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en_skoroszyt"/>
  <mc:AlternateContent xmlns:mc="http://schemas.openxmlformats.org/markup-compatibility/2006">
    <mc:Choice Requires="x15">
      <x15ac:absPath xmlns:x15ac="http://schemas.microsoft.com/office/spreadsheetml/2010/11/ac" url="C:\Users\Dell\Desktop\Plan operacyjny 2020-2021\gr\"/>
    </mc:Choice>
  </mc:AlternateContent>
  <xr:revisionPtr revIDLastSave="0" documentId="13_ncr:1_{38597CF6-5695-40AC-8008-8E15D837CAE2}" xr6:coauthVersionLast="45" xr6:coauthVersionMax="45" xr10:uidLastSave="{00000000-0000-0000-0000-000000000000}"/>
  <bookViews>
    <workbookView xWindow="-120" yWindow="-120" windowWidth="29040" windowHeight="15840"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MRiRW" sheetId="18" r:id="rId18"/>
    <sheet name="CDR (JC)" sheetId="20" r:id="rId19"/>
    <sheet name="CDR (SIR)" sheetId="17" r:id="rId20"/>
    <sheet name="Dolnośląski ODR" sheetId="1" r:id="rId21"/>
    <sheet name="Kujawsko-pomorski ODR" sheetId="2" r:id="rId22"/>
    <sheet name="Lubelski ODR" sheetId="3" r:id="rId23"/>
    <sheet name="Lubuski ODR" sheetId="4" r:id="rId24"/>
    <sheet name="Łódzki ODR" sheetId="5" r:id="rId25"/>
    <sheet name="Małopolski ODR" sheetId="6" r:id="rId26"/>
    <sheet name="Mazowiecki ODR" sheetId="7" r:id="rId27"/>
    <sheet name="Opolski ODR" sheetId="8" r:id="rId28"/>
    <sheet name="Podkarpacki ODR" sheetId="9" r:id="rId29"/>
    <sheet name="Podlaski ODR" sheetId="10" r:id="rId30"/>
    <sheet name="Pomorski ODR" sheetId="11" r:id="rId31"/>
    <sheet name="Śląski ODR" sheetId="12" r:id="rId32"/>
    <sheet name="Świętokrzyski ODR" sheetId="13" r:id="rId33"/>
    <sheet name="Warmińsko-mazurski ODR" sheetId="14" r:id="rId34"/>
    <sheet name="Wielkopolski ODR" sheetId="15" r:id="rId35"/>
    <sheet name="Zachodniopomorski ODR" sheetId="16" r:id="rId3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25" l="1"/>
  <c r="M14" i="18" l="1"/>
  <c r="O14" i="18" s="1"/>
  <c r="P11" i="18"/>
  <c r="O11" i="18"/>
  <c r="P10" i="18"/>
  <c r="O10" i="18"/>
  <c r="N32" i="36" l="1"/>
  <c r="N18" i="35"/>
  <c r="N22" i="34"/>
  <c r="O12" i="33"/>
  <c r="O11" i="33"/>
  <c r="O10" i="33"/>
  <c r="O9" i="33"/>
  <c r="O8" i="33"/>
  <c r="O7" i="33"/>
  <c r="O18" i="30"/>
  <c r="O16" i="30"/>
  <c r="N25" i="30" s="1"/>
  <c r="N16" i="29"/>
  <c r="M13" i="28"/>
  <c r="O13" i="28" s="1"/>
  <c r="N16" i="33" l="1"/>
  <c r="N28" i="28"/>
  <c r="N36" i="27"/>
  <c r="O19" i="24"/>
  <c r="N20" i="23"/>
  <c r="N18" i="22"/>
  <c r="O13" i="21"/>
  <c r="M13" i="21"/>
  <c r="O9" i="21"/>
  <c r="N41" i="21" s="1"/>
  <c r="M9" i="21"/>
  <c r="N41" i="14" l="1"/>
  <c r="D42" i="19"/>
  <c r="C42" i="19"/>
  <c r="N66" i="17" l="1"/>
  <c r="N22" i="16" l="1"/>
  <c r="N19" i="15"/>
  <c r="N26" i="13"/>
  <c r="M19" i="13"/>
  <c r="O25" i="12" l="1"/>
  <c r="N20" i="11" l="1"/>
  <c r="N24" i="10" l="1"/>
  <c r="O7" i="9"/>
  <c r="N13" i="9" s="1"/>
  <c r="N31" i="8" l="1"/>
  <c r="O31" i="7"/>
  <c r="O27" i="7"/>
  <c r="O26" i="7"/>
  <c r="O25" i="7"/>
  <c r="O24" i="7"/>
  <c r="O23" i="7"/>
  <c r="O22" i="7"/>
  <c r="O21" i="7"/>
  <c r="O20" i="7"/>
  <c r="O19" i="7"/>
  <c r="O18" i="7"/>
  <c r="O17" i="7"/>
  <c r="O16" i="7"/>
  <c r="O15" i="7"/>
  <c r="O14" i="7"/>
  <c r="O13" i="7"/>
  <c r="O12" i="7"/>
  <c r="O11" i="7"/>
  <c r="O10" i="7"/>
  <c r="O9" i="7"/>
  <c r="O7" i="7"/>
  <c r="N35" i="7" l="1"/>
  <c r="N26" i="6"/>
  <c r="N19" i="4"/>
  <c r="N41" i="3"/>
  <c r="N23" i="2"/>
  <c r="N16" i="1"/>
  <c r="N18" i="5" l="1"/>
</calcChain>
</file>

<file path=xl/sharedStrings.xml><?xml version="1.0" encoding="utf-8"?>
<sst xmlns="http://schemas.openxmlformats.org/spreadsheetml/2006/main" count="4750" uniqueCount="1731">
  <si>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</si>
  <si>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</si>
  <si>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</si>
  <si>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</si>
  <si>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</si>
  <si>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</si>
  <si>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</si>
  <si>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</si>
  <si>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</si>
  <si>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</si>
  <si>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</si>
  <si>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</si>
  <si>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</si>
  <si>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</si>
  <si>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</si>
  <si>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</si>
  <si>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</si>
  <si>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</si>
  <si>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</si>
  <si>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</si>
  <si>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</si>
  <si>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</si>
  <si>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</si>
  <si>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</si>
  <si>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</si>
  <si>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</si>
  <si>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</si>
  <si>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</si>
  <si>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</si>
  <si>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</si>
  <si>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</si>
  <si>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</si>
  <si>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</si>
  <si>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</si>
  <si>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Dolnośląski Ośrodek Doradztwa Rolniczego z siedzibą we Wrocławiu</t>
  </si>
  <si>
    <t>ul. Zwycięska 8,
53-033 Wrocław</t>
  </si>
  <si>
    <t>Technologia uprawy winorośli w teorii i praktyce</t>
  </si>
  <si>
    <t>1.</t>
  </si>
  <si>
    <t>2.</t>
  </si>
  <si>
    <t>warsztaty</t>
  </si>
  <si>
    <t>Liczba warsztatów
Liczba uczestników warsztatów,
w tym liczba doradców</t>
  </si>
  <si>
    <t>mieszkańcy obszarów wiejskich, rolnicy, właściciele gospodarstw agroturystycznych, doradcy, osoby  zainteresowane podejmowaniem i rozwojem przedsiębiorczości na obszarach wiejskich oraz wdrażaniem innowacyjnych rozwiązań na obszarach wiejskich</t>
  </si>
  <si>
    <t>I-IV</t>
  </si>
  <si>
    <t xml:space="preserve">dolnośląscy rolnicy, producenci, hodowcy bydła, doradcy, przedstawiciele świata nauki, mieszkańcy obszarów wiejskich zainteresowani tematyką
</t>
  </si>
  <si>
    <t>Działania Zespołu Tematycznego zwiazanego 
z zagadnieniami chowu i hodowli bydla mięsnego</t>
  </si>
  <si>
    <t>Innowacje w dolnośląskim winiarstwie</t>
  </si>
  <si>
    <t>szkolenie,
broszura</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</si>
  <si>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</si>
  <si>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Liczba szkoleń
Liczba uczestników szkoleń,
w tym liczba doradców
Liczba broszur
Nakład (egz.)</t>
  </si>
  <si>
    <t>Dolnosląski Targ Rolny</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</si>
  <si>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</si>
  <si>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Liczba targów
Szacowana liczba uczestników targów
Liczba ulotek
Nakład (egz.)
Liczba spotów reklamowych w radio
Liczba postów na portalu spolecznościowym</t>
  </si>
  <si>
    <t>targi,
ulotka,
spot w radio,
informacje i publikacje w Internecie</t>
  </si>
  <si>
    <t>10
6 000
1
120 000
230
10</t>
  </si>
  <si>
    <t>Od rolnika do koszyka</t>
  </si>
  <si>
    <t>konferencja</t>
  </si>
  <si>
    <t>Rolnictwo ekologiczne szansą dla polskiego rolnictwa</t>
  </si>
  <si>
    <t>III, IV</t>
  </si>
  <si>
    <t>spotkanie,
szkolenie</t>
  </si>
  <si>
    <t>Liczba konferencji
Liczba uczestników konferencji, w tym doradców,
w tym liczba przedstawicieli LGD</t>
  </si>
  <si>
    <t>1
60
8
3</t>
  </si>
  <si>
    <t>1
14
2</t>
  </si>
  <si>
    <t>1
35
2
1
1 500</t>
  </si>
  <si>
    <t>1
15
5
1
40
8</t>
  </si>
  <si>
    <t>Liczba spotkań
Liczba uczestników spotkań,
w tym liczba doradców
Liczba szkoleń
Liczba uczestników szkoleń, w tym liczba doradców</t>
  </si>
  <si>
    <t>Celem operacji jest rozwój przedsiębiorczości na obszarach wiejskich poprzez podniesienie poziomu wiedzy i umiejętności 
w zakresie innowacyjnych rozwiązań w technologii uprawy winorośli, podczas sześciodniowych warsztatów, składających się z zajęć teroretycznych i praktycznych. Dodatkowo umożliwienie budowania sieci kontaktów pomiędzy rolnikami, mieszkańcami obszarów wiejskich, doradcami oraz przedstawicielami innych instytucji mających wpływ na kształtowanie i rozwój obszarów wiejskich.</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</si>
  <si>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</si>
  <si>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</si>
  <si>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</si>
  <si>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</si>
  <si>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Operacje własne</t>
  </si>
  <si>
    <t>Operacje partnerów</t>
  </si>
  <si>
    <t>Liczba</t>
  </si>
  <si>
    <t>Kwota</t>
  </si>
  <si>
    <t>-</t>
  </si>
  <si>
    <t>Wyjazd studyjny</t>
  </si>
  <si>
    <t>Liczba uczestników</t>
  </si>
  <si>
    <t>20</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</si>
  <si>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</si>
  <si>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III-IV</t>
  </si>
  <si>
    <t xml:space="preserve">Kujawsko-Pomorski Ośrodek Doradztwa Rolniczego </t>
  </si>
  <si>
    <t>Minikowo                                   89-122 Minikowo</t>
  </si>
  <si>
    <t>25</t>
  </si>
  <si>
    <t>II-III</t>
  </si>
  <si>
    <t xml:space="preserve"> Wymiana wiedzy i innowacji w rolnictwie dzięki gospodarstwom demonstracyjnym.</t>
  </si>
  <si>
    <t>Krajowe Dni Pola Minikowo 2020 – innowacyjne rozwiązania w uprawie roślin</t>
  </si>
  <si>
    <t>Konferencja</t>
  </si>
  <si>
    <t xml:space="preserve">liczba konferencji </t>
  </si>
  <si>
    <t xml:space="preserve"> 
I - III</t>
  </si>
  <si>
    <t>liczba uczestników</t>
  </si>
  <si>
    <t xml:space="preserve">Innowacyjne rozwiązania w nawadnianiu warzyw gruntowych </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</si>
  <si>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wspracia w ramach działania "Współpraca".</t>
  </si>
  <si>
    <t>50</t>
  </si>
  <si>
    <t>rolnicy,
przedstawiciele doradztwa rolniczego,  przedsiębiorcy, przedstawiciele instytucji rolniczych, około rolniczych i naukowych</t>
  </si>
  <si>
    <t>I</t>
  </si>
  <si>
    <t>Lubelski Ośrodek Doradztwa Rolniczego w Końskowoli</t>
  </si>
  <si>
    <t>Końskowola ul. Pożowska 8, 24-130 Końskowola</t>
  </si>
  <si>
    <t>materiał publikowany w internecie</t>
  </si>
  <si>
    <t>liczba</t>
  </si>
  <si>
    <t>1</t>
  </si>
  <si>
    <t>Innowacyjne technologie uprawy rzepaku na terenie województwa lubelskiego</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</si>
  <si>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Seminarium będzie okazją do wymiany doświadczeń między uczestnikami, przybliżenia zagadnień związanych z Siecią na rzecz innowacji w rolnictwie i na obszarach wiejskich oraz możliwościami uzyskania wspracia w ramach działania "Współpraca".</t>
  </si>
  <si>
    <t>seminarium</t>
  </si>
  <si>
    <t>60</t>
  </si>
  <si>
    <t>III - IV</t>
  </si>
  <si>
    <t>Wykorzystanie nowych technologii  uprawy sposobem na łagodzenie skutków niekorzystnego oddziaływania warunków glebowo-klimatycznych na wzrost i rozwój kukurydzy</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</si>
  <si>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będzie okazją do wymiany doświadczeń między uczestnikami, przybliżenia zagadnień związanych z Siecią na rzecz innowacji w rolnictwie i na obszarach wiejksich oraz możliwościami uzyskania wspracia w ramach działania "Współpraca".</t>
  </si>
  <si>
    <t>Innowacyjne technologie w produkcji drobiarskiej</t>
  </si>
  <si>
    <t>Celem operacji jest poszukiwanie partnerów do współpracy w ramach działania „Współpraca” poprzez realizacje operacji, której celem jest  upowszechnianie i wymiana wiedzy oraz doświadczeń z zakresu innowacji technologicznych w produkcji drobiarskiej.  W konferencji wezmą udział uczestnicy zainteresowani możliwością współpracy we wdrażaniu innowacyjnych technologii oraz stymulowanie do takiej współpracy. Udział w konferencji będzie odpowiedzią na innowacje w produkcji drobiarskiej i oczekiwania konsumentów oraz umożliwi powstanie organizacji grupy operacyjnej wśród rolników, doradców, przedstawicieli działających w branży drobiarskiej z terenu województwa lubelskiego. Konferencja będzie okazją do wymiany doświadczeń między uczestnikami, przybliżenia zagadnień związanych z Siecią na rzecz innowacji w rolnictwie i na obszarach wiejskich oraz możliwościami uzyskania wspracia w ramach działania "Współpraca".</t>
  </si>
  <si>
    <t xml:space="preserve">Innowacyjne technologie uprawy roślin ozdobnych </t>
  </si>
  <si>
    <t>Celem operacji jest podniesienie wiedzy w zakresie uprawy, technologii produkcji  i pielęgnacji roślin ozdobnych oraz innowacyjnych rozwiązań możliwych do zastosowania w gospodarstwach szkółkarskich. Wykładowcami na konferencji będą m.in. pracownicy naukowi zajmujący się zagadnieniami szkółkarstwa,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wspracia w ramach działania "Współpraca".</t>
  </si>
  <si>
    <t>Środowiskowe uwarunkowania zdrowia na obszarach wiejskich</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</si>
  <si>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Konferencja będzie okazją do wymiany doświadczeń między uczestnikami, przybliżenia zagadnień związanych z Siecią na rzecz innowacji w rolnictwie i na obszarach wiejskich oraz możliwościami uzyskania wspracia w ramach działania "Współpraca".</t>
  </si>
  <si>
    <t>rolnicy, producenci rolni, przedstawiciele doradztwa rolniczego, członkowie stowarzyszeń działających na terenach wiejskich, firmy poszukujące żywności wysokiej jakości</t>
  </si>
  <si>
    <t>Organizacja kanałów i możliwości sprzedaży produktów ekologicznych.</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</si>
  <si>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będzie okazją do wymiany doświadczeń między uczestnikami, przybliżenia zagadnień związanych z Siecią na rzecz innowacji w rolnictwie i na obszarach wiejskich oraz możliwościami uzyskania wspracia w ramach działania "Współpraca".</t>
  </si>
  <si>
    <t>ekologiczni producenci rolni, rolnicy, przedstawiciele doradztwa rolniczego, przedsiębiorcy, przedstawiciele instytucji rolniczych, około rolniczych i naukowych, przedsawiciele stowarzyszeń i grup producenckich</t>
  </si>
  <si>
    <t>Innowacyjne technologie uprawy ziemniaka oraz możliwości wykorzystania skrobi w przemyśle</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</si>
  <si>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wspracia w ramach działania "Współpraca".</t>
  </si>
  <si>
    <t xml:space="preserve">konferencja </t>
  </si>
  <si>
    <t>III</t>
  </si>
  <si>
    <t>pokazy polowe</t>
  </si>
  <si>
    <t xml:space="preserve">Innowacyjne formy aktywizacji gospodarstw agroturystycznych, edukacyjnych i opiekuńczych </t>
  </si>
  <si>
    <t xml:space="preserve">Celem realizacji projektu jest przekazanie wiedzy z zakresu zasad tworzenia i funkcjonowania innowacji w agroturystyce, turystyce wiejskiej, edukacji w zagrodach wiejskich oraz obiektach świadczących usługi opiekuńcze.  Agroturystyka i turystyka wiejska należą do działalności na które jest i będzie zapotrzebowanie w przyszłości, stąd istotne jest przygotowanie pakietów usług turystycznych z których turysta wybiera usługę  według własnego zainteresowania. Nowe innowacyjne kierunki to edukacja skierowana do dzieci i młodzieży oraz opieka dla osób starszych, wykorzystujące zasoby gospodarstwa i wsi.  </t>
  </si>
  <si>
    <t>właściciele gospodarstw agroturystycznych, zagród edukacyjnych,  rolnicy, przedstawiciele doradztwa rolniczego,  przedstawiciele samorządów terytorialnych, przedstawiciele stowarzyszeń</t>
  </si>
  <si>
    <t>Innowacyjne wdrożenia oraz doświadczenia w organizacji grup operacyjnych w Polsce</t>
  </si>
  <si>
    <t>Celem operacji jest podniesienie wiedzy w zakresie organizacji i funkcjonowania grup operacyjnych na przykładzie istniejących grup operacyjnych w Polsce. Obecnie po dwóch naborach wniosków do działania "Współpraca" powstało kilkanaście grup operacyjncyh, które uzyskały dofinansowanie i realizują projekty. Podczas wyjazdu studyjnego uczestnicy zapoznają się z doświadczaniami  grup operacyjncyh , realizujących różne innowacyjne tematy w ramach dofinansowania. Wyjazd będzie okazją do wymiany wiedzy z ekspertami i brokerami z terenu Polski, poznania korzyści płynących ze współpracy nauki i praktyki, a także napotykanych problemów.</t>
  </si>
  <si>
    <t>wyjazd studyjny</t>
  </si>
  <si>
    <t xml:space="preserve">II ABC serowarstwa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</si>
  <si>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wspracia w ramach działania "Współpraca".</t>
  </si>
  <si>
    <t>rolnicy</t>
  </si>
  <si>
    <t>II-IV</t>
  </si>
  <si>
    <t>Certyfikacja produktu tradycyjnego 
– innowacyjny kierunek promocji żywności regionalnej</t>
  </si>
  <si>
    <t>Celem operacji jest ułatwienie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</si>
  <si>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rolnicy,
przedstawiciele doradztwa rolniczego,  przedsiębiorcy, przedstawiciele instytucji rolniczych, około rolniczych i naukowych, przedstawiciele stowarzyszeń</t>
  </si>
  <si>
    <t>Nowoczesne rozwiązania w zakładaniu i prowadzeniu pasieki</t>
  </si>
  <si>
    <t>Ekologiczna uprawa owoców miękkich – malina</t>
  </si>
  <si>
    <t xml:space="preserve"> Celem operacji jest podniesienie wiedzy oraz nabycie doświadczenia w zakresie ekologicznej technologii uprawy malin, innowacyjnych rowiązań oraz pozyskanie nowych kontaktów wśród rolników, doradców, przedsiębiorców. Organizacja konferencji połączonej z wyjazdem studyjnym do wzorowych gospodarstw ma zachęcić rolników do podejmowania nowych wyzwań. W formie wykładów uczestnicy otrzymają informacje dotyczące ekologicznej technologii uprawy malin z uwzględnieniem min. doboru odmian, środków ochrony roślin i nawozów, przygotowania gleby pod uprawę itd. W drugim dniu konferencji planowana jest wizyta w gospodarstwach ukierunkowanych na produkcję malin połączona z wymianą doświadczeń praktycznych z pokazem specjalistycznego sprzętu do ekologicznej uprawy. </t>
  </si>
  <si>
    <t>konferecnja połączona z wyjazdem studyjnym</t>
  </si>
  <si>
    <t>rolnicy,
przedstawiciele doradztwa rolniczego, przedsiębiorcy, przedstawiciele instytucji rolniczych, około rolniczych i naukowych przedstawiciele stowarzyszeń</t>
  </si>
  <si>
    <t>II - IV</t>
  </si>
  <si>
    <t>Lubuski Ośrodek Doradztwa Rolniczego</t>
  </si>
  <si>
    <t>Kalsk 91, 66 - 100 Sulechów</t>
  </si>
  <si>
    <t>Innowacje w uprawie, przetwórstwie i dystrybucji lubelskich ziół oraz dobre praktyki mazowieckich pszczelarzy.</t>
  </si>
  <si>
    <t>40</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</si>
  <si>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</si>
  <si>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Z NATURY innowacyjne… - alternatywne źródła dochodu gospodarstwa rolnego.</t>
  </si>
  <si>
    <t>Mieszkańcy obszarów wiejskich, ekolodzy, rolnicy, instytucje naukowe i samorządowe, przedsiębiorcy, przetwórcy oraz specjaliści LODR zainteresowani innowacyjnymi aspektami tematyki zdrowej żywności.</t>
  </si>
  <si>
    <t>II</t>
  </si>
  <si>
    <t>Promocja hodowli zwierząt - alpaki nowatorską inicjatywą dla gospodarstw agroturystycznych w województwie lubuskim.</t>
  </si>
  <si>
    <t xml:space="preserve">Przekazanie wiedzy w dziedzinie hodowli zwierząt z naciskiem na nowatorską hodowlę alpak w gospodarstwie i rolę alpakoterapii. Wystawa zwierząt podczas targów rolniczych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t>
  </si>
  <si>
    <t>szkolenie + pokaz</t>
  </si>
  <si>
    <t>Właściciele gospodarstw agroturystycznych, mieszkańcy obszarów wiejskich, rolnicy, hodowcy, specjaliści LODR, uczestnicy targów rolniczych.</t>
  </si>
  <si>
    <t>Spotkania Zespołów Tematycznych ds. innowacji.</t>
  </si>
  <si>
    <t>Celem poszczególnych Zespołów Tematycznych ds. innowacji jest inicjowanie wymiany wiedzy i doświadczeń, identyfikacji bieżących problemów oraz pozukiwania możliwości ich rozwiązania pomiędzy przedstawicielami róznych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</si>
  <si>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informacyjno-promocyjne</t>
  </si>
  <si>
    <t>Rolnicy, producenci rolni, hodowcy, mieszkańcy obszarów wiejskich, właściciele gospodarstw agroturystycznych,  jednostki naukowe i samorządowe, specjaliści LODR i inne osoby zainteresowane wdrażaniem innowacji w rolnictwie i na obszarach wiejskich.</t>
  </si>
  <si>
    <t>I - IV</t>
  </si>
  <si>
    <t>„Rolniczy Handel Detaliczny – innowacyjny kierunek promocji i sprzedaży produktów pszczelich”,</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</si>
  <si>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</si>
  <si>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konferencja
liczba uczestników operacji</t>
  </si>
  <si>
    <t>1
100</t>
  </si>
  <si>
    <t>pszczelarze, rolnicy, mieszkańcy obszarów wiejskich, pracownicy naukowi, doradcy rolniczy, pracownicy jednostek doradztwa rolniczego</t>
  </si>
  <si>
    <t>Łódzki Ośrodek Doradztwa Rolniczego</t>
  </si>
  <si>
    <t>Łódzki Ośrodek Doradztwa Rolniczego z siedzibą w Bratoszewicach     ul. Nowości 32;  95-011 Bratoszewice</t>
  </si>
  <si>
    <t xml:space="preserve">Innowacje w prowadzeniu pasieki                                               i hodowli pszczół  </t>
  </si>
  <si>
    <t xml:space="preserve">Celem wyjazdu jest zapoznanie uczestników z nowymi możliwościami i dobrymi praktykami uzyskanym przez podmioty związane z pszczelnictwem. Wyjazd studyjny przyczyni się do zebrania nowych  doświadczeń i wiedzy z zakresu m.in. prowadzenia pasieki, leczenia pszczół w zmieniających się warunkach środowiskowych i klimatycznych, znaczenia roślin i ziół miododajnych w hodowli pszczół, hodowli pszczół rasy buckfast.  Niniejszy wyjazd jest niezwykle istotny dla pszczelarzy z woj. łódzkiego, ponieważ pozwoli na unowocześnienie ich gospodarstw pasiecznych, nabycia nowych doświadczeń i wiedzy z zakresu hodowli pszczół co bez wątpienia przyczyni się do zwiększenia jakości produkcji oraz rentowności gospodarstw na terenie woj. łódzkiego. </t>
  </si>
  <si>
    <t>wyjazd studyjny
liczba uczestników operacji</t>
  </si>
  <si>
    <t>1
50</t>
  </si>
  <si>
    <t>Innowacyjne metody sprzedaży produktów od rolnika do konsumenta - krótkie łańcuchy dostaw.</t>
  </si>
  <si>
    <t xml:space="preserve">Celem operacji jest poszukiwanie partnerów do współpracy w ramach działania „Współpraca”. Operacji pozwoli na wymianę doświadczeń i przekazanie wiedzy wśród uczestników wyjazdu studyjnego z zakresu nowych rozwiązań organizacyjnych, technologii i urządzeń – zarówno jako rozwiązania systemowe (wspólne) jak i w przypadku indywidualnych potrzeb producentów. Uczestnicy będą mieli możliwość zobaczyć przykłady współpracy i zbiorowego działania małych gospodarstw rolnych oraz małych lub mikro przedsiębiorstw, które wypracowały nowe rozwiązania w zakresie krótkich łańcuchów dostaw. </t>
  </si>
  <si>
    <t xml:space="preserve">wyjaz studyjny  </t>
  </si>
  <si>
    <t>1
40</t>
  </si>
  <si>
    <t>potencjalni członkowie grup operacyjnych, rolnicy, mieszkańcy obszarów wiejskich, pracownicy naukowi, doradcy rolniczy – z województwa łódzkiego</t>
  </si>
  <si>
    <t>Przeciwdziałanie skutkom suszy na przykładzie innowacyjnych metod uprawy kukurydzy na ziarno</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</si>
  <si>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zs. w Bratoszewicach.     </t>
  </si>
  <si>
    <t>1
80</t>
  </si>
  <si>
    <t>rolnicy, mieszkańcy obszarów wiejskich, pracownicy naukowi, doradcy rolniczy,  pracownicy jednostek doradztwa rolniczego</t>
  </si>
  <si>
    <t>Opłacalność oraz zasady uprawy mało znanych gatunków i odmian roślin sadowniczych</t>
  </si>
  <si>
    <t>Celem operacji jest podniesienie wiedzy na temat innowacyjnych metod produkcji mało znanych gatunków i odmian roślin sadowniczych poszukiwanych przez konsumentów.  W ramach operacji zostanie przeprowadzony wyjazd studyjny, który przyczyni się do podniesienia poziomu wiedzy ww. zakresie wśród uczestników zainteresowanych możliwością współpracy we wdrażaniu innowacyjnych technologii oraz stymulowanie do takiej współpracy.</t>
  </si>
  <si>
    <t>rolnicy, sadownicy, mieszkańcy obszarów wiejskich, pracownicy naukowi, doradcy rolniczy, pracownicy jednostek doradztwa rolniczego</t>
  </si>
  <si>
    <t>Od pola do stołu – przetwarzanie i sprzedaż produktów z gospodarstwa rolnego</t>
  </si>
  <si>
    <t>Celem operacji jest prezentacja i wspieranie innowacji w rolnictwie, w tym w produkcji i przetwórstwie w gospodarstwach dostarczających żywność bezpośrednio do konsumenta. Zaprezentowane będą dobre praktyki, co wpłynie na podwyższenie wiedzy potencjalnych członków grup operacyjnych, rolników, przetwórców i doradców rolnych, zwiększenie poziomu wiedzy dotyczącej wdrażania innowacji w rolnictwie oraz pozyskiwania środków na innowacje.</t>
  </si>
  <si>
    <t>film promocyjny,                                           emisja telewizyjna</t>
  </si>
  <si>
    <t>liczba nagranych filmów
liczba emisji telewizyjnej</t>
  </si>
  <si>
    <t>1 film/ 1 emicja telewizyjna</t>
  </si>
  <si>
    <t>potencjalni członkowie grup operacyjnych, rolnicy, mieszkańcy obszarów wiejskich, pracownicy naukowi, doradcy rolniczy, pracownicy jednostek doradztwa rolniczego</t>
  </si>
  <si>
    <t>Rolnictwo w dobie zmian klimatu - agroekologia</t>
  </si>
  <si>
    <t>Celem operacji jest poszukiwanie partnerów do współpracy w ramach działania „Współpraca”. Dzięki operacji zostaną pokazane dobre praktyk i przykłady w gospodarstwach rolnych i jednostkach naukowych oraz wskazane rozwiązania sprzyjające środowisku naturalnemu i przeciwdziałaniu skutkom zmian klimatu. Wzrost wiedzy w zakresie produkcji ekologicznej oraz produkcji niszowej w oparciu o innowacyjne rozwiązania może przyczynić się do powstania grupy operacyjnej w tym zakresie.</t>
  </si>
  <si>
    <t>1
30</t>
  </si>
  <si>
    <t>potencjalni członkowie grup operacyjnych, rolnicy, mieszkańcy obszarów wiejskich, pracownicy naukowi, doradcy rolniczy,  pracownicy jednostek doradztwa rolniczego</t>
  </si>
  <si>
    <t>Gospodarka pasieczna XXI wieku - międzynarodowa wymiana doświadczeń - Czechy 2020</t>
  </si>
  <si>
    <t xml:space="preserve"> Celem wyjazdu jest zapoznanie uczestników z innowacjami w czeskiej gospodarce pasiecznej i doświadczeniem uzyskanym przez podmioty związane z pszczelarstwem w Czechach. Bezsprzeczną innowacyjnością niniejszego wyjazdu jest możliwość poznania i przedyskutowania w niezwykle szerokim, międzynarodowym gronie sposobów zakładania oraz prowadzenia pasiek w standardach XXI wieku, gdzie rynek narzuca coraz to nowsze ograniczenia, ale również możliwości. Jednakże innowacje to nie tylko sposób prowadzenia pasieki, ale również najnowszy sprzęt jaki pojawia się dla ułatwienia produkcji. Tym samym uczestnicy wyjazdu będą mogli nie tylko podzielić się swoimi doświadczeniami, ale również zapoznać się z zupełnie odmiennymi, innowacyjnymi standardami produkcji miodu, marketingu i prowadzenia gospodarki pasiecznej. </t>
  </si>
  <si>
    <t>Produkcja browarnicza w gospodarstwie rolnym.</t>
  </si>
  <si>
    <t>Celem operacji jest wyposażenie uczestników w podstawową wiedzę  i umiejętności w zakresie produkcji browarniczej.   Przedmiotem operacji jest organizacja jednodniowego szkolenia dla grupy 20 osób składającego się z części teoretycznej oraz praktycznej dotyczącego produkcji browarniczej oraz wydanie publikacji informacyjnej w tym zakresie.   Operacja wpisuje się w temat dotyczący wspierania rozwoju przedsiębiorczości przez podnoszenie poziomu wiedzy i umiejętności w obszarze małego przetwórstwa lokalnego.</t>
  </si>
  <si>
    <t>szkolenie, publikacja</t>
  </si>
  <si>
    <t>liczba uczestników szkolenia</t>
  </si>
  <si>
    <t>Rolnicy, mieszkańcy obszarów wiejskich, przedstawiciele instytucji i organizacji działających na rzecz rolnictwa, pracownicy jednostek doradztwa rolniczego.</t>
  </si>
  <si>
    <t>Małopolski Ośrodek Doradztwa Rolniczego</t>
  </si>
  <si>
    <t>ul. Osiedlowa 9,  32-082 Karniowice</t>
  </si>
  <si>
    <t>liczba egzemplarzy publikacji</t>
  </si>
  <si>
    <t>Innowacyjność w produkcji wędlin dojrzewających.</t>
  </si>
  <si>
    <t>Celem operacji jest zwiększenie wiedzy uczestników szkolenia w zakresie małego przetwórstwa wędlin dojrzewających oraz wymiana doświadczeń.   Przedmiotem operacji jest organizacja szkolenia w tym obszarze dla grupy 20 osób, obejmującego zarówno część teoretyczną jak i praktyczną.   Operacja wpisuje się w temat  dotyczący wspierania rozwoju przedsiębiorczości na obszarach wiejskich przez podnoszenie poziomu wiedzy uczestników w obszarze małego przetwórstwa.</t>
  </si>
  <si>
    <t>szkolenie</t>
  </si>
  <si>
    <t xml:space="preserve">Innowacje w produkcji trzody chlewnej - wyjazd studyjny do Hiszpanii. </t>
  </si>
  <si>
    <t>Celem operacji jest  wymiana  wiedzy i doświadczeń międzynarodowych oraz prezentowanie dobrych praktyk oraz w zakresie produkcji trzody chlewnej.  Przedmiotem operacji jest zorganizowanie  wyjazdu studyjnego do Hiszpanii dla grupy 40 osób.  Operacja wpisuje się w temat dotyczący wspierania tworzenia sieci współpracy partnerskiej dotyczącej rolnictwa i obszarów wiejskich przez podnoszenie poziomu wiedzy w tym zakresie.</t>
  </si>
  <si>
    <t>liczba wyjazdów studyjnych</t>
  </si>
  <si>
    <t>liczba uczestników wyjazdu studyjnego</t>
  </si>
  <si>
    <t>Innowacje w chowie i hodowli zwierząt - Targi EuroTier 2020.</t>
  </si>
  <si>
    <t>Celem operacji jest upowszechnianie innowacyjnych rozwiązań w produkcji zwierzęcej.  Przedmiotem operacji jest organizacja wyjazdu studyjnego w celu udziału w Targach EuroTier 2020 w Hanowerze dla grupy 30 osób.  Operacja wpisuje się w temat dotyczący wspierania tworzenia sieci współpracy partnerskiej dotyczącej rolnictwa i obszarów wiejskich przez podnoszenie poziomu wiedzy w tym zakresie.</t>
  </si>
  <si>
    <t>Innowacyjne rozwiązania w produkcji zwierzęcej - wystawa drobnego inwentarza.</t>
  </si>
  <si>
    <t>Celem operacji jest  promowanie innowacji w zakresie chowu i hodowli drobnego inwentarza oraz zwiększanie wiedzy uczestników w tym zakresie.   Przedmiotem operacji jest organizacja wystawy drobnego inwentarza podczas Międzynarodowej Wystawy Rolniczej Agropromocja w roku 2020.   Najwyżej ocenionym zwierzętom przyznane zostaną nagrody.  Tematem operacji będzie upowszechnianie wiedzy w zakresie dotyczącym zachowania różnorodności genetycznej  zwierząt hodowlanych.</t>
  </si>
  <si>
    <t>wystawa</t>
  </si>
  <si>
    <t>liczba zorganizowanych wystaw</t>
  </si>
  <si>
    <t>Innowacyjne rozwiązania w produkcji zwierzęcej  - wystawa bydła mlecznego.</t>
  </si>
  <si>
    <t>Celem operacji jest  rozpowszechnianie innowacji w produkcji zwierzęcej, prezentowanie postępu hodowlanego a także wspieranie wymiany wiedzy i doświadczeń pomiędzy rolnikami utrzymującymi bydło mleczne.   Przedmiotem operacji jest organizacja wystawy bydła mlecznego podczas Międzynarodowej Wystawy Rolniczej Agropromocja w roku 2020.  Najwyżej ocenionym zwierzętom przyznane zostaną nagrody. Tematem operacji będzie upowszechnianie wiedzy w zakresie dotyczącym zachowania różnorodności genetycznej  zwierząt hodowlanych.</t>
  </si>
  <si>
    <t>Produkcja zielarska jako dodatkowe źródło dochodu w gospodarstwie.</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</si>
  <si>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35 osób.  Tematem operacji jest wspieranie rozwoju przedsiębiorczości oraz wspieranie dywersyfikacji dochodu na obszarach wiejskich.</t>
  </si>
  <si>
    <t>liczba zorganizowanych wyjazdów studyjnych</t>
  </si>
  <si>
    <t>Rolnicy, przedstawiciele instytucji i organizacji działających na rzecz rolnictwa, pracownicy jednostek doradztwa rolniczego.</t>
  </si>
  <si>
    <t>liczba uczestników wyjazdów studyjnych</t>
  </si>
  <si>
    <t>35</t>
  </si>
  <si>
    <t>Wykorzystanie produktów regionalnych i tradycyjnych na rzecz innowacyjnego rozwoju obszarów wiejskich.</t>
  </si>
  <si>
    <t xml:space="preserve">Celem operacji jest promocja innowacyjnego podejścia do wykorzystania produktów tradycyjnych i regionalnych  oraz umożliwienie  wymiany doświadczeń  pomiędzy osobami  i organizacjami  zaangażowanych w działalność na rzecz rozwoju obszarów wiejskich.  W ramach operacji zorganizowana zostanie wystawa  tematyczna  podczas Międzynarodowej Wystawy Rolniczej Agropromocja w roku 2020 oraz wydana zostanie publikacja prezentująca przykłady działań innowacyjnych w województwie.    Tematycznie operacja ukierunkowana jest na promocję produktu regionalnego i promowanie innowacyjnych działań na rzecz rozwoju obszarów wiejskich.  </t>
  </si>
  <si>
    <t>wystawa, publikacja</t>
  </si>
  <si>
    <t>Rolnicy, mieszkańcy obszarów wiejskich, mieszkańcy województwa małopolskiego,</t>
  </si>
  <si>
    <t>1500</t>
  </si>
  <si>
    <t>Współpraca na rzecz rozwoju innowacyjnej Małopolski.</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</si>
  <si>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</si>
  <si>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audycja telewizyjna</t>
  </si>
  <si>
    <t>liczba audycji telewizyjnych</t>
  </si>
  <si>
    <t>3</t>
  </si>
  <si>
    <t>Rolnicy, mieszkańcy obszarów wiejskich, przedstawiciele instytucji i organizacji działających na rzecz rolnictwa, mieszkańcy województwa małopolskiego,</t>
  </si>
  <si>
    <t>Konferencja sieciująca dla Partnerów Krajowej Sieci Obszarów Wiejskich w Małopolsce.</t>
  </si>
  <si>
    <t>Celem operacji jest  aktywizowanie uczestników do podejmowania współpracy w zakresie rozwoju obszarów  wiejskich,  informowanie na temat działań Sieci na rzecz innowacji w rolnictwie i na obszarach wiejskich, nawiązywanie  i podtrzymywanie kontaktów pomiędzy Partnerami KSOW oraz wymiana doświadczeń.  Przedmiotem operacji jest organizacja konferencji dla 50 osób.  Tematem operacji jest wspieranie tworzenia sieci współpracy partnerskiej dotyczącej rolnictwa i obszarów wiejskich przez podnoszenie poziomu wiedzy w tym zakresie.</t>
  </si>
  <si>
    <t>liczba konferencji</t>
  </si>
  <si>
    <t>Rolnicy, mieszkańcy obszarów wiejskich, przedstawiciele instytucji i organizacji działających na rzecz rolnictwa, pracownicy jednostek doradztwa rolniczego, przedsiębiorcy.</t>
  </si>
  <si>
    <t>liczba uczestników konferencji</t>
  </si>
  <si>
    <t>Innowacje łąkowo –pastwiskowe w trudnej drodze ekonomicznej po lepsze mleko i wołowinę</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</si>
  <si>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</si>
  <si>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liczba szkoleń</t>
  </si>
  <si>
    <t>rolnicy - producenci mleka i wołowiny</t>
  </si>
  <si>
    <t>Mazowiecki Ośrodek Doradztwa Rolniczego z siedzibą w Warszawie</t>
  </si>
  <si>
    <t>02-456 Warszawa, ul. Czereśniowa 98</t>
  </si>
  <si>
    <t>ilość uczestników szkoleń</t>
  </si>
  <si>
    <t>Bezpieczeństwo żywności – dobra praktyka higieniczna i produkcyjna przy wytwarzaniu żywności w warunkach domowych</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</si>
  <si>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</si>
  <si>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ilość uczestników</t>
  </si>
  <si>
    <t>rolnicy, mieszkańcy obszarów wiejskich, przedstawiciele KGW, organizacji pozarządowych, przedstawiciele doradztwa rolniczego</t>
  </si>
  <si>
    <t>Choroby i szkodniki w uprawie kukurydzy</t>
  </si>
  <si>
    <t xml:space="preserve">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 </t>
  </si>
  <si>
    <t>rolnicy, mieszkańcy obszarów wiejskich,przedstawiciele doradztwa rolniczego, przedsiębiorcy</t>
  </si>
  <si>
    <t>Czynniki wpływające na sukces w chowie i hodowli bydła mlecznego</t>
  </si>
  <si>
    <t xml:space="preserve">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 </t>
  </si>
  <si>
    <t>rolnicy, mieszkańcy obszarów wiejskich, przedstawiciele doradztwa rolniczego</t>
  </si>
  <si>
    <t>Innowacje w wielofunkcyjnym rozwoju gospodarstwa rolnego – przetwórstwo na poziomie gospodarstwa</t>
  </si>
  <si>
    <t xml:space="preserve">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 </t>
  </si>
  <si>
    <t>rolnicy, mieszkańcy obszarów wiejskich, producenci żywności, przedstawiciele KGW, organizacje pozarządowe,przedstawiciele jednostek naukowych, przedstawiciele doradztwa rolniczego</t>
  </si>
  <si>
    <t>Innowacyjne metody redukcji amoniaku w różnych systemach utrzymania zwierząt gospodarskich</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</si>
  <si>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</si>
  <si>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rolnicy, przedstawiciele doradztwa rolniczego</t>
  </si>
  <si>
    <t>Innowacyjne metody uprawy warzyw w tunelach foliowych</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</si>
  <si>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</si>
  <si>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rolnicy, mieszkańcy obszarów wiejskich, przedstawiciele doradztwa rolniczego, przedsiębiorcy</t>
  </si>
  <si>
    <t>Innowacyjne rozwiązania w uprawie papryki pod osłonami wysokimi</t>
  </si>
  <si>
    <t>Celem operacji jest transfer najnowszych osągnieć nauki i rozwiązań technologicznych z zakresu uprawy papryki w tunelach, w tym szczególnie tematyka nawadniania w oparciu o aktualne przepisy prawa, a także nowoczesne komputerowe systemy nawadniania i nawożenia.</t>
  </si>
  <si>
    <t>rolnicy, przedstawiciele doradztwa rolniczego, przedsiębiorcy, instytucje powiązane z branżą rolniczą</t>
  </si>
  <si>
    <t>Innowacyjne żywienie bydła mlecznego wpływające na zdrowotność stada</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</si>
  <si>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</si>
  <si>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rolnicy, mieszkańcy obszarów wiejskich</t>
  </si>
  <si>
    <t xml:space="preserve">Innowacyjność i efektywność w uprawie zbóż w województwie mazowieckim </t>
  </si>
  <si>
    <t xml:space="preserve">Celem operacji jest przedstawienie innowacyjnych metod upraw roślin zbożowych, a tym samym zwiększenie  dochodowości gospodarstw. Upowszechnianie innowacyjnych technologii uprawy i kierunków produkcji prowadzących do zwiększenia efektywności w gospodarstwie. </t>
  </si>
  <si>
    <t>rolnicy, mieszkańcy obszarów wiejskich, przedsiębiorcy</t>
  </si>
  <si>
    <t>Nowe technologie w uprawie roślin strączkowych</t>
  </si>
  <si>
    <t>Celem operacji jest przygotowanie rolników, doradców rolniczych, do podejmowania działań prowadzących do wdrażania innowacyjnych rozwiązań w technologii uprawy roślin strączkowych w gospodarstwach rolnych. Operacja poprzez swoje działania informacyjno-edukacyjne oraz tworzenie sieci kontaktów pozwoli na rozpoznanie nowoczesnych rozwiązań i możliwych do wykorzystania dobrych praktyk w zakresie innowacji w gospodarstwach rolnych.</t>
  </si>
  <si>
    <t>rolnicy, przedstawiciele doradztwa rolniczego, mieszkańcy obszarów wiejskich</t>
  </si>
  <si>
    <t>Produkcja cydru jako źródło dodatkowego dochodu w gospodarstwie rolnym oraz zagospodarowanie nadwyżek produkcyjnych w sadach</t>
  </si>
  <si>
    <t>Celem operacji jest upowszechnianie wiedzy z zakresu innowacyjnych technologii produkcji cydru, przedstawienie możliwości w zakresie różnych form promocji i zbytu cydru wytwarzanego we własnym gospodarstwie rolnym, umożliwienie nawiązania bezpośrednich kontaktów z osobami zajmującymi się cydrem oraz zainicjowania wspólnych przedsięwzięć związanych z produkcją cydru.</t>
  </si>
  <si>
    <t>Produkt regionalny, tradycyjny i lokalny jako źródło dodatkowego dochodu w gospodarstwie rolnym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</si>
  <si>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</si>
  <si>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Koła Gospodyń Wiejskich, mieszkańcy obszarów wiejskich, rolnicy</t>
  </si>
  <si>
    <t>Produkujemy zdrową truskawkę</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</si>
  <si>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 </t>
  </si>
  <si>
    <t>Regeneracja środowiska gleb poprzez ich wapnowanie</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</si>
  <si>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</si>
  <si>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rolnicy, mieszkańcy obszarów wiejskich, przedsiębiorcy, przedstawiciele doradztwa rolniczego</t>
  </si>
  <si>
    <t>VI Mazowiecka Konferencja Pszczelarska „Ratujmy Pszczoły” – Innowacje w gospodarce pasiecznej</t>
  </si>
  <si>
    <t xml:space="preserve">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 </t>
  </si>
  <si>
    <t xml:space="preserve">pszczelarze, rolnicy, mieszkańcy obszarów wiejskich </t>
  </si>
  <si>
    <t>Wsparcie rolników w podejmowaniu i rozwoju działalności pozarolniczej</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</si>
  <si>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</si>
  <si>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rolnicy, mieszkańcy obszarów wiejskich, Koła Gospodyń Wiejskich, organizacje pozarządowe, przedstawiciele doradztwa rolniczego</t>
  </si>
  <si>
    <t>Żywienie trzody chlewnej paszami bez GMO w świetle działalności grup producenckich</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</si>
  <si>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</si>
  <si>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rolnicy, przedsiębiorcy, mieszkańcy obszarów wiejskich</t>
  </si>
  <si>
    <t>Forum "Sieciowanie na Mazowszu narzędziem budowy lokalnych partnerstw"</t>
  </si>
  <si>
    <t>rolnicy, przedstawiciele doradztwa rolniczego, mieszkańcy obszarów wiejskich, partnerzy SIR, jednostki naukowo-badawcze</t>
  </si>
  <si>
    <t>q</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</si>
  <si>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</si>
  <si>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</si>
  <si>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szkolenie z warsztatami                      </t>
  </si>
  <si>
    <t>szkolenie z warsztatami,                                      liczba uczestników</t>
  </si>
  <si>
    <t>1                                                                   30</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</si>
  <si>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</si>
  <si>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</si>
  <si>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</si>
  <si>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</si>
  <si>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</si>
  <si>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</si>
  <si>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seminarium,                                 liczba uczestników</t>
  </si>
  <si>
    <t>1                                    25</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</si>
  <si>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</si>
  <si>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Sieciowanie Partnerów SIR województwa opolskiego</t>
  </si>
  <si>
    <t>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pozdniesienia poziomu innowacyjności w sektorze rolno-spożywczym. Podczas konferencji przedstawione zostaną informacje o działaniu „Współpraca” oraz zasadach tworzenia Grup Operacyjnych EPI oraz realizacji przez nie projektów. Operacja będzie doskonałą okazją do aktywizowania jej uczestników do tworzenia wielopodmiotowych partnerstw mających na celu wdrażanie innowacyjnych rozwiązań</t>
  </si>
  <si>
    <t>konferencja 2-dniowa</t>
  </si>
  <si>
    <t>konferencja                                                                                                     liczba uczestników</t>
  </si>
  <si>
    <t>1                                                 50</t>
  </si>
  <si>
    <t xml:space="preserve">Partnerzy zarejestrowani w bazie Partnerów SIR, potencjalni partnerzy, przedstawiciele jednostek naukowych, przedsiębiorcy, pracownicy jednostek doradztwa rolniczego, rolnicy. </t>
  </si>
  <si>
    <t xml:space="preserve">IV </t>
  </si>
  <si>
    <t>49-330 Łosiów, ul. Główna 1</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</si>
  <si>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</si>
  <si>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</si>
  <si>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mieszkańcy obszarów wiejskich, rolnicy, właściciele gospodarstw agroturystycznych i zagród edukacyjnych, przedstawiciele podmiotów doradczych. </t>
  </si>
  <si>
    <t xml:space="preserve">Opolski Ośrodek Doradztwa Rolniczego </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</si>
  <si>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</si>
  <si>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</si>
  <si>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mieszkańcy obszarów wiejskich, rolnicy, właściciele gospodarstw agroturystycznych i zagród edukacyjnych, przedstawiciele podmiotów doradczych , przedstawiciele lokalnych władz</t>
  </si>
  <si>
    <t xml:space="preserve">Innowacyjne elementy oferty turystycznej  jako narzędzie rozwoju Opolszczyzny </t>
  </si>
  <si>
    <t xml:space="preserve">Celem operacji jest aktywizacja mieszkańcow wsi na rzecz pdejmowania inicjaatyw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</si>
  <si>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konferencja 2 dniowa</t>
  </si>
  <si>
    <t>1                                                          70</t>
  </si>
  <si>
    <t xml:space="preserve">rolnicy, właściciele gospodarstw agroturystycznych oraz obiektów restauracyjno hotelarskich z terenów wiejskich woj. opolskiego, , członkowie stowaarzyszeń oraz lokalnych grup działania, przedsawiciele JST z terenów woj. opolskiego,doradcy rolniczy. </t>
  </si>
  <si>
    <t>Szkolenie</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</si>
  <si>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</si>
  <si>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</si>
  <si>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</si>
  <si>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spotkania tematyczne                                                      liczba uczestników</t>
  </si>
  <si>
    <t>3                                                         30</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</si>
  <si>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</si>
  <si>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</si>
  <si>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 xml:space="preserve">publikacja </t>
  </si>
  <si>
    <t>publikacja                             liczba egzemplarzy</t>
  </si>
  <si>
    <t>1                          300</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</si>
  <si>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</si>
  <si>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Nowoczesna produkcja mleka</t>
  </si>
  <si>
    <t xml:space="preserve">Celem operacji będzie poruszenie  wielu aktualnych kwestii istotnych w hodowli bydła mlecznego, co stwarza doskonałą okazję do wymiany doświadczeń oraz dyskusji, umożliwiając rozwiązywanie problemów obecnie występujących w hodowli oraz efektywny rozwój mleczarstwa na terenie naszego kraju. Zaproszeni specjaliści w dziedzinie zootechniki przedstawiają najnowsze osiągnięcia w hodowli bydła mlecznego, wyniki badań, metody rozrodu oraz innowacje technologiczne stosowane w sektorze mleczarskim. </t>
  </si>
  <si>
    <t xml:space="preserve">szkolenie,                            liczba uczestników </t>
  </si>
  <si>
    <t>1                          30</t>
  </si>
  <si>
    <t xml:space="preserve"> hodowcy bydła mlecznego, rolnicy indywidualni działający na terenie województwa opolskiego, doradcy rolniczy, pracownicy jednostek doradztwa rolniczego, spółdzielnie mleczarskie oraz do osóby zainteresowane hodowlą bydła mlecznego.</t>
  </si>
  <si>
    <t>IV</t>
  </si>
  <si>
    <t>Chów i hodowla trzody chlewnej – innowacyjne gospodarstwo produkcyjne</t>
  </si>
  <si>
    <t xml:space="preserve">Głównym celem operacji będzie wymiana wiedzy i informacji podczas szkolenia, która umożliwi producentom trzody chlewnej rozwiązywanie problemów obecnie występujących w produkcji. Podczas szkolenie producenci będą mieli możliwość porozmawiania z przedstawicielami firm branżowych oraz lekarzami weterynarii i zadawania im nurtujących ich pytań.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Spotkanie to umożliwi również przedstawicielom nauki, instytucji i firm branżowych zrozumienie problemów z jakimi na co dzień zmagają się producenci i zaproponowanie im nowych, innowacyjnych rozwiązań, które mają na celu poprawę opłacalności hodowli. </t>
  </si>
  <si>
    <t xml:space="preserve">szkolenie                              liczba uczestników </t>
  </si>
  <si>
    <t xml:space="preserve"> producenci i hodowcy trzody chlewnej z województwa opolskiego, doradcy rolniczy,  pracownicy jednostek doradztwa rolniczego oraz  osóby zainteresowane hodowlą trzody chlewnej</t>
  </si>
  <si>
    <t>Przewodnik po polu doświadczalnym OODR w Łosiowie 2020</t>
  </si>
  <si>
    <t>Szkolenie z wyjazdem studyjnym zakresu OZE pn "Dobre przykłady zastosowania rozwiazań OZE w gminach "</t>
  </si>
  <si>
    <t xml:space="preserve">
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</si>
  <si>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wyjzadem studyjnym                                 - 3 dniowy</t>
  </si>
  <si>
    <t>szkolenie z wyjazdem studyjnym
                                                 liczba uczestników</t>
  </si>
  <si>
    <t xml:space="preserve">   1   
     40</t>
  </si>
  <si>
    <t>doradcy rolniczy, pracownicy jednostek doradztwa rolniczego,  rolnicy, samorządowcy, mieszkańcy województwa opolskiego</t>
  </si>
  <si>
    <t>Szkolenie z zakresu wiedzy na temat innowacyjnych rozwiazań poboru ciepła i energii elektrycznej  konwencjonalnych oraz oze.</t>
  </si>
  <si>
    <t>Przedsiewziecie w ramach edukacji z zkresu OZE dla rolników w 11 powiatach województwa opolskiego. Celem operacji jest  zapoznanie uczestników z  innowacyjnymi  roziwązaniami w  zastosowaniu urządzeń konwencjaonalnych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</si>
  <si>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wojówdztwa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</si>
  <si>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</si>
  <si>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</si>
  <si>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</si>
  <si>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</si>
  <si>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</si>
  <si>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</si>
  <si>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wyjazd studyjny                             liczba uczestników   </t>
  </si>
  <si>
    <t>1                          40</t>
  </si>
  <si>
    <t xml:space="preserve"> mieszkańcy województwa opolskiego – doradcy rolniczy, pracownicy jednostek doradztwa rolniczego, rolnicy ekologiczni i konwencjonalni zainteresowani przetwórstwem</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</si>
  <si>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</si>
  <si>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</si>
  <si>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konkursy</t>
  </si>
  <si>
    <t>konferencja
liczba uczestników                              konkursy                            liczba uczestników</t>
  </si>
  <si>
    <t>1
60                        2                      12</t>
  </si>
  <si>
    <t>Grupą docelową konferencji będą mieszkańcy województwa opolskiego –  rolnicy i producenci rolni, doradcy rolniczy, pracownicy jednostek doradztwa rolniczego, przedstawiciele samorzadów i nauki.</t>
  </si>
  <si>
    <t>Innowacyjne rozwiązania techniczne zapobiegające zmianom klimatu-  racjonalne gospodarowanie wodą w gospodarstwie rolnym i ograniczanie strat azotu w produkcji rolniczej</t>
  </si>
  <si>
    <t>Głównym celem i założeniem szkolenia w formie wyjazdu studyjnego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zorganizowanie szkolenia wyjazdowego pn. „Innowacyjne rozwiązania techniczne zapobiegające zmianom klimatu-  racjonalne gospodarowanie wodą w gospodarstwie rolnym i ograniczanie strat azotu w produkcji rolniczej”</t>
  </si>
  <si>
    <t>szkolenie z wyjazdem studyjnym               2 dniowy</t>
  </si>
  <si>
    <t>szkolenie z wyjazdem  studyjnym                     liczba uczestników</t>
  </si>
  <si>
    <t xml:space="preserve">1                          45 </t>
  </si>
  <si>
    <t>doradcy rolniczy, pracownicy jednostek doradztwa rolniczego, rolnicy, mieszkańcy obszarów wiejskich oraz osoby zainteresowane tematem</t>
  </si>
  <si>
    <t xml:space="preserve"> ,,Życie mlekiem i miodem płynące"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</si>
  <si>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</si>
  <si>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Podkarpacki Ośrodek Doradztwa Rolniczego z siedzibą w Boguchwale</t>
  </si>
  <si>
    <t>ul. Suszyckich 9, 
36-040 Boguchwała</t>
  </si>
  <si>
    <t>Pierwsza podlaska akademia serowarska</t>
  </si>
  <si>
    <t>Podniesienie wiedzy z zakresu promocji krótkich łańcuchów dostaw żywności, nowych/ulepszonych metod produkcji sera, innowacyjnych sposobów marketingu sprzedaży produktów serowarskich wytwarzanych na poziomie gospodarstwa</t>
  </si>
  <si>
    <t>8 pokazów</t>
  </si>
  <si>
    <t>liczba uczestników operacji</t>
  </si>
  <si>
    <t>80</t>
  </si>
  <si>
    <t>Grupę docelową będą stanowili rolnicy, domownicy gospodarstw rolnych, wytwórcy produktu regionalnego,  przedstawiciele podmiotów świadczących usługi doradcze oraz inne osoby zainteresowane tematyką</t>
  </si>
  <si>
    <t>II/III/IV</t>
  </si>
  <si>
    <t>Podlaski Ośrodek Doradztwa Rolniczego     w Szepietowie</t>
  </si>
  <si>
    <t>Szepietowo Wawrzyńce 64       18-210 Szepietowo</t>
  </si>
  <si>
    <t>2 seminaria dwudniowe</t>
  </si>
  <si>
    <t>44</t>
  </si>
  <si>
    <t>8 warsztatów</t>
  </si>
  <si>
    <t>Gala Serów - konkurs</t>
  </si>
  <si>
    <t>90</t>
  </si>
  <si>
    <t>wyjazd studyjny - 3 dni</t>
  </si>
  <si>
    <t>30</t>
  </si>
  <si>
    <t>Analiza możliwości urynkowienia produktów regionalnych wytwarzanych w województwie podlaskim – opracowanie,  konferencja</t>
  </si>
  <si>
    <t>Rozpoznanie sytuacji marketingowo – rynkowej  możliwości sprzedaży produktów regionalnych w województwie podlaskim  i województwach  ościennych oraz wprowadzania ich na rynek w formie krótkich łańcuchów dostaw z możliwością wykorzystania nowatorskich metod marketingowych.</t>
  </si>
  <si>
    <t>publikacja</t>
  </si>
  <si>
    <t>nakład</t>
  </si>
  <si>
    <t>500</t>
  </si>
  <si>
    <t>Grupę docelową będą stanowili rolnicy, KGW, wytwórcy produktu regionalnego, przedstawiciele podmiotów świadczących usługi agroturystyczne,  przedstawiciele podmiotów świadczących usługi doradcze oraz inne osoby zanteresowane tematem</t>
  </si>
  <si>
    <t>Innowacyjne technologie wykorzystywane przy budowie oraz wyposażeniu obór</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</si>
  <si>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</si>
  <si>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Grupę docelową będą stanowili rolnicy, hodowcy bydła mlecznego i mięsnego, przedstawiciele podmiotów świadczących usługi doradcze oraz inne osoby zainteresowane tematem</t>
  </si>
  <si>
    <t>III/IV</t>
  </si>
  <si>
    <t>Nowatorskie rozwiązania w produkcji mleka</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</si>
  <si>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</si>
  <si>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Grupę docelową będą stanowili rolnicy, hodowcy bydła mlecznego,  przedstawiciele podmiotów świadczących usługi doradcze oraz inne osoby zainteresowane tematem</t>
  </si>
  <si>
    <t>Hodowla pszczół – zakładanie  i prowadzenie pasieki</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</si>
  <si>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</si>
  <si>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Grupę docelową będą stanowili rolnicy,  domownicy gospodarstw rolnych, przedstawiciele podmiotów świadczących usługi doradcze oraz inne osoby zainteresowane tematem</t>
  </si>
  <si>
    <t>II/III</t>
  </si>
  <si>
    <t>Upowszechnianie innowacji z zakresu rolnictwa ekologicznego na przykładzie Francji</t>
  </si>
  <si>
    <t xml:space="preserve">Upowszechnianie innowacyjnych rozwiązań naukowych, technologii i agrotechniki oraz sprzedaży bezpośredniej, rolniczego handlu detalicznego i grup producenckich na przykładzie indywidualnych gospodarstw ekologicznych we Francji (Departament Drome).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Tech&amp; Bio (Ville de Bourg-lès-Valence). </t>
  </si>
  <si>
    <t>Grupę docelową będą stanowili rolnicy, wytwórcy produktu regionalnego, przedstawiciele podmiotów świadczących usługi doradcze oraz inne osoby zainteresowane tematem</t>
  </si>
  <si>
    <t>Genotypowanie jałowic jako determinanta zachowania dobrostanu i zwiększenia wydajności stada - zespół tematyczny</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</si>
  <si>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</si>
  <si>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Grupę docelową będą stanowili hodowcy bydła mlecznego, mieszkańcy obszarów wiejskich, przedstawiciele podmiotów świadczących usługi doradcze, rolnicy, potencjalni członkowie Grup Operacyjnych, przedstawieciele świata naukii inne osoby zainteresowane tematyką</t>
  </si>
  <si>
    <t>Pomorski Ośrodek Doradztwa Rolniczego w Lubaniu</t>
  </si>
  <si>
    <t>Lubań, ul, Tadeusza Maderskiego 3, 83-422 Nowy Barkoczyn</t>
  </si>
  <si>
    <t>Sieciowanie doradztwa, praktyki rolniczej i nauki drogą do rozwiązywania zdiagnozowanych problemów na obszarach wiejskich</t>
  </si>
  <si>
    <r>
      <t xml:space="preserve">Przedmiotem operacji jest zorganizowanie spotkań warsztatowych, których celem jest tworzenie sieci kontaktów i współpracy, usprawniających transfer wiedzy między nauką a praktyką rolniczą, a także zwrotny przekaz informacji z praktyki do nauki. Dzięki wzajemnym kontaktom
i interakcjom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color theme="1"/>
        <rFont val="Calibri"/>
        <family val="2"/>
        <charset val="238"/>
        <scheme val="minor"/>
      </rPr>
      <t>produkcja rolnicza  a adaptacja zmian klimatu,
- produkcja ekologiczna i budowanie świadomości konsumentów ,
- przedsiębiorczość, krótkie łańcuchy dostaw, budowanie marki, promocja</t>
    </r>
    <r>
      <rPr>
        <sz val="11"/>
        <color theme="1"/>
        <rFont val="Calibri"/>
        <family val="2"/>
        <charset val="238"/>
        <scheme val="minor"/>
      </rPr>
      <t xml:space="preserve">.  Każda grupa tematyczna  odbędzie własne, odrębne warsztaty , z moderatorem dyskusji oraz elementami coachingu. Jest to kontynuacja spotkania sieciującego w 2019 r., z perspektywą dalszych cykliczmych spotkań, zawężonych w konkretnych grupach tematycznych.
</t>
    </r>
  </si>
  <si>
    <t>*rolnicy,                                              *doradcy/specjaliści PODR, *przedsiębiorcy sektora rolno-spożywczego,                                                 * przedstawiciele nauki i instytucji związanych z sektorem rolnym w województwie pomorskim.</t>
  </si>
  <si>
    <t>90                      (3 x 30)</t>
  </si>
  <si>
    <t xml:space="preserve">Wspieranie przedsiębiorczości i innowacji na obszarach wiejskich przez podnoszenie poziomu wiedzy i umiejętności w obszarze małej przedsiębiorczości na przykładzie województwa podlaskiego </t>
  </si>
  <si>
    <t xml:space="preserve">
Operacja ma celu zapoznanie  grupy uczestników z różnymi formami przedsiębiorczości: turystyki wiejskiej, twórczości ludowej i rzemiosła, małego lokalnego przetwórstwa, a takze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</si>
  <si>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 xml:space="preserve">* rolnicy,                              *doradcy/specjaliści PODR,                 *przedsiębiorcy sektora rolno-spożywczego                            *mieszkańcy obszarów wiejskich,                        *przedstawiciele jednostek/ instytucji związanych z rozwojem sektora rolno-spożywczego
</t>
  </si>
  <si>
    <t>Innowacje w prowadzeniu gospodarstwa pasiecznego.</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</si>
  <si>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"Współpraca".Po wyjeździe zostanie opracowany materiał w postacji krótkiego filmu - relacji z wyjazdu, tak aby nowe informacje dotarły do szerszej grupy odbiorców i zainspirowały do włączenia się do współpracy pozostałe osoby, które nie mogły brać udziału w wyjeździe.</t>
  </si>
  <si>
    <t>wyjazd studyjny połączony z warsztatami</t>
  </si>
  <si>
    <t xml:space="preserve">*pszczelarze posiadający nr weterynaryjny,     *przedstawiciele związków i zrzeszeń pszczelarskich, *przedstawiciele jednostek naukowych  i instytucji rolniczych                                          *doradcy/specjaliści PODR </t>
  </si>
  <si>
    <t>Innowacyjne rozwiązania wspierające rozwój gospodarki pasiecznej oraz ochronę pszczoły miodnej</t>
  </si>
  <si>
    <t>Przedmiotem operacji, jest zorganizowanie konferencji dla pszczelarzy. Jej celem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t>
  </si>
  <si>
    <t>*pszczelarze oraz osoby  zainteresowane  tym typem produkcji,            *przedstawiciele związków i zrzeszeń pszczelarskich, *przedstawiciele jednostek naukowych  i instytucji rolniczych,                                                *doradcy/specjaliści PODR</t>
  </si>
  <si>
    <t>Innowacyjne rozwiązania pozyskiwania energii odnawialnej i uprawy roślin ozdobnych na przykładzie Danii i Holandii</t>
  </si>
  <si>
    <t xml:space="preserve">Celem operacji jest  zapoznanie uczestników z innowacyjnymi rozwiązaniami w zakresie odnawialnych źródeł energii, pozyskiwania energii, ochrony środowiska oraz innowacyjnych rozwiązań w zakresie hodowli, produkcji, uprawy roślin ozdobnych                                                                                 Przedmiotem operacji jest organizacja wyjazdu studyjnego do Danii i do Holandii w celu zapoznania uczestników wyjazdu z zaganieniami powstawania farm wiatrowych, zużycia prądu, zmniejszenia emisji gazów cieplarnianych, ochrony klimatu i środowiska, uzyskiwania  energii elektrycznej wyłącznie ze źródeł odnawialnych. Ponadto uczestnicy wyjazdu studyjnego będą mogli zapoznać się z produkcją, hodowlą i uprawą roślin ozdobnych </t>
  </si>
  <si>
    <t>Wyjazd studyjny  (Dania i Holandia)</t>
  </si>
  <si>
    <t>liczba uczestników wyjazdu studynego</t>
  </si>
  <si>
    <t>rolnicy, mieszkańcy obszarów wiejskich, przedstawiciele jednostek doradczych, ogrodnicy, producenci kwiatów ozdobnych, przedstawiciele instytucji wspierających rozwój obszarów wiejskich, przedsiębiorcy</t>
  </si>
  <si>
    <t>Śląski Ośrodek Doradztwa Rolniczego w Częstochowie</t>
  </si>
  <si>
    <t>42-200 Częstochowa, ul.Wyszyńskiego 70/126</t>
  </si>
  <si>
    <t>„Strategia ochrony rzepaku ozimego przed wybranymi agrofagami z uwzględnieniem podatności odmian, zmian klimatycznych i narastania odporności na środki ochrony roślin”</t>
  </si>
  <si>
    <t xml:space="preserve">Celem operacji jest przeszkolenie  rolników powiatu raciborskiego na temat  strategii ochrony rzepaku ozimego, podatności odmian, zmian klimatycznych i narastania odporności na środki ochrony roślin                                                      Przedmiotem operacji jest zorganizowanie szkolenia dla 20 osób,  podczas których nastąpi transfer wiedzy z ww. tematyki operacji (w tym wymiana doświadczeń i nawiązanie współpracy/kontaktów) </t>
  </si>
  <si>
    <t>rolnicy powiatu raciborskiego, doradcy rolniczy, przedstawiciele jednostek doradczych</t>
  </si>
  <si>
    <t>42-200 Częstochowa ul. Wyszyńskiego 70/126</t>
  </si>
  <si>
    <t>„Produkcja miodu w oparciu o uprawę roślin miododajnych na gruntach o niskiej przydatności  rolniczej”</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</si>
  <si>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nastapi wdrażanie innowacyjnych rozwiązań w ich gospodarstwach</t>
  </si>
  <si>
    <t>członkowie grupy pszczelarskiej działającej przy Zespole Szkół Agrotechnicznych i Ogólnokształcących w Żywcu (ZSAiO), członkowie kół pszczelarskich, rolnicy i ich domownicy, doradcy rolniczy, pracownicy oświatowi (nauczyciele ZSAiO), mieszkańcy obszarów wiejskich oraz zainteresowana tematem młodzież  z ZSAiO.</t>
  </si>
  <si>
    <t>„Skrócenie łańcuchów dystrybucji lokalnych produktów i surowców pochodzenia zwierzęcego”</t>
  </si>
  <si>
    <t xml:space="preserve">Celem operacji jest  poznanie innowacyjnych kanałów sprzedaży produktów pochodzenia zwierzęcego na przykładzie Bawarii. Operacja pozwoli na podejmowanie inicjatyw w tym m.in. zapoznania i możliwości realizacji projektów innowacyjnych w ramach działania "Współpraca"                                                              Przedmiotem operacji jest organizacja wyjazdu studyjnego dla 30 rolników, doradców, członków izby rolniczej, pracowników naukowych w tym zakresie. </t>
  </si>
  <si>
    <t>Wyjazd studyjny (Bawaria)</t>
  </si>
  <si>
    <t xml:space="preserve">rolnicy, doradcy, członkowie izby rolniczej, pracownicy Instytutu Zootechniki </t>
  </si>
  <si>
    <t>  „Naukowe wsparcie usług doradczych z zakresu zarzadzania ryzkiem agrofagów o znaczeniu gospodarczym oraz wprowadzenie odpowiednich środków zapobiegawczych”</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</si>
  <si>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szkolenia dla 15 rolników z powiatu rybnickiego oraz doradców rolniczych na wyżej wymienione zagadnienia. Udział w szkoleniu pozwoli nawiązać kontakty w danym obszarze tematycznym.
 </t>
  </si>
  <si>
    <t>rolnicy z powiatu rybnickiego, doradcy rolniczy</t>
  </si>
  <si>
    <t xml:space="preserve"> "Wystawa Zwierząt Hodowlanych"</t>
  </si>
  <si>
    <t xml:space="preserve">Celem operacji jest upowszechnienie wiedzy w zakresie korzyści wynikających z zachowania różnorodności genetycznej zwierząt oraz popularyzacja najbardziej wydajnych ras zwierząt zarazem tych najbardziej dostosowanych do lakalnych warunków. Przedmiotem operacji jest zorganizowanie jednej Wystawy Zwierząt Hodowlanych podczas XXIX Krajowej Wystawy Rolniczej w Częstochowie w dniach 5-6 września 2020 roku. Wystawa jest okazją do nawiązania sieci kontaktów oraz współpracy pomiędzy wystawcami (hodowcami) a rolnikami oraz osobami zainteresowanymi tą tematyką. </t>
  </si>
  <si>
    <t>Wystawa</t>
  </si>
  <si>
    <t>liczba  wystaw</t>
  </si>
  <si>
    <t>rolnicy,  hodowcy bydła mięsnego, członkowie i przedstawiciele branżowych związków, przedstawiciele instytucji naukowo-badawczych, specjaliści z ośrodka doradztwa rolniczego, mieszkańcy obszarów wiejskich</t>
  </si>
  <si>
    <t>"Innowacje w technologii chowu i hodowli karpia w Polsce"</t>
  </si>
  <si>
    <t>Celem operacji jest podniesienie świadomości i zapoznanie rybaków z terenu województwa śląskiego z możliwością korzystania z nowych, innowacyjnych metod chowu i hodowli ryb w tym przede wszystkim karpia.                                          Przedmiotem operacji jest zorganizowanie konferencji dla 40 rybaków z terenu województw śląskiego, hodowców ryb, rolników podczas Śląskiego Święta Karpia w Pawłowicach w dniach 19-20 czerwca 2020r. Konferencja jest okazją do wymiany kontaktów oraz przekazania wzajemnych doświadczeń na wyżej wymienione zagadnienia.</t>
  </si>
  <si>
    <t>rybacy z terenu województwa śląskiego, hodowcy ryb, rolnicy, przedstawiciele jednostek doradczych</t>
  </si>
  <si>
    <t>"Nauka – doradztwo, wyzwania na przyszłość"</t>
  </si>
  <si>
    <t>Celem operacji jest przekazanie wiedzy i informacji na temat nowoczesnych rozwiązań, innowacyjnych produktów oraz prowadzonych  badań uzyskanych od instytucji badawczo -  naukowych oraz kierunki współpracy pomiędzy nauką i doradztwem rolniczym. Operacja ma za zadanie ułatwianie kontaktów między grupami odbiorców operacji celem nawiązania stałej współpracy między nauką a praktyką i udrożnienia kanałów informacyjnych instytucji podległych Ministrowi Rolnictwa i Rozwoju Wsi.                                                                                   Przedmiotem operacji jest zorganizowanie konferencji dla 45 uczestników.</t>
  </si>
  <si>
    <t>doradcy, przedstawiciele instytucji pracujących na rzecz rolnictwa, rolnicy, przedstawiciele nauki, administracja rządowa</t>
  </si>
  <si>
    <t>9.</t>
  </si>
  <si>
    <t>"Wykorzystanie potencjału zwierząt ras rodzimych i innowacyjnych mieszanek paszowych pochodzenia krajowego ( bez GMO) do produkcji mięsa i jego przetworów o wysokiej jakości i wartości prozdrowotnej"</t>
  </si>
  <si>
    <t xml:space="preserve"> Celem operacji jest podniesienie wiedzy uczestników na temat potencjału zwierząt ras rodzimych i innowacyjnych mieszanek do produkcji mięsa o wysokiej jakości i wartości prozdrowotnej. Operacja pozwoli na podejmowanie inicjatyw w tym m.in. zapoznania i możliwości realizacji projektów innowacyjnych w ramach działania "Współpraca".                                       Przedmiotem operacji jest zorganizowanie konferencji połączonej z wyjazdem studyjnym, podczas którego nastapi rozpowszechnienie wiedzy nt. powstawania grup operacyjnych EPI-AGRI w efekcie czego realizowane będą wspólne działania, inicjatywy i projekty. Nawiązana współpraca może stać się podwaliną dla przyszłej grupy operacyjnej wdrażającej innowacje w temacie zwierząt ras rodzimych w ramach działania „Współpraca”. </t>
  </si>
  <si>
    <t>rolnicy, doradcy, przedstawiciele jednostek doradczych, naukowcy</t>
  </si>
  <si>
    <t>Wyjazd studyjny (Francja/Niemcy)</t>
  </si>
  <si>
    <t>10.</t>
  </si>
  <si>
    <t>"Nowoczesne technologie i problemy przy uprawie warzyw korzeniowych oraz roslin okopowych"</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</si>
  <si>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Przedmiotem operacji jest zorganizowanie wyjazdu studyjnego do Belgii i Holandii dla 30 uczestników, ułatwianie kontaktów między grupami odbiorców operacji celem nawiązania stałej współpracy. </t>
  </si>
  <si>
    <t>Wyjazd studyjny ( Belgia i Holandia)</t>
  </si>
  <si>
    <t>rolnicy, domownicy rolników, doradcy, przedstawiciele jednostek doradczych,  producenci rolni, przedsiębiorcy sektora rolno-spożywczego, przedstawiciele instytucji działających na rzecz polskiego rolnictwa</t>
  </si>
  <si>
    <t>11.</t>
  </si>
  <si>
    <t>"Najwyższa jakość wołowiny - innowacyjne sposoby produkcji"</t>
  </si>
  <si>
    <t>Celem operacji jest wzrost wiedzy dotyczącej innowacyjnych metod produkcji wołowiny i hodowli bydła mięsnego. Operacja przyczyni się do upowszechnienia wiedzy na temat innowacyjnych metod produkcji wołowiny i hodowli bydła mięsnego, przeniesienia dobrych praktyk z terenu Francji do Polski.                                                                                                                                                                                                            Przedmiotem operacji jest zorganizowanie wyjazdu studyjnego do Francji dla grupy 25 uczestników: rolników, hodowców bydła, naukowców, przedstawicieli jednostek doradczych. Operacja pozwoli na podejmowanie inicjatyw w tym m.in. zapoznania i możliwości realizacji projektów innowacyjnych w ramach działania "Współpraca". Podczas operacji nastapi promocja działania "Współpraca" oraz aktywizacja uczestników do wdrażania innowacji w ramach wielopodmiotowych partnerstw takich jak Grupy Operacyjne EPI.</t>
  </si>
  <si>
    <t>Wyjazd studyjny (Francja)</t>
  </si>
  <si>
    <t xml:space="preserve">rolnicy, hodowcy bydła, naukowcy, przedstawiciele jednostek doradczych </t>
  </si>
  <si>
    <t>12.</t>
  </si>
  <si>
    <t>"Hortiterapia - innowacyjna terapia szansa na rozwój obszarów wiejskich"</t>
  </si>
  <si>
    <t xml:space="preserve">Celem operacji jest aktywizacja mieszkańców wsi na rzecz podejmowania innowacyjnych inicjatyw w zakresie rozwoju obszarów wiejskich. Operacja jest szansą na kreowanie innowacyjnych przedsiewzięć na terenie województwa śląskiego. Przedmiotem operacji jest zorganizowanie wyjazdu studyjnego dla 25 uczestników. Operacja przyczyni się do nawiązania kontaktów, poszukiwania nowych kierunków rozwoju gospodarstw na terenach wiejskich w zakresie hortiterapii, które mogą stać się dobrymi praktykami dla innych regionów Polski.  Realizacja operacji wyposaży w wiedzę i umiejętności uczestników wyjazdu studyjnego w zakresie merytorycznym dotyczącym hortiterapii. </t>
  </si>
  <si>
    <t>Wyjazd studyjny ( woj. warmińsko-mazurskie)</t>
  </si>
  <si>
    <t xml:space="preserve">rolnicy, przedsiębiorcy, przedstawiciele zagród edukacyjnych i gospodarstw agroturystycznych, przedstawiciele organizacji wspierajacych przedsiebiorczość na obszarach wiejskich tj. LGD, przedstawiciele ośrodków doradztwa rolniczego </t>
  </si>
  <si>
    <t>13.</t>
  </si>
  <si>
    <t>"Najnowsze terapie roślinne w profilaktyce zdrowotnej szansą na innowacyjne wykorzystanie surowców zielarskich"</t>
  </si>
  <si>
    <t xml:space="preserve">Celem operacji jest zapoznanie uczestników z innowacyjnym wykorzystaniem surowców zielarskich oraz modelu uprawy, przetwórstwa i dystrybucji ziół.                                                     Przdmiotem operacji jest zorganizowanie wyjazdu studyjnego do województwa lubelskiego.  Operacja przyczyni się do nawiązania nowych kontaktów, kreowania innowacyjnych przedsięwzięć na terenie województwa ślaskiego, może być nowym kierunkiem rozwoju gospodarstw na terenach wiejskich w zakresie zielarstwa. Uczestnicy wyjazdu studyjnego zapoznają się z zakresem zielarstwa, fitoterapii oraz innowacyjnym modelem uprawy, przetwórstwa i dystrybucji ziół. </t>
  </si>
  <si>
    <t>Wyjazd studyjny (woj. lubelskie)</t>
  </si>
  <si>
    <t xml:space="preserve">liczba uczestników wyjazdu studyjnego </t>
  </si>
  <si>
    <t>rolnicy, przedsiębiorcy, przedstawiciele jednostek doradczych, przedstawiciele organizacji wspierających rozwój obsarów wiejskich</t>
  </si>
  <si>
    <t>14.</t>
  </si>
  <si>
    <t xml:space="preserve">"Turystyka kulinarna szansą na rozwój obszarów wiejskich" </t>
  </si>
  <si>
    <t xml:space="preserve">Celem operacji jest wspieranie przedsiebiorczości i innowacji na obszarach wiejskich poprzez podnoszenie wiedzy i umiejętności na obszarze małego przetwórstwa lokalnego.                          Przedmiotem operacji jest organizacja wyjazdu studyjnego do województwa podkarpackiego podczas którego nastapi zapoznanie uczestników z innowacyjnymi metodami promocji żywności tradycyjnej i regionalnej na przykładzie dobrych praktyk z województwa podkarpackiego. Realizacja operacji przyczyni się do ułatwienia transferu wiedzy w zakresie podejmowania nowych inicjatyw wsierających przedsiebiorczość na obszarach wiejskich w zakresie wytwarzania żywnościowych produktów lokalnych.  Uczestnicy operacji poznają możliwości promocji produktów regionalnych, lokalnych charakterystycznych i niepowtarzalnych dla danego regionu. Operacja jest szansą na rozwój produktów lokalnych i tradycyjnych w wojewodztwie śląskim.  </t>
  </si>
  <si>
    <t>Wyjazd studyjny ( woj. podkarpackie)</t>
  </si>
  <si>
    <t>producenci produktów lokalnych i tradycyjnych, przedstawiciele zagród tematycznych i gospodarstw agroturystycznych, przedstawiciele organizacji wspierających przedsiebiorczość na obszarach wiejskich, przedstawiciele jednostek doradczych oraz organizacji branżowych zrzeszających producentów produktów lokalnych i tradycyjnych</t>
  </si>
  <si>
    <t>ŚODR Modliszewice</t>
  </si>
  <si>
    <t>Modliszewice, 
ul. Piotrkowska 30, 
26-200 Końskie</t>
  </si>
  <si>
    <t>"Marka terytorialna oparta na potencjale naturalnym i jakościowych produktach tradycyjnych  i regionalnych w partnerstwie z lokalnym rolnictwem na przykładzie doświadczeń Regionu Owernia-Rodan-Alpy we Francji”</t>
  </si>
  <si>
    <t xml:space="preserve">Celem operacji jest nawiązywanie współpracy i wymiana wiedzy pomiędzy rolnikami i aktywnie działającymi grupami producentów produktów regionalnych oraz gestorami turystyki z zakresu kreowania marki terytorialnej, jako czynnika rozwoju obszarów wiejskich, przy wykorzystaniu dobrych przykładów z Francji,  w tym również nawiązanie kontaktów/współpracy z przedstawicielami Regionu Owernia-Rodan-Alpy oraz transfer tamtejszych rozwiązań, wiedzy i doświadczeń związanych z ww. tematyką do regionu świętokrzyskiego.  
Przedmiotem operacji jest organizacja sześciodniowego wyjazdu studyjnego do Francji dla rolników, producentów produktów tradycyjnych i regionalnych  oraz partnerów i przedstawicieli ŚODR Modliszewice zainteresowanych współpracą  w budowaniu, wdrażaniu i promowaniu marki lokalnej regionu świętokrzyskiego opartej na wysokiej jakości żywności tradycyjnej i regionalnej oraz  dziedzictwie kulturowym  regionu jako innowacyjnego  potencjału do rozwoju obszarów wiejskich.                                           </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</si>
  <si>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</si>
  <si>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"Przetwórstwo żywności na małą skalę jako innowacyjny sposób na poprawę dochodowości rodzinnych gospodarstw rolnych"</t>
  </si>
  <si>
    <t xml:space="preserve">Celem operacji jest zwiększenie wiedzy z zakresu innowacji w przetwórstwie i sprzedaży żywności na małą skalę oraz prezentacja  dobrych praktyk w zakresie krótkich łańcuchów, dystrybucji żywności i ich promocji, które pozwolą na nawiązanie współpracy między uczestnikami w ww. zakresie, w tym rozwój tej branży w województwie świętokrzyskim poprzez wykorzystanie nowatorskich rozwiązań  (organizacyjnych, marketingowych, dystrybucyjnych, promocyjnych i innych).                          
Przedmiotem operacji jest organizacja trzydniowego krajowego wyjazdu studyjnego dla 30 osób połączonego z konferencją, podczas których nastąpi transfer wiedzy z ww. tematyki operacji (w tym wymiana doświadczeń i nawiązanie współpracy/kontaktów) oraz zostaną zaprezentowane rozwiązania, które przyczyniły się do sukcesów prezentowanych rozwiązań/gospodarstw. </t>
  </si>
  <si>
    <t>III-IV 
kwartał</t>
  </si>
  <si>
    <t>„Innowacje, Kreatywność, Aktywność, Rozwój – IKAR. Transfer doświadczeń z działań związanych z rozwojem obszarów wiejskich”</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</si>
  <si>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</si>
  <si>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rolnicy, przedstawiciele podmiotów/instytucji zaangażowanych w rozwój obszarów wiejskich przedsiębiorcy i doradcy rolni z terenu województwa świętokrzyskiego</t>
  </si>
  <si>
    <t>"Właściwości i wykorzystanie ziół użytkowych, promocja i dystrybucja produktów ziołowych jako innowacja dla produkcji ogrodniczej i przetwórstwa  w regionie świętokrzyskim"</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</si>
  <si>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</si>
  <si>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</si>
  <si>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 xml:space="preserve">
"Ekologiczna uprawa i przetwórstwo warzyw i owoców jako innowacja dla produkcji ogrodniczej gospodarstw regionu sandomierskiego"</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</si>
  <si>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</si>
  <si>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seminarium 
z wyjazdem studyjny</t>
  </si>
  <si>
    <t>liczba seminariów 
z wyjazdem studyjnym</t>
  </si>
  <si>
    <t>„Grupy producentów rolnych i ich związki jako innowacyjna forma zrzeszania się rolników w oparciu o dobre przykłady”</t>
  </si>
  <si>
    <t>Celem operacji jest zwiększenie wiedzy fachowej i zaprezentowanie dobrych praktyk z zakresu zrzeszania się rolników na przykładzie funkcjonowania grup producentów rolnych, w tym zawiązanie nowych partnerstw biznesowych/utworzenie nowych grup branżowych, które wpływ będą miały na rozwój świętokrzyskiego rolnictwa poprzez podejmowanie wspólnych inicjatyw (w tym wdrażanie innowacyjnych rozwiązań).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organizacja dwudniowego krajowego wyjazdu studyjnego do grup producentów rolnych, które dzięki współpracy członków/rolników i wdrażaniu innowacyjnych rozwiązań odniosły sukces.</t>
  </si>
  <si>
    <t xml:space="preserve">rolnicy, przedsiębiorcy z branży rolnej/przetwórczej/spożywczej, przedstawiciele rolniczych jednostek doradczych z terenu województwa świętokrzyskiego, grup producenckich, jednostek naukowych, instytutów badawczych, uniwersytetów rolniczych </t>
  </si>
  <si>
    <t>Celem operacji jest zwiększenie efektywności prowadzenia gospodarki pasiecznej poprzez wprowadzenie do produkcji innowacyjnych rozwiązań w zakresie technologii i technik w hodowli pszczół, ze szczególnym uwzględnieniem wpływu pszczół i pszczelarzy na ochronę  bioróżnorodności i proekologiczne procesy w środowisku, przy  jednoczesnym podejmowaniu działań prorynkowych i przedsiębiorczych dywersyfikujących dochody uzyskiwane na bazie produktów pszczelarskich, a także rozwój sieci kontaktów między pszczelarzami, jednostkami wspierającym rozwój rolnictwa i obszarów wiejskich oraz instytutami badawczymi i jednostkami naukowymi zajmującymi się ww. tematyką, ukierunkowanej na wdrażanie innowacyjnych rozwiązań w branży pszczelarskiej m.in. poprzez działanie "Współpraca".   
Przedmiotem operacji jest przeprowadzenie pięciodniowego wyjazdu studyjnego dla 40 osób na teren województwa dolnośląskiego i Republiki Czeskiej, mający na celu zaprezentowanie nowatorskich i innowacyjnych rozwiązań w prowadzeniu pasiek pszczelich, które będą inspiracją do efektywniejszego rozwoju i prowadzenia gospodarstw pasiecznych poprzez ich adaptację do warunków województwa świętokrzyskiego oraz źródłem wiedzy dotyczącej świadomego i odpowiedzialnego korzystania ze środowiska, szczególnie przez rolników będących odbiorcami korzyści płynących z ochrony pszczół i bioróżnorodności przyrodniczej.</t>
  </si>
  <si>
    <t xml:space="preserve">rolnicy, pszczelarze, przedstawiciele firm działających na rzecz rozwoju pszczelarstwa, osoby zaangażowane w ochroną owadów zapylających, rolniczych jednostek doradczych, jednostek naukowych, instytutów badawczych, uniwersytetów rolniczych
</t>
  </si>
  <si>
    <t>Prezentacja innowacji w rolnictwie województwa warmińsko-mazurskiego</t>
  </si>
  <si>
    <t>liczba filmów</t>
  </si>
  <si>
    <t xml:space="preserve">rolnicy, mieszkańcy obszarów wiejskich, przedstawiciele doradztwa rolniczego,  pracownicy firm i instytucji działających na rzecz rolnictwa. </t>
  </si>
  <si>
    <t>Warmińsko-Mazurski Ośrodek Doradztwa Rolniczego z siedzibą w Olsztynie</t>
  </si>
  <si>
    <t>ul. Jagiellońska 91
10-356 Olsztyn</t>
  </si>
  <si>
    <t>Innowacyjne rozwiązania w agrotechnice ze szczególnym uwzględnieniem nowoczesnych maszyn rolniczych</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</si>
  <si>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</si>
  <si>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200</t>
  </si>
  <si>
    <t>liczba seminariów</t>
  </si>
  <si>
    <t>Warmińsko-Mazurski Ośodek Doradztwa Rolniczego z siedzibą w Olsztynie</t>
  </si>
  <si>
    <t>liczba tytułów</t>
  </si>
  <si>
    <t>IV Warmińsko-Mazurskie Forum Innowacji w rolnictwie i na obszarach wiejskich</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</si>
  <si>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W czasie Forum realizowane będą prelekcje dotyczące działania "Współpraca" oraz tworzenia i funkcjonowania grup operacyjnych EPI.
</t>
  </si>
  <si>
    <t xml:space="preserve">rolnicy, mieszkańcy obszarów wiejskich, przedstawiciele doradztwa rolniczego oraz przedstawiciele samorządu rolniczego, jednostek naukowych, organizacji działających na rzecz rolnictwa i przedstawicieli </t>
  </si>
  <si>
    <t>120</t>
  </si>
  <si>
    <t>Najciekawsze rozwiązania IT dla rolnictwa</t>
  </si>
  <si>
    <t xml:space="preserve"> seminarium</t>
  </si>
  <si>
    <t>Innowacje marketingowe w kreowaniu wizerunku marki lokalnej</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</si>
  <si>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</si>
  <si>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liczba wyjazdów</t>
  </si>
  <si>
    <t>producenci rolni, przetwórcy żywności, lokalni liderzy, przedstawiciele Lokalnych Grup Działania, jednostek naukowych oraz doradztwa rolniczego</t>
  </si>
  <si>
    <t>Warmińsko-Mazurski Ośrodek Doradztwa Rolniczego 
z siedzibą 
w Olsztynie</t>
  </si>
  <si>
    <t>"Strefa Innowacji" - nowatorskie rozwiązania w produkcji rolnej</t>
  </si>
  <si>
    <t>impreza plenerowa</t>
  </si>
  <si>
    <t>liczba imprez plenerowych</t>
  </si>
  <si>
    <t>rolnicy, podmioty działające na rynku rolnym, pracownicy jednostek doradztwa rolniczego, mieszkańcy obszarów wiejskich</t>
  </si>
  <si>
    <t>Wielkopolski Ośrodek Doradztwa Rolniczego w Poznaniu</t>
  </si>
  <si>
    <t>Poznań 60-163, ul.Sieradzka 29</t>
  </si>
  <si>
    <t>liczba wydanych egzemplarzy publikacji</t>
  </si>
  <si>
    <t>4000</t>
  </si>
  <si>
    <t>Inkubatory przetwórcze jako innowacyjny sposób wsparcia rozwoju lokalnego na obszarach wiejskich</t>
  </si>
  <si>
    <t xml:space="preserve">Celem operacji jest ułatwianie transferu wiedzy w zakresie podejmowania nowych inicjatyw wspierających przedsiębiorczość na obszarach wiejskich w zakresie wytwarzania żywnościowych produktów lokalnych.
Przedmiotem operacji jest wyjazd studyjny na terenie Polski związany z tematyką tworzenia i rozwijania inkubatorów przetwórczych - inkubatorów kuchennych. Celem tworzenia inkubatorów przetwórczych jest wsparcie rozwoju lokalnego na obszarach wiejskich w zakresie przetwórstwa rolno-spożywczego. </t>
  </si>
  <si>
    <t>rolnicy, pracownicy jednostek doradztwa rolniczego</t>
  </si>
  <si>
    <t>Rolnictwo a zmiany klimatu</t>
  </si>
  <si>
    <t>Celem operacji jest wymiana wiedzy i doświadczeń o charakterze innowacyjnym ze środowiska naukowego do praktyki rolniczej, pozwalajacych ograniczyć negatywny wpływ na środowisko w produkcji rolniczej. Przedmiotem operacji jest wyjazd studyjny na terenie Polski związany z tamatyką stosowania różnych systemów uprawy roli, nawożenia i zmianowania na gospodarkę wodną gleby i plonowanie roślin, nowatorskich rozwiązań melioracyjnych i sposobów zarzadzania wodą na obiektach drenarskich oraz stosowania systemów nawodnień.</t>
  </si>
  <si>
    <t>Różnicowanie pozarolniczej działalności na obszarach wiejskich</t>
  </si>
  <si>
    <t xml:space="preserve">Celem operacji jest promowanie działalności zagród edukacyjnych jako przykładu innowacyjności w zakresie przedsiębiorczości na obszarach wiejskich.Przedmiotem operacji jest wyjazd studyjny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t>
  </si>
  <si>
    <t>Tworzenie zespołów tematycznych w zakresie przeciwdziałania najistotniejszym problemom w rolnictwie województwa wielkopolskiego</t>
  </si>
  <si>
    <t>Celem operacji jest wymiana wiedzy, dobrych praktyk oraz wypracowanie wspólnych rozwiązań w zakresie przeciwdziałania najistotniejszym problemom w rolnictwie województwa wielkopolskiego.</t>
  </si>
  <si>
    <t>spotkanie</t>
  </si>
  <si>
    <t>liczba spotkań</t>
  </si>
  <si>
    <t>rolnicy, naukowcy, pracownicy jednostek doradztwa rolniczego</t>
  </si>
  <si>
    <t>Aspekty praktyczne zapobiegania marnowaniu żywności</t>
  </si>
  <si>
    <t>Celem operacji jest upowszechnienie informacji dotyczących etyki żywności z uwzgędnieniem minimalizowania strat na każdym etapie łańcucha żywnościowego. Tematyka operacji dotyczyła będzie sprzedaży bezpośredniej oraz rolniczego handlu detalicznego, które są ograniczeniem ogniw łańcucha żywnościowego sprzyjającego przestrzeganiu zwyczajów etycznych produkcji, przetwarzania i dystrybucji żywności. Przedmiotem operacji jest konferencja połączona z warsztatami z zakresu zapobiegania marnowaniu żywności na etapie konsumenta oraz warsztatami z zakresu ekonomiki planowania wydatków żywnościowych.</t>
  </si>
  <si>
    <t>konferencja połączona z warsztatami</t>
  </si>
  <si>
    <t>Polowe pokazy pracy innowacyjnych maszyn rolniczych (V edycja)</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</si>
  <si>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</si>
  <si>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Polowe pokazy </t>
  </si>
  <si>
    <t xml:space="preserve">liczba pokazów </t>
  </si>
  <si>
    <t>rolnicy, przedstawiciele grup producenckich, przedstawiciele jednostek naukowo-badawczych oraz producenci nawozów i środków ochrony roślin, którzy współpracują z producentami maszyn rolniczych w zakresie efektywnego nawożenia i racjonalnej ochrony chemicznej, inne osoby zainteresowane tematem</t>
  </si>
  <si>
    <t>Zachodniopomorski Ośrodek Doradztwa Rolniczego w Barzkowicach</t>
  </si>
  <si>
    <t>Barzkowice 2                    73-134 Barzkowice</t>
  </si>
  <si>
    <t xml:space="preserve">drukowane materiały informacyjne i promocyjne                                  </t>
  </si>
  <si>
    <t xml:space="preserve">200                                                            </t>
  </si>
  <si>
    <t xml:space="preserve">III Międzyregionalny Pokaz Alpak </t>
  </si>
  <si>
    <t xml:space="preserve">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
</t>
  </si>
  <si>
    <t xml:space="preserve">Pokaz alpak </t>
  </si>
  <si>
    <t xml:space="preserve">rolnicy , mieszkańcy obszarów wiejskich , osoby zainteresowane tematyką chowu alpak </t>
  </si>
  <si>
    <t xml:space="preserve">drukowane materiały informacyjne i promocyjne               </t>
  </si>
  <si>
    <t xml:space="preserve">Zagrody edukacyjne jako przykład innowacyjnej przedsiębiorczości na teranach wiejskich </t>
  </si>
  <si>
    <t xml:space="preserve">wyjazd studyjny </t>
  </si>
  <si>
    <t xml:space="preserve">liczba uczestników </t>
  </si>
  <si>
    <t>rolicy ,mieszkańcy obszarów wiejskich, właściciele gospodarstw agroturystyczncy</t>
  </si>
  <si>
    <t xml:space="preserve">Innowacyjne rozwiązania w gospodarce pasiecznej </t>
  </si>
  <si>
    <t>pszczelarze, a także osoby zawodowo i hobbystycznie zajmujące się prowadzeniem pasiek o różnej skali produkcji z terenu województwa zachodniopomorskiego, osoby zainteresowane ww. tematyką pochodzące zwojewództwa zachodniopomorskiego, związki, stowarzyszenia, zrzeszenia oraz grupy producenckie pszczelarzy, przedstawiciele jednostek naukowych oraz pracownicy jednostki doradztwa rolniczego</t>
  </si>
  <si>
    <t>Operacja ma na celu zapoznanie się uczestników z innowacjami technologicznymi w zakresie mechanizacji rolnictwa. Realizacja operacji ułatwi transwer wiedzy i innowacji w rolnictwie oraz na obszarach wiejskich, a także przyczyni się do promocji innowacji w rolnictwie i produkcji żywności.Uczestnicy wyjazdu zapoznają się z innowacyjnymi technologiami produkcji maszyn rolniczych oraz sposobami na efektywne wykorzystanie nowych technologi w swoich gospodarstwach co w pózniejszych latach może skutkowac podniesieniem rentowności gospodarstw.</t>
  </si>
  <si>
    <t xml:space="preserve">rolnicy, przedsiębiorcy , mieszkancy obszarów wiejskich, pracownicy jednostki doradztwa rolniczego </t>
  </si>
  <si>
    <t>Innowacyjne rozwiązania w gospodarstwach ekologicznych szansą rozwoju zachodniopomorskich gopspodarstw.</t>
  </si>
  <si>
    <t xml:space="preserve">rolnicy, przedstawiciele instytucji działającyych w obszarze rolnictwa ekologicznego, pracownicy jednostki doradztwa rolniczego </t>
  </si>
  <si>
    <t>Film</t>
  </si>
  <si>
    <t>Liczba nagranych filmów</t>
  </si>
  <si>
    <t>Liczba odsłon</t>
  </si>
  <si>
    <t>Wideokonferencja</t>
  </si>
  <si>
    <t>Liczba wideokonferencji</t>
  </si>
  <si>
    <t>Relacja z poletek demonstracyjnych</t>
  </si>
  <si>
    <t>Liczba relacji</t>
  </si>
  <si>
    <t>Liczba oglądających</t>
  </si>
  <si>
    <t>Liczba fimów</t>
  </si>
  <si>
    <t>Innowacje w krótkich łańcuchach dostwaw żywnośći w województwie kujawsko-pomorskim.</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</si>
  <si>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filmów i ich emisję na antenie TVP 3 Bydgoszcz.  Bohaterami filmów będą  przetwórcy z regionu, naukowcy, eksperci, wszyscy ci, którzy pracują na rzecz rozwoju krótkich  łańcuch dostaw żywności. W filmach zaprezentowana bedzie również GO Wiejska e-skrzyna, która jest przykładem innowacyjnego działania w tym zakresie.</t>
  </si>
  <si>
    <t>mieszkańcy obszarów wiejskich, rolnicy,  przetwórcy, przedsiębiorcy, pracownicy naukowi, doradcy rolniczy, potencjalni członkowie grup operacyjnych, z województwa kujawsko-pomorskiego</t>
  </si>
  <si>
    <t>II -  IV</t>
  </si>
  <si>
    <t>Licza emisji</t>
  </si>
  <si>
    <t>Innowacyjne rozwiązania w przedsiębiorczości na obszarach wiejskich – dobre przykłady z Dolnego Śląska i Małopolski.</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</si>
  <si>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</si>
  <si>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Jarmark kujwasko-pomorski</t>
  </si>
  <si>
    <t xml:space="preserve">Celem operacj jest tworzenie  bezpośredniej sieci kontaktów pomiędzy rolnikami z województwa kujawsko-pomorskiego, wytwórcami żywności, konsumentami oraz osobami i instytucjami oferującymi usługi na rzecz rolnictwa. Ponadto celem jest również popularyzacja proinnowacyjnych postaw opartych na krótkich łańcuchach dostaw. Przedmiotem operacji jest promocja platformy internetowej i produktów rolniczych tj. artykułów spożywczych wytworzonych w gospodarstwach, zwierząt żywych, roślin, płodów rolnych,
sprzętu rolniczego oraz usług rolniczych. </t>
  </si>
  <si>
    <t>Spot reklamowy w TV  regionalnej</t>
  </si>
  <si>
    <t>Ilość emisji</t>
  </si>
  <si>
    <t>1. Producenci rolni.
2. Przetwórcy artykułóow rolno- spożywczych.
3.  Przedsiębiorcy.
4.  Liderzy środowisk lokalnych oferyjący produkty rolnicze .
5. Konsumenci</t>
  </si>
  <si>
    <t>Kujawsko-Pomorski Ośrodek Doradztwa Rolniczego</t>
  </si>
  <si>
    <t>Minikowo               89-122 Minikowo</t>
  </si>
  <si>
    <t>Ogłoszenie w radiu</t>
  </si>
  <si>
    <t>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Filmy instruktażowe realizowane będą w pasiece LODR w Końskowoli, zamieszczone będą na stronie internetowej ośrodka oraz na portalu społecznościowym ośrodka .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 Dlatego też rozszerzono grupę docelową, ze względu na powszechną dostępność filmów.</t>
  </si>
  <si>
    <t>film promocyjno-instruktażowy</t>
  </si>
  <si>
    <t>Cykl filmów instruktażowych w zakresie nowoczesnych technologii uprawy roślin polowych</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</si>
  <si>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</si>
  <si>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film instruktażowy</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</si>
  <si>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</si>
  <si>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</si>
  <si>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</si>
  <si>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</si>
  <si>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film krótkometrażowy</t>
  </si>
  <si>
    <t>liczba filmów/drukowane materiały informacyjne</t>
  </si>
  <si>
    <t>1 / 500</t>
  </si>
  <si>
    <t>Innowacyjne rozwiązania w nawadnianiu upraw w aspekcie niedoboru wody na terenach wiejskich.</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</si>
  <si>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</si>
  <si>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</si>
  <si>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Gospodarstwa opiekuńcze przykładem innowacyjnej formy działalności dla lubuskich gospodarstw.</t>
  </si>
  <si>
    <t>Realizacja operacji przyczyni się do powstania filmu krótkometrażowego w zakresie innowacyjnej formy działalności jaką jest prowadzenie gospodarstwa opiekuńczego na terenie województwa lubuskiego.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</si>
  <si>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</si>
  <si>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 xml:space="preserve">Innowacje w uprawie i pielęgnacji winorośli w województwie lubuskim. </t>
  </si>
  <si>
    <t>Przedmiotem operacji będzie nagranie filmu krótkometrażowego z wizyt w winnicach na terenie województwa lubuskiego i pokazanie potrzeb oraz problemów, nad których rozwiązaniami mogą pracować przyszłe Grupy Operacyjne bazujące na doświadczeniu lubuskich winiarzy. Ponadto, celem będzie opracowanie materiałów informacyjnych dot. winnic na terenie województwa lubuskiego stanowiące podstawę do weryfikacji potencjalnych partnerów do Grup Operacyjnych zainteresowanych innowacyjnymi rozwiązaniami w uprawie i pielęgnacji winorośli oraz zarządzania winnicą. Nawiązane kontakty z winnicami przyczynią się do wzbogacenia bazy o potencjalnych partnerów do Grup Operacyjnych w ramach Działania "Współpraca".</t>
  </si>
  <si>
    <t>liczba filmów / drukowane materiały informacyjne</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</si>
  <si>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</si>
  <si>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Innowacyjne rozwiązania wspierające rozwój gospodarki pasiecznej na przykładzie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</si>
  <si>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</si>
  <si>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1 / 200</t>
  </si>
  <si>
    <t>Operacja skierowana jest dla uczestników spotkań zespołów tematycznych, rolników, przedsiębiorców,  przetwórców, pszczelarzy, przedstawicieli instytucji naukowych, samorządowych i doradczych zainteresowanych innowacjami w gospodarce pasiecznej na poczet powstania Grup Operacyjnych w ramach Działania "Współpraca" na terenie województwa lubuskiego.</t>
  </si>
  <si>
    <t>Innowacje w działalności pozarolniczej</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</si>
  <si>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możliwośći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działalnośćci turystycznej, agroturystycznej i edukacyjnej.</t>
  </si>
  <si>
    <t>konkurs</t>
  </si>
  <si>
    <t>ilość nagrodzonych</t>
  </si>
  <si>
    <t>ilość wyróżnionych</t>
  </si>
  <si>
    <t>publikacja "Agroturystyka wschodniego Mazowsza - przykłady innowacyjnych rowiązań"</t>
  </si>
  <si>
    <t>publikacja "Dobra praktyka Higieniczna i Produkcyjna jako podstawa do rozwoju innowacyjnego przetwórstwa żywności w warunkach domowych"</t>
  </si>
  <si>
    <t xml:space="preserve">nakład </t>
  </si>
  <si>
    <t>Rolnictwo wobec zmian klimatu</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</si>
  <si>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</si>
  <si>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informacje i publikacje w internecie</t>
  </si>
  <si>
    <t>cykl tematyczny</t>
  </si>
  <si>
    <t xml:space="preserve">szkolenie learningowe                                                          warsztaty online             </t>
  </si>
  <si>
    <t>szkolenie e-learningowe                                      warsztaty online,                                      liczba uczestników</t>
  </si>
  <si>
    <t xml:space="preserve">1                               1                                                          20        </t>
  </si>
  <si>
    <t>Film instruktażowy                                                              Skrypt</t>
  </si>
  <si>
    <t>1                                   1</t>
  </si>
  <si>
    <t xml:space="preserve">Producenci rolni, spółki i spółdzielnie produkcyjne prowadzące produkcję roślinną na terenie województwa opolskiego i województw ościennych oraz osób zainteresowanych. </t>
  </si>
  <si>
    <t xml:space="preserve">Nowoczesne rozwiązania zwiększające bezpieczeństwo i komfort pracy rolników </t>
  </si>
  <si>
    <t>Głównym celem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</si>
  <si>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</si>
  <si>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</si>
  <si>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</si>
  <si>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</si>
  <si>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</si>
  <si>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broszura</t>
  </si>
  <si>
    <t>broszura                         liczba egzemplarzy</t>
  </si>
  <si>
    <t>1                         500</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</si>
  <si>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</si>
  <si>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</si>
  <si>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</si>
  <si>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</si>
  <si>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mieszkancy terenów wiejskich, osoby zaiteresowane innowacyjnymi rozwiązaniami z zakresu rolnictwa, pracownicy jednostek doradztwa rolniczego,</t>
  </si>
  <si>
    <t>Broszury infomacyjne z zakresu wdrażania innowacyjnych rozwiązań w rolnictwie i na obszarach wiejskich</t>
  </si>
  <si>
    <t>Celem wydanych publikacji będzie pokazanie praktycznego wymiaru realizowanych przedsięwzięć, zaprezentowanie „dobrych praktyk” oraz ułatwienia transferu wiedzy z zakresu innowacyjnych rozwiązań w rolnictwie.Projekt będzie obejmował opracowanie, wydrukowanie oraz udostępnienie w wesji online 2 broszur z następującej tematyki: "Chwasty, które żywią i leczą", "Nowoczesna uprawa roślin zielarskich i ich innowacyjne wykorzystanie". Publikację wzmacniają świadomość odbiorców w obszarze produkcji żywności wysokiej jakości, ochrony środowiska i bioróżnorodności, promocji produktów regionalnych, możliwości ich wytwarzania w gospodarstwie rolnym.</t>
  </si>
  <si>
    <t>Broszury</t>
  </si>
  <si>
    <t xml:space="preserve">Broszury                                     ilość egzemplarzy                                 wersja online                                                                                                                     </t>
  </si>
  <si>
    <t>3                       750                     3</t>
  </si>
  <si>
    <t>Szkolenia e-learnigowe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</si>
  <si>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agroturystycznej zgodnie z charakterem wiejskości i potrzebami klienta, a także sposobami promocji oferty gosp. rolnego jak i agroturystycznego za pomocą znanych platform społecznościowych, które wskazują ich cechy,  możliwości  wykorzystania do promowania produktów gospodarstwa oraz nawiązywania relacji z potencjalnymi klientami.</t>
  </si>
  <si>
    <t>szkolenia e-learningowe</t>
  </si>
  <si>
    <t>szkolenia e-learningowe                                      liczba uczestników</t>
  </si>
  <si>
    <t>2                               40</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</si>
  <si>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</si>
  <si>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konferencja                             </t>
  </si>
  <si>
    <t xml:space="preserve">1. Konferencja                2. Ilość uczestników      </t>
  </si>
  <si>
    <t xml:space="preserve">1                       300                                                                                </t>
  </si>
  <si>
    <t>I kw</t>
  </si>
  <si>
    <t xml:space="preserve">Podkarpacki E-Bazarek </t>
  </si>
  <si>
    <t xml:space="preserve">Celem operacj jest tworzenie  bezpośredniej sieci kontaktów pomiędzy podkarpackimi rolnikami, wytwórcami żywności, konsumentami oraz osobami i instytucjami oferującymi usługi na rzecz rolnictwa. Ponadto celem jest również   popularyzacja proinnowacyjnych postaw opartych na krótkich
łańcuchach dostaw. Przedmiotem operacji jest promocja  stworzonej platformy internetowej a  zakres operacji obejmuje m.in. promocję produktów rolniczych tj. artykułów spożywczych wytworzonych w gospodarstwach przetworzonych
i  nieprzetworzonych , zwierząt żywych, roślin, płodów rolnych,
sprzętu rolniczego oraz usług rolniczych. </t>
  </si>
  <si>
    <t xml:space="preserve">1. reklama w radio 
2. reklama w TV
3. Reklama na nośniku multimedialnym 
4. reklama na bilbordzie </t>
  </si>
  <si>
    <t xml:space="preserve">1.  - 447 szt
2. -  7 szt
3. - 7 szt
4. - 10 szt
</t>
  </si>
  <si>
    <t xml:space="preserve">
uczestnicy e-bazarku:
 1. Producenci rolni.
2. Przetwórcy artykułóow rolno- spożywczych.
3.  Przedsiębiorcy.
 4.  Liderzy środowisk lokalnych oferyjący produkty rolnicze .
5. Konsumenci
</t>
  </si>
  <si>
    <t>II-IV KW</t>
  </si>
  <si>
    <t xml:space="preserve">Wirtualny Dzień Pola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</si>
  <si>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realacji z wystawy oraz zakupionemu telebimowy z osprzętem sterującym i oprogramowaniem do zdalnej zmiany treści na ekranie. Będzie to przedsięwzięcie bardzo korzystne w dobie istniejącej  sytuacji i będzie wykorzystywane do wielu innych operacji zwiazanych z przekazem wiedzy oraz nawiązywania kontaktów. 
</t>
  </si>
  <si>
    <t xml:space="preserve">wystawa </t>
  </si>
  <si>
    <t>1.  ilość wystawców  
2. ilość pokazów 
3. iość godzin emisji   
4.  - ilość osób na konferencji</t>
  </si>
  <si>
    <t>40
2
6
100</t>
  </si>
  <si>
    <t xml:space="preserve">uczestnicy  wystawy w tym :. rolnicy , 
właścicieli lasów, przedsiębiorcy 
  przedstawiciele jednostek naukowo-badawczych,
 podmioty reprezentujące nowe rozwiązania branzy rolniczej ( w tym : maszyn i sprzętu rolniczego roślin uprawych , sadowniczych i ogrodniczych oraz środków do produkcji, </t>
  </si>
  <si>
    <t>II-III KW</t>
  </si>
  <si>
    <t>Zdrowie zaczyna się na talerzu</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</si>
  <si>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</si>
  <si>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Grupę docelową będą stanowili konsumenci, rolnicy i domownicy gospodarstw rolnych, przedstawiciele i domownicy gospodarstw zajmujących się agroturystyką,  wytwórcy produktu regionalnego oraz inne osoby zainteresowane tematyką</t>
  </si>
  <si>
    <t>Innowacyjne rozwiązniania w rolnictwie z zakresu uprawy roślin w warunach suszy</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</si>
  <si>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10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</si>
  <si>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kampania informacyjno-promocyjna - film</t>
  </si>
  <si>
    <t>ilość filmów</t>
  </si>
  <si>
    <t>webinarium</t>
  </si>
  <si>
    <t>liczba wydarzeń</t>
  </si>
  <si>
    <t xml:space="preserve">liczba </t>
  </si>
  <si>
    <t>e-sieciowanie</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</si>
  <si>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</si>
  <si>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	rolnicy - mieszkańcy woj. pomorskiego
•	przedsiębiorcy sektora rolno-spożywczego
•	przedstawiciele jednostek/ instytucji związanych z rozwojem sektora rolno-spożywczego
•	doradcy/specjaliści PODR w Lubaniu</t>
  </si>
  <si>
    <t>analiza</t>
  </si>
  <si>
    <t>lczba opracowań</t>
  </si>
  <si>
    <t>publikacja w internecie</t>
  </si>
  <si>
    <t>liczba opracowań</t>
  </si>
  <si>
    <t xml:space="preserve">audycja telewizyjna
</t>
  </si>
  <si>
    <t>9</t>
  </si>
  <si>
    <t>audycja radiowa</t>
  </si>
  <si>
    <t>liczba audycji radiowych</t>
  </si>
  <si>
    <t>8</t>
  </si>
  <si>
    <t>Innowacyjne działalności pozarolnicze, w tym produkcja i przetwórstwo surowców zielarskich- alternatywa dla małych gospodarstw rolnych</t>
  </si>
  <si>
    <t>vebinarium</t>
  </si>
  <si>
    <t>liczba vebinariów</t>
  </si>
  <si>
    <t>rolnicy - właściciele małych gospodarstw, inni mieszkańcy obszarów wiejskich, w tym producenci żywności regionalnej, pracownicy nauki, doradcy rolniczy.</t>
  </si>
  <si>
    <t>Film promocyjny</t>
  </si>
  <si>
    <t>Celem operacji jest poszerzenie wiedzy w zakresie nowoczesnych narzędzi pracy rolnika  oraz najbardziej rekomendowanych programów do obsługi gospodarstwa, zarówno w zakresie produkcji roślinnej, jak i zwierzęcej.  Operacja przyczyni się także do utworzenia sieci kontaktów dla doradców, rolników i służb wspierających wdrażanie nowoczesnych technologii w ramach rolnictwa 4.0.</t>
  </si>
  <si>
    <t>I-III</t>
  </si>
  <si>
    <t xml:space="preserve">Celem operacji jest przekazanie uczestnikom jakie korzyści dla rolników może przynieść prowadzenie zagrody edukacyjnej,uczestnicy przez bezpośredni kontakt z osobami, które posiadają takie zagrody będa mogli dowiedzieć się jakie wymogi trzeba spełniać by prowadzić taką zagrodę.   Celem operacji jest równiez wymiana dobrych praktyk na obszarach wiejskich  w zakresie gospodarstw edukacyjnych.Operacja poprzez rozpowszechnianie dobrych praktyk i aktywizowanie różnych grup społecznych na rzecz propagowania nowych rozwiązań wpisuje się w priorytet PROW 2014-2020 dotyczący wspierania transferu wiedzy i innowacji w rolnictwie oraz na obszarach wiejskich. </t>
  </si>
  <si>
    <t xml:space="preserve"> I -IV</t>
  </si>
  <si>
    <t>Operacja ma posłuzyć jako wsparcie dla  pszczelarzy. Zawód pszczelarza jest bardzo trudny ze wzgledu na wymagania specjalistycznej wiedzy na temat pszczół, roślin miododajnych , ekonomi , przetwórstwa itd. Nowoczesne pszczelarstwo narzuca pewnego rodzaju specjalizacje :                                                                    -hodowlaną -pasieki reprodukcyjne i zarodowe,                                               - technologiczną-rozwiązania nowatorskie w produkcji,                                 -towarową -pasieki produkcyjne, przetwórstwo produktów pszczelich.  Skuteczne prowadzenie gospodarki pasiecznej wymaga szerokiego wachlarza umiejętności z dziedziny zarządzania i marketingu, ekonomi i prawa.Dostosowywanie się do potrzeb zmieniającego się rynku wymusza na pszelarzach innowacyjny styl zarządzania gospodarstwem pasiecznym.  W związku z tym Zachodniopomomorski Ośrodek Doradztwa Rolniczego w Barzkowicach chce stworzyć innowacyjną  pasikę i na potrzeby realizacji operacji planujne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</si>
  <si>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  warsztaty + film krótkometrażowy </t>
  </si>
  <si>
    <t xml:space="preserve">liczba warsztatów </t>
  </si>
  <si>
    <t xml:space="preserve">liczba filmów </t>
  </si>
  <si>
    <t>Wdrażanie działań na rzecz transferu wiedzy pomiędzy nauka a praktyką rolniczą -promownaie innowacyjnych rozwiązań w rolnictwie</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</si>
  <si>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 ekologicznym na terenie województwa zachodniopomorskiego i pokazanie jakie możliwości daje gospodarstwo ekologiczne. Za pomocą filmu zostanie przedstawione innowacyjne podejście do rolnictwa ekologicznego. Film zostanie zamieszczony na stronie inernetowej Ośrodka oraz na portalu społecznościowym Ośrodka i krajowego SIR  co przyczyni się  do wzrostu wiedzy na temat  istoty funkcjonowania gospodarstw ekologicznych, róznorodnych kierunków gospodarowania, sposobów zwiększenia rentowności , co może przyczynić się do rozwoju obszarów wiejskich.</t>
  </si>
  <si>
    <t xml:space="preserve">film  krótkometrażowy </t>
  </si>
  <si>
    <t>III -IV</t>
  </si>
  <si>
    <t xml:space="preserve">Innowacje w rolnictwie i innowacyjne metody uprawy roślin </t>
  </si>
  <si>
    <t>Celem operacji  jest zapoznananie  z zagadnieniami innowacyjności w rolnictwie i pokazanie  jaką rolę stanowi pomysłowość, koncepcja, znajomość zagadnień we wdrażaniu konkretnych procesów innowacyjnych oraz przedstawienie jak można wykorzystać innowacyjne rozwiazania w gospodarstwach. Przedmiotem realizacji będzie wizyta w gospodarstwie i nagranie filmu krótkometrażowego  z gospodarstwa rolnego uprawiającego  warzywa na rynek chiński.   Film zostanie zamieszczony na stronie inernetowej Ośrodka i na portalu społecznościowym Ośrodka i krajowego SIR</t>
  </si>
  <si>
    <t xml:space="preserve">Racjonalne gopsodarowanie  zasobami wody w warunkach suszy </t>
  </si>
  <si>
    <t xml:space="preserve"> Celem operacji jest zapoznanie z tematyką dotyczacą  gospodarowania zasobami wody z wykorzystaniem nowoczesnych technik zarządzania wodą przy zbiornikach wodnych , w tym wykorzystanie innowacyjcyh technik melioracyjnych.  Przedmiotem realziacji jest  nagranie filmów krótkometrażowych których tematem będzie:                                                                                    - tworzenie małych zbiorników retencjonujących wody opadowe, - budowa ujęć rezerwowych (wód podziemnych) i innych rozwiązań mających zapobiec suszy lub redukujących jej skutki,  jak np.uprawy odporne na suszę, czy wskazówki dotyczące                         zwiększenie retencji w glebie, takich jak, np. melioracje, rowy nawadniająco-odwadniające,                                                             Ponadto zostaną również przedstawione  możliwości  pozyskiwania dofinansowania na instalację urzadzeń nawadniających . Filmy zaprezentują wzorcowe gospodarstwa posiadające nowoczesne zbiorniki retencyjne. Filmy , które zostaną zamieszczone na stronie inernetowej Ośrdoka i na potalu społecznościowym Ośrodka i krajowego SIR prócz przedstawienia informacji o których mowa powyżej będa też formą reportażu zrealizowanego w gospodarstwach posiadajacych nowe urzadzenia retencyjne.</t>
  </si>
  <si>
    <t xml:space="preserve">film krótkometrażowy </t>
  </si>
  <si>
    <t xml:space="preserve">rolnicy , mieszkańcy obszarów wiejskich </t>
  </si>
  <si>
    <t>I -IV</t>
  </si>
  <si>
    <t xml:space="preserve">Przetwórstwo mleka sposobem na dywersyfikacje dochodów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</si>
  <si>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bedzie nagranie fimu  z  przeprowadzenia warsztatów serowarskich co pozwoli na zdobycie praktycznych umiejętości wykonywania serów.  Film zostanie zamieszczony na stronie inermetowej Ośrodka oraz na portalu społecznosciowym Ośrodka i krajowego SIR.</t>
  </si>
  <si>
    <t xml:space="preserve">rolnicy, właściciele małych  gospodarstw, mieszkańcy obszarów wiejskich </t>
  </si>
  <si>
    <t>Harmonogram / termin realizacji (w ujęciu kwartalnym)</t>
  </si>
  <si>
    <t>Budżet brutto operacji  (w zł)</t>
  </si>
  <si>
    <t xml:space="preserve">Wnioskodawca </t>
  </si>
  <si>
    <t>Broker innowacji doradcą XXI wieku</t>
  </si>
  <si>
    <t>Operacja zakłada przygotowanie podmiotów zajmujących się badaniami, transferem wiedzy i wdrażaniem innowacji do skutecznych działań brokeringowych. W tym celu przeprowadzony zostanie cykl czterech szkoleń dotyczących skutecznego brokeringu, promowania i upowszechniania innowacji w rolnictwie i na obszarach wiejskich. Szkolenie będzie prowadzone przez spejalistów z zakresu negocjacji w agrobiznesie, mediacji, coachingu, transferu wiedzy oraz metod pracy z wielopodmiotowymi strukturami w zakresie transferu innowacyjnych technologii.</t>
  </si>
  <si>
    <t>pracownicy jednostek doradztwa rolniczego, osoby pełniące funkcję brokerów innowacji, brokerzy z instytutów naukowych, uczelni wyższych</t>
  </si>
  <si>
    <t>Centrum Doradztwa Rolniczego w Brwinowie Oddział w Warszawie</t>
  </si>
  <si>
    <t>ul. Wspólna 30
00-930 Warszawa</t>
  </si>
  <si>
    <t>łączna liczba uczestników</t>
  </si>
  <si>
    <t xml:space="preserve">I-IV
</t>
  </si>
  <si>
    <t>I Szczyt Polskich Grup Operacyjnych EPI</t>
  </si>
  <si>
    <t xml:space="preserve">Celem operacji jest zapoczątkowanie sieciowania polskich Grup Operacyjnych EPI oraz promocja projektów, wraz z ich rezultatami, realizowanych przez te Grupy. Podczas pierwszego w Polsce szczytu Grup Operacyjnych planowane jest przeprowadzenie paneli tematycznych związanych z pracami GO, a także  konsultacje z przedstawicielami Grup  i brokerami innowacji, sesje networkigowe, panel poświęcony kontynuacji działania "Współpraca" w ramach WPR na lata 2021-2027 oraz przyszłości Grup Operacyjnych. W trakcie konferencji zostanie  zorganizowana również sesja posterowa prezentująca działalność Grup Operacyjnych. </t>
  </si>
  <si>
    <t xml:space="preserve">reprezentanci Grup Operacyjnych EPI, pracownicy jednostek doradztwa rolniczeego, przedstawiciele ARiMR i MRiRW,  zainteresowani działaniem "Współpraca", zagraniczni goście (przedstawiciele EIP-AGRI i Komisji Europejskiej) </t>
  </si>
  <si>
    <t>Partnerstwo dla Rozwoju IV</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</si>
  <si>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</si>
  <si>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rolnicy, przedstawiciele doradztwa, naukowcy, przedsiębiorcy oraz inne osoby i podmioty zainteresowane tworzeniem Grup Operacyjnych EPI</t>
  </si>
  <si>
    <t>III Forum „Sieciowanie Partnerów SIR”</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</si>
  <si>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t>
  </si>
  <si>
    <t>Partnerzy zarejestrowani w bazie Partnerów SIR, potencjalni Partnerzy SIR, przedstawiciele doradztwa rolniczego, przedstawiciele Grup Operacyjnych EPI</t>
  </si>
  <si>
    <t>Spotkania informacyjno-szkoleniowe dla pracowników WODR oraz CDR wykonujących i wspierających zadania na rzecz SIR</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</si>
  <si>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t>
  </si>
  <si>
    <t>spotkanie informacyjno-szkoleniowe</t>
  </si>
  <si>
    <t>Pracownicy CDR i WODR, przedstawiciele MRiRW oraz ARiMR</t>
  </si>
  <si>
    <t>Innowacyjne narzędzia ICT do planowania rozwoju gospodarstw szansą na wzrost konkurencyjności polskiego rolnictwa</t>
  </si>
  <si>
    <t xml:space="preserve">Celem operacji jest zwiększenie poziomu wiedzy dotyczącej innowacyjnych metod zarządzania produkcją rolniczą (produkcja roślinna i zwierzęca)  przy wykorzystaniu narzędzi teleinformatycznych. Operacja będzie dotyczyła innowacyjnych metod zarządzania finansami gospodarstw rolnych,  w tym również w zakresie prowadzenie rachunkowości zarządczej. W operacji będą uczestniczyli rolnicy, pracownicy jednostek doradztwa rolniczego, przedstawiciele nauki oraz inne osoby zainteresowane tematyką operacji, jako podmioty, które będą mogły wdrażać analogiczne rozwiązania w Polsce, z wykorzystaniem doświadczeń polskiego FADN. Podczas operacji uczestnicy nabędą wiedzę w zakresie tworzenia oraz kooperacji w ramach Grup Operacyjnych EPI, zasadności ich funkcjonowania, a także możliwości uzyskania wsparcia na wdrażanie innowacyjnych rozwiązań w tematyce operacji w ramach PROW 2014-2020 Dzialanie "Współpraca". Będzie to również możliwość na szczegółową identyfikację problemów w zakresie zarządzania produkcją rolniczą w obszarze ekonomii, a także poszukiwanie możliwości ich wspólnego rozwiązania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</si>
  <si>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rolnicy, przedstawiciele doradztwa rolniczego, przedstawiciele nauki, zainteresowani tematyką operacji</t>
  </si>
  <si>
    <t>Centrum Doradztwa Rolniczego w Brwinowie Oddział w Warszawe</t>
  </si>
  <si>
    <t xml:space="preserve">seminarium </t>
  </si>
  <si>
    <t>konferencja podsumowująca</t>
  </si>
  <si>
    <t xml:space="preserve">V Forum Wiedzy i innowacji
</t>
  </si>
  <si>
    <t>Celem operacji jest przekazanie wiedzy i informacji na temat nowoczesnych rozwiązań, innowacyjnych produktów oraz prezentacja wyników  prowadzonych  badań  przez  instytucje badawczo- 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</si>
  <si>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 xml:space="preserve">przedstawiciele doradztwa rolniczego, przedstawiciele nauki, rolnicy, przedsiębiorcy, administracja rządowa i samorządowa, instytucje pracujace na rzecz rolnictwa </t>
  </si>
  <si>
    <t>Centrum Doradztwa Rolniczego w Brwinowie Oddział w Radomiu</t>
  </si>
  <si>
    <t>ul. Chorzowska 16/18, 
26-600 Radom</t>
  </si>
  <si>
    <t xml:space="preserve">liczba
 uczestników </t>
  </si>
  <si>
    <t>Rolnictwo ekologiczne - szansa dla rolników i konsumentów</t>
  </si>
  <si>
    <t xml:space="preserve">rolnicy, przedstawiciele doradztwa rolniczego, przedstawiciele nauki, administracja rządowa i samorządowa,  instytucje pracujące na rzecz rolnictwa  ekologicznego </t>
  </si>
  <si>
    <t xml:space="preserve">I-IV
</t>
  </si>
  <si>
    <t>Centrum Doradztwa Rolniczego w Brwinowie Oddzał w Radomiu</t>
  </si>
  <si>
    <t xml:space="preserve">konferencja
</t>
  </si>
  <si>
    <t>2 broszury (materiał szkoleniowy)</t>
  </si>
  <si>
    <t>2000</t>
  </si>
  <si>
    <t>Konkurs Najlepsze Gospodarstwo Ekologiczne - finał krajowy</t>
  </si>
  <si>
    <t xml:space="preserve">liczba  konkursów </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</si>
  <si>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opracowane i wydane dwie broszury  poświęcone najnowszym a zarazem innowacyjnym rozwiązaniom w dziedzinie ekologicznej technologii produkcji rolniczej co będzie miało znaczący wpływ  na rozwój gospodarstw ekologicznych w szczególności na efektywność ich funkcjonowania. Organizowany w ramach operacji Konkurs "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</si>
  <si>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 xml:space="preserve">Wiedza i innowacje </t>
  </si>
  <si>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oraz promocja żywności.  
Podczas konferencji  prezentowane będą wyniki badań naukowych prowadzonych przez instytuty naukowe.  W zakładach doświadczalnych instytutów zaprezentowane będzie prakyczne wdrażanie wyników prowadzonych badań. 
</t>
  </si>
  <si>
    <t>stoisko na targach</t>
  </si>
  <si>
    <t xml:space="preserve">liczba stoisk informacyjno-promocyjnych </t>
  </si>
  <si>
    <t xml:space="preserve">uczestnicy targów </t>
  </si>
  <si>
    <t xml:space="preserve">III -IV </t>
  </si>
  <si>
    <t xml:space="preserve">konferencja  </t>
  </si>
  <si>
    <t xml:space="preserve">rolnicy, przedstawiciele doradztwa rolniczego, przedstawiciele nauki, administracja rządowa i samorządowa,  instytucje pracujące na rzecz rolnictwa  </t>
  </si>
  <si>
    <t xml:space="preserve">łączna liczba uczestników </t>
  </si>
  <si>
    <t xml:space="preserve">Konferencja  połączona z warsztatami w zakładzie doświadczalnym instytutu  naukowego oraz współpracujacym z instytutem  gospodarstwie rolnym  </t>
  </si>
  <si>
    <t xml:space="preserve">Innowacyjna działalność gospodarcza - instrukcje wdrożenia usług na bazie trzech ogrodów ekologicznych: pokazowego, edukacyjnego, terapeutycznego. </t>
  </si>
  <si>
    <t xml:space="preserve">Celem operacji jest przekazanie wiedzy praktycznej i informacji na temat prowadzenia działalności gospodarczych w oparciu o ogrody pokazowe, ogrody edukacyjne w gospodarstwie ekologicznym oraz ogrody w gospodarstwie agroturystycznym. 
Współpraca w zakresie identyfikacji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dającym możliwość dywersyfikacji dochodu przy np. produkcji szkółkarskiej, działalności agroturystycznej czy edukacyjnej. </t>
  </si>
  <si>
    <t>Informacja/publikacje w internecie (film)</t>
  </si>
  <si>
    <t>liczba zrealizowanych filmów</t>
  </si>
  <si>
    <t>Centrum Doradztwa Rolniczego w Brwinowie Odział w Krakowie</t>
  </si>
  <si>
    <t>ul. Meiselsa 1,
 31-063 Kraków</t>
  </si>
  <si>
    <t>Instrukcja PDF w Internecie</t>
  </si>
  <si>
    <t>liczba instukcji</t>
  </si>
  <si>
    <t>Wykorzystanie innowacji w gospodarowaniu na trwałych użytkach zielonych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</si>
  <si>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</si>
  <si>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szkolenie z wyjazdem studyjnym</t>
  </si>
  <si>
    <t xml:space="preserve"> liczba wyjazdów studyjnych</t>
  </si>
  <si>
    <t xml:space="preserve">przedstawiciele doradztwa rolniczego, rolnicy, mieszkańcy obszarów wiejskich </t>
  </si>
  <si>
    <t>Centrum Doradztwa Rolniczego w Brwinowie Oddział w Poznaniu</t>
  </si>
  <si>
    <t>ul. Winogrady 63, 
61-659 Poznań</t>
  </si>
  <si>
    <t>…</t>
  </si>
  <si>
    <t>Dzień Przedsiębiorcy Rolnego</t>
  </si>
  <si>
    <t>Celem operacji jest przekazanie informacji na temat innowacyjnych rozwiązań możliwych do wdrożenia w gospodarstwie rolnym warunkujących wzrost 
dochodu rolniczego oraz wymiana wiedzy i doświadczeń w tym zakresie pomiędzy uczestnikami operacji</t>
  </si>
  <si>
    <t>materiały konferencyjne</t>
  </si>
  <si>
    <t>Nauka doradza praktyce rolniczej</t>
  </si>
  <si>
    <t xml:space="preserve">Celem operacji jest upowszechnianie wiedzy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Operacja przyczyni się do transferu wiedzy i innowacji odpowiadających bieżącym problemom występującym w rolnictwie, w tym szczególnie związanych z niedoborem wody. Operacja będzie kładła szczególny nacisk na tematykę związaną z zapisami prawa wodnego dotyczącego wykorzystywania wody przez rolnictwo i obszary wiejskie oraz związaną z zabiegami agrotechnicznymi sprzyjającymi zatrzymaniu wody w glebie i z dostępnymi odmianami roślin odpornymi na niedobory wody. Po emisji oglądający będą mieli możliwość konsultowania się z prelegentami, co będzie formą rozszerzenia przedstawionego tematu dostosowaną do indywidualnych potrzeb odbiorców. Indywidualne konsultacje dają możliwość wielopodmiotowego sieciowania kontaktów, a przez to szansę na dalszą efektywną wspópracę między nauką, doradztwem i praktyką rolniczą.  </t>
  </si>
  <si>
    <t xml:space="preserve">filmy krótkometrażowe 
</t>
  </si>
  <si>
    <t>rolnicy,mieszkańcy obszarów wiejskich, przedstawiciele doradztwa rolniczego, osoby i instytucje zainteresowane tematem</t>
  </si>
  <si>
    <t>ul. Wspólna 30,
 00-930 Warszawa</t>
  </si>
  <si>
    <t>liczba wyświetleń</t>
  </si>
  <si>
    <t>Konkurs: Moje własne innowacje</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</si>
  <si>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</si>
  <si>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Konkurs</t>
  </si>
  <si>
    <t>liczba konkursów</t>
  </si>
  <si>
    <t>rolnicy, mieszkańcy obszarów wiejskich, przedstawiciele doradztwa rolniczego,  osoby i instytucje zainteresowane tematem</t>
  </si>
  <si>
    <t>liczba zidentyfikowanych i opublikowanych dobrych praktyk</t>
  </si>
  <si>
    <t>Razem możemy więcej - ułatwiamy tworzenie sieci kontaktów oraz promujemy dobre praktyki w zakresie wdrażania innowacji</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</si>
  <si>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i broszur w języku angielskim. Treść tych publikacji przybliży zagranicznym sieciom zakres i metody pracy SIR. Dodatkowo w ramach operacji zostaną wykonane roll-upy, podobnie jak ulotki i broszury, w dwóch wersjach językowych. Materiały promocyjne w formie roll-up'ów, jako stałe elementy wizualizacji sal konferencyjnych i stiosk wystawienniczych pełnią funkcję utrwalania w pamięci uczestników promowanego znaku. Jest to również sposób na wskazanie w zauważalny sposób informacji o finansowaniu projektów realizowanych przez Sieć.</t>
  </si>
  <si>
    <t>publikacja w formie broszur i ulotek; roll-up'y</t>
  </si>
  <si>
    <t>liczba ulotek polskojęzycznych</t>
  </si>
  <si>
    <t>rolnicy, mieszkańcy obszarów wiejskich, przedstawiciele  doradztwa rolniczego, przedstawiciele nauki, przedsiębiorcy działające na terenie i na rzecz obszarów wiejskich, przedstawiciele zagranicznych instytucji pełniących rolę analogiczną do SIR w Polsce</t>
  </si>
  <si>
    <t xml:space="preserve">II-IV
</t>
  </si>
  <si>
    <t xml:space="preserve">
</t>
  </si>
  <si>
    <t>ul. Wspólna 30, 
00-930 Warszawa</t>
  </si>
  <si>
    <t>liczba ulotek anglojęzycznych</t>
  </si>
  <si>
    <t>liczba broszur polskojęzycznych</t>
  </si>
  <si>
    <t>liczba broszur anglojęzycznych</t>
  </si>
  <si>
    <t>liczba roll-up'ów</t>
  </si>
  <si>
    <t xml:space="preserve">Koncepcja  nt. "Wykorzystanie nowoczenych rozwiązań teleinformatycznych dla transferu wiedzy i innowacji w rolnictwie" </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</si>
  <si>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teleinformatyczncyh.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</si>
  <si>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koncepcja</t>
  </si>
  <si>
    <t>MRiRW, jednostki doradztwa rolniczego, jednostki naukowo-badawcze</t>
  </si>
  <si>
    <t>ul. Winogrady 63
61-659 Poznań</t>
  </si>
  <si>
    <t>17</t>
  </si>
  <si>
    <t xml:space="preserve">Wsparcie dla tworzenia Lokalnych Partnerstw ds.Wody (LPW) </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</si>
  <si>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PLW w każdym powiecie w Polsce. Celem operacji „Wsparcie dla tworzenia Lokalnych partnerstw ds. Wody” jest z jednej strony stworzenie pierwszej w Polsce sieci współpracy miedzy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</si>
  <si>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t>spotkania - Zespół ekspertów</t>
  </si>
  <si>
    <t>przedstawiciele nauki, JDR, CDR, Wód Polskich, Samorządów, MRiRW</t>
  </si>
  <si>
    <t>Centrum Doradztwa Rolniczgo w Brwinowie</t>
  </si>
  <si>
    <t>ul. Pszczelińska 99, 
05-840 Brwinów</t>
  </si>
  <si>
    <t>liczba uczestników  jednego spotkania</t>
  </si>
  <si>
    <t>opracowania i raporty</t>
  </si>
  <si>
    <t>szkoleni doradców ds. wody</t>
  </si>
  <si>
    <t xml:space="preserve">liczba uczestników jednego szkolenia </t>
  </si>
  <si>
    <t>szkolenia koordynatorów LPW</t>
  </si>
  <si>
    <t>liczba uczestników jednego szkolenia</t>
  </si>
  <si>
    <r>
      <t xml:space="preserve">mieszkańcy obszarów wiejskich, rolnicy, przedsiębiorcy, przedstawiciele organizacji </t>
    </r>
    <r>
      <rPr>
        <sz val="11"/>
        <rFont val="Calibri"/>
        <family val="2"/>
      </rPr>
      <t xml:space="preserve">pozarządowych, przedstawiciele podmiotów doradczych oraz inne </t>
    </r>
    <r>
      <rPr>
        <sz val="11"/>
        <color theme="1" tint="4.9989318521683403E-2"/>
        <rFont val="Calibri"/>
        <family val="2"/>
      </rPr>
      <t>osoby lub przedstawiciele podmiotów zaineresowanych tematyką operacji.</t>
    </r>
  </si>
  <si>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dolnoślaskim.</t>
  </si>
  <si>
    <t>spotkanie,
wyjazd studyjny,
film</t>
  </si>
  <si>
    <t xml:space="preserve">Liczba spotkań
Liczba uczestników spotkań,
w tym liczba doradców
Liczba wyjazdów studyjnych
Liczba uczestników wyjazdów studyjnych, w tym liczba doradców
Liczba filmów
</t>
  </si>
  <si>
    <t>3
210
6
1
35
4
1</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</si>
  <si>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mozliwości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zachecą uczestników do zakładania nowych potencjalnych grup na rzecz innowacji w zakresie krótkich łańcuchów dostaw. </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</si>
  <si>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ktorego celem będzie podniesienie świadomości ekologicznej i edukacyjnej rolników i mieszkańców obszarów oraz wypracowanie innowacyjnych rozwiązań, które pomogą w prowadzeniu ekologicznego gospodarstwa.</t>
  </si>
  <si>
    <r>
      <t xml:space="preserve">
We wspólnej Polityce Rolnej po 2020 roku w ramach budowania sytemu transferu wiedzy i innowacji w rolnictwie (AKIS) szczególny nacisk kładzie się na wdrażanie innowacji poprzez ścisłą współpracę nauki, doradztwa i rolników. Operacja zakłada promowanie dobrych praktyk w zakresie produkcji roślinnej, zwierzęcej, gospodarstwach ekologicznych, upowszechnianie  precyzyjnego rolnictwa oraz sprzedaży bezpośredniej produktów z gospodarstw rolnych. </t>
    </r>
    <r>
      <rPr>
        <sz val="11"/>
        <rFont val="Arial"/>
        <family val="2"/>
        <charset val="238"/>
      </rPr>
      <t xml:space="preserve">Za sprawą filmu którego bohaterami będą rolnicy prowadzący już gospodarstwa demonstracyjne będzie możliwe zapoznanie sie z praktycznymi rozwiązaniami, które zostały już przetestowane i są możliwe do stosowania w gospodarstwach polskich w wymienionych wcześniej sektorach.  
</t>
    </r>
  </si>
  <si>
    <r>
      <t xml:space="preserve">Rolnicy, </t>
    </r>
    <r>
      <rPr>
        <sz val="11"/>
        <rFont val="Calibri"/>
        <family val="2"/>
        <charset val="238"/>
        <scheme val="minor"/>
      </rPr>
      <t>przedstawiciele doradztwa rolniczego</t>
    </r>
  </si>
  <si>
    <r>
      <t xml:space="preserve">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t>
    </r>
    <r>
      <rPr>
        <sz val="11"/>
        <rFont val="Arial"/>
        <family val="2"/>
        <charset val="238"/>
      </rPr>
      <t xml:space="preserv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fimu.</t>
    </r>
  </si>
  <si>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</si>
  <si>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filmu krótkometrażowego z wizyt w gospodarstwach ekologicznych na terenie województwa lubuskiego. W filmie, który zostanie zamieszczony na stronie internetowej Ośrodka i serwisie społecznościowym (krajowym SIR) zostaną zaprezentowane innowacyjne rozwiązania w ramach rolnictwa ekologicznego. Film będzie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</si>
  <si>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liczba uczestników / liczba pokazów / drukowane materiały informacyjne</t>
  </si>
  <si>
    <t>20 / 1 / 200</t>
  </si>
  <si>
    <t xml:space="preserve">III   </t>
  </si>
  <si>
    <t>Innowacje w chowie i hodowli bydła mięsnego na terenie województwa lubuskiego.</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</si>
  <si>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</si>
  <si>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</si>
  <si>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r>
      <t xml:space="preserve">Celem operacji jest </t>
    </r>
    <r>
      <rPr>
        <sz val="11"/>
        <rFont val="Calibri"/>
        <family val="2"/>
        <charset val="238"/>
      </rPr>
      <t xml:space="preserve">inicjowanie tworzenia lokalnych partnerstw jako potencjalnych grup operacyjnych aplikujących o środki w ramach działania "Współpraca". Cel będzie realizowany poprzez aktywizację mieszkańców obszarów wiejskich w celu tworzenia partnerstw oraz </t>
    </r>
    <r>
      <rPr>
        <sz val="11"/>
        <rFont val="Calibri"/>
        <family val="2"/>
        <charset val="238"/>
        <scheme val="minor"/>
      </rPr>
      <t xml:space="preserve">wspieranie aktywnego tworzenia sieci kontaktów pomiędzy podmiotami zainteresowanymi oraz wspierającymi wdrażanie innowacyjnych rozwiązań </t>
    </r>
    <r>
      <rPr>
        <sz val="11"/>
        <rFont val="Calibri"/>
        <family val="2"/>
        <charset val="238"/>
      </rPr>
      <t xml:space="preserve">oraz realizację współnych projektów </t>
    </r>
    <r>
      <rPr>
        <sz val="11"/>
        <rFont val="Calibri"/>
        <family val="2"/>
        <charset val="238"/>
        <scheme val="minor"/>
      </rPr>
      <t xml:space="preserve">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 </t>
    </r>
  </si>
  <si>
    <t xml:space="preserve">Celem napisania przewodnika po polu doświadczalnym jest ułatwianie transferu wiedzy i innowacji w rolnictwie. Przewodnik po polu doświadczalnym, w których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"warsztatch polowych" organizowanych przez OODR w czerwcu oraz szkoleniach organizowanych przez OODR w Łosiowie ( Dzień Soi, Dzień Kukurydzy, itd.). Przewodnik po polu doświadczalnym będzie również dostępny dla producentów rolnych w wersji online na stronach  internetowej ośrodka.  </t>
  </si>
  <si>
    <t xml:space="preserve">publikacja                            liczba egzemplarzy                                  wersja online </t>
  </si>
  <si>
    <t>1                          450                     1</t>
  </si>
  <si>
    <r>
      <t>„</t>
    </r>
    <r>
      <rPr>
        <sz val="11"/>
        <rFont val="Calibri"/>
        <family val="2"/>
        <charset val="238"/>
        <scheme val="minor"/>
      </rPr>
      <t xml:space="preserve">Adoptowanie do warunków województwa świętokrzyskiego innowacyjnych rozwiązań z gospodarstw pasiecznych Polski południowej i Czech z aspektami ochrony bioróżnorodności i dywersyfikacji dochodów tych gospodarstw” </t>
    </r>
  </si>
  <si>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radiowych 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</si>
  <si>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t>
  </si>
  <si>
    <t xml:space="preserve">Operacja ma na celu identyfikację osób i podmiotów mogących wchodzić w skład Grup Operacyjnych Działania "Współpraca". Proces tworzenia nowych rozwiązań dla rolnictwa wymaga trwałego powiązania między różnymi podmiotami i wsparcia transferu wiedzy i innowacji.  Przemiotem operacji jest impreza plenerowa, wyjazd studyjny oraz publikacja. Wyjazd studyjny dotyczy tematyki zbóż, roślin bobowatych i najnowszych osiągnięć w zakresie stosowania integrowanej ochrony roślin.   Zaprezentowane zostaną również deszczownie, jako środek wpływający na poprawę kondycji roślin przed zabiegami ochronnymi oraz zapewnianiający odpowiednią wilgotności gleby, niezbędną do prawidłowego działania środków ochrony roślin. Dwudniowa impreza plenerowa ułatwi prezentację innowacyjnych rozwiązań w rolnictwie, obejmować bedzie organizację stoisk informacyjnych firm i instytucji stosujących nowoczesne rozwiązania. W trakcie imprezy odbędą się pokazy i demonstracje technologii opartych o Internet Rzeczy, dotyczące integrowanych zabiegów ochrony roślin, zbierania danych z wykorzystaniem dronów, zdjęć satelitarnych oraz nowych aplikacji.  Całość pogrupowana będzie w bloki tematyczne, m. in. digitalizacja procesów technologicznych i organizacyjnych gospodarstw rolnych, systemy wspomagania decyzji w ochronie roślin oraz nawodnienia rolnicze. Zaprezentowany zostanie również projekt autonomicznych szklarni, przedstawiony zostanie niskonakładowy i bezpieczny dla środowiska system nawożenia i siewu kukurydzy, cyfrowy monitoring produkcji bydła pod kątem poprawy dobrostanu, efektywności oraz rentowności produkcji, innowacyjne technologie w zakresie gospodarowania wodą, w tym przedstawienie nowatorskiego rozwiązania regulującego odpływ wód z sieci drenarskich, opracowanego przez polskich naukowców oraz opatentowanej również polskiej technologii dotyczącej kontenerowego, autonomicznego pozyskiwania wysokobiałkowej paszy z owadów. Podczas imprezy działał będzie również punkt informacyjny dotyczący działania "Współpraca", w którym przekazywana będzie informacja na temat zasad przyznawania finansowania w ramach działania "Współpraca", zasadach zakładania Grup Operacyjnych i realizowania przez nie projektów. Publikacja obejmować będzie charakterystykę podmiotów biorących udział w strefie innowacji oraz przedstawianych w strefie innowacji innowacyjnych rozwiązań przyczyniających się do rozwoju sektora rolnego. 
</t>
  </si>
  <si>
    <t xml:space="preserve">
III-IV </t>
  </si>
  <si>
    <t>Ministerstwo Rolnictwa i Rozwoju Wsi, ul. Wspólna 30, 00-930 Warszawa</t>
  </si>
  <si>
    <t>I, II, III, IV</t>
  </si>
  <si>
    <t>Departament Strategii, Transferu Wiedzy i Innowacji</t>
  </si>
  <si>
    <t>Publikacja</t>
  </si>
  <si>
    <t>Organizacja międzynarodowej konferencji na temat doradztwa rolniczego</t>
  </si>
  <si>
    <t>Temat: Wymiana poglądów na temat roli doradztwa w systemie transferu wiedzy i innowacji w perspektywie finansowej 2021-2027 oraz prezentacja dobrych praktyk w zakresie doradztwa rolniczego w państwach UE.
Cel: Wymiana poglądów, doświadczeń i prezentacja dobrych praktyk w kontekście międzynarodowym oraz prezentacja innowacyjnych rozwiązań dotyczących transferu wiedzy z nauki do praktyki rolniczej.</t>
  </si>
  <si>
    <t>Konferencja /kongres</t>
  </si>
  <si>
    <t>konferencja/ 
ilość uczestników</t>
  </si>
  <si>
    <t>1/
200</t>
  </si>
  <si>
    <t>Bezpośrednio - pracownicy instytucji doradztwa rolniczego i instytutów badawczych, podmiotów zajmujących się problematyką rozwoju obszarów wiejskich np. MRiRW, ARiMR, KOWR, Rad Społecznych Doradztwa Rolniczego, prywatnych podmiotów doradczych, przedstawicieli państw UE; pośrednio rolnicy oraz ogół społeczeństwa korzystający ze wsparcia doradczego i wdrażania innowacyjnych rozwiązań w zakresie praktyki rolniczej. Ogółem – ok. 200 osób.</t>
  </si>
  <si>
    <t>brak</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</si>
  <si>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</si>
  <si>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</si>
  <si>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</si>
  <si>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</si>
  <si>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</si>
  <si>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</si>
  <si>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</si>
  <si>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</si>
  <si>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</si>
  <si>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</si>
  <si>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</si>
  <si>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</si>
  <si>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</si>
  <si>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</si>
  <si>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</si>
  <si>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</si>
  <si>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</si>
  <si>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</si>
  <si>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</si>
  <si>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</si>
  <si>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</si>
  <si>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</si>
  <si>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</si>
  <si>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</si>
  <si>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</si>
  <si>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</si>
  <si>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</si>
  <si>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</si>
  <si>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</si>
  <si>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</si>
  <si>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</si>
  <si>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</si>
  <si>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</si>
  <si>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</si>
  <si>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</si>
  <si>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</si>
  <si>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</si>
  <si>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</si>
  <si>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</si>
  <si>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Centrum Doradztwa Rolniczego 
w Brwinowie (SIR)</t>
  </si>
  <si>
    <t>Centrum Doradztwa Rolniczego 
w Brwinowie (JC)</t>
  </si>
  <si>
    <t xml:space="preserve">Operacje własne jednostek wsparcia sieci z wyłączeniem działania 8 Plan komunikacyjny </t>
  </si>
  <si>
    <t>Zgłoszone operacje</t>
  </si>
  <si>
    <t>II, VI</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</si>
  <si>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</si>
  <si>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</si>
  <si>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</si>
  <si>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targi, wystawy, imprezy lokalne, regionalne, krajowe i międzynarodowe</t>
  </si>
  <si>
    <t xml:space="preserve">osoby zainteresowane żywnością regionalną, ekologiczną, rękodziełem </t>
  </si>
  <si>
    <t xml:space="preserve"> -</t>
  </si>
  <si>
    <t>Urząd Marszałkowski Województwa Dolnośląskiego</t>
  </si>
  <si>
    <t>Wybrzeże Słowackiego 12-14, 50-411 Wrocław</t>
  </si>
  <si>
    <t>liczba wystawców</t>
  </si>
  <si>
    <t>5</t>
  </si>
  <si>
    <t>przedstawiciele Kół Gospodyń Wiejskich</t>
  </si>
  <si>
    <t>I-II</t>
  </si>
  <si>
    <t>Targi Naturalnej Żywności Natura Food w Łodzi</t>
  </si>
  <si>
    <t>5-10</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</si>
  <si>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</si>
  <si>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</si>
  <si>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 xml:space="preserve"> 5-8</t>
  </si>
  <si>
    <t>Prezentacja  Tradycyjnych Stołów Wigilijnych w Wałbrzychu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</si>
  <si>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</si>
  <si>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liczba upominków</t>
  </si>
  <si>
    <t>I, II, III</t>
  </si>
  <si>
    <t>Szkolenie dla pszczelarzy</t>
  </si>
  <si>
    <t xml:space="preserve"> wymiana wiedzy i doświadczeń na linii pszczelarze-naukowcy/doświadczeni praktycy; podniesienie poziomu wiedzy w zakresie dotyczącym zachowania różnorodności genetycznej roślin lub zwierząt; poprawienie zdrowotności dolnośląskich pasiek pszczelich przez powiększenie wiedzy i umiejętności pszczelarzy na temat metod ochrony pszczół w środowisku</t>
  </si>
  <si>
    <t>szkolenia/ seminaria/ inne formy szkoleniowe</t>
  </si>
  <si>
    <t>pszczelarze</t>
  </si>
  <si>
    <t>uczestnicy szkoleń/ seminariów/ innych form szkoleniowych</t>
  </si>
  <si>
    <t>100-120</t>
  </si>
  <si>
    <t>II, III, VI</t>
  </si>
  <si>
    <t>Szkolenie z zakresu rozwoju przedsiębiorczości na obszarach wiejskich</t>
  </si>
  <si>
    <t xml:space="preserve"> powiększeniu wiedzy i kompetencji w zakresie nowych modeli organizacji  produkcji i sprzedaży rolniczej, m.in.. krótkie łańcuchy dostaw, rolniczy handel detaliczny, działalność marginalna, lokalna i ograniczona</t>
  </si>
  <si>
    <t>mieszkańcy obszarów wiejskich zainteresowani podniesieniem wiedzy i kompetencji w zakresie rozwoju przedsiębiorczości</t>
  </si>
  <si>
    <t>20-30</t>
  </si>
  <si>
    <t xml:space="preserve">Szkolenie specjalityczne dla LGD zwiazane z realizacją Lokalnych Strategii rozwoju  </t>
  </si>
  <si>
    <t xml:space="preserve"> powiększeniu wiedzy i kompetencji w zakresie: możliwości zastosowania OZE na obszarach wiejskich, zarządzanie wodami opadowymi, dobre przykłady inteligentnych wiosek (smart village)</t>
  </si>
  <si>
    <t>członkowie LGD</t>
  </si>
  <si>
    <t>I, III, VI</t>
  </si>
  <si>
    <t>Wyjazd studyjny dla członków ESRDK</t>
  </si>
  <si>
    <t>wymiana wiedzy i doświadczeń między członkamii ESRDK z różnych województw, zachęcenie potencjalnych członków ESRDK do współpracy i zrzeszania się</t>
  </si>
  <si>
    <t>członkowie ESRDK, osoby zainteresowane członkostwem w ESRDK</t>
  </si>
  <si>
    <t>Olimpiada Wiedzy i Umiejętności Rolniczych</t>
  </si>
  <si>
    <t xml:space="preserve"> promowanie wśród młodzieży zainteresowań z obszaru rolnictwa oraz popularyzacja i pogłębianie wiedzy teoretycznej i umiejętności praktycznych z tego zakresu.  W wyniku działań zaraz po eliminacjach okręgowych laureaci każdego bloku tematycznego mogą być automatycznie przyjęci na studia wybranych kierunków z pominięciem zasad rekrutacji. W ramach Olimpiady uczestnicy poprzez pytania testowe i zadania praktyczne zdobywają wiedzę i umiejętności zgodne z złożeniami zrównoważonego rozwoju. </t>
  </si>
  <si>
    <t>olimpiada</t>
  </si>
  <si>
    <t>olimpiady</t>
  </si>
  <si>
    <t xml:space="preserve">uczniowie klas przedmaturalnych i maturalnych ponadgimnazjalnych szkół rolniczych z terenu województwa dolnośląskiego i opolskiego, ale również uczniów innych typów szkół ponadgimnazjalnych. </t>
  </si>
  <si>
    <t xml:space="preserve">liczba uczestników olimpiady </t>
  </si>
  <si>
    <t>200-220</t>
  </si>
  <si>
    <t>liczba nagród rzeczowych</t>
  </si>
  <si>
    <t>III, 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</si>
  <si>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</si>
  <si>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</si>
  <si>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konkursy</t>
  </si>
  <si>
    <t>producenci produktów regionalnych, tradycyjnych, przetwórcy, rolnicy, właściciele gospodarstw agroturystycznych</t>
  </si>
  <si>
    <t>uczestnicy konkursów</t>
  </si>
  <si>
    <t>30-40</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</si>
  <si>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</si>
  <si>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</si>
  <si>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</si>
  <si>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przedstawiciele grup odnowy wsi, liderzy wiejscy, przedstawiciele samorządów gminnych</t>
  </si>
  <si>
    <t>liczba nagród finansowych</t>
  </si>
  <si>
    <t>15-25</t>
  </si>
  <si>
    <t>liczba upominków rzeczowych</t>
  </si>
  <si>
    <t>Konkurs na najpiękniejszy wieniec dożynkowy w czasie Dożynek Wojewódzkich</t>
  </si>
  <si>
    <t>zaktywizowanie mieszkańców obszarów wiejskich do współpracy i budowania partnerskich relacji, kultywowanie tradycji i dziedzictwa kulturowego, wymiana wiedzy i doświadczeń między uczestnikami konkursu</t>
  </si>
  <si>
    <t>mieszkańcy obszarów wiejskich zaangażowani w ochronę i kultywowanie dziedzictwa kulturowego,  lokalni liderzy zaangażowani w tworzenie inicjatyw służących rozwojowi obszarów wiejskich</t>
  </si>
  <si>
    <t>20-26</t>
  </si>
  <si>
    <t xml:space="preserve"> 3-6</t>
  </si>
  <si>
    <t>Konkurs "Wieś na weekend'2020"</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</si>
  <si>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</si>
  <si>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</si>
  <si>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</si>
  <si>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</si>
  <si>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</si>
  <si>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aktywizacja mieszkańców wsi na rzecz podejmowania inicjatyw w zakresie rozwoju obszarów wiejskich, wdrażanie lokalnych strategii rozwoju</t>
  </si>
  <si>
    <t>wizyta studyjna</t>
  </si>
  <si>
    <t>osoba</t>
  </si>
  <si>
    <t>członkowie lokalnych grup działania oraz przedstawiciele
instytucji i organizacji zaangażowanych w rozwój obszarów wiejskich</t>
  </si>
  <si>
    <t xml:space="preserve">Wizyta studyjna krajowa dla przedstawicieli lokalnych grup działania z kujawsko-pomorskiego </t>
  </si>
  <si>
    <t>Szkolenie dla pracowników biur lgd</t>
  </si>
  <si>
    <t>podniesienie kompetencji pracowników biur odpowiedzialnych za przeprowadzenie procedur związanych z wdrażaniem lokalnych strategii rozwoju</t>
  </si>
  <si>
    <t>pracownicy biur lokalnych grup działania oraz przedstawiciele
organów lgd</t>
  </si>
  <si>
    <t>Wymiana doświadczeń z przedstawicielami instytucji i organizacji w UE nt. projektów wspierających rozwój obszarów wiejskich</t>
  </si>
  <si>
    <t>poszerzenie wiedzy pracowników Urzędu Marszałkowskiego w Toruniu, zwiększenie udziału zainteresowanych stron, przedstawicieli partnerów KSOW  we wdrażaniu inicjatyw na rzecz rozwoju obszarów wiejskich</t>
  </si>
  <si>
    <t>wyjazd zagraniczny</t>
  </si>
  <si>
    <t>pracownicy Urzędu Marszałkowskiego w Toruniu, przedstawieciele partnerów KSOW z Woj. Kujawsko-Pomorskiego</t>
  </si>
  <si>
    <t xml:space="preserve">I-IV </t>
  </si>
  <si>
    <t>Technologie naturalne: Biologizacja rolnictwa</t>
  </si>
  <si>
    <t>popularyzacja działań i inicjatyw na rzecz zrównoważonego rozwoju oraz upowszechnianie innowacyjnych rozwiązań chroniących bioróżnorodność i środowisko naturalne</t>
  </si>
  <si>
    <t>cykl seminariów</t>
  </si>
  <si>
    <t>przedstawiciele związków rolników, organizacji rolniczych, izb branżowych, rolnicy, przestawiciele szkół rolniczych, studencimi uczniowie szkół o profilu nauczania rolnictwo</t>
  </si>
  <si>
    <t>Marketing kulinarny sposobem na rozwój sektora rolno-spozywczego</t>
  </si>
  <si>
    <t>popularyzacja działań i inicjatyw na rzecz zrównoważonego rozwoju oraz zwiększanie napływu turystów do regionu</t>
  </si>
  <si>
    <t>przedstawiciele Sieci Kulinarnego Dziedzictwa, sfery HoReGa, właściciele gospodarstw agroturystycznych, lokalnych organizacji turystycznych oraz  przestawiciele szkół rolniczych</t>
  </si>
  <si>
    <t xml:space="preserve">Prezentacja potencjału produktów regionalnych Kujaw i Pomorza na targach rolno-spożywczych </t>
  </si>
  <si>
    <t>promocja sektora rolnego regionu oraz prezentacja producentów żywności wysokiej jakości, nawiązanie kontaktów handlowych przez wystawców</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</si>
  <si>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</si>
  <si>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</si>
  <si>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</si>
  <si>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</si>
  <si>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</si>
  <si>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</si>
  <si>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</si>
  <si>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4</t>
  </si>
  <si>
    <t>850</t>
  </si>
  <si>
    <t>Stół Wielkanocny</t>
  </si>
  <si>
    <t xml:space="preserve">Zwiększenie udziału zainteresowanych stron we wdrażaniu inicjatyw służących rozwojowi obszarów wiejskich. Organizacja kiermaszu wraz z warsztatami plecenia palm wielkanocnych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</si>
  <si>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Impreza plenerowa, konkursy</t>
  </si>
  <si>
    <t>wystawcy, liczba uczesników wydarzenia</t>
  </si>
  <si>
    <t>30/100</t>
  </si>
  <si>
    <t>Rolnicy, NGO, Przetwórcy.KGW</t>
  </si>
  <si>
    <t>Samorząd Województwa Lubelskiego</t>
  </si>
  <si>
    <t>Artura Grottgera 4, 20-029 Lublin</t>
  </si>
  <si>
    <t>Stół Bożonarodzeniowy</t>
  </si>
  <si>
    <t xml:space="preserve">Zwiększenie udziału zainteresowanych stron we wdrażaniu inicjatyw służących rozwojowi obszarów wiejskich. Organizacja Jarmarku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</si>
  <si>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Rolnicy, NGO, przetwórcy.KGW</t>
  </si>
  <si>
    <t>Informowanie społeczeństwa o rozowju obszarów wiejskich "Kalendarz Imprez 2020 - dobre praktyki na obszarach wiejskich</t>
  </si>
  <si>
    <t xml:space="preserve">Celem operacji jest wspieranie rozwoju obszarów wijskich poprzez gromadzenie i przekazywanie dobrych praktyk w publikacjach lub materiałach drukowanych </t>
  </si>
  <si>
    <t>opracowanienie, druk</t>
  </si>
  <si>
    <t>egzemplarze</t>
  </si>
  <si>
    <t>potencjalni beneficjenci</t>
  </si>
  <si>
    <t>Gala Kobieta Gospodarna Wyjątkowa</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</si>
  <si>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</si>
  <si>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liczba uczestników wydarzenia</t>
  </si>
  <si>
    <t>Stowarzyszenia, koła gospodyń, rolnicy</t>
  </si>
  <si>
    <t>Święto Ziół</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</si>
  <si>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</si>
  <si>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wystawcy</t>
  </si>
  <si>
    <t>Producenci ziół, rolnicy, stowarzyszenia</t>
  </si>
  <si>
    <t>Konkurs plastyczny dla dzieci</t>
  </si>
  <si>
    <t>Konkurs plastyczny mający na celu  promocję jakości życia na wsi lub promocję wsi jako miejsca do życia i rozwoju zawodowego wśród dzieci i młodziezy szkolnej.</t>
  </si>
  <si>
    <t>dzieci i młodzież z wiejskich szkół podstawowych województwa lubelskiego</t>
  </si>
  <si>
    <t>Informowanie społeczeństwa o rozowju obszarów wiejskich.</t>
  </si>
  <si>
    <t>Celem operacji jest wydanie publikacji podsumowującej badania Porejestrowego Doświadczalnictwa Odmianowego, realizowane przez Centralny Ośrodek Badania Odmian Roślin Uprawnych Stacja Doświadczalna Oceny odmian w Ciciborze Dużym</t>
  </si>
  <si>
    <t>nakład/szt.</t>
  </si>
  <si>
    <t>Piknik Ekologiczny</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</si>
  <si>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
  </si>
  <si>
    <t>Impreza plenerowa, Targi, Wystawa, Konkurs</t>
  </si>
  <si>
    <t>producenci zywności ekologicznej, mieszkańcy powiatu</t>
  </si>
  <si>
    <t>Organizacja dwudniowej V Edycji Festiwalu "Na kulinarnym szlaku wschodniej Polski" Współpraca z KGW</t>
  </si>
  <si>
    <t>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</si>
  <si>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konkurs, impreza plenerowa</t>
  </si>
  <si>
    <t>impreza organizowana we wspóludziale  woj. lubelskiego, podlaskiego i podkarpackiego - grupę docelową stanowić będą  mieszkańcy  tych trzech województw - potencjalni beneficjenci.</t>
  </si>
  <si>
    <t>XX edycja Konkursu " Nasze Kulinarne Dziedzictwo", w tym: zakup nagród, wynajęcie namiotu, występ ludowego zespołu muzycznego, publikacja po konkursie w Smak i Tradycja Finał w Poznaniu Współpraca z KGW</t>
  </si>
  <si>
    <t>Mieszkańcy wojewodztwa lubeslkiego, stowarzyszenia, Koła Gospodyń Wiejskich</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</si>
  <si>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</si>
  <si>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</si>
  <si>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ilość publikacji</t>
  </si>
  <si>
    <t>ogół społeczeństwa</t>
  </si>
  <si>
    <t>I-II kwartał</t>
  </si>
  <si>
    <t>Samorząd Województwa Lubuskiego</t>
  </si>
  <si>
    <t>ul. Podgórna 7, 65-057 Zielona Góra</t>
  </si>
  <si>
    <t>Wydanie broszury/ulotki podsumowującej działlność JR KSOW woj. Lubuskiego</t>
  </si>
  <si>
    <t>Promocja i podsumowanie działalności JR KSOW w  Województwie Lubuskim.</t>
  </si>
  <si>
    <t>ogół społeczeństwa, beneficjenci, potencjalni beneficjenci</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</si>
  <si>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</si>
  <si>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</si>
  <si>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</si>
  <si>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</si>
  <si>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</si>
  <si>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Udział Województwa Lubuskiego w Dożynkach</t>
  </si>
  <si>
    <t xml:space="preserve">Promowanie lubuskich produktów żywnościowych, kultury wiejskiej, dziedzictwa kulturowego. Kultywowanie tradycji i obrzędów regiolanych. </t>
  </si>
  <si>
    <t>stoisko prmocyjne na dożynkach Prezydenckich oraz na Dożynkach Wojewódzkich</t>
  </si>
  <si>
    <t xml:space="preserve">ilość stoisk </t>
  </si>
  <si>
    <t>Ogół społeczeństwa, beneficjenci, potencjalni beneficjenci, instytucje zaangażowane pośrednio we wdrażanie Programu</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</si>
  <si>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</si>
  <si>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</si>
  <si>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</si>
  <si>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</si>
  <si>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</si>
  <si>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</si>
  <si>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</si>
  <si>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</si>
  <si>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2/1000</t>
  </si>
  <si>
    <t xml:space="preserve">Udział Województwa Lubuskiego w targach </t>
  </si>
  <si>
    <t>Promowanie lubuskich produktów żywnościowych, kultury wiejskiej, dziedzictwa kulturowego oraz nowych technologii. Wymiana doświadczeń, nawiązanie kontaktów i promocja polskich rozwiązań</t>
  </si>
  <si>
    <t>udział w targach (w tym Polagra Food w Poznaniu)</t>
  </si>
  <si>
    <t>Konkurs - Najpiękniejsza Wieś Lubuska 2020</t>
  </si>
  <si>
    <t>Integracja i aktywizacja społeczności wiejskiej, promocja dziedzictwa kulturowego oraz produktów regionalnych i agroturystyki</t>
  </si>
  <si>
    <t xml:space="preserve">ilość przeprowadzonych konkursów </t>
  </si>
  <si>
    <t>Przewodnik po lubuskich, najpiękniejszych wsiach</t>
  </si>
  <si>
    <t>Podsumowanie 10 lecia konkursu Najpiękniejsza Wieś Lubuska, poprzez wydanie przewodnika po miejscowościah, które były laureatami, wyróżnionymi itd. Pokazanie jak dane wsie zmieniły się, co dał im konkurs, jakie nowe inwestcyje powstały na ich terenie, jak rozwinęły się, jak wykorzystały nagrody.</t>
  </si>
  <si>
    <t>minimum 1 maksimum 2</t>
  </si>
  <si>
    <t xml:space="preserve">Urząd Marszałkowski  Województwa Mazowieckiego w Warszawie </t>
  </si>
  <si>
    <t>ul. Jagiellońska 26, 03-719 Warszawa</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</si>
  <si>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</si>
  <si>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</si>
  <si>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Audycje, programy, spoty w radio, telewizji i internecie</t>
  </si>
  <si>
    <t>minimum 10 maksimum 30</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</si>
  <si>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</si>
  <si>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Słuchalność/oglądalność audycji, programów, spotów</t>
  </si>
  <si>
    <t>minimum            50 000 maksimum 500 000</t>
  </si>
  <si>
    <t>Fora internetowe, media 
społecznościowe itp.</t>
  </si>
  <si>
    <t>Unikalni użytkownicy forów internetowych, mediów społecznościowych itp.</t>
  </si>
  <si>
    <t>minimum        5 000 maksimum 20 000</t>
  </si>
  <si>
    <t>min.15 maksimum 43</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</si>
  <si>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</si>
  <si>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</si>
  <si>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 xml:space="preserve">spotkanie/szkolenie </t>
  </si>
  <si>
    <t>Szkolenia/seminaria/inne formy szkoleniowe</t>
  </si>
  <si>
    <t>przedstawiciele LGD/prezesi LGD oraz Samorządu Województwa Mazowieckiego</t>
  </si>
  <si>
    <t>Uczestnicy szkoleń/seminariów/innych form szkoleniowych</t>
  </si>
  <si>
    <t>minimum 20 maksimum 80</t>
  </si>
  <si>
    <t>Spotkanie zespołu roboczego ds. PROW 2014-2020 przy Konwencie Marszałków RP</t>
  </si>
  <si>
    <t xml:space="preserve">koordynacja działań samorządów województw w zakresie realizacji PROW 2014-2020, w tym wymiana doświadczeń i informacji, uzgadnianie wspólnych stanowisk w tym obszarze, interpretacja przepisów, współpraca partnerska dotycząca rolnictwa i obszarów wiejskich </t>
  </si>
  <si>
    <t>przedstawiciele 16 województw, 
 Ministerstwa Rolnictwa i Rozwoju Wsi oraz Agencji Restrukturyzacji i Modernizacji Rolnictwa</t>
  </si>
  <si>
    <t>minimum 30 maksimum 60</t>
  </si>
  <si>
    <t>Materiały promocyjne (komplety)</t>
  </si>
  <si>
    <t xml:space="preserve">VI </t>
  </si>
  <si>
    <t>Konkurs na najaktywniejsze sołectwo</t>
  </si>
  <si>
    <t xml:space="preserve">pobudzenie aktywności lokalnej i nagrodzenie dobrych praktyk w zakresie rozwoju "małych ojczyzn" i wykorzystania funduszu sołeckiego </t>
  </si>
  <si>
    <t>konkurs z nagrodami</t>
  </si>
  <si>
    <t>Konkursy</t>
  </si>
  <si>
    <t>sołtysi, rolnicy z Mazowsza</t>
  </si>
  <si>
    <t>Uczestnicy konkursów</t>
  </si>
  <si>
    <t>minimum 10 maksimum 50</t>
  </si>
  <si>
    <t>Targi, wystawy, imprezy lokalne, regionalne, krajowe i międzynarodowe</t>
  </si>
  <si>
    <t xml:space="preserve">Konkurs na najaktywniejszą liderkę wiejską w województwie mazowieckim </t>
  </si>
  <si>
    <t xml:space="preserve">popularyzacja dobrych praktyk w zakresie działalności kobiet na obszarach wiejskich </t>
  </si>
  <si>
    <t xml:space="preserve">liczba konkursów </t>
  </si>
  <si>
    <t>mieszkańcy obszarów wiejskich, liderki obszarów wiejskich Mazowsza</t>
  </si>
  <si>
    <t xml:space="preserve">liczba uczestników konkursów </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</si>
  <si>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</si>
  <si>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</si>
  <si>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</si>
  <si>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konkurs z nagrodami oraz warsztaty dla kapelmistrzów</t>
  </si>
  <si>
    <t>mieszkańcy Mazowsza, orkiestry dęte z Mazowsza, kapelmistrzowie</t>
  </si>
  <si>
    <t>minimum 200; maksimum 500</t>
  </si>
  <si>
    <t>minimum 6; maksimum 15</t>
  </si>
  <si>
    <t xml:space="preserve"> promowanie i popularyzacja regionalnego dziedzictwa kulinarnego i kulturowego; budowanie więzi wśród lokalnej społeczności poprzez wspólne działania na rzecz rozwoju regionu; przykłady dobrych praktyk dotyczących pozarolniczej działalności gospodarczej na obszarach wiejskich </t>
  </si>
  <si>
    <t>mieszkańcy Mazowsza, członkowie KGW</t>
  </si>
  <si>
    <t>Konkurs dla Kół Gospodyń Wiejskich</t>
  </si>
  <si>
    <t>Książka kucharska KGW</t>
  </si>
  <si>
    <t xml:space="preserve">rozpowszechnienie regionalnego dziedzictwa kulinarnego Mazowsza </t>
  </si>
  <si>
    <t xml:space="preserve">Tytuły publikacji wydanych w formie papierowej </t>
  </si>
  <si>
    <t>1 publikacja/ nakład: minimum 1000 maksimum 4000</t>
  </si>
  <si>
    <t xml:space="preserve">ogół społeczeństwa ze szczególnym uwzględnieniem mieszkańców obszarów wiejskich województwa mazowieckiego </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</si>
  <si>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</si>
  <si>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</si>
  <si>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informacje i publikacje w internecie </t>
  </si>
  <si>
    <t xml:space="preserve">Tytuły publikacji wydawanych w formie elektronicznej </t>
  </si>
  <si>
    <t>ogół społeczeństwa ze szczególnym uwzględnieniem mieszkańców obszarów wiejskich województwa mazowieckiego; beneficjenci i potencjalni beneficjenci środków PROW 2014-2020</t>
  </si>
  <si>
    <t xml:space="preserve">Publikacja nt. serowarstwa </t>
  </si>
  <si>
    <t>wspieranie rozwoju przedsiębiorczości na obszarach wiejskich przez podnoszenie poziomu i umiejętności w zakresie małego przetwórstwa lokalnego na przykładzie przyzagrodowej sztuki serowarskiej; promocja produktu lokalnego i sprzedaży bezpośredniej</t>
  </si>
  <si>
    <t>Tytuły publikacji wydanych w formie papierowej</t>
  </si>
  <si>
    <t>1 publikacja/ nakład:             minimum 1000 maksimum 3000</t>
  </si>
  <si>
    <t xml:space="preserve">lokalna społeczność obszarów wiejskich Mazowsza, w tym rolnicy, rolnicy ekologiczni, rolnicy prowadzący działalność agroturystyczną, uczniowie szkół rolniczych, przedstawiciele samorządów i LGD </t>
  </si>
  <si>
    <t>Promocja sprzedaży bezpośredniej od producenta do klienta</t>
  </si>
  <si>
    <t xml:space="preserve">wsparcie dla producentów rolnych w zakresie zbytu produktów oraz  zmian/rozszerzenia form sprzedaży bezpośredniej; upowszechnianie wiedzy w zakresie tworzenia krótkich łańcuchów dostaw w sektorze rolno-spożywczym </t>
  </si>
  <si>
    <t>ulotki, reklama w prasie, internecie, radiu, portalach społecznościowych, materiały promocyjne i zakup produktów tradycyjnych i regionalnych</t>
  </si>
  <si>
    <t>minimum 5 maksimum 40</t>
  </si>
  <si>
    <t>producenci rolni i mieszkańcy  Mazowsza</t>
  </si>
  <si>
    <t>Ulotka, reklama w prasie w kilku wersjach tekstowych nakład: minimum 20.000 maksimum 100 000</t>
  </si>
  <si>
    <t xml:space="preserve">Tytuły publikacji wydanych w formie elektronicznej </t>
  </si>
  <si>
    <t xml:space="preserve">minimum 1 maksimum 5 </t>
  </si>
  <si>
    <t>Materiały promocyjne - komplety (w tym produkty tradycyjne i regionalne)</t>
  </si>
  <si>
    <t>minimum 1 000 maksimum  10 000</t>
  </si>
  <si>
    <t xml:space="preserve">audycje na kanale YouTube, profil w mediach społecznościowych, płatne elementy promocji w mediach społecznościowych, audycje radiowe, promocja na regionalnych portalach internetowych  </t>
  </si>
  <si>
    <t>minimum 200; maksimum 1500</t>
  </si>
  <si>
    <t>Lp.</t>
  </si>
  <si>
    <t>Szkolenia i działania na rzecz tworzenia sieci kontaktów dla Lokalnych Grup Działania (LGD), w tym zapewnienie pomocy technicznej w zakresie współpracy międzyterytorialnej</t>
  </si>
  <si>
    <t>CEL: Wsparcie LGD w zakresie poszukiwania partnerów do współpracy międzyterytorialnej oraz podniesienie kompetencji w zakresie wykonywania przez nie zadań, związanych z wdrażaniem strategii rozwoju lokalnego; PRZEDMIOT: organizacja szkoleń, spotkań, warsztatów, seminariów etc - wg potrzeb zgłaszanych przez LGD; TEMAT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Upowszechnianie wiedzy w zakresie planowania rozwoju lokalnego z uwzględnieniem potencjału ekonomicznego, społecznego i środowiskowego danego obszaru</t>
  </si>
  <si>
    <t>Szkolenie, spotkanie, warsztat, seminarium - wg potrzeb zgłaszanych przez LGD</t>
  </si>
  <si>
    <t xml:space="preserve">liczba szkoleń / spotkań </t>
  </si>
  <si>
    <t>2</t>
  </si>
  <si>
    <t>Przedstawiciele LGD i jednostki regionalnej KSOW województwa opolskiego</t>
  </si>
  <si>
    <t>Urząd Marszałkowski Województwa Opolskiego</t>
  </si>
  <si>
    <t>ul. Piastowska 14, 45-082 Opole</t>
  </si>
  <si>
    <t>liczba uczestników szkoleń</t>
  </si>
  <si>
    <t>Festiwal Twórczości Artystycznej „Opolskie Szmaragdy”</t>
  </si>
  <si>
    <t xml:space="preserve">CEL: promocja dziedzictwa niematerialnego obszarów wiejskich poprzez zaprezentowanie szerokiej publiczności województwa opolskiego twórczości amatorskich zespołów działających przy ośrodkach kultury z regionu oraz dorobku opolskich twórców ludowych.  PRZEDMIOT: realizacja festiwalu w formie imprezy plenerowej. TEMAT: 1. Promocja jakości życia na wsi lub promocja wsi jako miejsca do życia i rozwoju zawodowego. 2. Upowszechnianie wiedzy w zakresie planowania rozwoju lokalnego z uwzględnieniem potencjału ekonomicznego, społecznego i środowiskowego danego obszaru. </t>
  </si>
  <si>
    <t xml:space="preserve">Targi/ impreza plenerowa/ wystawa </t>
  </si>
  <si>
    <t>Liczba imprez plenerowych</t>
  </si>
  <si>
    <t xml:space="preserve">Osoby biorące udział w festiwalu: członkowie amatorskich zespołów muzycznych z terenu województwa opolskiego (wokaliści, instrumentaliści), twórcy ludowi, mieszkańcy województwa opolskiego, turyści krajowi i zagraniczni </t>
  </si>
  <si>
    <t>2, 3</t>
  </si>
  <si>
    <t>„Opolska Wioska Smaków i Tradycji”</t>
  </si>
  <si>
    <t xml:space="preserve">CEL: promocja obszarów wiejskich województwa opolskiego poprzez m.in. prezentację potencjału kulturowego i  turystycznego regionu, oferty usługowej opolskich gospodarstw agroturystycznych, przedsiębiorców w zakresie turystyki, krajoznawstwa, rekreacji, gastronomii, a także innych form pozwalających na rozwój gospodarczy terenów wiejskich. Operacja przyczyni się do promocji produktów rolnych oraz pogłębienia wiedzy potencjalnych konsumentów o zaletach produktów objętych mechanizmami jakości żywności.  PRZEDMIOT: realizacja imprezy związanej z promocją i popularyzacją agroturystyki, turystyki wiejskiej, ekoturystyki, kultury ludowej i tradycji obszarów wiejskich, co wpłynie na zmianę postrzegania opolskiej wsi, jej dorobku i wpływu na wiele gałęzi gospodarki. TEMAT: 1. Promocja jakości życia na wsi lub promocja wsi jako miejsca do życia i rozwoju zawodowego. </t>
  </si>
  <si>
    <t>Stoisko wystawiennicze na imprezie plenerowej</t>
  </si>
  <si>
    <t xml:space="preserve">liczba stoisk wystawienniczych </t>
  </si>
  <si>
    <t xml:space="preserve">1
</t>
  </si>
  <si>
    <t>Mieszkańcy województwa opolskiego, osoby odwiedzające targi z kraju i zagranicy, poszukujące ofert spędzenia wolnego czasu poza miejscem zamieszkania.</t>
  </si>
  <si>
    <t>Smacznie po nowemu, zdrowo po staremu - czyli mój SPK - BOX</t>
  </si>
  <si>
    <t xml:space="preserve">CEL: zachowanie i wypromowanie kulinarnych walorów województwa opolskiego na obszarach wiejskich. Wyeksponowana zostanie kultura z jej różnorodnością i dziedzictwem lokalnych społeczności. Operacja zmierza do propagowania i promowania postaw ekologicznych, zdrowego stylu życia oraz wpłynie na aktywizację i integrację mieszkańców wsi. PRZEDMIOT: organizacja warsztatów kulinarnych dla dzieci i młodzieży z województwa opolskiego, które przybliżą odbiorcom wiedzę na temat produktów loklanych i tradycyjnych z regionu, tradycji kulinarnych oraz zdrowego trybu życia i działań proekologicznych wpływających na poprawę jakości życia mieszkańców i wizerunku wsi.  TEMAT: 1. Promocja jakości życia na wsi lub promocja wsi jako miejsca do życia i rozwoju zawodowego. 2. Upowszechnianie wiedzy w zakresie planowania rozwoju lokalnego z uwzględnieniem potencjalu ekonomicznego, społecznego i środowiskowego danego obszaru. </t>
  </si>
  <si>
    <t xml:space="preserve">szkolenie / seminarium / warsztat / spotkanie </t>
  </si>
  <si>
    <t>liczba warsztatów</t>
  </si>
  <si>
    <t>Dzieci i młodzież z województwa opolskiego oraz ich opiekunowie</t>
  </si>
  <si>
    <t>liczba uczestników warsztatów</t>
  </si>
  <si>
    <t xml:space="preserve">Opolska wieś atrakcyjnym miejscem do życia i rozwoju </t>
  </si>
  <si>
    <t>publikacja / materiał drukowany</t>
  </si>
  <si>
    <t>liczba tytułów publikacji / materiałów drukowanych</t>
  </si>
  <si>
    <t xml:space="preserve">Stoisko wystawiennicze na na targach </t>
  </si>
  <si>
    <t>stoisko wystawiennicze na imprezie plenerowej</t>
  </si>
  <si>
    <t>organizacja wyjazdu delegacji województwa na Dożynki Prezydenckie</t>
  </si>
  <si>
    <t>liczba uczestników wyjazdu</t>
  </si>
  <si>
    <t>liczba wyjazdów studyjnych (krajowych)</t>
  </si>
  <si>
    <t>warsztaty o charakterze otwartym</t>
  </si>
  <si>
    <t>CEL: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PRZEDMIOT: W ramach operacji planuje się wydanie publikacji promujących dziedzictwo kulinarne i produkty tradycyjne regionu oraz odnowę wsi, udział w Targach Smaki Regionów w Poznaniu oraz Festiwalu Opolskich Smaków w Opolu, organizację dożynek wojewódzkich i udział w Dożynkach Prezydenckich w Spale. W ramach organizowanej imprezy plenerowej o zasięgu wojewódzkim, planuje się organizację otwartych warsztatów kulinarnych adresowanych przede wszystkim do najmłodszych mieszkańców regionu. Planowana podróż krajowa dotyczyć będzie wymiany wiedzy i doświadczeń w zakresie dziedzictwa kulturowego, w tym kulinarnego w połączeniu z rozwojem turystycznym obszaru. TEMAT: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</si>
  <si>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t>
  </si>
  <si>
    <t xml:space="preserve">Święto Województwa Opolskiego </t>
  </si>
  <si>
    <t xml:space="preserve">CEL: Promocja i popularyzacja kultury ludowej, tradycji obszarów wiejskich oraz produktów tradycyjnych. PRZEDMIOT: w ramach organizowanej imprezy plenerowej wypromowane zostana produkty tradycyjne regionu. TEMAT: Upowszechnianie wiedzy w zakresie systemów jakości żywności. 2. Promocja jakości życia na wsi lub promocja wsi jako miejsca do życia i rozwoju zawodowego </t>
  </si>
  <si>
    <t>targi / impreza plenerowa / wystawa</t>
  </si>
  <si>
    <t>mieszkańcy województwa opolskiego, turyści uczestniczący w imprezie plenerowej</t>
  </si>
  <si>
    <t>Opolska deska</t>
  </si>
  <si>
    <t>CEL: wspieranie działań służących nawiązywaniu współpracy regionalnych producentów żywności z restauratorami, ułatwianie tworzenia oraz funkcjonowania sieci kontaktów partnerskich, upowszechnianie wiedzy w zakresie tworzenia krótkich łańcuchów dostaw. PRZEDMIOT: Operacja zrealizowana będzie poprzez organizację konferencji inaugurujacej inicjatywę pn. Opolska deska, której nadrzędnym celem jest upowszechnianie wiedzy nt. produktów tradycyjnych regionu m.in. w opolskich restauracjach i nakłonienie producentów produktów i restauratorów do podjęcia kooperacji w zakresie ich sprzedaży. TEMAT: Upowszechnianie wiedzy w zakresie tworzenia krótkich łańcuchów dostaw</t>
  </si>
  <si>
    <t>konferencja / kongres</t>
  </si>
  <si>
    <t xml:space="preserve">przedstawiciele samorządu, regionalni producenci żywności, lokalni restauratorzy </t>
  </si>
  <si>
    <t>Publikacja gromadząca przykłady operacji realizowanych w ramach Programu Rozwoju Obszarów Wiejskich 2014-2020 w województwie podkarpackim</t>
  </si>
  <si>
    <t xml:space="preserve">Celem operacji jest zgromadzenie w ramach publikacji oraz upowszechnianie operacji zrealizowanych w ramach Programu Rozowju Obszarów Wiejskich w województwie podkarpackim, realizujacych poszczególne priorytety progrmu. Publikacja przyczyni się do zidentyfikowania i upowszecninienia przykładów operacji, które realizują priorytety PROW. </t>
  </si>
  <si>
    <t>liczba publikacji</t>
  </si>
  <si>
    <t>szt 1</t>
  </si>
  <si>
    <t>Ogół społeczeństwa</t>
  </si>
  <si>
    <t>Urząd Marszałkowski Województwa Podkarpackiego</t>
  </si>
  <si>
    <t>Al.Łukasza Cieplińskiego 4,              35-010 Rzeszów</t>
  </si>
  <si>
    <t>Program telewizyjny promujące przykłady operacjirealizujących poszczególne priorytety PROW 2014-2020</t>
  </si>
  <si>
    <t>Celem operacji jest dotarcie do jak największej liczby odbiorców w celu zaprezentowania przykładów operacji  zrealizowanych w ramach PROW 2014- 2020 i realizujących  priorytety tego programu zfromadzonych w formie programu telewizyjnego. Program przedtawiał będzie przykładdy operacji  z terenu województwa podkarpackiego. Dzięki temu działaniu odbiorcy Programu będą mieć możliwośc zapoznania się z rozwiązaniami, które zostały w ostatnim okresie zrealizowane i możliwe są do stosowania i korzystnie wpływają na rozwój obszarów wiejskich.</t>
  </si>
  <si>
    <t>program telewizyjny</t>
  </si>
  <si>
    <t>liczba programów</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</si>
  <si>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</si>
  <si>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</si>
  <si>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Lolane Grupy Działania</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</si>
  <si>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</si>
  <si>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</si>
  <si>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liczba wystaw</t>
  </si>
  <si>
    <t>Ogół społeczeństwa, wytwórcy oraz podmioty zainteresowane produktem ekologicznym i tradycyjnym.</t>
  </si>
  <si>
    <t>XV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</si>
  <si>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</si>
  <si>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wystawa, konferencja, degustacja produktów na bazie miodu i produktów pszczelich.</t>
  </si>
  <si>
    <t>Ogół społeczeństwa, wytwórcy oraz podmioty zainteresowane produktami pszczelimi i midem.</t>
  </si>
  <si>
    <t xml:space="preserve">III/IV </t>
  </si>
  <si>
    <t>Dożynki Prezydenckie w Spale</t>
  </si>
  <si>
    <t>Celem operacjijest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</si>
  <si>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</si>
  <si>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 xml:space="preserve">RLKS – czyli co ciekawego udało się zrealizować w województwie podlaskim w wyniku realizacji wielofunduszowych strategii? </t>
  </si>
  <si>
    <r>
      <t xml:space="preserve">Cel operacji: </t>
    </r>
    <r>
      <rPr>
        <sz val="11"/>
        <rFont val="Calibri"/>
        <family val="2"/>
        <charset val="238"/>
      </rPr>
      <t xml:space="preserve">Celem operacji jest wzrost świadomości społeczeństwa w zakresie polityki rozwoju obszarów wiejskich oraz wymiana wiedzy i dotychczasowych doświadczeń, w tym wskazanie możliwości efektywnego wykorzystania potencjału regionu wśród podmiotów biorących udział w rozwoju obszarów wiejskich poprzez zaprezentowanie przykładów wykorzystania funduszy UE w woj. podlaskim. </t>
    </r>
    <r>
      <rPr>
        <b/>
        <sz val="11"/>
        <rFont val="Calibri"/>
        <family val="2"/>
        <charset val="238"/>
      </rPr>
      <t>Przedmiot operacji:</t>
    </r>
    <r>
      <rPr>
        <sz val="11"/>
        <rFont val="Calibri"/>
        <family val="2"/>
        <charset val="238"/>
      </rPr>
      <t xml:space="preserve"> Identyfikacja, zgromadzenie i upowszechnienie przykładów operacji zrealizowanych ze środków PROW 2014-2020, dzięki którym podmioty uczestniczące w rozwoju obszarów wiejskich  będą mogły zapoznać się z zastosowanymi rozwiązaniami w województwie podlaskim. </t>
    </r>
    <r>
      <rPr>
        <b/>
        <sz val="11"/>
        <rFont val="Calibri"/>
        <family val="2"/>
        <charset val="238"/>
      </rPr>
      <t xml:space="preserve">Temat operacji: </t>
    </r>
    <r>
      <rPr>
        <sz val="11"/>
        <rFont val="Calibri"/>
        <family val="2"/>
        <charset val="238"/>
      </rPr>
      <t>Upowszechnianie wiedzy dotyczącej zarządzania projektami z zakresu rozwoju obszarów wiejskich,  Upowszechnianie wiedzy w zakresie planowania rozwoju lokalnego z uwzględnieniem potencjału ekonomicznego, społecznego i środowiskowego danego obszaru.</t>
    </r>
  </si>
  <si>
    <t>Seminarium/ spotkanie</t>
  </si>
  <si>
    <t>Liczba seminariów/ spotkań / Liczba uczestników seminariów/ spotkań</t>
  </si>
  <si>
    <t>min. 2/ min. 35</t>
  </si>
  <si>
    <t>Przedstawiciele LGD oraz samorządów województw</t>
  </si>
  <si>
    <t>Urząd Marszałkowski Województwa Podlaskiego</t>
  </si>
  <si>
    <t xml:space="preserve">Białystok,
ul. Kard. S. Wyszyńskiego 1,
15-888 Białystok
</t>
  </si>
  <si>
    <t>1/min. 25</t>
  </si>
  <si>
    <t>Cykl warsztatów praktycznych dla uczniów i kadr szkół rolniczych w zakresie doboru odmian</t>
  </si>
  <si>
    <r>
      <t xml:space="preserve">Cel operacji: </t>
    </r>
    <r>
      <rPr>
        <sz val="11"/>
        <color theme="1"/>
        <rFont val="Calibri"/>
        <family val="2"/>
        <charset val="238"/>
        <scheme val="minor"/>
      </rPr>
      <t xml:space="preserve">Propagowanie szeroko pojętej wiedzy rolniczej, zarówno teoretycznej jak i praktycznej.  Rozwijanie zainteresowań uczniów rolnictwem, upowszechnianie wzorców racjonalnego gospodarowania gruntami rolnymi. Nawiązanie współpracy pomiędzy szkołami. </t>
    </r>
    <r>
      <rPr>
        <b/>
        <sz val="11"/>
        <color rgb="FF000000"/>
        <rFont val="Calibri"/>
        <family val="2"/>
        <charset val="238"/>
      </rPr>
      <t xml:space="preserve">Przedmiot operacji: </t>
    </r>
    <r>
      <rPr>
        <sz val="11"/>
        <color theme="1"/>
        <rFont val="Calibri"/>
        <family val="2"/>
        <charset val="238"/>
        <scheme val="minor"/>
      </rPr>
      <t xml:space="preserve">Propagowanie wśród młodych rolników/przyszłych producentów racjonalnego gospodarowania gruntami rolnymi, uświadomienie im czym jest rekomendacja odmian. </t>
    </r>
    <r>
      <rPr>
        <b/>
        <sz val="11"/>
        <color rgb="FF000000"/>
        <rFont val="Calibri"/>
        <family val="2"/>
        <charset val="238"/>
      </rPr>
      <t xml:space="preserve">Temat operacji: </t>
    </r>
    <r>
      <rPr>
        <sz val="11"/>
        <color theme="1"/>
        <rFont val="Calibri"/>
        <family val="2"/>
        <charset val="238"/>
        <scheme val="minor"/>
      </rPr>
      <t>Upowszechnianie wiedzy w zakresie innowacyjnych rozwiązań w rolnictwie, produkcji żywności, leśnictwie i na obszarach wiejskich.</t>
    </r>
  </si>
  <si>
    <t>Warsztaty</t>
  </si>
  <si>
    <t>Liczba warsztatów/ uczestnicy warsztatów</t>
  </si>
  <si>
    <t>2/min. 80</t>
  </si>
  <si>
    <t>Uczniowie i nauczyciele szkół rolniczych z województwa podlaskiego</t>
  </si>
  <si>
    <t>Popularyzacja przetwórstwa jako dodatkowego źródła dochodu w gospodarstwach rolnych</t>
  </si>
  <si>
    <r>
      <t>Cel operacji:</t>
    </r>
    <r>
      <rPr>
        <sz val="11"/>
        <color theme="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color rgb="FF000000"/>
        <rFont val="Calibri"/>
        <family val="2"/>
        <charset val="238"/>
      </rPr>
      <t xml:space="preserve">Przedmiot operacji: </t>
    </r>
    <r>
      <rPr>
        <sz val="11"/>
        <color theme="1"/>
        <rFont val="Calibri"/>
        <family val="2"/>
        <charset val="238"/>
        <scheme val="minor"/>
      </rPr>
      <t xml:space="preserve"> Zapoznanie uczestników warsztatów z metodami wytwarzania produktów spożywczych i przemysłowych w warunkach domowych oraz zachęcenie osób zamieszkujących obszary wiejskie do rozpoczęcia  działalność, w zakresie działalności związanej z turystyką wiejską lub małym przetwórstwem. </t>
    </r>
    <r>
      <rPr>
        <b/>
        <sz val="11"/>
        <color rgb="FF000000"/>
        <rFont val="Calibri"/>
        <family val="2"/>
        <charset val="238"/>
      </rPr>
      <t xml:space="preserve">Temat operacji: </t>
    </r>
    <r>
      <rPr>
        <sz val="11"/>
        <color theme="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</si>
  <si>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2/min. 30</t>
  </si>
  <si>
    <t>Osoby rozważające podjęcie działalności gospodarczej w zakresie turystyki wiejskiej lub małego przetwórstwa zamieszkujące obszary wiejskie województwa podlaskiego, koła gospodyń wiejskich</t>
  </si>
  <si>
    <t>Olimpiada Aktywności Wiejskiej</t>
  </si>
  <si>
    <r>
      <t>Cel operacji:</t>
    </r>
    <r>
      <rPr>
        <sz val="11"/>
        <color theme="1"/>
        <rFont val="Calibri"/>
        <family val="2"/>
        <charset val="238"/>
        <scheme val="minor"/>
      </rPr>
      <t xml:space="preserve"> Aktywizacja oraz wzmocnienie potencjału społecznego mieszkańców obszarów wiejskich. </t>
    </r>
    <r>
      <rPr>
        <b/>
        <sz val="11"/>
        <color rgb="FF000000"/>
        <rFont val="Calibri"/>
        <family val="2"/>
        <charset val="238"/>
      </rPr>
      <t>Przedmiot operacji:</t>
    </r>
    <r>
      <rPr>
        <sz val="11"/>
        <color theme="1"/>
        <rFont val="Calibri"/>
        <family val="2"/>
        <charset val="238"/>
        <scheme val="minor"/>
      </rPr>
      <t xml:space="preserve"> Ukazanie najlepszych praktyk związanych z rozwojem obszarów wiejskich. </t>
    </r>
    <r>
      <rPr>
        <b/>
        <sz val="11"/>
        <color rgb="FF000000"/>
        <rFont val="Calibri"/>
        <family val="2"/>
        <charset val="238"/>
      </rPr>
      <t>Temat operacji:</t>
    </r>
    <r>
      <rPr>
        <sz val="11"/>
        <color theme="1"/>
        <rFont val="Calibri"/>
        <family val="2"/>
        <charset val="238"/>
        <scheme val="minor"/>
      </rPr>
      <t xml:space="preserve"> Wspieranie rozwoju przedsiębiorczości na obszarach wiejskich przez podnoszenie poziomu wiedzy i umiejętności w obszarach innych niż wskazane w pkt. 4.6.   </t>
    </r>
  </si>
  <si>
    <t>Liczba konkursów/ uczestnicy konkursów</t>
  </si>
  <si>
    <t>Lokalni liderzy wiejscy, sołtysi, reprezentanci organizacji pozarządowych, przedstawiciele samorządu gminnego oraz środowiska zainteresowane rozwojem obszarów wiejskich województwa podlaskiego</t>
  </si>
  <si>
    <t>Konferencja pn. "Aktywizacja lokalnych społeczności - zasady ubiegania się o środki UE oraz krajowe na działalność OSP"</t>
  </si>
  <si>
    <r>
      <t xml:space="preserve">Cel operacji: </t>
    </r>
    <r>
      <rPr>
        <sz val="11"/>
        <color theme="1"/>
        <rFont val="Calibri"/>
        <family val="2"/>
        <charset val="238"/>
        <scheme val="minor"/>
      </rPr>
      <t xml:space="preserve">Celem operacji jest przekazanie rozwiązań i wiedzy w zakresie ubiegania się o środki UE oraz krajowe na działalność OSP. </t>
    </r>
    <r>
      <rPr>
        <b/>
        <sz val="11"/>
        <color rgb="FF000000"/>
        <rFont val="Calibri"/>
        <family val="2"/>
        <charset val="238"/>
      </rPr>
      <t>Przedmiot operacji:</t>
    </r>
    <r>
      <rPr>
        <sz val="11"/>
        <color theme="1"/>
        <rFont val="Calibri"/>
        <family val="2"/>
        <charset val="238"/>
        <scheme val="minor"/>
      </rPr>
      <t xml:space="preserve">  Zapoznanie uczestników konferencji z możliwościami jakie dają fundusze UE i krajowe oraz zachęcenie osób zamieszkujących obszary wiejskie do większej aktywności na rzecz lokalnych społeczności. </t>
    </r>
    <r>
      <rPr>
        <b/>
        <sz val="11"/>
        <color rgb="FF000000"/>
        <rFont val="Calibri"/>
        <family val="2"/>
        <charset val="238"/>
      </rPr>
      <t xml:space="preserve">Temat operacji: </t>
    </r>
    <r>
      <rPr>
        <sz val="11"/>
        <color theme="1"/>
        <rFont val="Calibri"/>
        <family val="2"/>
        <charset val="238"/>
        <scheme val="minor"/>
      </rPr>
      <t xml:space="preserve">Wspieranie rozwoju przedsiębiorczości na obszarach wiejskich przez podnoszenie poziomu wiedzy i umiejętności w obszarach innych niż wskazane w pkt. 4.6.  </t>
    </r>
  </si>
  <si>
    <t>Liczba konferencji/ uczestnicy konferencji</t>
  </si>
  <si>
    <t>1/ min. 40</t>
  </si>
  <si>
    <t>Osoby zamieszkujące obszary wiejskie województwa podlaskiego</t>
  </si>
  <si>
    <t>„Lato u Ossolińskich”</t>
  </si>
  <si>
    <r>
      <t>Cel operacji:</t>
    </r>
    <r>
      <rPr>
        <sz val="11"/>
        <color theme="1"/>
        <rFont val="Calibri"/>
        <family val="2"/>
        <charset val="238"/>
        <scheme val="minor"/>
      </rPr>
      <t xml:space="preserve"> Celem operacji jest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t>
    </r>
    <r>
      <rPr>
        <b/>
        <sz val="11"/>
        <color rgb="FF000000"/>
        <rFont val="Calibri"/>
        <family val="2"/>
        <charset val="238"/>
      </rPr>
      <t>Przedmiot operacji:</t>
    </r>
    <r>
      <rPr>
        <sz val="11"/>
        <color theme="1"/>
        <rFont val="Calibri"/>
        <family val="2"/>
        <charset val="238"/>
        <scheme val="minor"/>
      </rPr>
      <t xml:space="preserve">.Przedmiotem operacji jest organizacja pikniku rolniczego pn. „Powitanie Lata u Ossolińskich”. </t>
    </r>
    <r>
      <rPr>
        <b/>
        <sz val="11"/>
        <color rgb="FF000000"/>
        <rFont val="Calibri"/>
        <family val="2"/>
        <charset val="238"/>
      </rPr>
      <t>Temat operacji:</t>
    </r>
    <r>
      <rPr>
        <sz val="11"/>
        <color theme="1"/>
        <rFont val="Calibri"/>
        <family val="2"/>
        <charset val="238"/>
        <scheme val="minor"/>
      </rPr>
      <t xml:space="preserve"> Temat 5: Upowszechnianie wiedzy w zakresie optymalizacji wykorzystywania przez mieszkańców obszarów wiejskich zasobów środowiska naturalnego; </t>
    </r>
    <r>
      <rPr>
        <b/>
        <sz val="11"/>
        <color rgb="FF000000"/>
        <rFont val="Calibri"/>
        <family val="2"/>
        <charset val="238"/>
      </rPr>
      <t xml:space="preserve">Temat 9: </t>
    </r>
    <r>
      <rPr>
        <sz val="11"/>
        <color theme="1"/>
        <rFont val="Calibri"/>
        <family val="2"/>
        <charset val="238"/>
        <scheme val="minor"/>
      </rPr>
      <t>Promocja jakości życia na wsi lub promocja wsi jako miejsca do życia i rozwoju zawodowego.</t>
    </r>
  </si>
  <si>
    <t>Szkolenie/ Wydarzenie plenerowe</t>
  </si>
  <si>
    <t>Liczba szkoleń/ Liczba uczestników szkoleń/  Liczba wydarzeń plenerowych</t>
  </si>
  <si>
    <t>1/ min. 50 / 1</t>
  </si>
  <si>
    <t>Osoby zamieszkujące obszary wiejskie województwa podlaskiego, uczniowie szkół rolniczych</t>
  </si>
  <si>
    <t>„Sery Korycińskie – jak je ugryźć ?”</t>
  </si>
  <si>
    <r>
      <t xml:space="preserve">Cel operacji: </t>
    </r>
    <r>
      <rPr>
        <sz val="11"/>
        <color theme="1"/>
        <rFont val="Calibri"/>
        <family val="2"/>
        <charset val="238"/>
        <scheme val="minor"/>
      </rPr>
      <t>Zwiększenie wiedzy na temat praktycznego wykorzystania sera korycińskiego</t>
    </r>
    <r>
      <rPr>
        <b/>
        <sz val="11"/>
        <color rgb="FF000000"/>
        <rFont val="Calibri"/>
        <family val="2"/>
        <charset val="238"/>
      </rPr>
      <t>. Przedmiot operacji:</t>
    </r>
    <r>
      <rPr>
        <sz val="11"/>
        <color theme="1"/>
        <rFont val="Calibri"/>
        <family val="2"/>
        <charset val="238"/>
        <scheme val="minor"/>
      </rPr>
      <t xml:space="preserve">  Przedmiotem operacji jest druk książki pn. „Sery Korycińskie – jak je ugryźć ?”, z przepisami na potrawy z serem korycińskim. W publikacji zostało zebranych ponad sto przepisów na potrawy z serem korycińskim.</t>
    </r>
    <r>
      <rPr>
        <b/>
        <sz val="11"/>
        <color rgb="FF000000"/>
        <rFont val="Calibri"/>
        <family val="2"/>
        <charset val="238"/>
      </rPr>
      <t xml:space="preserve"> Temat operacji:</t>
    </r>
    <r>
      <rPr>
        <sz val="11"/>
        <color theme="1"/>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color rgb="FF000000"/>
        <rFont val="Calibri"/>
        <family val="2"/>
        <charset val="238"/>
      </rPr>
      <t xml:space="preserve"> </t>
    </r>
  </si>
  <si>
    <t xml:space="preserve">Liczba tytułów publikacji/ Nakład </t>
  </si>
  <si>
    <t>1/2500</t>
  </si>
  <si>
    <t>Prezentacja osiągnięć i promocja podlaskiego rolnictwa</t>
  </si>
  <si>
    <r>
      <t xml:space="preserve">Cel operacji: </t>
    </r>
    <r>
      <rPr>
        <sz val="11"/>
        <rFont val="Calibri"/>
        <family val="2"/>
        <charset val="238"/>
      </rPr>
      <t xml:space="preserve">Prezentacja i promocja ekologicznych, tradycyjnych i regionalnych produktów żywnościowych wysokiej jakości z województwa podlaskiego. </t>
    </r>
    <r>
      <rPr>
        <b/>
        <sz val="11"/>
        <rFont val="Calibri"/>
        <family val="2"/>
        <charset val="238"/>
      </rPr>
      <t xml:space="preserve">Przedmiot operacji: </t>
    </r>
    <r>
      <rPr>
        <sz val="11"/>
        <rFont val="Calibri"/>
        <family val="2"/>
        <charset val="238"/>
      </rPr>
      <t xml:space="preserve">Zaprezentowanie dorobku podlaskiego rolnictwa szczególnie w obszarze dziedzictwa kulturowego i kulinarnego. </t>
    </r>
    <r>
      <rPr>
        <b/>
        <sz val="11"/>
        <rFont val="Calibri"/>
        <family val="2"/>
        <charset val="238"/>
      </rPr>
      <t xml:space="preserve">Temat operacji: </t>
    </r>
    <r>
      <rPr>
        <sz val="11"/>
        <rFont val="Calibri"/>
        <family val="2"/>
        <charset val="238"/>
      </rPr>
      <t xml:space="preserve">Promocja jakości życia na wsi lub promocja wsi jako miejsca do życia i rozwoju zawodowego. </t>
    </r>
    <r>
      <rPr>
        <b/>
        <sz val="11"/>
        <rFont val="Calibri"/>
        <family val="2"/>
        <charset val="238"/>
      </rPr>
      <t xml:space="preserve">     </t>
    </r>
    <r>
      <rPr>
        <sz val="11"/>
        <rFont val="Calibri"/>
        <family val="2"/>
        <charset val="238"/>
      </rPr>
      <t xml:space="preserve">    </t>
    </r>
  </si>
  <si>
    <t>Targi/ wystawy</t>
  </si>
  <si>
    <t>Liczba targów/wystaw</t>
  </si>
  <si>
    <t>min. 1</t>
  </si>
  <si>
    <t>Odwiedzający targi, potencjalni konsumenci  produktów rolno- spożywczych, producenci żywności wysokiej jakości - wystawcy podczas targów</t>
  </si>
  <si>
    <t>Produkty rolne z Podlaskiego w walce z cukrzycą</t>
  </si>
  <si>
    <r>
      <rPr>
        <b/>
        <sz val="11"/>
        <rFont val="Calibri"/>
        <family val="2"/>
        <charset val="238"/>
      </rPr>
      <t>Cel operacji:</t>
    </r>
    <r>
      <rPr>
        <sz val="11"/>
        <rFont val="Calibri"/>
        <family val="2"/>
        <charset val="238"/>
      </rPr>
      <t xml:space="preserve"> Promocja zdrowego stylu życia na obszarach wiejskich oraz przeciwdziałanie wykluczeniu społecznemu osób chorujacych na cukrzycę. P</t>
    </r>
    <r>
      <rPr>
        <b/>
        <sz val="11"/>
        <rFont val="Calibri"/>
        <family val="2"/>
        <charset val="238"/>
      </rPr>
      <t xml:space="preserve">rzedmiot operacji: </t>
    </r>
    <r>
      <rPr>
        <sz val="11"/>
        <rFont val="Calibri"/>
        <family val="2"/>
        <charset val="238"/>
      </rPr>
      <t>Edukacja mieszkańców obszarów wiejskich w zakresie promocji zdrowego stylu życia oraz</t>
    </r>
    <r>
      <rPr>
        <b/>
        <sz val="11"/>
        <rFont val="Calibri"/>
        <family val="2"/>
        <charset val="238"/>
      </rPr>
      <t xml:space="preserve"> </t>
    </r>
    <r>
      <rPr>
        <sz val="11"/>
        <rFont val="Calibri"/>
        <family val="2"/>
        <charset val="238"/>
      </rPr>
      <t xml:space="preserve">walka z wykluczeniem społecznym związanym z cukrzycą typu II. </t>
    </r>
    <r>
      <rPr>
        <b/>
        <sz val="11"/>
        <rFont val="Calibri"/>
        <family val="2"/>
        <charset val="238"/>
      </rPr>
      <t xml:space="preserve">Temat operacji: </t>
    </r>
    <r>
      <rPr>
        <sz val="11"/>
        <rFont val="Calibri"/>
        <family val="2"/>
        <charset val="238"/>
      </rPr>
      <t xml:space="preserve">Promocja jakości życia na wsi lub promocja wsi jako miejsca do życia i rozwoju zawodowego.      </t>
    </r>
  </si>
  <si>
    <t>Spotkania informacyjno-edukacyjne</t>
  </si>
  <si>
    <t>Liczba spotkań informacyjno-edukacyjnych/ Liczba uczestników spotkań informacyjno-edukacyjnych</t>
  </si>
  <si>
    <t>min. 1/ min. 50</t>
  </si>
  <si>
    <t>Ogół społeczeństwa (w szczególności mieszkancy obszarów wiejskich, osoby chorujace na cukrzycę typu II)</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</si>
  <si>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</si>
  <si>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r>
      <t>Cel operacji:</t>
    </r>
    <r>
      <rPr>
        <sz val="11"/>
        <rFont val="Calibri"/>
        <family val="2"/>
        <charset val="238"/>
      </rPr>
      <t xml:space="preserve"> Propagowanie elastycznego podejścia do respektowania przepisów higienicznych. </t>
    </r>
    <r>
      <rPr>
        <b/>
        <sz val="11"/>
        <rFont val="Calibri"/>
        <family val="2"/>
        <charset val="238"/>
      </rPr>
      <t>Przedmiot operacji:</t>
    </r>
    <r>
      <rPr>
        <sz val="11"/>
        <rFont val="Calibri"/>
        <family val="2"/>
        <charset val="238"/>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rPr>
      <t>Temat operacji</t>
    </r>
    <r>
      <rPr>
        <sz val="11"/>
        <rFont val="Calibri"/>
        <family val="2"/>
        <charset val="238"/>
      </rPr>
      <t>: Wspieranie tworzenia sieci współpracy partnerskiej dotyczącej rolnictwa i obszarów wiejskich przez podnoszenie poziomu wiedzy w tym zakresie.</t>
    </r>
  </si>
  <si>
    <t>Liczba konferencji/ liczba uczestników</t>
  </si>
  <si>
    <t>1/min. 50</t>
  </si>
  <si>
    <t>Przedstawiciele inspekcji nadzoru w zakresie bezpieczeństwa żywności.</t>
  </si>
  <si>
    <t>Gromadzenie przykładów operacji realizowanych  w ramach Programu Rozwoju Obszarów Wiejskich 2014-2020 w województwie podlaskim</t>
  </si>
  <si>
    <t>Audycje telewizyjne wraz z emisją</t>
  </si>
  <si>
    <t>min .2</t>
  </si>
  <si>
    <t xml:space="preserve">Mieszkańcy terenów wiejskich, rolnicy, doradcy rolniczy, przedstawiciele samorządu lokalnego oraz podmiotów wspierających rozwój obszarów wiejskich.  </t>
  </si>
  <si>
    <t xml:space="preserve">Audycje telewizyjne – forma elektroniczna dostępna w internecie/ i/ lub telewizji </t>
  </si>
  <si>
    <t xml:space="preserve">Produkt lokalny - dobre praktyki </t>
  </si>
  <si>
    <r>
      <t>Cel operacji:</t>
    </r>
    <r>
      <rPr>
        <sz val="11"/>
        <rFont val="Calibri"/>
        <family val="2"/>
        <charset val="238"/>
      </rPr>
      <t xml:space="preserve">  Celem operacji jest zwiększenie wiedzy producentów o możliwościach promocji i rozwoju lokalnych łańcuchów dystrybucji żywności. </t>
    </r>
    <r>
      <rPr>
        <b/>
        <sz val="11"/>
        <rFont val="Calibri"/>
        <family val="2"/>
        <charset val="238"/>
      </rPr>
      <t xml:space="preserve">Przedmiot operacji: </t>
    </r>
    <r>
      <rPr>
        <sz val="11"/>
        <rFont val="Calibri"/>
        <family val="2"/>
        <charset val="238"/>
      </rPr>
      <t xml:space="preserve">Identyfikacja, zgromadzenie i upowszechnienie w województwie podlaskim dobrych praktyk sprzyjających propagowaniu przetwórstwa w krótkim łańcuchu dystrybucji. </t>
    </r>
    <r>
      <rPr>
        <b/>
        <sz val="11"/>
        <rFont val="Calibri"/>
        <family val="2"/>
        <charset val="238"/>
      </rPr>
      <t xml:space="preserve">Temat operacji: </t>
    </r>
    <r>
      <rPr>
        <sz val="11"/>
        <rFont val="Calibri"/>
        <family val="2"/>
        <charset val="238"/>
      </rPr>
      <t>Wspieranie inicjowania inicjatyw na obszarach wiejskich związanych z polityką jakości żywności.</t>
    </r>
  </si>
  <si>
    <t>Rolnicy, obecni i potencjalni producenci</t>
  </si>
  <si>
    <t>Cykl artykułów prasowych i audycji</t>
  </si>
  <si>
    <t>Konkurs - Aktywna wieś w obiektywie</t>
  </si>
  <si>
    <t>Uprawa ziół w województwie podlaskim</t>
  </si>
  <si>
    <t xml:space="preserve">Liczba publikacji </t>
  </si>
  <si>
    <t>Rolnicy, obecni i potencjalni producenci, mieszkańcy obszarów wiejskich</t>
  </si>
  <si>
    <t>Wojewódzka Olimpiada Wiedzy o Pszczelarstwie</t>
  </si>
  <si>
    <t>Uczniowie szkół z województwa podlaskiego</t>
  </si>
  <si>
    <r>
      <t>Cel operacji:</t>
    </r>
    <r>
      <rPr>
        <sz val="11"/>
        <rFont val="Calibri"/>
        <family val="2"/>
        <charset val="238"/>
        <scheme val="minor"/>
      </rPr>
      <t xml:space="preserve"> Aktywizacja oraz wzmocnienie potencjału społecznego mieszkańców obszarów wiejskich. </t>
    </r>
    <r>
      <rPr>
        <b/>
        <sz val="11"/>
        <rFont val="Calibri"/>
        <family val="2"/>
        <charset val="238"/>
      </rPr>
      <t>Przedmiot operacji:</t>
    </r>
    <r>
      <rPr>
        <sz val="11"/>
        <rFont val="Calibri"/>
        <family val="2"/>
        <charset val="238"/>
        <scheme val="minor"/>
      </rPr>
      <t xml:space="preserve"> Ukazanie najlepszych praktyk związanych z rozwojem obszarów wiejskich. </t>
    </r>
    <r>
      <rPr>
        <b/>
        <sz val="11"/>
        <rFont val="Calibri"/>
        <family val="2"/>
        <charset val="238"/>
      </rPr>
      <t>Temat operacji:</t>
    </r>
    <r>
      <rPr>
        <sz val="11"/>
        <rFont val="Calibri"/>
        <family val="2"/>
        <charset val="238"/>
        <scheme val="minor"/>
      </rPr>
      <t xml:space="preserve"> Wspieranie rozwoju przedsiębiorczości na obszarach wiejskich przez podnoszenie poziomu wiedzy i umiejętności w obszarach innych niż wskazane w pkt. 4.6.   </t>
    </r>
  </si>
  <si>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rPr>
      <t xml:space="preserve">Temat operacji: </t>
    </r>
    <r>
      <rPr>
        <sz val="11"/>
        <rFont val="Calibri"/>
        <family val="2"/>
        <charset val="238"/>
        <scheme val="minor"/>
      </rPr>
      <t>Upowszechnianie wiedzy dotyczącej zarządzania projektami z zakresu rozwoju obszarów wiejskich,</t>
    </r>
    <r>
      <rPr>
        <b/>
        <sz val="11"/>
        <rFont val="Calibri"/>
        <family val="2"/>
        <charset val="238"/>
      </rPr>
      <t xml:space="preserve">  </t>
    </r>
    <r>
      <rPr>
        <sz val="11"/>
        <rFont val="Calibri"/>
        <family val="2"/>
        <charset val="238"/>
        <scheme val="minor"/>
      </rPr>
      <t>Upowszechnianie wiedzy w zakresie planowania rozwoju lokalnego z uwzględnieniem potencjału ekonomicznego, społecznego i środowiskowego danego obszaru.</t>
    </r>
  </si>
  <si>
    <r>
      <t xml:space="preserve">Artykuły/wkładki w prasie i w internecie/ </t>
    </r>
    <r>
      <rPr>
        <sz val="11"/>
        <rFont val="Calibri"/>
        <family val="2"/>
        <charset val="238"/>
      </rPr>
      <t>Audycje telewizyjne/ i / lub radiowe</t>
    </r>
  </si>
  <si>
    <r>
      <t xml:space="preserve">min. 10/ </t>
    </r>
    <r>
      <rPr>
        <sz val="11"/>
        <rFont val="Calibri"/>
        <family val="2"/>
        <charset val="238"/>
      </rPr>
      <t>min. 5</t>
    </r>
  </si>
  <si>
    <r>
      <t xml:space="preserve">Cel operacji: </t>
    </r>
    <r>
      <rPr>
        <sz val="11"/>
        <rFont val="Calibri"/>
        <family val="2"/>
        <charset val="238"/>
      </rPr>
      <t>Celem operacji jest zwiększenie wiedzy mieszkaców województwa podlaskiego w zakresie uprawy ziół oraz popularyzacja przetwórstwa, jako dodatkowego źródła dochodu.</t>
    </r>
    <r>
      <rPr>
        <b/>
        <sz val="11"/>
        <rFont val="Calibri"/>
        <family val="2"/>
        <charset val="238"/>
      </rPr>
      <t xml:space="preserve"> Przedmiot operacji: I</t>
    </r>
    <r>
      <rPr>
        <sz val="11"/>
        <rFont val="Calibri"/>
        <family val="2"/>
        <charset val="238"/>
      </rPr>
      <t>dentyfikacja, zgromadzenie i upowszechnienie w województwie podlaskim dobrych praktyk związanych z uprawą ziół.</t>
    </r>
    <r>
      <rPr>
        <b/>
        <sz val="11"/>
        <rFont val="Calibri"/>
        <family val="2"/>
        <charset val="238"/>
      </rPr>
      <t xml:space="preserve"> Temat operacji: </t>
    </r>
    <r>
      <rPr>
        <sz val="11"/>
        <rFont val="Calibri"/>
        <family val="2"/>
        <charset val="238"/>
      </rPr>
      <t xml:space="preserve">Wspieranie rozwoju przedsiębiorczości na obszarach wiejskich przez podnoszenie poziomu wiedzy i umiejętności w obszarach innych niż wskazane w pkt. 4.6.   </t>
    </r>
  </si>
  <si>
    <r>
      <t>Cel operacji:</t>
    </r>
    <r>
      <rPr>
        <sz val="11"/>
        <rFont val="Calibri"/>
        <family val="2"/>
        <charset val="238"/>
      </rPr>
      <t xml:space="preserve"> Upowszechnanie wiedzy w zakresie pszczelarstwa.</t>
    </r>
    <r>
      <rPr>
        <b/>
        <sz val="11"/>
        <rFont val="Calibri"/>
        <family val="2"/>
        <charset val="238"/>
      </rPr>
      <t xml:space="preserve"> Przedmiot operacji:</t>
    </r>
    <r>
      <rPr>
        <sz val="11"/>
        <rFont val="Calibri"/>
        <family val="2"/>
        <charset val="238"/>
      </rPr>
      <t xml:space="preserve"> Zachęcenie młodzieży do czynnego angażowania się w rozwój pszczelarstwa.</t>
    </r>
    <r>
      <rPr>
        <b/>
        <sz val="11"/>
        <rFont val="Calibri"/>
        <family val="2"/>
        <charset val="238"/>
      </rPr>
      <t xml:space="preserve"> Temat operacji: </t>
    </r>
    <r>
      <rPr>
        <sz val="11"/>
        <rFont val="Calibri"/>
        <family val="2"/>
        <charset val="238"/>
      </rPr>
      <t xml:space="preserve">Wspieranie rozwoju przedsiębiorczości na obszarach wiejskich przez podnoszenie poziomu wiedzy i umiejętności w obszarach innych niż wskazane w pkt. 4.6.   </t>
    </r>
  </si>
  <si>
    <t>Dobre praktyki na obszarach wiejskich województwa pomorskiego</t>
  </si>
  <si>
    <t>Celem operacji jest przedstawienie społeczeństwu, że fundusze europejskie są ogólnodostępne i przyczyniają się w wymierny oraz konkretny sposób do rozwoju obszarów wiejskich województwa pomorskiego. Projekt obejmować będzie zadania związane z promocją i rozpowszechnianiem dobrych przykładów/rozwiązań zrealizowanych i sfinansowanych ze środków PROW w perspektywie 2007 - 2013 oraz 2014-2020. 
W ramach operacji sfinansowane zostaną działania związane z organizacją dwudniowego sympozjum o tematyce związanej z: przykładami rozwiązań projektowych,  które wpływają na nowe modele organizacji produkcji i sprzedaży rolniczej - krótkie łańcuchy dostaw, rolniczym hadlem detalicznym (RHD), działalnością marginalną, lokalną i ograniczoną (MOL), w tym przykładami produkcji i sprzedaży produktów ekologicznych i regionalnych a także dobrymi praktykom na obszarach wiejskich w zakresie odnawialnych źródeł energii.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Spotkanie  pozwoli na zaprezentowanie efektów wdrażania Programu poprzez wybrane projekty realizowane z jego środków na terenie Pomorza. Wydarzenie umożliwi wypracowanie strategii działania w celu polepszania jakosci życia na pomorskiej wsi.</t>
  </si>
  <si>
    <t>sympozjum</t>
  </si>
  <si>
    <t>liczba sympozjów</t>
  </si>
  <si>
    <t>sztuk/1</t>
  </si>
  <si>
    <t>JST, organizacje pozarządowe, podmioty działające na rzecz rozwoju obszarów wiejskich,  przedsiębiorcy z obszarów wiejskich,  rolnicy, instytucje okołorolnicze</t>
  </si>
  <si>
    <t>Urząd Marszałkowski Województwa Pomorskiego</t>
  </si>
  <si>
    <t>ul. Okopowa 21/27, 80-810 Gdańsk</t>
  </si>
  <si>
    <t>liczba uczestników sympozjów</t>
  </si>
  <si>
    <t>osoba/100</t>
  </si>
  <si>
    <t>Wymiana wiedzy oraz rezultatów działań pomiędzy podmiotami uczestniczącymi w rozwoju obszarów wiejskich</t>
  </si>
  <si>
    <t>W ramach przedmiotowej operacji zaplanowano zadania mające służyć wymianie wiedzy pomiędzy podmiotami uczestniczącymi w rozwoju obszarów wiejskich  i promowaniu integracji i współpracy między nimi. Planuje się, iż w ramach operacji zorganizowana zostanie konferencja, wizyta studyjna oraz wyjazd studyjny. Celem konferencji będzie przybliżenie tematyki związanej z inteligentnymi wioskami (smart vilages). Wizyta studyjna będzie  okazją do zapoznania się z historią, kulturą województwa pomorskiego oraz różnymi inicjatywami podejmowanymi na pomorskiej wsi. Ponadto wizyta będzie służyć upowszechnianiu wiedzy oraz nowych rozwiązań w zakresie m.in. żywności wysokiej jakości, działań ekologicznych, kształcenia zawodowego i rozwoju turystyki. Wyjazd studyjny będzie okazją do poznania rozwiązań wprowadzonych we Włoszech związanych z wykorzystaniem zasobów naturalnych i potencjału lokalnego, tj. produktów tradycyjnych i regionalnych z uwzględnieniem prezentacji przykładów rozwoju marki lokalnej.</t>
  </si>
  <si>
    <t>przedstawiciele organizacji rolniczych i branży turystycznej, jst., właściciele gospodarstw agroturystycznych</t>
  </si>
  <si>
    <t>osoba/20</t>
  </si>
  <si>
    <t>liczba wizyt studyjnych</t>
  </si>
  <si>
    <t>liczba uczestników wizyt studyjnych</t>
  </si>
  <si>
    <t>JST, organizacje pozarządowe, podmioty działające na rzecz rozwoju obszarów wiejskich,  przedsiębiorcy z obszrów wiejskich,  rolnicy, instytucje okołorolnicze</t>
  </si>
  <si>
    <t>2,3</t>
  </si>
  <si>
    <t>Promocja regionu</t>
  </si>
  <si>
    <t xml:space="preserve">Celem operacji jest promocja regionu, jego walorów i osiągnięć pomorskiego rolnictwa  a także lokalnych i tradycyjnych produktów żywnościowych. Pomorskie jest regionem wielokulturowym co sprawia, że produkty kulinarne z Kaszub, Kociewia, Żuław, Powiśla czy Ziemi Słupskiej to niezliczone bogactwo. Działanie to sprzyjać będzie wymianie doświadczeń, nawiązywaniu kontaktów oraz wzmacnianiu identyfikacji lokalnej żywności wysokiej jakości oraz produktów wpisanych na Listę Produktów Tradycyjnych. Wydarzenie daje możliwość promocji dziedzictwa kulturowego i  kulinarnego, promocji twórczości artystycznej, edukacji, zabytków oraz promocja walorów turystycznych i krajoznawczych poprzez warsztaty: muzyczne, plastyczne, historyczne, pokazy strojów,  taneczne oraz folklorystyczne (haft, ceramika, rzeźba). </t>
  </si>
  <si>
    <t>targi</t>
  </si>
  <si>
    <t>sztuka/20</t>
  </si>
  <si>
    <t>grupa bezpośrednia: wystawcy (producenci lokalnych wyrobów żywnościowych w tym produktów tradycyjnych, przedstawiciele firm gastronomicznych, lokalni przedsiębiorcy związani z sektorem rolno-spożywczym, KGW); grupa pośrednia: ogół społeczeństwa, w tym turyści i mieszkańcy Pomorza</t>
  </si>
  <si>
    <t>liczba odwiedzających</t>
  </si>
  <si>
    <t>osoba/50000</t>
  </si>
  <si>
    <t>liczba dni targowych</t>
  </si>
  <si>
    <t>dzień/10</t>
  </si>
  <si>
    <t>1, 3</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</si>
  <si>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</si>
  <si>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</si>
  <si>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</si>
  <si>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liczba konferencji, spotkań, seminariów/ liczba uczestników</t>
  </si>
  <si>
    <t>1/ 150</t>
  </si>
  <si>
    <t>Sołtysi z województwa śląskiego, przedstawiciele instytucji działających na rzecz rolnictwa, rozwoju obszarów wiejskich oraz Partnerzy KSOW</t>
  </si>
  <si>
    <t>Samorząd Województwa Śląskiego</t>
  </si>
  <si>
    <t>ul. Ligonia 46/ 40-037 Katowice</t>
  </si>
  <si>
    <t>1, 2</t>
  </si>
  <si>
    <t>"Potrawy regionalne i tradycyjne z gęsiny"</t>
  </si>
  <si>
    <t xml:space="preserve">Celem jest upowszechnianie walorów zdrowotnych i smakowych gęsiny w ofercie żywieniowej gospodarstw agroturystycznych, mieszkańców i poszerzenie ofert restauratorów oraz propagowanie gęsi kieleckiej jako produktu regionalnego oraz zachęcenie mieszkańców regionu do zmiany nawyków żywieniowych. Promocja idei żywności tradycyjnej, upowszechniania wiedzy o tradycji chowu i hodowli w regionie, możliwościach kulinarnych jej przyrządzania oraz możliwościach pogłębienia wiedzy o jej walorach , popularyzacji  i sposobach podtrzymania gatunku. </t>
  </si>
  <si>
    <t>100 - 120</t>
  </si>
  <si>
    <t>Koła gospodyń wiejskich z terenu województwa świętokrzyskiego, mieszkańcy regionu świę-tokrzyskiego</t>
  </si>
  <si>
    <t>Samorząd Województwa Świętokrzyskiego</t>
  </si>
  <si>
    <t>Al. IX Wieków Kielc 3; 25-516 Kielce</t>
  </si>
  <si>
    <t>Wyjazd studyjny producentów i przetwórców żywności naturalnej, tradycyjnej, lokalnej, regionalnej w przedsiębiorstwach partnerskich województw zrzeszonych w Europejskiej Sieci Dziedzictwo Kulinarne</t>
  </si>
  <si>
    <t xml:space="preserve">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Realizacja operacji umozliwi identyfikację, gromadzenie i upowszechnianiu przykładów operacji zrealizowanych w ramach priorytetów Programu Rozwoju Obszarów Wiejskich. Ponadto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
</t>
  </si>
  <si>
    <t>liczba osób</t>
  </si>
  <si>
    <t>28-30</t>
  </si>
  <si>
    <t>Członkowie  Sieci Dziedzictwo Kulinarne Świętokrzyskie</t>
  </si>
  <si>
    <t xml:space="preserve">II - III </t>
  </si>
  <si>
    <t>Udział w Targach  Agrotravel</t>
  </si>
  <si>
    <t xml:space="preserve">Promowanie  wsi jako miejsca do życia i rozwoju zawodowego, a także zwiększenie udziału zainteresowanych stron we wdrażaniu inicjatyw na rzecz rozwoju obszarów wiejskich. Działania zmierzające do włączenia społecznego przyczyniają sie także do zmniejszenia ubóstwa oraz rozwoju gospodarczego na terenach wiejskich. </t>
  </si>
  <si>
    <t>Targi</t>
  </si>
  <si>
    <t>liczba LGD-ów</t>
  </si>
  <si>
    <t>16</t>
  </si>
  <si>
    <t>Lokalne Grupy Działania z terenu woj. świętokrzyskiego</t>
  </si>
  <si>
    <t xml:space="preserve">II </t>
  </si>
  <si>
    <t xml:space="preserve">Udział w Międzynarodowych Targach Produktów i Żywności Wysokiej Jakości EKOGALA </t>
  </si>
  <si>
    <t>Członkowie Sieci Dziedzictwo Kulinarne Świętokrzyskie, Lokalne Grupy Działania</t>
  </si>
  <si>
    <t>Wydawnictwo - Dziedzictwo Kulinarne Świętokrzyskie</t>
  </si>
  <si>
    <t xml:space="preserve">Publikacja ma służyć upowszechnianiu wiedzy o dziedzictwie kulinarnym oraz pokazywać możliwości wykorzystywania walorów tradycyjnych, regionalnych i lokalnych produktów i potraw w ofercie gospodarstw agroturystycznych, w turystyce wiejskiej i lokalnej gastronomii. Może byc równiez źródłem inspiracji do tworzenia nowatorskiej kuchni, opartej na lokalnych produktach, użytych w niekonwencjonalny sposób, zaspokajającej oczekiwania najbardziej wymagających konsumentów. </t>
  </si>
  <si>
    <t>ilość egzemplarzy</t>
  </si>
  <si>
    <t>500-600</t>
  </si>
  <si>
    <t>Mieszkańcy województwa świętokrzyskiego ze szczególnym uwzględnieniem mieszkańców wsi</t>
  </si>
  <si>
    <t xml:space="preserve">II- III </t>
  </si>
  <si>
    <t>Urząd Marszałkowski Województwa Świętokrzyskiego</t>
  </si>
  <si>
    <t xml:space="preserve">Wyjazd studyjny zagraniczny do krajów UE </t>
  </si>
  <si>
    <t xml:space="preserve">Celem realizowanej operacji jest identyfikacji, gromadzenie i upowszechnianiu przykładów operacji zrealizowanych w ramach priorytetów Programu Rozwoju Obszarów Wiejskich w krajach europejskich oraz podniesienie jakości przyszłych zadań realizowanych w zakresie rozwoju obszarów wiejskich. Realizacja projektu umożliw w związku z tym  również wymianę wiedzy, doświadczeń i dobrych praktyk związanych z rozwojem rolnictwa, dziedzictwem kulturowym i przyrodniczym wsi, a także podstawowymi usługami lokalnymi dla ludności wiejskiej w zakresie wsparcia ze środków UE.
</t>
  </si>
  <si>
    <t>8-12</t>
  </si>
  <si>
    <t>Iiczba osób</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</si>
  <si>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</si>
  <si>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Osoby zaangazowane  w inicjatywę samorządu województwa "Wieś Warmii, Mazur i Powiśla miejscem, w którym warto żyć, liderzy i członkowie grup odnowy wsi, sołtysi, władze gminne, koordynatorzy gminni, moderatorzy pracownicy Urzędu Marszałkowskiego Województwa Warmińsko-Mazurskiego w Olsztynie.</t>
  </si>
  <si>
    <t xml:space="preserve">Urząd Marszałkowski Województwa Warmińsko-Mazurskiego w Olsztynie </t>
  </si>
  <si>
    <t>ul. Emilii Plater 1, 10-562 Olsztyn</t>
  </si>
  <si>
    <t xml:space="preserve"> Organizacja konkursu na "Najładniejszy wieniec dożynkowy"</t>
  </si>
  <si>
    <t xml:space="preserve">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
</t>
  </si>
  <si>
    <t>Społeczności lokalne, gminne. Osoby zaangażowane  w rozwój obszarów wiejskich.</t>
  </si>
  <si>
    <t>III,IV</t>
  </si>
  <si>
    <t>Urząd Marszałkowski Województwa Warmińsko-Mazurskiego w Olsztynie</t>
  </si>
  <si>
    <t>Udział w targach "Smaki Regionów" w Poznaniu</t>
  </si>
  <si>
    <t>Celem realizacji operacji jest promocja i wsparcie sektora żywności regionalnej, tradycyjnej i naturalnej z województwa warmińsko-mazurskiego</t>
  </si>
  <si>
    <t>Producenci i przetwórcy regionalnej żywności, członkowie ssieci Dziedzictwo Kulinarne Warmia Mazury Powiśle, przedstawiciele Urzędu Marszałkowskiego województwa Warmińsko-Mazurskiego.</t>
  </si>
  <si>
    <t>Konkurs na najładniejsze stoisko dożynkowe Kół Gospodyń Wiejskich 2020</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</si>
  <si>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</si>
  <si>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Koła Gospodyń Wiejskich z województwa warmińsko-mazurskiego</t>
  </si>
  <si>
    <t>Konferencja pn. "Kobiety z Kół Gospodyń Wiejskich - liderki lokalnej społeczności"</t>
  </si>
  <si>
    <t>Celem realizacji operacji jest promocja działalności Kół Gospodyń Wiejskich, jako oddolnych inicjatyw mających zdecydowany wpływ na rozwój obszarow wiejskich, integrowanie środowisk wiejskich, prezentacja osiągnięc dziedzictwa kulturowego, kulinarnego i tradycji regionalnych oraz przekazanie informacji dotyczących uregulowań prawnych, związanych z funkcjonowaniem Kół Gospodyń Wiejskich.</t>
  </si>
  <si>
    <t>Koła Gospodyń Wiejskich z województwa warmińsko-mazurskiego, lokalne grupy działania, instytucje i organizacje branżowe, przedstawiciele Urzędu Marszałkowskiego Województwa Warmińsko-Mazurskiego.</t>
  </si>
  <si>
    <t>Ekologiczne forum samorządowe</t>
  </si>
  <si>
    <t xml:space="preserve">Celem realizacji operacji jest między innymi przekazanie aktualnej informacji i wiedzy,wytycznych na tematy związane z ekologią. </t>
  </si>
  <si>
    <t>forum</t>
  </si>
  <si>
    <t>Gminy, powiaty, instytucje branżowe,samorząd wojewódzki,radni, przedstawiciele Urzędu Marszałkowskiego Województwa Warminsko-Mazurksiego</t>
  </si>
  <si>
    <t>Album promujący PROW 2014-2020</t>
  </si>
  <si>
    <t>Celem realizacji operacji jest pokazanie zrealizowanych w ramach Programu działań  jako przykładu dobrych praktyk</t>
  </si>
  <si>
    <t>Album</t>
  </si>
  <si>
    <t>Ogół społeczeństwa, Beneficjenci PROW 2014-2020, potencjalni beneficjenci PROW 2014-2020</t>
  </si>
  <si>
    <t>Szkolenia dla osób zaangażowanych we wdrażanie odnowy wsi pn. "Wieś warmii, Mazur i Powiśla miejscem, w którym warto żyć"</t>
  </si>
  <si>
    <t>Celem realizacji operacji jest wzrost wiedzy i umiejętności członków społeczności wiejskich biorących udział w inicjatywie samorządu województwa i osób zaangażowanych w inicjatywę samorządu w zakresie tematów związanych z wdrażaniem rozwoju oddolnego na obszarach wiejskich, aktywizację mieszkańców i odnowę wsi.</t>
  </si>
  <si>
    <t>szkolenie
liczba uczestników</t>
  </si>
  <si>
    <t>5
250</t>
  </si>
  <si>
    <t>Publikacja/broszura/materiał drukowany na temat dobrych praktyk w ramach PROW 2014-2020.</t>
  </si>
  <si>
    <t>Celem realizacji operacji jest identyfikacja oraz upowszechnienie przykładów operacji zrealizowanych w ramach Programu Rozwoju Obszarów Wiejskiech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</si>
  <si>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</si>
  <si>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1000</t>
  </si>
  <si>
    <t>Wioski tematyczne Warmii i Mazur</t>
  </si>
  <si>
    <t>Celem realizacji operacji jest identyfikacja i upowszechnienie idei wiosek tematycznych, jako przykładu oddolnej inicjatywy aktywizującej społeczność wiejską.</t>
  </si>
  <si>
    <t>Koła Gospodyń Wiejskich Warmii i Mazur - liderki na obszarach wiejskich</t>
  </si>
  <si>
    <t>Celem realizacji operacji jest przedstawienie charakterystyki wybranych kół gospodyń wiejskich w województwe warmińsko-mazurskim, jako przykładu organizacji kobiecej działającej na terenach wiejskich. Planuje się aby publikacja opatrzona była przykładami przepisów kulinarnych poszczególnych kół gospodyń wiejskich - jako inspiracja powrotu do tradycji kuchnii regionu Warmii i Mazur.</t>
  </si>
  <si>
    <t xml:space="preserve">"Warto zostać na wsi" </t>
  </si>
  <si>
    <t>Celem realizacji operacji jest pokazanie wsi , jako znakomitego miejsca do życia, zamieszkania i pracy zarobkowej</t>
  </si>
  <si>
    <t xml:space="preserve">młodzież ze szkół rolniczych </t>
  </si>
  <si>
    <t>Artykuł dotyczący promocji żywności regionalnej, tradycyjnej i naturalnej.</t>
  </si>
  <si>
    <t>Celem realizacji operacji jest promocja sektora żywności regionalnej, tradycyjnej i naturalnej z województwa warmińsko-mazurskiego</t>
  </si>
  <si>
    <t>Artykuł</t>
  </si>
  <si>
    <t>10</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</si>
  <si>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</si>
  <si>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</si>
  <si>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</si>
  <si>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5200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</si>
  <si>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</si>
  <si>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</si>
  <si>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</si>
  <si>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</si>
  <si>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</si>
  <si>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</si>
  <si>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</si>
  <si>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</si>
  <si>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</si>
  <si>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 xml:space="preserve">Wyjazd studyjny </t>
  </si>
  <si>
    <t xml:space="preserve">liczba wyjazdów studyjnych </t>
  </si>
  <si>
    <t>przedstawiciele LGD</t>
  </si>
  <si>
    <t>Promocja dorobku wielkopolskich LGD podczas Dożynek Prezydenckich w Spale oraz zapewnienie pomocy technicznej w zakresie współpracy międzyterytorialnej</t>
  </si>
  <si>
    <t xml:space="preserve">Promocja działań i aktywności wielkopolskich LGD-ów na forum krajowym oraz osiągnięć w dziedzinie rolnictwa i przetwórstwa rolno-spożywczego. Organizacja spotkania z przedstawicielami LGD reprezentującymi inne regiony ukierunkowanego na omówienie możliwości współpracy międzyteryorialnej. Dodatkowym celem operacji jest także zachowanie dziedzictwa kulturowego wsi, w tym obrzędowości związanej ze zbiorem. </t>
  </si>
  <si>
    <t>targi/imprezy plenerowe/wystawy/ spotkania</t>
  </si>
  <si>
    <t>liczba targów/imprez plenerowych/ wystaw
liczba spotkań</t>
  </si>
  <si>
    <t>1
1</t>
  </si>
  <si>
    <t>przedstawiciele LGD, członkinie KGW, producenci rolni, instytucje kulturalne, samorządowcy, beneficjenci oraz potencjalni beneficjenci PROW 2014-2020</t>
  </si>
  <si>
    <t>Upowszechnianie wiedzy na temat dobrych praktyk przedsięwzięć realizowanych na obszarach wiejskich, m.in. w zakresie efektów wdrażania PROW 2014-2020, odnawialnych źródeł energii, prowadzenia pozarolniczej działalności gospodarczej  oraz inteligentnych wiosek.</t>
  </si>
  <si>
    <t>Organizacja wyjazdu studyjnego dla samorządowców z województwa wielkopolskiego mającego na celu poznanie przykładów dobrych praktyk realizacji PROW 2014-2020 w innym regionie kraju, wymianę wiedzy i doświadczeń na temat rozwoju obszarów wiejskich, dobrych praktyk w zakresie odnawialych źródeł energii, prowadzenia pozarolniczej działalności gospodarczej oraz inteligentnych wiosek.</t>
  </si>
  <si>
    <t xml:space="preserve">samorządowcy, w tym przedstawiciele Urzędu Marszałkowskiego,  przedstawiciele LGD oraz instytucje zaangażowane w rozwój obszarów wiejskich lub zaangażowane bezpośrednio w realizację i wdrażanie PROW 2014-2020 </t>
  </si>
  <si>
    <t>Aktywizacja Kół Gospodyń Wiejskich poprzez organizację konkursu kulinarnego i upowszechnianie wiedzy w działalności marginalnej, lokalnej i ograniczonej (MOL)</t>
  </si>
  <si>
    <t>Organizacja konkursu skierowanego do członkiń kół gospodyń wiejskich, mającego na celu aktywizację KGW, promocję ich działalności, identyfikację przepisów kulinarnych na potrawy regionalne oraz upowszechnianie wiedzy w zakresie działalności marginalnej, lokalnej i ograniczonej (MOL)</t>
  </si>
  <si>
    <t>ogół społeczeństwa, członkinie Kół Gospodyń Wiejskich, rolnicy zainteresowani sprzedażą bezpośrednią</t>
  </si>
  <si>
    <t>Wymiana wiedzy oraz rezultatów działań pomiędzy podmiotami uczestniczącymi w rozwoju obszarów wiejskich, w tym organizacja wydarzeń targowych o zasięgu krajowym i międzynarodowym w kontekście nowych modeli organizacji produkcji i sprzedaży rolniczej</t>
  </si>
  <si>
    <t>Organizacja spotkań i wydarzeń targowych mających na celu wymianę wiedzy na temat możliwości rozwoju obszarów wiejskich oraz promocji życia na wsi z wykorzystaniem możliwości jakie stwarzają nowe modele organizacji produkcji i sprzedaży rolniczej - krótkie łańcuchy dostaw, rolniczy handel detaliczny (RHD), w tym sprzedaż produktów ekologicznych i regionalnych</t>
  </si>
  <si>
    <t>targi/imprezy plenerowe/wystawy</t>
  </si>
  <si>
    <t>liczba targów/imprez plenerowych/wystaw</t>
  </si>
  <si>
    <t>ogół społeczeństwa, podmioty uczestniczące w realizacji i wdrażaniu PROW 2014-2020; instytucje zaangażowane w rozwój obszarów wiejskich lub zaangażowane bezpośrednio w realizację i wdrażanie PROW 2014-2020; przedstawiciele branży rolno-spożywczej - członkowie Sieci Dziedzictwa Kulinarnego Wielkopolska</t>
  </si>
  <si>
    <t>Międzynarodowe Targi Przemysłu Spożywczego, Rolnictwa i Ogrodnictwa "Grüne Woche 2020"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</si>
  <si>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</si>
  <si>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</si>
  <si>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liczba targów</t>
  </si>
  <si>
    <t xml:space="preserve">ogół społeczeństwa, rolnicy, przedstawiciele branży rolno-spżywczej, członkowie Sieci Dziedzictwa Kulinarnego Wielkopolska,
</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</si>
  <si>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</si>
  <si>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</si>
  <si>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</si>
  <si>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seminarów szkoleniowych</t>
  </si>
  <si>
    <t>Osoby pełniące funkcje sołtysów na obszarze województwa zachodniopomorskiego, lokalni liderzy wiejscy</t>
  </si>
  <si>
    <t>Urząd Marszałkowski Województwa Zachodniopomorskiego</t>
  </si>
  <si>
    <t>ul. Korsarzy 34,       70 - 540 Szczecin</t>
  </si>
  <si>
    <t>Liczba uczestników seminariów informacyjnych</t>
  </si>
  <si>
    <t>240</t>
  </si>
  <si>
    <t>Promocja regionalnej żywności wysokiej jakości, wytwarzanej z wykorzystaniem lokalnych surowców,  tradycji kulinarnych i nowoczesnych metod pozwalających zachować wartości odżywcze.</t>
  </si>
  <si>
    <t>Liczba targów</t>
  </si>
  <si>
    <t>Zwiedzający stoisko wystawiennicze Województwa Zachodniopomorskiego na imprezie targowej, potencjalni kontrahenci wystawców</t>
  </si>
  <si>
    <t xml:space="preserve">Liczba wystawców na stoisku wystawienniczym </t>
  </si>
  <si>
    <t>Aleja Zachodniopomorskie Smaki - produkty tradycyjne Pomorza Zachodniego w ramach Jarmarku Jakubowego</t>
  </si>
  <si>
    <t>Promocja produktów tradycyjnych i regionalnych producentów z województwa zachodniopomorskiego</t>
  </si>
  <si>
    <t>Operacja o charakterze promocyjno-wystawienniczym</t>
  </si>
  <si>
    <t>Zwiedzający stoiska wystawiennicze lokalnych wytwórców produktów tradycyjnych, regionalnych i ekologicznych Pomorza Zachodniego na imprezie plenerowej, potencjalni kontrahenci wystawców</t>
  </si>
  <si>
    <t xml:space="preserve">Liczba wystawców </t>
  </si>
  <si>
    <t>12</t>
  </si>
  <si>
    <t>Wojewódzkie Dni Pszczelarza</t>
  </si>
  <si>
    <t>Celem operacji jest wspieranie profesjonalnej współpracy i realizacji przez rolników (pszczelarzy) wspólnych inwestycji.</t>
  </si>
  <si>
    <t>Pszczelarze, osoby zawodowo i hobbystycznie zajmujące się prowadzeniem pasiek o różnej skali produkcji z terenu województwa zachodniopomorskiego, pszczelarze z koła Pszczelarzy w Niemczech, mieszkańcy województwa zachodniopomorskiego</t>
  </si>
  <si>
    <t>Liczba uczestników imprezy</t>
  </si>
  <si>
    <t>Aleja Zachodniopomorskie Smaki - Produkty Tradycyjne Pomorza Zachodniego w ramach "Pikniku nad Odrą"</t>
  </si>
  <si>
    <t>Dożynki Wojewódzkie</t>
  </si>
  <si>
    <t>Targi Rolne "Agro Pomerania" w Barzkowicach</t>
  </si>
  <si>
    <t>Gala Dzień Sołtysa 2020</t>
  </si>
  <si>
    <t xml:space="preserve">Realizacja operacji przyczyni się do rozwoju współpracy regionalnej i budowania partnerskich relacji ze społecznością lokalną. Zachowane i wypromowane zostanie dziedzictwo kulturowe, kulinarne i przyrodnicze na obszarach wiejskich. </t>
  </si>
  <si>
    <t>kongres</t>
  </si>
  <si>
    <t>Liczba spotkań</t>
  </si>
  <si>
    <t xml:space="preserve">Liczba uczestników spotkania </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</si>
  <si>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</si>
  <si>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</si>
  <si>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Zaproszeni goście i uczestnicy Dożynek Prezydenckich oraz zwiedzający stoisko wystawiennicze Województwa Zachodniopomorskiego na dożynkach</t>
  </si>
  <si>
    <t>Uczestnicy targów wystaw, imprez lokalnych, regionalnych, krajowych i międzynarodowych</t>
  </si>
  <si>
    <t>15</t>
  </si>
  <si>
    <t>Aleja Zachodniopomorskie Smaki - Produkty Tradycyjne Pomorza Zachodniego w ramach Festiwalu Słowian i Wikingów w Wolinie</t>
  </si>
  <si>
    <t>Zwiedzający stoiska wystawiennicze wystawców na imprezie plenerowej, potencjalni kontrahenci wystawców</t>
  </si>
  <si>
    <t>Przegląd Kultury Ludowej</t>
  </si>
  <si>
    <t xml:space="preserve">Promocja zrównoważonego rozwoju obszarów wiejskich </t>
  </si>
  <si>
    <t>Ministerstwo Rolnictwa i Rozwoju Wsi</t>
  </si>
  <si>
    <t>Krajowe i Regionalne Wystawy Ras Rodzimych</t>
  </si>
  <si>
    <t>Temat: Upowszechnianie wiedzy w zakresie dotyczącym zachowania różnorodności biologicznej zwierząt gospodarskich oraz promocja ras rodzimych.
Podnoszenie poziomu wiedzy i umiejętności w obszarze małego przetwórstwa lokalnego oraz upowszechnianie wiedzy w zakresie innowacyjnych rozwiązań w rolnictwie i produkcji żywności.
Celem głównym operacji jest upowszechnianie wiedzy w zakresie dotyczącym zachowania różnorodności biologicznej zwierząt gospodarskich oraz promocja ras rodzimych. Ponadto, operacja ma na celu promocję produktów żywnościowych pochodzących od zwierząt ras rodzimych oraz ułatwienie kontaktów pomiędzy hodowcami, rolnikami a podmiotami doradczymi oraz jednostkami naukowymi sektora rolniczego.</t>
  </si>
  <si>
    <t>wystawy</t>
  </si>
  <si>
    <t>Rolnicy, hodowcy, osoby reprezentujące podmioty i instytucje działające na rzecz rolnictwa na obszarach wiejskich, w tym izby rolnicze, związki hodowców, lokalne grupy działania, organizacje pozarządowe, przedstawiciele jednostek samorządu terytorialnego, świata nauki, szkoły rolnicze, ośrodki doradztwa rolniczego, jednostki badawcze i naukowe oraz wszystkie osoby zwiedzające wystawę.</t>
  </si>
  <si>
    <t>--</t>
  </si>
  <si>
    <t>II, III</t>
  </si>
  <si>
    <t>Departament Bezpieczeństwa Hodowli i Produkcji Zwierzęcej</t>
  </si>
  <si>
    <t>Organizacja XLIV oraz XLV Ogólnopolskiego Konkursu Jakości Prac Scaleniowych promującego doświadczenia i najlepsze stosowane praktyki wraz z seminarium podsumowującym XLIV Konkurs, a także przygotowanie artykułów nt. „Scalania gruntów” do publikacji w prasie branżowej.</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</si>
  <si>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</si>
  <si>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</si>
  <si>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</si>
  <si>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1
4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</si>
  <si>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1700 czytelników</t>
  </si>
  <si>
    <t>I,IV</t>
  </si>
  <si>
    <t>Departament Spraw Ziemskich</t>
  </si>
  <si>
    <t>Organizacja konferencji dla podmiotów zainteresowanych oraz zaangażowanych we wdrażanie operacji typu
„Scalanie gruntów” w ramach poddziałania „Wsparcie na inwestycje związane z rozwojem, modernizacją
i dostosowywaniem rolnictwa i leśnictwa” objętego Programem Rozwoju Obszarów Wiejskich na lata
2014-2020.</t>
  </si>
  <si>
    <t>Operacja ma na celu zwiększenie udziału zainteresowanych stron we wdrażaniu PROW 2014-2020 (8.2.4.3.5 Scalanie gruntów) poprzez organizację konferencji w zakresie obowiązujących przepisów dotyczących scalania gruntów oraz efektywności ekonomicznej scaleń gruntów w Polsce.
Dodatkowo operacja będzie miała na celu nawiązanie współpracy administracji centralnej z administracją samorządową, a także wymianę zdobytych doświadczeń między podmiotami realizującymi operacje typu „Scalanie gruntów”.
Realizacja operacji przyczyni się do upowszechnienia wiedzy w zakresie rozwoju obszarów wiejskich, w szczególności obowiązujących przepisów dotyczących operacji typu „Scalanie gruntów” - z uwzględnieniem możliwości konsultacji założeń i projektu Planu Strategicznego WPR 2021–2027, a także wymiany zdobytych doświadczeń i prezentacji dobrych praktyk stosowanych przy realizacji operacji typu „Scalanie gruntów”.
Tematyka operacji:
1) upowszechnianie wiedzy w zakresie rozwoju obszarów wiejskich, w szczególności obowiązujących przepisów dotyczących operacji typu „Scalanie gruntów” - z uwzględnieniem konsultacji założeń i projektu Planu Strategicznego WPR 2021–2027;
2) upowszechnianie wiedzy dotyczącej zarządzania operacją typu „Scalanie gruntów”;
3) wymiana zdobytych doświadczeń i  prezentacja dobrych praktyk stosowanych przy realizacji operacji typu „Scalanie gruntów”.</t>
  </si>
  <si>
    <t>konferencja/ kongres</t>
  </si>
  <si>
    <t>liczba konferencji
liczba uczestników</t>
  </si>
  <si>
    <t>1
300</t>
  </si>
  <si>
    <t>Uczestnicy Konferencji - podmioty zainteresowane wdrażaniem oraz zaangażowane we wdrażanie operacji
typu „Scalanie gruntów”:
1) pracownicy starostw powiatowych, urzędów gmin, urzędów marszałkowskich i urzędów wojewódzkich;
2) pracownicy wojewódzkich biur geodezji;
3) pracownicy Krajowego Ośrodka Wsparcia Rolnictwa oraz terenowych oddziałów;
4) pracownicy Agencji Restrukturyzacji i Modernizacji Rolnictwa;
5) pracownicy Wojewódzkich Ośrodków Doradztwa Rolniczego;
6) pracownicy uczelni wyższych.</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</si>
  <si>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</si>
  <si>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</si>
  <si>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</si>
  <si>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</si>
  <si>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Departament Jakości Żywności i Bezpieczeństwa Produkcji Roślinnej</t>
  </si>
  <si>
    <t>Kampania informacyjno-edukacyjna o efektach Programu Rozwoju Obszarów Wiejskich na lata 2007-2013 i
Programie Rozwoju Obszarów Wiejskich na lata 2014-2020, w tym Krajowej Sieci Obszarów Wiejskich.</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</si>
  <si>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</si>
  <si>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Audycja/film/spot</t>
  </si>
  <si>
    <t>Audycje, programy, spoty w radio, telewizji
i internecie</t>
  </si>
  <si>
    <t>40 audycji</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</si>
  <si>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</si>
  <si>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Departament Komunikacji i Promocji</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</si>
  <si>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</si>
  <si>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</si>
  <si>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 konferencja</t>
  </si>
  <si>
    <t>liczba spotkań
liczba konferencji</t>
  </si>
  <si>
    <t>16
3</t>
  </si>
  <si>
    <t>Spotkania Informacyjne:
Ogół społeczności ze szczególnym uwzględnieniem udziału uczniów i nauczycieli szkół rolniczych prowadzonych przez MRiRW
(ok. 1600 os.).
Cykl konferencji (ok. 300 osób):
dyrektorzy maksymalnie 60 szkół rolniczych prowadzonych przez Ministra Rolnictwa i Rozwoju Wsi, dyrektor Krajowego Centrum Edukacji Rolniczej w Brwinowie oraz ogół społeczeństwa, podmioty uczestniczące w rozwoju obszarów wiejskich, ze szczególnym uwzględnieniem nauczycieli szkół rolniczych i młodzieży zamieszkującej obszary wiejskie i miejskie.</t>
  </si>
  <si>
    <t>I,II, III,IV</t>
  </si>
  <si>
    <t>Departament Oświaty i Polityki Społecznej Wsi</t>
  </si>
  <si>
    <t>Upowszechnianie wiedzy rolniczej i promocja wsi poprzez Olimpiady Wiedzy i Umiejętności i konkursów dla uczniów szkół ponadpodstawowych​</t>
  </si>
  <si>
    <t>konkurs / olimpiada</t>
  </si>
  <si>
    <t>Ogół społeczeństwa ze szczególnym uwzględnieniem młodzieży i kadry pedagogicznej szkół ponadpodstawowych. Szacowana liczba uczestników finałowych - ok. 142.</t>
  </si>
  <si>
    <t>I,II, IV</t>
  </si>
  <si>
    <t>,,ODPOCZYWAJ NA WSI"</t>
  </si>
  <si>
    <t>Głównym celem jest kreowanie wizerunku obszarów wiejskich, jako turystycznego rynku oferującego zróżnicowane i całoroczne atrakcje oraz podnoszenie rangi turystyki wiejskiej i agroturystyki w środowisku sektora turystycznego. 
Cele szczególowe: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</si>
  <si>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Szkolenie/ seminarium/ warsztat /spotkanie
Wyjazd studyjny 
Konferencja/ kongres 
Targi/ impreza plenerowa/ wystawa
Stoisko wystawiennicze/ punkt informacyjny na targach/imprezie plenerowej/ wystawie
Publikacja/ materiał (wersja drukowana i/lub elektroniczna)
Prasa 
Audycja/ film/ spot 
Analiza/ ekspertyza/ badanie
Konkurs/olimpiada</t>
  </si>
  <si>
    <t>Szkolenia/ seminaria/ inne formy szkoleniowe
Konferencje
Targi, wystawy, imprezy lokalne, regionalne, krajowe i międzynarodowe
Zagraniczne wyjazdy studyjne
Tytuły publikacji wydanych w formie papierowej
Tytuły publikacji wydanych w formie elektronicznej
Artykuły/wkładki  w prasie i w internecie
Audycje,  programy, spoty w radio, telewizji i internecie</t>
  </si>
  <si>
    <t xml:space="preserve">Liczba imprez targowych krajowych - 20 oraz zagranicznych - 4
2. Liczba imprez plenerowych – 10 imprez
3. Liczba wydarzeń towarzyszących w formie seminariów/warsztatów/szkoleń – min. 8 
4. Liczba uczestników wydarzeń towarzyszących w formie seminariów/warsztatów/szkoleń – min.200 
5. Liczba konferencji – 1 
6. Liczba uczestników konferencji – min. 120 osób 
7. Tytuły publikacji w wersji papierowej i elektronicznej – 11 
8. Nakład publikacji łączny  w wersji papierowej – 20 000 egz. 
9. Audycje, programy, spoty w radio, telewizji i Internecie – 2 kampanie informacyjno-edukacyjne </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</si>
  <si>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</si>
  <si>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I,II,III,IV</t>
  </si>
  <si>
    <t>2 700 000</t>
  </si>
  <si>
    <t xml:space="preserve">Ekspertyza pt. „Rola i zadania kluczowych partnerów systemu wiedzy i innowacji w rolnictwie (AKIS)” </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</si>
  <si>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</si>
  <si>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Ekspertyza</t>
  </si>
  <si>
    <t>ilość ekspertyz</t>
  </si>
  <si>
    <t xml:space="preserve">MRiRW, kadra zarządzająca jednostkami doradztwa rolniczego, zarówno publicznymi jak i prywatnymi, instytuty badawcze, uczelnie kształcące w zawodach rolniczych. </t>
  </si>
  <si>
    <t>I, II</t>
  </si>
  <si>
    <t>Organizacja jedno- i dwudniowych spotkań dla jednostek doradztwa rolniczego i partnerów AKIS</t>
  </si>
  <si>
    <t xml:space="preserve">Temat i cele: Wymiana wiedzy pomiędzy podmiotami uczestniczącymi w rozwoju obszarów wiejskich, służąca w szczególności poprawie jakości realizowanych zadań oraz ułatwianiu transferu wiedzy i innowacji w rolnictwie oraz na obszarach wiejskich.
Wymiana wiedzy w zakresie wdrażania PROW 2014-2020 oraz Planu Strategicznego dla WPR na lata 2021 – 2027, wypracowanie rozwiązań potrzebnych dla rozwoju wsi i rolnictwa i ich transfer do praktyki, dostarczenie wiedzy o najnowszych wynikach badań rolniczych i innowacjach zalecanych do upowszechniania, wsparcie realizacji zadań jednostek doradztwa rolniczego. </t>
  </si>
  <si>
    <t>Spotkania</t>
  </si>
  <si>
    <t>ilość spotkań/
ilość osób biorących udział w spotkaniu</t>
  </si>
  <si>
    <t>31/
2060</t>
  </si>
  <si>
    <t xml:space="preserve">Uczestnicy systemu wiedzy i innowacji w rolnictwie AKIS. 
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2060 osób.
</t>
  </si>
  <si>
    <t>Organizacja wyjazdów  studyjnych dla kadry zarządzającej jednostkami doradztwa rolniczego i partnerów AKIS</t>
  </si>
  <si>
    <t>Temat: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poprzez organizację wizyty w wybranych instytucjach systemu AKIS, spotkania w instytucji doradztwa rolniczego, spotkania z przedstawicielami instytucji wdrażającej PROW 2014 -2020, spotkania z przedstawicielami instytucji zarządzającej i odpowiedzialnej za opracowanie CAP planu na lata 2021 – 2027, spotkania z rolniczym instytutem badawczym, prowadzącym badania na rzecz rozwoju rolnictwa lub badania w zakresie przetwórstwa rolno-spożywczego, wizyty w gospodarstwie/zakładzie wytwarzającym produkt lokalny, regionalny lub tradycyjny.
Cel: Zwiększenie wiedzy na temat funkcjonowania systemu doradztwa rolniczego i systemu AKIS w wybranych krajach UE poprzez wymianę wiedzy pomiędzy podmiotami uczestniczącymi w rozwoju obszarów wiejskich oraz wymiana i rozpowszechnianie rezultatów działań na rzecz tego rozwoju.</t>
  </si>
  <si>
    <t>ilość wyjazdów/
ilość osób biorących udział w wyjeździe studyjnym</t>
  </si>
  <si>
    <t>2/
60</t>
  </si>
  <si>
    <t>Kadra zarządzająca jednostkami doradztwa rolniczego, przedstawiciele MRiRW oraz instytutów badawczych.</t>
  </si>
  <si>
    <t>1 i 2</t>
  </si>
  <si>
    <t>Upowszechnienie dobrych praktyk mających wpływ na rozwój obszarów wiejskich – przykłady operacji zrealizowanych w ramach planu operacyjnego KSOW w 2019 r.</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</si>
  <si>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</si>
  <si>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3000 wersja polska
500 wersja angielska</t>
  </si>
  <si>
    <t>Ogół społeczeństwa, a w szczególności beneficjenci i potencjalni beneficjenci PROW 2014-2020
oraz partnerzy KSOW, mieszkańcy obszarów wiejskich osoby zainteresowane rozwojem wsi.</t>
  </si>
  <si>
    <t>Departament  Wsparcia Rolników</t>
  </si>
  <si>
    <t>Szlakiem dobrych praktyk PROW - wyjazdy studyjne i spotkania</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</si>
  <si>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</si>
  <si>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Szkolenie/seminarium/warsztat
wyjazd studyjny</t>
  </si>
  <si>
    <t>spotkanie
wyjazd studyjny</t>
  </si>
  <si>
    <t>2
4</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</si>
  <si>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</si>
  <si>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II, III,IV</t>
  </si>
  <si>
    <t>II, III, IV</t>
  </si>
  <si>
    <t>Konferencja TRADYCJA I NOWOCZESNOŚĆ – o dziedzictwie kulinarnych i systemach jakości żywności. Jak budować świadomość konsumentów?</t>
  </si>
  <si>
    <t xml:space="preserve">
Upowszechnianie wiedzy w zakresie systemów jakości żywności, o których mowa w art. 16 ust. 1 lit. a lub b rozporządzenia nr 1305/2013. Promocja dziedzictwa kulinarnego regionów.
Cel główny: zwiększenie świadomości przedstawicieli mediów, a za ich pośrednictwem opinii publicznej na temat systemów jakości żywności.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wsparcia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Większy popyt na ten rodzaj produkcji może pozytywnie wpłynąć na aktywizację mieszkańców terenów wiejskich oraz na wzrost zatrudnienia na tych terenach.
</t>
  </si>
  <si>
    <t xml:space="preserve">Szkolenie/ seminarium/ warsztat /spotkanie
</t>
  </si>
  <si>
    <t>konferencja i warsztat kulinarny</t>
  </si>
  <si>
    <t>Liczba: ok. 100 uczestników
Przedstawiciele mediów zajmujący się tematyką ekonomiczno-gospodarczą, rolną, żywnościową i
pokrewnymi. Wybrani blogerzy i vlogerzy, prowadzący blogi i vlogi o dużym zasięgu.
Przedstawiciele podmiotów integrujących uczestników systemów jakości żywności.
Przedstawicielki kół gospodyń wiejskich. Łącznie około 50 zaproszonych gości oraz około 10 osób
ze strony organizatora, do obsługi spotkania. W spotkaniu weźmie udział minister rolnictwa i
rozwoju wsi oraz jego zastępcy.</t>
  </si>
  <si>
    <t xml:space="preserve">Wsparcie współpracy międzynarodowej w ramach Strategii UE dla regionu Morza Bałtyckiego w Polsce, ze szczególnym uwzględnieniem obszaru tematycznego Biogospodarka Planu Działania SUERMB </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</si>
  <si>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</si>
  <si>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ekspertyza
wyjazd zagraniczny
spotkanie</t>
  </si>
  <si>
    <t>liczba ekspertyz/wyjazdów/spotkań</t>
  </si>
  <si>
    <t>1
3
1</t>
  </si>
  <si>
    <t xml:space="preserve">MRiRW i partnerzy zaangażowani w realizację zadań związanych z realizacją SUERMB oraz inni interesariusze SUERMB. </t>
  </si>
  <si>
    <t>Departament Klimatu i Środowiska</t>
  </si>
  <si>
    <t>Od szkolnej ławy do praktyki</t>
  </si>
  <si>
    <t xml:space="preserve">Upowszechnianie wiedzy wśród uczniów, słuchaczy i nauczycieli sieci szkół rolniczych Ministra Rolnictwa i Rozwoju Wsi poprzez naukę online.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wspieranie rozwoju przedsiębiorczości na obszarach wiejskich przez podnoszenie poziomu wiedzy i umiejętności;
6) promocja jakości życia na wsi lub promocja wsi jako miejsca do życia i rozwoju zawodowego;
7)  wspieranie rozwoju społeczeństwa cyfrowego na obszarach wiejskich przez podnoszenie poziomu wiedzy w tym zakresie.
</t>
  </si>
  <si>
    <t>uczniowie i nauczyciele szkół rolniczych MRiRW, a pośrednio osoby z otoczenia uczniów tych szkól, zamieszkujące obszary wiejskie.</t>
  </si>
  <si>
    <t>Upowszechnianie i promocja internetowych platform umożliwiających sprzedaż produktów rolnych</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</si>
  <si>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</si>
  <si>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 xml:space="preserve">kampania
</t>
  </si>
  <si>
    <t xml:space="preserve">liczba kampanii
</t>
  </si>
  <si>
    <t>Producenci rolni, konsumenci - ogół społeczeństwa.</t>
  </si>
  <si>
    <t xml:space="preserve">Departament Wsparcia Rolników </t>
  </si>
  <si>
    <t xml:space="preserve"> III,VI</t>
  </si>
  <si>
    <t xml:space="preserve"> „Moja sytuacja w czasie koronawirusa”</t>
  </si>
  <si>
    <t>Celem operacji jest przeprowadzenie badania, przy wykorzystaniu ankiety internetowej, dotyczącego sytuacji mieszkańców obszarów wiejskich, w tym rolników, w czasach pandemii koronawirusa COVID-19, w szczególności w kontekście: poziomu zagrożenia ubóstwem, zmian preferencji zakupowych konsumentów żywności (asortyment/dostępność towarów), sprzedaży bezpośredniej produktów rolnych.</t>
  </si>
  <si>
    <t>Badanie</t>
  </si>
  <si>
    <t>Liczba badań</t>
  </si>
  <si>
    <t>Mieszkańcy obszarów wiejskich, w tym rolnicy oraz konsumenci żywności</t>
  </si>
  <si>
    <t xml:space="preserve">Centrum Doradztwa Rolniczego w Brwinowie, Oddział Warszawa </t>
  </si>
  <si>
    <t>ul. Wspólna 30, 00-930 Warszawa</t>
  </si>
  <si>
    <t>Dobre praktyki PROW 2014-2020 w województwie łódzkim.</t>
  </si>
  <si>
    <t>Kilkuminutowy film promocyjny - pokazanie przykładów dobrych praktyk PROW 2014-2020,  film będzie opierał się na pokazaniu projektów już zakończonych, promujących przedsiębiorców produkujących żywność, twórców ludowych i ich rękodzieło, zespoły ludowe,  gospodarstwa agroturystyczne, zrewitalizowane centra miast, miejsca rekreacji dla mieszkańców, czy infrastrukturę.</t>
  </si>
  <si>
    <t>film/spot</t>
  </si>
  <si>
    <t>liczba filmów/ spotów</t>
  </si>
  <si>
    <t>mieszkańcy województwa łódzkiego</t>
  </si>
  <si>
    <t>Urząd Marszałkowski Województwa Łódzkiego</t>
  </si>
  <si>
    <t>Al. Piłsudskiego 8, 90-051 Łódź</t>
  </si>
  <si>
    <t>Wyjazd studyjny dla przedstawicieli LGD, dotyczący sprzedaży bezpośredniej, przetwórstwa, ekologii, bioróżnorodności, gospodarowania odpadami</t>
  </si>
  <si>
    <t>Celem operacji jest pomoc w tworzenia sieci kontaktów dla członków Lokalnych Grup Działania, zapoznanie ich z dobrymi praktykami oraz wymiana doświadczeń nt. żywności ekologicznej, upowszechnienie informacji o metodach produkcji ekologicznej, sprzedaży bezpośredniej, rozwijanie przedsiębiorczości na wsi oraz sposobów gospodarowania odpadami.</t>
  </si>
  <si>
    <t>20 osób</t>
  </si>
  <si>
    <t>przedstawiciele Lokalnych Grup Działania z terenu województwa łódzkiego</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</si>
  <si>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</si>
  <si>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</si>
  <si>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 xml:space="preserve">mieszkańcy województwa łódzkiego, producenci produktów tradycyjnych woj. łódzkiego </t>
  </si>
  <si>
    <t>Wyjazd studyjny zagraniczny w celu promocji zrównoważonego rozwoju obszarów wiejskich</t>
  </si>
  <si>
    <t>Celem operacji jest zapoznanie uczestników z przykładami dobrych praktyk dotyczących rolniczej oraz pozarolniczej działalności oraz wymiana doświadczeń między rolnikami, producentami żywności ekologicznej, tradycyjnej, przedstawicielami jednostek samorządu terytorialnego m.in. nt. sprzętu i produktów w rolnictwie, ogrodnictwie, sadownictwie, hodowli zwierząt. Realizacja operacji przyczyni się do upowszechniania informacji o metodach produkcji ekologicznej wśród producentów i odbiorców, wpłynie na aktywizację mieszkańców oraz rozwijanie przedsiębiorczości na wsi.</t>
  </si>
  <si>
    <t>25 osób</t>
  </si>
  <si>
    <t>rolnicy w tym producenci żywności ekologicznej, tradycyjnej, przedstawiciele jednostek samorządu terytorialnego</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</si>
  <si>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</si>
  <si>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</si>
  <si>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szkolenia</t>
  </si>
  <si>
    <t xml:space="preserve">liczba uczestników szkoleń </t>
  </si>
  <si>
    <t>Urząd Marszałkowski Województwa Małopolskiego</t>
  </si>
  <si>
    <t>31-156 Kraków, ul. Basztowa 23</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</si>
  <si>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</si>
  <si>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Plan operacyjny KSOW na lata 2020-2021</t>
  </si>
  <si>
    <t>Załącznik  nr 2 do uchwały nr 50 Grupy Roboczej do spraw Krajowej Sieci Obszarów Wiejskich z dnia 02 czerwca 2020 r.</t>
  </si>
  <si>
    <t>Plan operacyjny KSOW na lata 2020-2021 (z wyłączeniem działania 8 Plan komunikacyjny) -  Zachoniopomorski ODR  - maj 2020</t>
  </si>
  <si>
    <t>Plan operacyjny KSOW na lata 2020-2021 (z wyłączeniem działania 8 Plan komunikacyjny) - Wielkopolski ODR - maj 2020</t>
  </si>
  <si>
    <t>Plan operacyjny KSOW na lata 2020-2021 (z wyłączeniem działania 8 Plan komunikacyjny) - Warmińsko-mazurski ODR - maj  2020</t>
  </si>
  <si>
    <t>Plan operacyjny KSOW na lata 2020-2021 (z wyłączeniem działania 8 Plan komunikacyjny) - Świętokrzyski ODR - maj 2020</t>
  </si>
  <si>
    <t>Plan operacyjny KSOW na lata 2020-2021 (z wyłączeniem działania 8 Plan komunikacyjny) - Śląski ODR - maj 2020</t>
  </si>
  <si>
    <r>
      <t>Plan operacyjny KSOW na lata 2020-2021 (z wyłączeniem działania 8 Plan komunikacyjny) -</t>
    </r>
    <r>
      <rPr>
        <b/>
        <sz val="11"/>
        <rFont val="Calibri"/>
        <family val="2"/>
        <charset val="238"/>
        <scheme val="minor"/>
      </rPr>
      <t xml:space="preserve"> Pomorski ODR - maj</t>
    </r>
    <r>
      <rPr>
        <b/>
        <sz val="11"/>
        <color theme="1"/>
        <rFont val="Calibri"/>
        <family val="2"/>
        <charset val="238"/>
        <scheme val="minor"/>
      </rPr>
      <t xml:space="preserve"> 2020</t>
    </r>
  </si>
  <si>
    <t>Plan operacyjny KSOW na lata 2020-2021 (z wyłączeniem działania 8 Plan komunikacyjny) - Podlaski ODR - maj 2020</t>
  </si>
  <si>
    <t>Plan operacyjny KSOW na lata 2020-2021 (z wyłączeniem działania 8 Plan komunikacyjny) - Podkarpacki ODR - maj 2020</t>
  </si>
  <si>
    <t>Plan operacyjny KSOW na lata 2020-2021 (z wyłączeniem działania 8 Plan komunikacyjny) - Opolski ODR - maj 2020</t>
  </si>
  <si>
    <t>Plan operacyjny KSOW na lata 2020-2021 (z wyłączeniem działania 8 Plan komunikacyjny) - Mazowiecki ODR - maj 2020</t>
  </si>
  <si>
    <t>Plan operacyjny KSOW na lata 2020-2021 (z wyłączeniem działania 8 Plan komunikacyjny) - Małopolski ODR - maj 2020</t>
  </si>
  <si>
    <t>Plan operacyjny KSOW na lata 2020-2021 (z wyłączeniem działania 8 Plan komunikacyjny) - Łódzki ODR - maj 2020</t>
  </si>
  <si>
    <t>Plan operacyjny KSOW na lata 2020-2021 (z wyłączeniem działania 8 Plan komunikacyjny) - Lubuski ODR - maj 2020 r.</t>
  </si>
  <si>
    <t>Plan operacyjny KSOW na lata 2020-2021 (z wyłączeniem działania 8 Plan komunikacyjny) - Lubelski ODR - maj 2020</t>
  </si>
  <si>
    <t>Plan operacyjny KSOW na lata 2020-2021 (z wyłączeniem działania 8 Plan komunikacyjny) - Kujawsko-Pomorski ODR - maj 2020</t>
  </si>
  <si>
    <t>Plan operacyjny KSOW na lata 2020-2021 (z wyłączeniem działania 8 Plan komunikacyjny) - Dolnośląski ODR - maj 2020</t>
  </si>
  <si>
    <t>Plan operacyjny KSOW na lata 2020-2021 (z wyłączeniem działania 8 Plan komunikacyjny) -  CDR (SIR)  - maj 2020</t>
  </si>
  <si>
    <r>
      <rPr>
        <b/>
        <sz val="10"/>
        <color theme="1"/>
        <rFont val="Calibri"/>
        <family val="2"/>
        <charset val="238"/>
        <scheme val="minor"/>
      </rPr>
      <t xml:space="preserve">Plan operacyjny KSOW na lata 2020-2021 (z wyłączeniem działania 8 Plan komunikacyjny) - CDR (Jednostka Centralna) - maj </t>
    </r>
    <r>
      <rPr>
        <b/>
        <sz val="11"/>
        <color theme="1"/>
        <rFont val="Calibri"/>
        <family val="2"/>
        <charset val="238"/>
        <scheme val="minor"/>
      </rPr>
      <t>2020</t>
    </r>
  </si>
  <si>
    <t>Plan operacyjny KSOW na lata 2020-2021 (z wyłączeniem działania 8 Plan komunikacyjny) - Ministerstwo Rolnictwa i Rozwoju Wsi - maj 2020</t>
  </si>
  <si>
    <t>Plan operacyjny KSOW na lata 2020-2021 (z wyłączeniem działania 8 Plan komunikacyjny) - JR KSOW w woj. zachodniopomorskim - maj 2020</t>
  </si>
  <si>
    <r>
      <t>Plan operacyjny KSOW na lata 2020-2021 (z wyłączeniem działania 8 Plan komunikacyjny)</t>
    </r>
    <r>
      <rPr>
        <b/>
        <sz val="11"/>
        <rFont val="Calibri"/>
        <family val="2"/>
        <charset val="238"/>
        <scheme val="minor"/>
      </rPr>
      <t xml:space="preserve"> - JR KSOW w woj. wielkopolskim</t>
    </r>
    <r>
      <rPr>
        <b/>
        <sz val="11"/>
        <color theme="1"/>
        <rFont val="Calibri"/>
        <family val="2"/>
        <charset val="238"/>
        <scheme val="minor"/>
      </rPr>
      <t xml:space="preserve"> - maj 2020</t>
    </r>
  </si>
  <si>
    <t>Plan operacyjny KSOW na lata 2020-2021 (z wyłączeniem działania 8 Plan komunikacyjny) - JR KSOW w woj. warmińsko-mazurskim - maj 2020</t>
  </si>
  <si>
    <t>Plan operacyjny KSOW na lata 2020-2021 (z wyłączeniem działania 8 Plan komunikacyjny) - JR KSOW w woj. świętokrzyskim - maj 2020</t>
  </si>
  <si>
    <t>Plan operacyjny KSOW na lata 2020-2021 (z wyłączeniem działania 8 Plan komunikacyjny) - JR KSOW w woj. śląskim - maj 2020</t>
  </si>
  <si>
    <t>Plan operacyjny KSOW na lata 2020-2021 (z wyłączeniem działania 8 Plan komunikacyjny) - JR KSOW w woj. pomorskim - maj 2020</t>
  </si>
  <si>
    <t>Plan operacyjny KSOW na lata 2020-2021 (z wyłączeniem działania 8 Plan komunikacyjny) - JR KSOW w woj. podlaskim - maj 2020</t>
  </si>
  <si>
    <t>Plan operacyjny KSOW na lata 2020-2021 (z wyłączeniem działania 8 Plan komunikacyjny) - JR KSOW w woj. podkarpackim - maj 2020</t>
  </si>
  <si>
    <t>Plan operacyjny KSOW na lata 2020-2021 (z wyłączeniem działania 8 Plan komunikacyjny) - JR KSOW w woj. opolskim - maj 2020</t>
  </si>
  <si>
    <t>Plan operacyjny KSOW na lata 2020-2021 (z wyłączeniem działania 8 Plan komunikacyjny) - JR KSOW w woj. mazowieckim - maj 2020</t>
  </si>
  <si>
    <t>Plan operacyjny KSOW na lata 2020-2021 (z wyłączeniem działania 8 Plan komunikacyjny) - JR KSOW w woj. małopolskim - maj 2020</t>
  </si>
  <si>
    <t>Plan operacyjny KSOW na lata 2020-2021 (z wyłączeniem działania 8 Plan komunikacyjny) - JR KSOW w woj. łódzkim - maj 2020</t>
  </si>
  <si>
    <t>Plan operacyjny KSOW na lata 2020-2021 (z wyłączeniem działania 8 Plan komunikacyjny) - JR KSOW w woj. lubuskim - maj 2020</t>
  </si>
  <si>
    <t>Plan operacyjny KSOW na lata 2020-2021 (z wyłączeniem działania 8 Plan komunikacyjny) - JR KSOW w woj. lubelskim - maj 2020</t>
  </si>
  <si>
    <t>Plan operacyjny KSOW na lata 2020-2021 (z wyłączeniem działania 8 Plan komunikacyjny) - JR KSOW w woj. kujawsko-pomorskim - maj 2020</t>
  </si>
  <si>
    <t>Plan operacyjny KSOW na lata 2020-2021 (z wyłączeniem działania 8 Plan komunikacyjny) - JR KSOW w woj. dolnośląskim - maj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</si>
</sst>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zł&quot;;[Red]\-#,##0.00\ &quot;zł&quot;"/>
    <numFmt numFmtId="44" formatCode="_-* #,##0.00\ &quot;zł&quot;_-;\-* #,##0.00\ &quot;zł&quot;_-;_-* &quot;-&quot;??\ &quot;zł&quot;_-;_-@_-"/>
    <numFmt numFmtId="164" formatCode="#,##0.00\ &quot;zł&quot;"/>
    <numFmt numFmtId="165" formatCode="#,##0.00\ _z_ł"/>
    <numFmt numFmtId="166" formatCode="[$-415]General"/>
    <numFmt numFmtId="167" formatCode="#,##0.000"/>
    <numFmt numFmtId="168" formatCode="[$-415]mmm\-yy"/>
    <numFmt numFmtId="169" formatCode="#,##0.00&quot; zł&quot;"/>
    <numFmt numFmtId="170" formatCode="yy\-mm"/>
  </numFmts>
  <fonts count="66"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1"/>
      <name val="Calibri"/>
      <family val="2"/>
      <charset val="238"/>
    </font>
    <font>
      <sz val="12"/>
      <color theme="1"/>
      <name val="Calibri"/>
      <family val="2"/>
      <charset val="238"/>
      <scheme val="minor"/>
    </font>
    <font>
      <i/>
      <sz val="11"/>
      <color theme="1"/>
      <name val="Calibri"/>
      <family val="2"/>
      <charset val="238"/>
      <scheme val="minor"/>
    </font>
    <font>
      <sz val="11"/>
      <color rgb="FF000000"/>
      <name val="Calibri"/>
      <family val="2"/>
      <charset val="238"/>
    </font>
    <font>
      <b/>
      <sz val="14"/>
      <name val="Calibri"/>
      <family val="2"/>
      <charset val="238"/>
      <scheme val="minor"/>
    </font>
    <font>
      <sz val="14"/>
      <name val="Calibri"/>
      <family val="2"/>
      <charset val="238"/>
      <scheme val="minor"/>
    </font>
    <font>
      <sz val="10"/>
      <name val="Calibri"/>
      <family val="2"/>
      <charset val="238"/>
      <scheme val="minor"/>
    </font>
    <font>
      <b/>
      <sz val="12"/>
      <color theme="1"/>
      <name val="Calibri"/>
      <family val="2"/>
      <charset val="238"/>
      <scheme val="minor"/>
    </font>
    <font>
      <sz val="12"/>
      <name val="Calibri"/>
      <family val="2"/>
      <charset val="238"/>
      <scheme val="minor"/>
    </font>
    <font>
      <sz val="10"/>
      <color theme="1"/>
      <name val="Calibri"/>
      <family val="2"/>
      <charset val="238"/>
      <scheme val="minor"/>
    </font>
    <font>
      <sz val="11"/>
      <color rgb="FF000000"/>
      <name val="Calibri"/>
      <family val="2"/>
      <charset val="238"/>
    </font>
    <font>
      <sz val="11"/>
      <name val="Arial"/>
      <family val="2"/>
      <charset val="238"/>
    </font>
    <font>
      <sz val="11"/>
      <color theme="1"/>
      <name val="Calibri"/>
      <family val="2"/>
      <charset val="238"/>
    </font>
    <font>
      <sz val="11"/>
      <name val="Calibri"/>
      <family val="2"/>
      <charset val="238"/>
    </font>
    <font>
      <sz val="10"/>
      <name val="Arial ce"/>
    </font>
    <font>
      <sz val="12"/>
      <color indexed="8"/>
      <name val="Calibri"/>
      <family val="2"/>
      <charset val="238"/>
    </font>
    <font>
      <b/>
      <sz val="12"/>
      <name val="Calibri"/>
      <family val="2"/>
      <charset val="238"/>
      <scheme val="minor"/>
    </font>
    <font>
      <sz val="12"/>
      <color rgb="FFFF0000"/>
      <name val="Calibri"/>
      <family val="2"/>
      <charset val="238"/>
      <scheme val="minor"/>
    </font>
    <font>
      <sz val="11"/>
      <color rgb="FF9C0006"/>
      <name val="Calibri"/>
      <family val="2"/>
      <charset val="238"/>
      <scheme val="minor"/>
    </font>
    <font>
      <b/>
      <sz val="20"/>
      <color theme="1"/>
      <name val="Calibri"/>
      <family val="2"/>
      <charset val="238"/>
      <scheme val="minor"/>
    </font>
    <font>
      <sz val="14"/>
      <color rgb="FFFF0000"/>
      <name val="Calibri"/>
      <family val="2"/>
      <charset val="238"/>
      <scheme val="minor"/>
    </font>
    <font>
      <sz val="11"/>
      <color rgb="FF9C0006"/>
      <name val="Calibri"/>
      <family val="2"/>
      <charset val="1"/>
    </font>
    <font>
      <sz val="11"/>
      <color indexed="8"/>
      <name val="Calibri"/>
      <family val="2"/>
    </font>
    <font>
      <sz val="11"/>
      <color theme="1"/>
      <name val="Calibri"/>
      <family val="2"/>
      <scheme val="minor"/>
    </font>
    <font>
      <sz val="11"/>
      <color theme="1" tint="4.9989318521683403E-2"/>
      <name val="Calibri"/>
      <family val="2"/>
      <scheme val="minor"/>
    </font>
    <font>
      <sz val="11"/>
      <name val="Calibri"/>
      <family val="2"/>
      <scheme val="minor"/>
    </font>
    <font>
      <sz val="11"/>
      <name val="Calibri"/>
      <family val="2"/>
    </font>
    <font>
      <sz val="11"/>
      <color rgb="FFFF0000"/>
      <name val="Calibri"/>
      <family val="2"/>
    </font>
    <font>
      <sz val="11"/>
      <color rgb="FFFF0000"/>
      <name val="Calibri"/>
      <family val="2"/>
      <scheme val="minor"/>
    </font>
    <font>
      <sz val="11"/>
      <color theme="1" tint="4.9989318521683403E-2"/>
      <name val="Calibri"/>
      <family val="2"/>
    </font>
    <font>
      <sz val="11"/>
      <color rgb="FF0D0D0D"/>
      <name val="Calibri"/>
      <family val="2"/>
    </font>
    <font>
      <b/>
      <sz val="11"/>
      <name val="Calibri"/>
      <family val="2"/>
      <scheme val="minor"/>
    </font>
    <font>
      <i/>
      <sz val="11"/>
      <name val="Calibri"/>
      <family val="2"/>
      <charset val="238"/>
      <scheme val="minor"/>
    </font>
    <font>
      <sz val="12"/>
      <name val="Calibri"/>
      <family val="2"/>
      <scheme val="minor"/>
    </font>
    <font>
      <sz val="10"/>
      <name val="Calibri"/>
      <family val="2"/>
      <scheme val="minor"/>
    </font>
    <font>
      <sz val="8"/>
      <name val="Calibri"/>
      <family val="2"/>
      <scheme val="minor"/>
    </font>
    <font>
      <b/>
      <sz val="16"/>
      <name val="Calibri"/>
      <family val="2"/>
      <scheme val="minor"/>
    </font>
    <font>
      <b/>
      <sz val="13"/>
      <color indexed="8"/>
      <name val="Calibri"/>
      <family val="2"/>
      <charset val="238"/>
      <scheme val="minor"/>
    </font>
    <font>
      <b/>
      <sz val="13"/>
      <name val="Calibri"/>
      <family val="2"/>
      <charset val="238"/>
      <scheme val="minor"/>
    </font>
    <font>
      <sz val="13"/>
      <name val="Calibri"/>
      <family val="2"/>
      <charset val="238"/>
      <scheme val="minor"/>
    </font>
    <font>
      <sz val="11"/>
      <color rgb="FFFF0000"/>
      <name val="Calibri"/>
      <family val="2"/>
      <charset val="238"/>
      <scheme val="minor"/>
    </font>
    <font>
      <sz val="14"/>
      <color theme="1"/>
      <name val="Calibri"/>
      <family val="2"/>
      <charset val="238"/>
      <scheme val="minor"/>
    </font>
    <font>
      <b/>
      <sz val="8"/>
      <color indexed="8"/>
      <name val="Calibri"/>
      <family val="2"/>
      <charset val="238"/>
    </font>
    <font>
      <b/>
      <sz val="8"/>
      <color theme="1"/>
      <name val="Calibri"/>
      <family val="2"/>
      <charset val="238"/>
      <scheme val="minor"/>
    </font>
    <font>
      <sz val="11"/>
      <color theme="1"/>
      <name val="Arial CE"/>
      <charset val="238"/>
    </font>
    <font>
      <sz val="10"/>
      <color theme="1"/>
      <name val="Arial CE"/>
      <charset val="238"/>
    </font>
    <font>
      <sz val="9"/>
      <color theme="1"/>
      <name val="Calibri"/>
      <family val="2"/>
      <charset val="238"/>
      <scheme val="minor"/>
    </font>
    <font>
      <sz val="11"/>
      <name val="Arial CE"/>
      <charset val="238"/>
    </font>
    <font>
      <sz val="10"/>
      <color indexed="8"/>
      <name val="Calibri"/>
      <family val="2"/>
      <charset val="238"/>
    </font>
    <font>
      <sz val="10"/>
      <name val="Calibri"/>
      <family val="2"/>
      <charset val="238"/>
    </font>
    <font>
      <b/>
      <sz val="11"/>
      <name val="Calibri"/>
      <family val="2"/>
      <charset val="238"/>
    </font>
    <font>
      <b/>
      <sz val="11"/>
      <color rgb="FF000000"/>
      <name val="Calibri"/>
      <family val="2"/>
      <charset val="238"/>
    </font>
    <font>
      <sz val="10"/>
      <name val="Times New Roman"/>
      <family val="1"/>
      <charset val="238"/>
    </font>
    <font>
      <sz val="12"/>
      <name val="Arial CE"/>
      <charset val="238"/>
    </font>
    <font>
      <sz val="12"/>
      <color rgb="FF00B050"/>
      <name val="Calibri"/>
      <family val="2"/>
      <charset val="238"/>
      <scheme val="minor"/>
    </font>
    <font>
      <b/>
      <sz val="14"/>
      <color theme="1"/>
      <name val="Calibri"/>
      <family val="2"/>
      <charset val="238"/>
      <scheme val="minor"/>
    </font>
    <font>
      <sz val="13"/>
      <color theme="1"/>
      <name val="Calibri"/>
      <family val="2"/>
      <charset val="238"/>
      <scheme val="minor"/>
    </font>
    <font>
      <b/>
      <sz val="10"/>
      <color theme="1"/>
      <name val="Calibri"/>
      <family val="2"/>
      <charset val="238"/>
      <scheme val="minor"/>
    </font>
    <font>
      <sz val="11"/>
      <color indexed="8"/>
      <name val="Calibri"/>
      <family val="2"/>
      <charset val="238"/>
      <scheme val="minor"/>
    </font>
  </fonts>
  <fills count="1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99CC00"/>
        <bgColor rgb="FF99CC00"/>
      </patternFill>
    </fill>
    <fill>
      <patternFill patternType="solid">
        <fgColor rgb="FFFFFF99"/>
        <bgColor indexed="64"/>
      </patternFill>
    </fill>
    <fill>
      <patternFill patternType="solid">
        <fgColor rgb="FFFFFF66"/>
        <bgColor indexed="64"/>
      </patternFill>
    </fill>
    <fill>
      <patternFill patternType="solid">
        <fgColor rgb="FFFFC7CE"/>
      </patternFill>
    </fill>
    <fill>
      <patternFill patternType="solid">
        <fgColor rgb="FF99CC00"/>
        <bgColor indexed="64"/>
      </patternFill>
    </fill>
    <fill>
      <patternFill patternType="solid">
        <fgColor rgb="FFFFC7CE"/>
        <bgColor rgb="FFFFEB9C"/>
      </patternFill>
    </fill>
    <fill>
      <patternFill patternType="solid">
        <fgColor theme="9" tint="0.59999389629810485"/>
        <bgColor indexed="64"/>
      </patternFill>
    </fill>
    <fill>
      <patternFill patternType="solid">
        <fgColor rgb="FF99CC00"/>
        <bgColor rgb="FF92D050"/>
      </patternFill>
    </fill>
    <fill>
      <patternFill patternType="solid">
        <fgColor rgb="FF92D050"/>
        <bgColor rgb="FF99CC00"/>
      </patternFill>
    </fill>
    <fill>
      <patternFill patternType="solid">
        <fgColor rgb="FFD9D9D9"/>
        <bgColor rgb="FFCCFFCC"/>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44" fontId="6" fillId="0" borderId="0" applyFont="0" applyFill="0" applyBorder="0" applyAlignment="0" applyProtection="0"/>
    <xf numFmtId="166" fontId="10" fillId="0" borderId="0" applyBorder="0" applyProtection="0"/>
    <xf numFmtId="0" fontId="6" fillId="0" borderId="0"/>
    <xf numFmtId="0" fontId="25" fillId="9" borderId="0" applyNumberFormat="0" applyBorder="0" applyAlignment="0" applyProtection="0"/>
    <xf numFmtId="0" fontId="28" fillId="11" borderId="0" applyBorder="0" applyProtection="0"/>
    <xf numFmtId="0" fontId="25" fillId="9" borderId="0" applyNumberFormat="0" applyBorder="0" applyAlignment="0" applyProtection="0"/>
    <xf numFmtId="0" fontId="3" fillId="0" borderId="0"/>
    <xf numFmtId="44" fontId="6" fillId="0" borderId="0" applyFont="0" applyFill="0" applyBorder="0" applyAlignment="0" applyProtection="0"/>
  </cellStyleXfs>
  <cellXfs count="977">
    <xf numFmtId="0" fontId="0" fillId="0" borderId="0" xfId="0"/>
    <xf numFmtId="4" fontId="0" fillId="0" borderId="0" xfId="0" applyNumberFormat="1"/>
    <xf numFmtId="0" fontId="0" fillId="0" borderId="0" xfId="0" applyAlignment="1">
      <alignment horizontal="left"/>
    </xf>
    <xf numFmtId="0" fontId="4" fillId="0" borderId="2" xfId="0" applyFont="1" applyBorder="1" applyAlignment="1">
      <alignment horizontal="left" vertical="top" wrapText="1"/>
    </xf>
    <xf numFmtId="0" fontId="4" fillId="0" borderId="0" xfId="0" applyFont="1"/>
    <xf numFmtId="0" fontId="5" fillId="0" borderId="0" xfId="0" applyFont="1"/>
    <xf numFmtId="0" fontId="0" fillId="0" borderId="0" xfId="0"/>
    <xf numFmtId="0" fontId="5" fillId="0" borderId="0" xfId="0" applyFont="1"/>
    <xf numFmtId="4" fontId="0" fillId="0" borderId="0" xfId="0" applyNumberForma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0" fontId="4" fillId="0" borderId="0" xfId="0" applyFont="1" applyFill="1"/>
    <xf numFmtId="164" fontId="0" fillId="0" borderId="0" xfId="0" applyNumberFormat="1" applyFont="1" applyFill="1" applyAlignment="1">
      <alignment horizontal="center" vertical="center"/>
    </xf>
    <xf numFmtId="0" fontId="0" fillId="0" borderId="0" xfId="0" applyFont="1" applyFill="1"/>
    <xf numFmtId="0" fontId="0" fillId="0" borderId="2" xfId="0" applyBorder="1" applyAlignment="1">
      <alignment horizontal="center" vertical="center"/>
    </xf>
    <xf numFmtId="4" fontId="0" fillId="0" borderId="2" xfId="0" applyNumberFormat="1" applyBorder="1" applyAlignment="1">
      <alignment horizontal="center" vertical="center"/>
    </xf>
    <xf numFmtId="0" fontId="0" fillId="0" borderId="0" xfId="0" applyAlignment="1">
      <alignment horizontal="left"/>
    </xf>
    <xf numFmtId="0" fontId="0" fillId="0" borderId="0" xfId="0" applyFill="1"/>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0" xfId="0" applyFont="1"/>
    <xf numFmtId="0" fontId="0" fillId="4" borderId="1" xfId="0" applyFont="1" applyFill="1" applyBorder="1" applyAlignment="1">
      <alignment horizontal="center"/>
    </xf>
    <xf numFmtId="0" fontId="1" fillId="0" borderId="0" xfId="0" applyFont="1"/>
    <xf numFmtId="0" fontId="0" fillId="0" borderId="2"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2" fontId="0" fillId="0" borderId="2" xfId="0" applyNumberFormat="1" applyFont="1" applyFill="1" applyBorder="1" applyAlignment="1">
      <alignment horizontal="center" vertical="center"/>
    </xf>
    <xf numFmtId="0" fontId="0" fillId="0" borderId="0" xfId="0" applyAlignment="1">
      <alignment wrapText="1"/>
    </xf>
    <xf numFmtId="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4" fillId="0" borderId="0" xfId="0" applyFont="1"/>
    <xf numFmtId="0" fontId="0" fillId="0" borderId="2" xfId="0" applyFont="1" applyBorder="1"/>
    <xf numFmtId="0" fontId="0" fillId="0" borderId="0" xfId="0" applyFont="1" applyAlignment="1">
      <alignment horizontal="center"/>
    </xf>
    <xf numFmtId="0" fontId="0" fillId="0" borderId="0" xfId="0" applyAlignment="1">
      <alignment horizontal="center"/>
    </xf>
    <xf numFmtId="0" fontId="0" fillId="0" borderId="2" xfId="0" applyFont="1" applyBorder="1" applyAlignment="1">
      <alignment horizontal="center" vertical="center" wrapText="1"/>
    </xf>
    <xf numFmtId="0" fontId="0" fillId="0" borderId="0" xfId="0" applyAlignment="1">
      <alignment horizontal="center" vertical="center"/>
    </xf>
    <xf numFmtId="0" fontId="0" fillId="5" borderId="2" xfId="0" applyFill="1" applyBorder="1" applyAlignment="1">
      <alignment horizontal="center" vertical="center"/>
    </xf>
    <xf numFmtId="4" fontId="0" fillId="5" borderId="2" xfId="0" applyNumberFormat="1" applyFill="1" applyBorder="1" applyAlignment="1">
      <alignment horizontal="center" vertical="center"/>
    </xf>
    <xf numFmtId="0" fontId="0" fillId="0" borderId="0" xfId="0" applyAlignment="1"/>
    <xf numFmtId="0" fontId="0" fillId="0" borderId="2" xfId="0" applyBorder="1" applyAlignment="1">
      <alignment horizontal="center" vertical="center" wrapText="1"/>
    </xf>
    <xf numFmtId="0" fontId="0" fillId="0" borderId="0" xfId="0" applyBorder="1"/>
    <xf numFmtId="20" fontId="0" fillId="0" borderId="0" xfId="0" applyNumberFormat="1"/>
    <xf numFmtId="0" fontId="0" fillId="0" borderId="2" xfId="0" applyBorder="1" applyAlignment="1">
      <alignment horizontal="center" vertical="center"/>
    </xf>
    <xf numFmtId="4" fontId="0" fillId="0" borderId="2" xfId="0" applyNumberFormat="1" applyBorder="1" applyAlignment="1">
      <alignment horizontal="center" vertical="center"/>
    </xf>
    <xf numFmtId="0" fontId="0" fillId="0" borderId="0" xfId="0" applyAlignment="1">
      <alignment horizontal="left" wrapText="1"/>
    </xf>
    <xf numFmtId="166" fontId="0" fillId="3" borderId="2" xfId="2" applyFont="1" applyFill="1" applyBorder="1" applyAlignment="1">
      <alignment horizontal="center" vertical="center" wrapText="1"/>
    </xf>
    <xf numFmtId="166" fontId="0" fillId="0" borderId="2" xfId="2" applyFont="1" applyBorder="1" applyAlignment="1">
      <alignment horizontal="center" vertical="center" wrapText="1"/>
    </xf>
    <xf numFmtId="0" fontId="0" fillId="0" borderId="0" xfId="0" applyAlignment="1">
      <alignment horizontal="center" vertical="center" wrapText="1"/>
    </xf>
    <xf numFmtId="0" fontId="11" fillId="0" borderId="0" xfId="0" applyFont="1"/>
    <xf numFmtId="0" fontId="12" fillId="0" borderId="0" xfId="0" applyFont="1"/>
    <xf numFmtId="0" fontId="0" fillId="0" borderId="0" xfId="0" applyFill="1" applyAlignment="1">
      <alignment horizontal="center" vertical="center"/>
    </xf>
    <xf numFmtId="4" fontId="0" fillId="0" borderId="0" xfId="0" applyNumberFormat="1" applyAlignment="1">
      <alignment horizontal="center" vertical="center"/>
    </xf>
    <xf numFmtId="4" fontId="0" fillId="3" borderId="0" xfId="0" applyNumberForma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xf>
    <xf numFmtId="4" fontId="0" fillId="0" borderId="0" xfId="0" applyNumberFormat="1" applyFont="1" applyAlignment="1">
      <alignment horizontal="center" vertical="center"/>
    </xf>
    <xf numFmtId="4" fontId="0" fillId="3" borderId="0" xfId="0" applyNumberFormat="1" applyFont="1" applyFill="1" applyAlignment="1">
      <alignment horizontal="center" vertical="center"/>
    </xf>
    <xf numFmtId="0" fontId="0" fillId="4" borderId="1" xfId="0" applyFont="1" applyFill="1" applyBorder="1" applyAlignment="1">
      <alignment horizontal="center" vertical="center"/>
    </xf>
    <xf numFmtId="0" fontId="5" fillId="0" borderId="0" xfId="0" applyFont="1" applyBorder="1"/>
    <xf numFmtId="4" fontId="0" fillId="0" borderId="0" xfId="0" applyNumberFormat="1" applyBorder="1"/>
    <xf numFmtId="2" fontId="0" fillId="0" borderId="2"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2" fillId="2" borderId="7"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4" fillId="3" borderId="2" xfId="0" applyFont="1" applyFill="1" applyBorder="1" applyAlignment="1">
      <alignment horizontal="center" vertical="center" wrapText="1"/>
    </xf>
    <xf numFmtId="0" fontId="0" fillId="0" borderId="2" xfId="0" applyBorder="1" applyAlignment="1">
      <alignment horizontal="left"/>
    </xf>
    <xf numFmtId="0" fontId="0" fillId="0" borderId="0" xfId="0" applyBorder="1" applyAlignment="1">
      <alignment horizontal="left"/>
    </xf>
    <xf numFmtId="0" fontId="7" fillId="0" borderId="2" xfId="0" applyFont="1" applyBorder="1" applyAlignment="1">
      <alignment horizontal="center" vertical="center" wrapText="1"/>
    </xf>
    <xf numFmtId="0" fontId="0" fillId="0" borderId="2" xfId="0" applyBorder="1" applyAlignment="1">
      <alignment wrapText="1"/>
    </xf>
    <xf numFmtId="0" fontId="0" fillId="0" borderId="4" xfId="0" applyBorder="1" applyAlignment="1">
      <alignment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2" fillId="2" borderId="2" xfId="0" applyFont="1" applyFill="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xf>
    <xf numFmtId="4" fontId="0" fillId="0" borderId="2" xfId="0" applyNumberFormat="1"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5" fillId="0" borderId="2" xfId="0" applyFont="1" applyBorder="1" applyAlignment="1">
      <alignment horizontal="left" vertical="center" wrapText="1"/>
    </xf>
    <xf numFmtId="49" fontId="4" fillId="0" borderId="2" xfId="0" applyNumberFormat="1" applyFont="1" applyBorder="1" applyAlignment="1">
      <alignment horizontal="center" vertical="top" wrapText="1"/>
    </xf>
    <xf numFmtId="17" fontId="4" fillId="0" borderId="2" xfId="0" applyNumberFormat="1" applyFont="1" applyBorder="1" applyAlignment="1">
      <alignment horizontal="center" vertical="center" wrapText="1"/>
    </xf>
    <xf numFmtId="164" fontId="4" fillId="0" borderId="0" xfId="0" applyNumberFormat="1" applyFont="1" applyAlignment="1">
      <alignment horizontal="center" vertical="center"/>
    </xf>
    <xf numFmtId="0" fontId="1" fillId="0" borderId="2" xfId="0" applyFont="1" applyBorder="1" applyAlignment="1">
      <alignment horizontal="left" vertical="center" wrapText="1"/>
    </xf>
    <xf numFmtId="0" fontId="0" fillId="0" borderId="2" xfId="0" applyBorder="1" applyAlignment="1">
      <alignment horizontal="left" vertical="top" wrapText="1"/>
    </xf>
    <xf numFmtId="49" fontId="0" fillId="0" borderId="2" xfId="0" applyNumberFormat="1" applyBorder="1" applyAlignment="1">
      <alignment horizontal="center" vertical="top" wrapText="1"/>
    </xf>
    <xf numFmtId="17" fontId="0" fillId="0" borderId="2" xfId="0" applyNumberFormat="1" applyBorder="1" applyAlignment="1">
      <alignment horizontal="center" vertical="center" wrapText="1"/>
    </xf>
    <xf numFmtId="164" fontId="0" fillId="0" borderId="0" xfId="0" applyNumberFormat="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17" fillId="6" borderId="14" xfId="0" applyFont="1" applyFill="1" applyBorder="1" applyAlignment="1">
      <alignment horizontal="center" vertical="center" wrapText="1"/>
    </xf>
    <xf numFmtId="0" fontId="17" fillId="6" borderId="15" xfId="0" applyFont="1" applyFill="1" applyBorder="1" applyAlignment="1">
      <alignment horizontal="center" vertical="center" wrapText="1"/>
    </xf>
    <xf numFmtId="1" fontId="17" fillId="6" borderId="15" xfId="0" applyNumberFormat="1" applyFont="1" applyFill="1" applyBorder="1" applyAlignment="1">
      <alignment horizontal="center" vertical="center" wrapText="1"/>
    </xf>
    <xf numFmtId="0" fontId="17" fillId="6" borderId="14" xfId="0" applyFont="1" applyFill="1" applyBorder="1" applyAlignment="1">
      <alignment horizontal="center" vertical="center"/>
    </xf>
    <xf numFmtId="4" fontId="17" fillId="6" borderId="15" xfId="0" applyNumberFormat="1" applyFont="1" applyFill="1" applyBorder="1" applyAlignment="1">
      <alignment horizontal="center" vertical="center" wrapText="1"/>
    </xf>
    <xf numFmtId="0" fontId="0" fillId="0" borderId="2" xfId="3" applyFont="1" applyBorder="1" applyAlignment="1">
      <alignment horizontal="center" vertical="center" wrapText="1"/>
    </xf>
    <xf numFmtId="0" fontId="2" fillId="0" borderId="5" xfId="0" applyFont="1" applyBorder="1" applyAlignment="1">
      <alignment horizontal="center" vertical="center" wrapText="1"/>
    </xf>
    <xf numFmtId="0" fontId="21" fillId="0" borderId="0" xfId="0" applyFont="1" applyAlignment="1">
      <alignment horizontal="center" vertical="center"/>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1" fontId="0" fillId="6" borderId="15" xfId="0" applyNumberFormat="1" applyFill="1" applyBorder="1" applyAlignment="1">
      <alignment horizontal="center" vertical="center" wrapText="1"/>
    </xf>
    <xf numFmtId="0" fontId="0" fillId="6" borderId="14" xfId="0" applyFill="1" applyBorder="1" applyAlignment="1">
      <alignment horizontal="center" vertical="center"/>
    </xf>
    <xf numFmtId="4" fontId="0" fillId="6" borderId="15" xfId="0" applyNumberFormat="1"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17" fontId="0" fillId="0" borderId="15" xfId="0" applyNumberFormat="1" applyBorder="1" applyAlignment="1">
      <alignment horizontal="center" vertical="center" wrapText="1"/>
    </xf>
    <xf numFmtId="4" fontId="0" fillId="0" borderId="15" xfId="0" applyNumberFormat="1" applyBorder="1" applyAlignment="1">
      <alignment horizontal="center" vertical="center" wrapText="1"/>
    </xf>
    <xf numFmtId="2" fontId="0" fillId="0" borderId="15" xfId="0" applyNumberFormat="1" applyBorder="1" applyAlignment="1">
      <alignment horizontal="center" vertical="center"/>
    </xf>
    <xf numFmtId="0" fontId="22"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1" fontId="22" fillId="2" borderId="2" xfId="0" applyNumberFormat="1" applyFont="1" applyFill="1" applyBorder="1" applyAlignment="1">
      <alignment horizontal="center" vertical="center" wrapText="1"/>
    </xf>
    <xf numFmtId="0" fontId="22" fillId="2" borderId="5" xfId="0" applyFont="1" applyFill="1" applyBorder="1" applyAlignment="1">
      <alignment horizontal="center" vertical="center"/>
    </xf>
    <xf numFmtId="4" fontId="22" fillId="2"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14" fillId="3" borderId="2"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2" xfId="0" applyFont="1" applyFill="1" applyBorder="1" applyAlignment="1">
      <alignment horizontal="center" vertical="center" wrapText="1"/>
    </xf>
    <xf numFmtId="4" fontId="8" fillId="3" borderId="2" xfId="0" applyNumberFormat="1" applyFont="1" applyFill="1" applyBorder="1" applyAlignment="1">
      <alignment horizontal="center" vertical="center"/>
    </xf>
    <xf numFmtId="4" fontId="8" fillId="3" borderId="2" xfId="0" applyNumberFormat="1" applyFont="1" applyFill="1" applyBorder="1" applyAlignment="1">
      <alignment horizontal="center" vertical="center" wrapText="1"/>
    </xf>
    <xf numFmtId="4" fontId="3" fillId="0" borderId="0" xfId="0" applyNumberFormat="1" applyFont="1"/>
    <xf numFmtId="0" fontId="23" fillId="3" borderId="2" xfId="0" applyFont="1" applyFill="1" applyBorder="1" applyAlignment="1">
      <alignment horizontal="left" vertical="center" wrapText="1"/>
    </xf>
    <xf numFmtId="0" fontId="15" fillId="3" borderId="2" xfId="0" applyFont="1" applyFill="1" applyBorder="1" applyAlignment="1">
      <alignment horizontal="center" vertical="center" wrapText="1"/>
    </xf>
    <xf numFmtId="4" fontId="15" fillId="3" borderId="2"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23" fillId="3" borderId="2" xfId="0"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17" fontId="15"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3" borderId="2" xfId="0" applyFont="1" applyFill="1" applyBorder="1" applyAlignment="1">
      <alignment vertical="top" wrapText="1"/>
    </xf>
    <xf numFmtId="0" fontId="24" fillId="3" borderId="2" xfId="0" applyFont="1" applyFill="1" applyBorder="1" applyAlignment="1">
      <alignment horizontal="center" vertical="center"/>
    </xf>
    <xf numFmtId="0" fontId="24"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22" fillId="2" borderId="2" xfId="0" applyFont="1" applyFill="1" applyBorder="1" applyAlignment="1">
      <alignment horizontal="center" vertical="center"/>
    </xf>
    <xf numFmtId="49" fontId="0"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17" fontId="0" fillId="0" borderId="2"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4" fontId="0" fillId="3" borderId="2" xfId="0" applyNumberFormat="1" applyFont="1" applyFill="1" applyBorder="1" applyAlignment="1">
      <alignment horizontal="center" vertical="center" wrapText="1"/>
    </xf>
    <xf numFmtId="2" fontId="0" fillId="3" borderId="2" xfId="0" applyNumberFormat="1" applyFont="1" applyFill="1" applyBorder="1" applyAlignment="1">
      <alignment horizontal="center" vertical="center"/>
    </xf>
    <xf numFmtId="0" fontId="0" fillId="0" borderId="0" xfId="0" applyFont="1" applyAlignment="1">
      <alignment horizontal="center" vertical="center" wrapText="1"/>
    </xf>
    <xf numFmtId="0" fontId="13" fillId="0" borderId="2" xfId="0" applyFont="1" applyBorder="1" applyAlignment="1">
      <alignment horizontal="center" vertical="center" wrapText="1"/>
    </xf>
    <xf numFmtId="0" fontId="0" fillId="7" borderId="0" xfId="0" applyFill="1"/>
    <xf numFmtId="0" fontId="0" fillId="8" borderId="0" xfId="0" applyFill="1"/>
    <xf numFmtId="164" fontId="0" fillId="0" borderId="0" xfId="0" applyNumberFormat="1" applyBorder="1" applyAlignment="1">
      <alignment horizontal="center" vertical="center"/>
    </xf>
    <xf numFmtId="0" fontId="0" fillId="8" borderId="0" xfId="0" applyFill="1" applyBorder="1"/>
    <xf numFmtId="0" fontId="8" fillId="0" borderId="2" xfId="0" applyFont="1" applyBorder="1" applyAlignment="1">
      <alignment horizontal="center" vertical="center"/>
    </xf>
    <xf numFmtId="17"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xf>
    <xf numFmtId="0" fontId="8" fillId="0" borderId="2" xfId="0" applyFont="1" applyBorder="1"/>
    <xf numFmtId="0" fontId="26" fillId="0" borderId="0" xfId="0" applyFont="1"/>
    <xf numFmtId="0" fontId="27" fillId="0" borderId="0" xfId="0" applyFont="1" applyAlignment="1">
      <alignment vertical="center"/>
    </xf>
    <xf numFmtId="0" fontId="0" fillId="3" borderId="0" xfId="0" applyFill="1"/>
    <xf numFmtId="0" fontId="29" fillId="2" borderId="2" xfId="0" applyFont="1" applyFill="1" applyBorder="1" applyAlignment="1">
      <alignment horizontal="center" vertical="center" wrapText="1"/>
    </xf>
    <xf numFmtId="1" fontId="29" fillId="2" borderId="2" xfId="0" applyNumberFormat="1" applyFont="1" applyFill="1" applyBorder="1" applyAlignment="1">
      <alignment horizontal="center" vertical="center" wrapText="1"/>
    </xf>
    <xf numFmtId="0" fontId="36"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30" fillId="0" borderId="2" xfId="0" applyFont="1" applyBorder="1" applyAlignment="1">
      <alignment horizontal="center" wrapText="1"/>
    </xf>
    <xf numFmtId="0" fontId="30" fillId="0" borderId="2" xfId="0" applyFont="1" applyBorder="1" applyAlignment="1">
      <alignment horizontal="center" vertical="center"/>
    </xf>
    <xf numFmtId="0" fontId="29" fillId="2" borderId="2" xfId="0" applyFont="1" applyFill="1" applyBorder="1" applyAlignment="1">
      <alignment horizontal="center" vertical="center"/>
    </xf>
    <xf numFmtId="4" fontId="29" fillId="2" borderId="2" xfId="0" applyNumberFormat="1" applyFont="1" applyFill="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left"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0" fontId="0" fillId="0" borderId="2" xfId="0" applyBorder="1" applyAlignment="1">
      <alignment horizontal="left" vertical="center" wrapText="1"/>
    </xf>
    <xf numFmtId="0" fontId="2" fillId="2" borderId="5" xfId="0" applyFont="1" applyFill="1" applyBorder="1" applyAlignment="1">
      <alignment horizontal="center" vertical="center"/>
    </xf>
    <xf numFmtId="0" fontId="4" fillId="0" borderId="2" xfId="0" applyFont="1" applyBorder="1" applyAlignment="1">
      <alignment horizontal="left" vertical="top"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17" fontId="0" fillId="0" borderId="2" xfId="0" applyNumberForma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17" fontId="4" fillId="0" borderId="1" xfId="0" applyNumberFormat="1" applyFont="1" applyBorder="1" applyAlignment="1">
      <alignment horizontal="center" vertical="center" wrapText="1"/>
    </xf>
    <xf numFmtId="0" fontId="0" fillId="0" borderId="2" xfId="0" applyBorder="1" applyAlignment="1">
      <alignment horizontal="center"/>
    </xf>
    <xf numFmtId="4" fontId="4"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4" fillId="3" borderId="1" xfId="0" applyFont="1" applyFill="1" applyBorder="1" applyAlignment="1">
      <alignment horizontal="center" vertical="center" wrapText="1"/>
    </xf>
    <xf numFmtId="4"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17" fontId="0" fillId="0" borderId="2" xfId="0" applyNumberFormat="1" applyFill="1" applyBorder="1" applyAlignment="1">
      <alignment horizontal="center" vertical="center" wrapText="1"/>
    </xf>
    <xf numFmtId="4" fontId="0" fillId="0" borderId="2" xfId="0" applyNumberForma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1" xfId="0" applyFont="1" applyFill="1" applyBorder="1" applyAlignment="1">
      <alignment horizontal="left" vertical="center" wrapText="1"/>
    </xf>
    <xf numFmtId="49" fontId="17" fillId="0" borderId="11" xfId="0" applyNumberFormat="1" applyFont="1" applyFill="1" applyBorder="1" applyAlignment="1">
      <alignment horizontal="center" vertical="center" wrapText="1"/>
    </xf>
    <xf numFmtId="17" fontId="17" fillId="0" borderId="11" xfId="0" applyNumberFormat="1" applyFont="1" applyFill="1" applyBorder="1" applyAlignment="1">
      <alignment horizontal="center" vertical="center" wrapText="1"/>
    </xf>
    <xf numFmtId="17" fontId="17" fillId="0" borderId="15"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xf>
    <xf numFmtId="0" fontId="17" fillId="0" borderId="15" xfId="0" applyFont="1" applyFill="1" applyBorder="1" applyAlignment="1">
      <alignment horizontal="center" vertical="center"/>
    </xf>
    <xf numFmtId="0" fontId="17" fillId="0" borderId="15" xfId="0" applyFont="1" applyFill="1" applyBorder="1" applyAlignment="1">
      <alignment horizontal="center" vertical="center" wrapText="1" readingOrder="1"/>
    </xf>
    <xf numFmtId="49" fontId="4"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left" wrapText="1"/>
    </xf>
    <xf numFmtId="0" fontId="4" fillId="0" borderId="2"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164" fontId="7" fillId="0" borderId="0" xfId="0" applyNumberFormat="1" applyFont="1" applyFill="1" applyAlignment="1">
      <alignment horizontal="center" vertical="center"/>
    </xf>
    <xf numFmtId="49" fontId="7" fillId="0" borderId="15" xfId="0" applyNumberFormat="1" applyFont="1" applyFill="1" applyBorder="1" applyAlignment="1">
      <alignment horizontal="center" vertical="center" wrapText="1"/>
    </xf>
    <xf numFmtId="0" fontId="0" fillId="0" borderId="15" xfId="0" applyFill="1" applyBorder="1" applyAlignment="1">
      <alignment horizontal="center" vertical="center"/>
    </xf>
    <xf numFmtId="0" fontId="0" fillId="0" borderId="15" xfId="0" applyFill="1" applyBorder="1" applyAlignment="1">
      <alignment horizontal="center" vertical="center" wrapText="1"/>
    </xf>
    <xf numFmtId="4" fontId="0" fillId="0" borderId="15" xfId="0" applyNumberForma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17" fontId="7" fillId="0" borderId="15" xfId="0" applyNumberFormat="1" applyFont="1" applyFill="1" applyBorder="1" applyAlignment="1">
      <alignment horizontal="center" vertical="center" wrapText="1"/>
    </xf>
    <xf numFmtId="17" fontId="4" fillId="0" borderId="15" xfId="0"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xf>
    <xf numFmtId="4" fontId="7" fillId="0" borderId="15" xfId="0" applyNumberFormat="1" applyFont="1" applyFill="1" applyBorder="1" applyAlignment="1">
      <alignment horizontal="center" vertical="center" wrapText="1"/>
    </xf>
    <xf numFmtId="0" fontId="4" fillId="0" borderId="0" xfId="0" applyFont="1" applyFill="1" applyAlignment="1">
      <alignment horizontal="center" vertical="center"/>
    </xf>
    <xf numFmtId="0" fontId="0" fillId="0" borderId="15" xfId="0" applyFill="1" applyBorder="1" applyAlignment="1">
      <alignment vertical="center" wrapText="1"/>
    </xf>
    <xf numFmtId="3" fontId="0" fillId="0" borderId="15" xfId="0" applyNumberForma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17"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0" fontId="15" fillId="0" borderId="2" xfId="0" applyFont="1" applyFill="1" applyBorder="1" applyAlignment="1">
      <alignment vertical="center" wrapText="1"/>
    </xf>
    <xf numFmtId="4" fontId="15" fillId="0" borderId="2" xfId="0" applyNumberFormat="1" applyFont="1" applyFill="1" applyBorder="1" applyAlignment="1">
      <alignment horizontal="center" vertical="center" wrapText="1"/>
    </xf>
    <xf numFmtId="0" fontId="15" fillId="0" borderId="2" xfId="0" applyFont="1" applyFill="1" applyBorder="1" applyAlignment="1">
      <alignment vertical="center"/>
    </xf>
    <xf numFmtId="2" fontId="15" fillId="0" borderId="2" xfId="0" applyNumberFormat="1" applyFont="1" applyFill="1" applyBorder="1" applyAlignment="1">
      <alignment horizontal="center" vertical="center"/>
    </xf>
    <xf numFmtId="0" fontId="15" fillId="0" borderId="2" xfId="0" applyFont="1" applyFill="1" applyBorder="1"/>
    <xf numFmtId="0" fontId="40" fillId="0" borderId="2" xfId="0" applyFont="1" applyFill="1" applyBorder="1" applyAlignment="1">
      <alignment horizontal="center" vertical="center" wrapText="1"/>
    </xf>
    <xf numFmtId="0" fontId="40" fillId="0" borderId="2" xfId="0" applyFont="1" applyFill="1" applyBorder="1" applyAlignment="1">
      <alignment vertical="center" wrapText="1"/>
    </xf>
    <xf numFmtId="0" fontId="32" fillId="0" borderId="2" xfId="0" applyFont="1" applyFill="1" applyBorder="1" applyAlignment="1">
      <alignment vertical="center" wrapText="1"/>
    </xf>
    <xf numFmtId="0" fontId="32" fillId="0" borderId="2" xfId="0" applyFont="1" applyFill="1" applyBorder="1" applyAlignment="1">
      <alignment horizontal="center" vertical="center" wrapText="1"/>
    </xf>
    <xf numFmtId="0" fontId="32" fillId="0" borderId="2" xfId="0" applyFont="1" applyFill="1" applyBorder="1" applyAlignment="1">
      <alignment vertical="center"/>
    </xf>
    <xf numFmtId="4"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xf>
    <xf numFmtId="4" fontId="32" fillId="0" borderId="2" xfId="0" applyNumberFormat="1" applyFont="1" applyFill="1" applyBorder="1" applyAlignment="1">
      <alignment vertical="center"/>
    </xf>
    <xf numFmtId="2" fontId="0" fillId="0" borderId="2" xfId="0" applyNumberFormat="1" applyFill="1" applyBorder="1" applyAlignment="1">
      <alignment horizontal="center" vertical="center"/>
    </xf>
    <xf numFmtId="0" fontId="41" fillId="0" borderId="2"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1" fillId="0" borderId="2" xfId="0" applyFont="1" applyFill="1" applyBorder="1" applyAlignment="1">
      <alignment horizontal="center" vertical="center" wrapText="1"/>
    </xf>
    <xf numFmtId="2" fontId="41" fillId="0" borderId="2" xfId="0" applyNumberFormat="1" applyFont="1" applyFill="1" applyBorder="1" applyAlignment="1">
      <alignment horizontal="center" vertical="center" wrapText="1"/>
    </xf>
    <xf numFmtId="2" fontId="41" fillId="0" borderId="2" xfId="0" applyNumberFormat="1" applyFont="1" applyFill="1" applyBorder="1" applyAlignment="1">
      <alignment horizontal="left" vertical="center" wrapText="1"/>
    </xf>
    <xf numFmtId="0" fontId="41" fillId="0" borderId="2" xfId="0" applyFont="1" applyFill="1" applyBorder="1" applyAlignment="1">
      <alignment vertical="center" wrapText="1"/>
    </xf>
    <xf numFmtId="2" fontId="32" fillId="0" borderId="2" xfId="0" applyNumberFormat="1" applyFont="1" applyFill="1" applyBorder="1" applyAlignment="1">
      <alignment vertical="center"/>
    </xf>
    <xf numFmtId="49" fontId="32" fillId="0" borderId="2" xfId="0" applyNumberFormat="1" applyFont="1" applyFill="1" applyBorder="1" applyAlignment="1">
      <alignment horizontal="left" vertical="center" wrapText="1"/>
    </xf>
    <xf numFmtId="2" fontId="32" fillId="0" borderId="2" xfId="0" applyNumberFormat="1" applyFont="1" applyFill="1" applyBorder="1" applyAlignment="1">
      <alignment vertical="center" wrapText="1"/>
    </xf>
    <xf numFmtId="2" fontId="32"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2" fontId="4" fillId="0" borderId="2" xfId="0" applyNumberFormat="1" applyFont="1" applyFill="1" applyBorder="1" applyAlignment="1">
      <alignment horizontal="center" vertical="center"/>
    </xf>
    <xf numFmtId="16" fontId="4" fillId="0" borderId="2" xfId="0" applyNumberFormat="1" applyFont="1" applyBorder="1" applyAlignment="1">
      <alignment horizontal="center" vertical="center" wrapText="1"/>
    </xf>
    <xf numFmtId="0" fontId="4" fillId="0" borderId="2" xfId="0" applyFont="1" applyFill="1" applyBorder="1" applyAlignment="1">
      <alignment horizontal="center" vertical="center"/>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4" fillId="0" borderId="2" xfId="0" applyFont="1" applyFill="1" applyBorder="1" applyAlignment="1">
      <alignment horizontal="left"/>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xf>
    <xf numFmtId="0" fontId="33" fillId="0" borderId="2" xfId="0" applyFont="1" applyFill="1" applyBorder="1" applyAlignment="1">
      <alignment horizontal="center" vertical="center" wrapText="1"/>
    </xf>
    <xf numFmtId="0" fontId="32" fillId="0" borderId="0" xfId="0" applyFont="1" applyFill="1"/>
    <xf numFmtId="4" fontId="32" fillId="0" borderId="0" xfId="0" applyNumberFormat="1" applyFont="1" applyFill="1"/>
    <xf numFmtId="49" fontId="32" fillId="0" borderId="2" xfId="0" applyNumberFormat="1" applyFont="1" applyFill="1" applyBorder="1" applyAlignment="1">
      <alignment horizontal="center" vertical="center" wrapText="1"/>
    </xf>
    <xf numFmtId="0" fontId="43" fillId="0" borderId="0" xfId="0" applyFont="1" applyFill="1"/>
    <xf numFmtId="0" fontId="3" fillId="0" borderId="0" xfId="0" applyFont="1" applyFill="1" applyAlignment="1">
      <alignment horizontal="center" vertical="center"/>
    </xf>
    <xf numFmtId="0" fontId="3" fillId="0" borderId="0" xfId="0" applyFont="1" applyFill="1"/>
    <xf numFmtId="0" fontId="29" fillId="0" borderId="2" xfId="0" applyFont="1" applyFill="1" applyBorder="1" applyAlignment="1">
      <alignment horizontal="center" vertical="center" wrapText="1"/>
    </xf>
    <xf numFmtId="0" fontId="37" fillId="0" borderId="2" xfId="0" applyFont="1" applyFill="1" applyBorder="1" applyAlignment="1">
      <alignment horizontal="center" vertical="center"/>
    </xf>
    <xf numFmtId="0" fontId="33" fillId="0" borderId="2" xfId="0" applyFont="1" applyFill="1" applyBorder="1" applyAlignment="1">
      <alignment horizontal="center" vertical="center"/>
    </xf>
    <xf numFmtId="4" fontId="33" fillId="0" borderId="2" xfId="0" applyNumberFormat="1" applyFont="1" applyFill="1" applyBorder="1" applyAlignment="1">
      <alignment horizontal="center" vertical="center" wrapText="1"/>
    </xf>
    <xf numFmtId="0" fontId="37" fillId="0" borderId="2" xfId="5" applyFont="1" applyFill="1" applyBorder="1" applyAlignment="1" applyProtection="1">
      <alignment horizontal="center" vertical="center" wrapText="1"/>
    </xf>
    <xf numFmtId="0" fontId="30" fillId="0" borderId="2"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4" fontId="8" fillId="0" borderId="0" xfId="0" applyNumberFormat="1" applyFont="1" applyAlignment="1">
      <alignment vertical="center"/>
    </xf>
    <xf numFmtId="4" fontId="8" fillId="0" borderId="0" xfId="0" applyNumberFormat="1"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4" fontId="12" fillId="0" borderId="0" xfId="0" applyNumberFormat="1" applyFont="1" applyAlignment="1">
      <alignment vertical="center"/>
    </xf>
    <xf numFmtId="4" fontId="12" fillId="0" borderId="0" xfId="0" applyNumberFormat="1" applyFont="1" applyAlignment="1">
      <alignment horizontal="center" vertical="center"/>
    </xf>
    <xf numFmtId="0" fontId="23" fillId="0" borderId="0" xfId="0" applyFont="1" applyAlignment="1">
      <alignment vertical="center"/>
    </xf>
    <xf numFmtId="0" fontId="44" fillId="2" borderId="2" xfId="0" applyFont="1" applyFill="1" applyBorder="1" applyAlignment="1">
      <alignment horizontal="center" vertical="center" wrapText="1"/>
    </xf>
    <xf numFmtId="0" fontId="45" fillId="2" borderId="2" xfId="0" applyFont="1" applyFill="1" applyBorder="1" applyAlignment="1">
      <alignment horizontal="center" vertical="center" wrapText="1"/>
    </xf>
    <xf numFmtId="1" fontId="44" fillId="2" borderId="2" xfId="0" applyNumberFormat="1" applyFont="1" applyFill="1" applyBorder="1" applyAlignment="1">
      <alignment horizontal="center" vertical="center" wrapText="1"/>
    </xf>
    <xf numFmtId="0" fontId="44" fillId="2" borderId="2" xfId="0" applyFont="1" applyFill="1" applyBorder="1" applyAlignment="1">
      <alignment horizontal="center" vertical="center"/>
    </xf>
    <xf numFmtId="4" fontId="44" fillId="2" borderId="2" xfId="0" applyNumberFormat="1" applyFont="1" applyFill="1" applyBorder="1" applyAlignment="1">
      <alignment horizontal="center" vertical="center" wrapText="1"/>
    </xf>
    <xf numFmtId="0" fontId="44" fillId="2" borderId="2" xfId="0" applyFont="1" applyFill="1" applyBorder="1" applyAlignment="1">
      <alignment vertical="center" wrapText="1"/>
    </xf>
    <xf numFmtId="0" fontId="46" fillId="3" borderId="2" xfId="7" applyFont="1" applyFill="1" applyBorder="1" applyAlignment="1">
      <alignment horizontal="center" vertical="center" wrapText="1"/>
    </xf>
    <xf numFmtId="4" fontId="46" fillId="3" borderId="2" xfId="0" applyNumberFormat="1" applyFont="1" applyFill="1" applyBorder="1" applyAlignment="1">
      <alignment horizontal="center" vertical="center"/>
    </xf>
    <xf numFmtId="0" fontId="46" fillId="3" borderId="2" xfId="0" applyFont="1" applyFill="1" applyBorder="1" applyAlignment="1">
      <alignment horizontal="center" vertical="center" wrapText="1"/>
    </xf>
    <xf numFmtId="0" fontId="46" fillId="3" borderId="2" xfId="0" applyFont="1" applyFill="1" applyBorder="1" applyAlignment="1">
      <alignment horizontal="center" vertical="center"/>
    </xf>
    <xf numFmtId="0" fontId="46" fillId="3" borderId="2" xfId="0" applyFont="1" applyFill="1" applyBorder="1" applyAlignment="1">
      <alignment horizontal="left" vertical="center" wrapText="1"/>
    </xf>
    <xf numFmtId="4" fontId="46" fillId="3" borderId="2" xfId="0" applyNumberFormat="1" applyFont="1" applyFill="1" applyBorder="1" applyAlignment="1">
      <alignment horizontal="right" vertical="center"/>
    </xf>
    <xf numFmtId="2" fontId="46" fillId="3" borderId="2"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0" borderId="2" xfId="0" applyNumberFormat="1"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2" fontId="0" fillId="0" borderId="0" xfId="0" applyNumberFormat="1"/>
    <xf numFmtId="0" fontId="0" fillId="12" borderId="2" xfId="0" applyFill="1" applyBorder="1" applyAlignment="1">
      <alignment horizontal="center"/>
    </xf>
    <xf numFmtId="2" fontId="0" fillId="12" borderId="2" xfId="0" applyNumberFormat="1" applyFill="1" applyBorder="1" applyAlignment="1">
      <alignment horizontal="center"/>
    </xf>
    <xf numFmtId="0" fontId="0" fillId="12" borderId="2" xfId="0" applyFill="1" applyBorder="1"/>
    <xf numFmtId="4" fontId="0" fillId="0" borderId="2" xfId="0" applyNumberFormat="1" applyBorder="1" applyAlignment="1">
      <alignment horizontal="right" vertical="center"/>
    </xf>
    <xf numFmtId="4" fontId="0" fillId="0" borderId="2" xfId="0" applyNumberFormat="1" applyBorder="1" applyAlignment="1">
      <alignment horizontal="right"/>
    </xf>
    <xf numFmtId="3" fontId="0" fillId="0" borderId="2" xfId="0" applyNumberFormat="1" applyBorder="1" applyAlignment="1">
      <alignment horizontal="center"/>
    </xf>
    <xf numFmtId="0" fontId="0" fillId="12" borderId="2" xfId="0" applyFill="1" applyBorder="1" applyAlignment="1">
      <alignment wrapText="1"/>
    </xf>
    <xf numFmtId="0" fontId="0" fillId="3" borderId="2" xfId="0" applyFill="1" applyBorder="1" applyAlignment="1">
      <alignment horizontal="center" vertical="center"/>
    </xf>
    <xf numFmtId="4" fontId="0" fillId="3" borderId="2" xfId="0" applyNumberFormat="1" applyFill="1" applyBorder="1" applyAlignment="1">
      <alignment horizontal="right" vertical="center"/>
    </xf>
    <xf numFmtId="3" fontId="0" fillId="0" borderId="4" xfId="0" applyNumberFormat="1" applyBorder="1" applyAlignment="1">
      <alignment horizontal="center"/>
    </xf>
    <xf numFmtId="4" fontId="0" fillId="0" borderId="2" xfId="0" applyNumberFormat="1" applyBorder="1" applyAlignment="1">
      <alignment horizontal="center"/>
    </xf>
    <xf numFmtId="0" fontId="1" fillId="12"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0" fontId="48" fillId="0" borderId="0" xfId="0" applyFont="1"/>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7" xfId="0" applyFont="1" applyFill="1" applyBorder="1" applyAlignment="1">
      <alignment horizontal="center" vertical="center" wrapText="1"/>
    </xf>
    <xf numFmtId="16" fontId="4" fillId="3"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4" borderId="2" xfId="0" applyFill="1" applyBorder="1" applyAlignment="1">
      <alignment horizontal="center"/>
    </xf>
    <xf numFmtId="49" fontId="0" fillId="0" borderId="2" xfId="0" applyNumberForma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xf numFmtId="0" fontId="49" fillId="4" borderId="5"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9" fillId="0" borderId="2" xfId="0" applyFont="1" applyBorder="1" applyAlignment="1">
      <alignment horizontal="center" vertical="center"/>
    </xf>
    <xf numFmtId="0" fontId="0" fillId="0" borderId="2" xfId="0" applyBorder="1"/>
    <xf numFmtId="0" fontId="51" fillId="0" borderId="0" xfId="0" applyFont="1" applyAlignment="1">
      <alignment horizontal="center" vertical="center"/>
    </xf>
    <xf numFmtId="0" fontId="52" fillId="0" borderId="0" xfId="0" applyFont="1"/>
    <xf numFmtId="0" fontId="4" fillId="3" borderId="2" xfId="0" applyFont="1" applyFill="1" applyBorder="1" applyAlignment="1">
      <alignment horizontal="center" vertical="center"/>
    </xf>
    <xf numFmtId="1"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right" vertical="center"/>
    </xf>
    <xf numFmtId="0" fontId="4" fillId="0" borderId="2" xfId="0" applyFont="1" applyBorder="1"/>
    <xf numFmtId="4" fontId="4" fillId="0" borderId="2" xfId="0" applyNumberFormat="1" applyFont="1" applyBorder="1" applyAlignment="1">
      <alignment horizontal="right" vertical="center"/>
    </xf>
    <xf numFmtId="0" fontId="0" fillId="3" borderId="2" xfId="0" applyFill="1" applyBorder="1" applyAlignment="1">
      <alignment horizontal="left" vertical="center" wrapText="1"/>
    </xf>
    <xf numFmtId="0" fontId="7" fillId="0" borderId="2" xfId="0" applyFont="1" applyBorder="1" applyAlignment="1">
      <alignment horizontal="center" vertical="center"/>
    </xf>
    <xf numFmtId="0" fontId="54" fillId="0" borderId="2" xfId="0" applyFont="1" applyBorder="1" applyAlignment="1">
      <alignment horizontal="center" vertical="center"/>
    </xf>
    <xf numFmtId="0" fontId="54" fillId="0" borderId="0" xfId="0" applyFont="1" applyAlignment="1">
      <alignment horizontal="center" vertical="center"/>
    </xf>
    <xf numFmtId="0" fontId="54" fillId="0" borderId="0" xfId="0" applyFont="1"/>
    <xf numFmtId="0" fontId="4" fillId="0" borderId="2" xfId="0" applyFont="1" applyFill="1" applyBorder="1"/>
    <xf numFmtId="4" fontId="4" fillId="0" borderId="2" xfId="0" applyNumberFormat="1" applyFont="1" applyFill="1" applyBorder="1" applyAlignment="1">
      <alignment horizontal="right" vertical="center"/>
    </xf>
    <xf numFmtId="0" fontId="0" fillId="0" borderId="0" xfId="0" applyAlignment="1">
      <alignment vertical="center"/>
    </xf>
    <xf numFmtId="0" fontId="4" fillId="0" borderId="10" xfId="0" applyFont="1" applyBorder="1" applyAlignment="1">
      <alignment horizontal="center" vertical="center" wrapText="1"/>
    </xf>
    <xf numFmtId="0" fontId="47" fillId="0" borderId="2" xfId="0" applyFont="1" applyBorder="1" applyAlignment="1">
      <alignment horizontal="center" vertical="center" wrapText="1"/>
    </xf>
    <xf numFmtId="0" fontId="0" fillId="4" borderId="1" xfId="0" applyFill="1" applyBorder="1" applyAlignment="1">
      <alignment horizontal="center"/>
    </xf>
    <xf numFmtId="0" fontId="47" fillId="0" borderId="2" xfId="0" applyFont="1" applyBorder="1" applyAlignment="1">
      <alignment horizontal="center" vertical="center"/>
    </xf>
    <xf numFmtId="164" fontId="47" fillId="0" borderId="0" xfId="0" applyNumberFormat="1" applyFont="1" applyAlignment="1">
      <alignment horizontal="center" vertical="center"/>
    </xf>
    <xf numFmtId="0" fontId="47" fillId="0" borderId="0" xfId="0" applyFont="1"/>
    <xf numFmtId="0" fontId="4" fillId="0" borderId="2" xfId="0" applyFont="1" applyFill="1" applyBorder="1" applyAlignment="1">
      <alignment horizontal="center" wrapText="1"/>
    </xf>
    <xf numFmtId="0" fontId="55" fillId="2" borderId="5" xfId="0" applyFont="1" applyFill="1" applyBorder="1" applyAlignment="1">
      <alignment horizontal="center" vertical="center" wrapText="1"/>
    </xf>
    <xf numFmtId="0" fontId="55" fillId="2" borderId="2" xfId="0" applyFont="1" applyFill="1" applyBorder="1" applyAlignment="1">
      <alignment horizontal="center" vertical="center" wrapText="1"/>
    </xf>
    <xf numFmtId="1" fontId="55" fillId="2" borderId="2" xfId="0" applyNumberFormat="1" applyFont="1" applyFill="1" applyBorder="1" applyAlignment="1">
      <alignment horizontal="center" vertical="center" wrapText="1"/>
    </xf>
    <xf numFmtId="0" fontId="55" fillId="2" borderId="5" xfId="0" applyFont="1" applyFill="1" applyBorder="1" applyAlignment="1">
      <alignment horizontal="center" vertical="center"/>
    </xf>
    <xf numFmtId="0" fontId="56" fillId="2" borderId="5" xfId="0" applyFont="1" applyFill="1" applyBorder="1" applyAlignment="1">
      <alignment horizontal="center" vertical="center"/>
    </xf>
    <xf numFmtId="4" fontId="55" fillId="2" borderId="2" xfId="0" applyNumberFormat="1" applyFont="1" applyFill="1" applyBorder="1" applyAlignment="1">
      <alignment horizontal="center" vertical="center" wrapText="1"/>
    </xf>
    <xf numFmtId="0" fontId="4" fillId="0" borderId="8" xfId="0" applyFont="1" applyBorder="1" applyAlignment="1">
      <alignment horizontal="center" vertical="center"/>
    </xf>
    <xf numFmtId="2" fontId="4" fillId="3" borderId="2" xfId="0" applyNumberFormat="1" applyFont="1" applyFill="1" applyBorder="1" applyAlignment="1">
      <alignment horizontal="center" vertical="center" wrapText="1"/>
    </xf>
    <xf numFmtId="3" fontId="4" fillId="0" borderId="2" xfId="0" applyNumberFormat="1" applyFont="1" applyBorder="1" applyAlignment="1">
      <alignment horizontal="center" vertical="center"/>
    </xf>
    <xf numFmtId="0" fontId="16" fillId="0" borderId="0" xfId="0" applyFont="1"/>
    <xf numFmtId="0" fontId="0" fillId="4" borderId="2" xfId="0" applyFill="1" applyBorder="1"/>
    <xf numFmtId="0" fontId="0" fillId="13" borderId="5" xfId="0" applyFill="1" applyBorder="1" applyAlignment="1">
      <alignment horizontal="center" vertical="center" wrapText="1"/>
    </xf>
    <xf numFmtId="0" fontId="0" fillId="13" borderId="2" xfId="0" applyFill="1" applyBorder="1" applyAlignment="1">
      <alignment horizontal="center" vertical="center" wrapText="1"/>
    </xf>
    <xf numFmtId="1" fontId="0" fillId="13" borderId="2" xfId="0" applyNumberFormat="1" applyFill="1" applyBorder="1" applyAlignment="1">
      <alignment horizontal="center" vertical="center" wrapText="1"/>
    </xf>
    <xf numFmtId="0" fontId="0" fillId="13" borderId="5" xfId="0" applyFill="1" applyBorder="1" applyAlignment="1">
      <alignment horizontal="center" vertical="center"/>
    </xf>
    <xf numFmtId="4" fontId="0" fillId="13" borderId="2" xfId="0" applyNumberFormat="1" applyFill="1" applyBorder="1" applyAlignment="1">
      <alignment horizontal="center" vertical="center" wrapText="1"/>
    </xf>
    <xf numFmtId="0" fontId="57"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168"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xf>
    <xf numFmtId="169" fontId="7" fillId="0" borderId="0" xfId="0" applyNumberFormat="1" applyFont="1" applyAlignment="1">
      <alignment horizontal="center" vertical="center"/>
    </xf>
    <xf numFmtId="0" fontId="7" fillId="0" borderId="0" xfId="0" applyFont="1"/>
    <xf numFmtId="169" fontId="0" fillId="0" borderId="0" xfId="0" applyNumberFormat="1" applyAlignment="1">
      <alignment horizontal="center" vertical="center"/>
    </xf>
    <xf numFmtId="0" fontId="58" fillId="0" borderId="2" xfId="0" applyFont="1" applyBorder="1" applyAlignment="1">
      <alignment horizontal="center" vertical="center" wrapText="1"/>
    </xf>
    <xf numFmtId="168" fontId="0" fillId="0" borderId="2" xfId="0" applyNumberFormat="1" applyBorder="1" applyAlignment="1">
      <alignment horizontal="center" vertical="center" wrapText="1"/>
    </xf>
    <xf numFmtId="0" fontId="19" fillId="0" borderId="2" xfId="0" applyFont="1" applyBorder="1" applyAlignment="1">
      <alignment horizontal="center" vertical="center" wrapText="1"/>
    </xf>
    <xf numFmtId="49" fontId="19" fillId="0" borderId="2" xfId="0" applyNumberFormat="1" applyFont="1" applyBorder="1" applyAlignment="1">
      <alignment horizontal="center" vertical="center" wrapText="1"/>
    </xf>
    <xf numFmtId="0" fontId="0" fillId="14" borderId="1" xfId="0" applyFill="1" applyBorder="1" applyAlignment="1">
      <alignment horizontal="center"/>
    </xf>
    <xf numFmtId="0" fontId="0" fillId="14" borderId="2" xfId="0" applyFill="1" applyBorder="1"/>
    <xf numFmtId="0" fontId="0" fillId="15" borderId="2" xfId="0" applyFill="1" applyBorder="1" applyAlignment="1">
      <alignment horizontal="center" vertical="center"/>
    </xf>
    <xf numFmtId="4" fontId="0" fillId="15" borderId="2" xfId="0" applyNumberFormat="1" applyFill="1" applyBorder="1" applyAlignment="1">
      <alignment horizontal="center" vertical="center"/>
    </xf>
    <xf numFmtId="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7" fillId="0" borderId="2" xfId="0" applyFont="1" applyFill="1" applyBorder="1" applyAlignment="1">
      <alignment horizontal="center" vertical="center" wrapText="1"/>
    </xf>
    <xf numFmtId="4" fontId="7" fillId="0" borderId="2" xfId="0" applyNumberFormat="1" applyFont="1" applyFill="1" applyBorder="1" applyAlignment="1">
      <alignment horizontal="center" vertical="center"/>
    </xf>
    <xf numFmtId="170" fontId="4" fillId="0" borderId="2" xfId="0"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49" fontId="59"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58" fillId="0" borderId="0" xfId="0" applyFont="1"/>
    <xf numFmtId="0" fontId="4" fillId="0" borderId="2" xfId="0" applyFont="1" applyBorder="1" applyAlignment="1">
      <alignment horizontal="left" vertical="center" wrapText="1" shrinkToFit="1"/>
    </xf>
    <xf numFmtId="0" fontId="48" fillId="0" borderId="0" xfId="0" applyFont="1" applyAlignment="1">
      <alignment vertical="top" wrapText="1"/>
    </xf>
    <xf numFmtId="0" fontId="0" fillId="4" borderId="1" xfId="0" applyFill="1" applyBorder="1" applyAlignment="1">
      <alignment horizontal="center"/>
    </xf>
    <xf numFmtId="0" fontId="8" fillId="0" borderId="0" xfId="0" applyFont="1"/>
    <xf numFmtId="4" fontId="8" fillId="0" borderId="0" xfId="0" applyNumberFormat="1" applyFont="1"/>
    <xf numFmtId="0" fontId="60" fillId="0" borderId="0" xfId="0" applyFont="1"/>
    <xf numFmtId="0" fontId="15" fillId="0" borderId="0" xfId="0" applyFont="1"/>
    <xf numFmtId="0" fontId="15" fillId="0" borderId="2" xfId="0" applyFont="1" applyBorder="1" applyAlignment="1">
      <alignment horizontal="center" vertical="center"/>
    </xf>
    <xf numFmtId="8" fontId="15" fillId="3" borderId="2" xfId="0" applyNumberFormat="1" applyFont="1" applyFill="1" applyBorder="1" applyAlignment="1">
      <alignment horizontal="center" vertical="center"/>
    </xf>
    <xf numFmtId="49" fontId="15" fillId="3" borderId="2" xfId="8" applyNumberFormat="1" applyFont="1" applyFill="1" applyBorder="1" applyAlignment="1">
      <alignment horizontal="center" vertical="center" wrapText="1"/>
    </xf>
    <xf numFmtId="0" fontId="15" fillId="3" borderId="2" xfId="0" applyFont="1" applyFill="1" applyBorder="1" applyAlignment="1">
      <alignment horizontal="center" vertical="top" wrapText="1"/>
    </xf>
    <xf numFmtId="0" fontId="8" fillId="0" borderId="0" xfId="0" applyFont="1" applyAlignment="1">
      <alignment horizontal="left" vertical="center" wrapText="1"/>
    </xf>
    <xf numFmtId="4" fontId="8" fillId="0" borderId="0" xfId="0" applyNumberFormat="1" applyFont="1" applyAlignment="1">
      <alignment horizontal="left" vertical="center" wrapText="1"/>
    </xf>
    <xf numFmtId="0" fontId="62" fillId="0" borderId="0" xfId="0" applyFont="1" applyAlignment="1">
      <alignment vertical="top"/>
    </xf>
    <xf numFmtId="4" fontId="4" fillId="3" borderId="2" xfId="0" applyNumberFormat="1" applyFont="1" applyFill="1" applyBorder="1" applyAlignment="1">
      <alignment horizontal="center" vertical="center" wrapText="1"/>
    </xf>
    <xf numFmtId="4" fontId="0" fillId="3" borderId="2" xfId="0" applyNumberForma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5" xfId="0" applyFont="1" applyFill="1" applyBorder="1" applyAlignment="1">
      <alignment horizontal="center" vertical="center"/>
    </xf>
    <xf numFmtId="1" fontId="2" fillId="4"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17"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5" borderId="2" xfId="0" applyFont="1" applyFill="1" applyBorder="1" applyAlignment="1">
      <alignment horizontal="center"/>
    </xf>
    <xf numFmtId="4" fontId="4" fillId="5" borderId="2" xfId="0" applyNumberFormat="1" applyFont="1" applyFill="1" applyBorder="1" applyAlignment="1">
      <alignment horizontal="center"/>
    </xf>
    <xf numFmtId="0" fontId="0" fillId="12" borderId="2" xfId="0" applyFill="1" applyBorder="1" applyAlignment="1">
      <alignment vertical="center" wrapText="1"/>
    </xf>
    <xf numFmtId="0" fontId="63" fillId="3" borderId="2" xfId="7" applyFont="1" applyFill="1" applyBorder="1" applyAlignment="1">
      <alignment horizontal="center" vertical="center" wrapText="1"/>
    </xf>
    <xf numFmtId="0" fontId="46" fillId="3" borderId="2" xfId="7" applyFont="1" applyFill="1" applyBorder="1" applyAlignment="1">
      <alignment vertical="center" wrapText="1"/>
    </xf>
    <xf numFmtId="4" fontId="46" fillId="3" borderId="2" xfId="7" applyNumberFormat="1" applyFont="1" applyFill="1" applyBorder="1" applyAlignment="1">
      <alignment vertical="center" wrapText="1"/>
    </xf>
    <xf numFmtId="0" fontId="15" fillId="0" borderId="0" xfId="0" applyFont="1" applyAlignment="1">
      <alignment vertical="center" wrapText="1"/>
    </xf>
    <xf numFmtId="0" fontId="63" fillId="3" borderId="2" xfId="0" applyFont="1" applyFill="1" applyBorder="1" applyAlignment="1">
      <alignment horizontal="center" vertical="center" wrapText="1"/>
    </xf>
    <xf numFmtId="0" fontId="63" fillId="3" borderId="2" xfId="0" applyFont="1" applyFill="1" applyBorder="1" applyAlignment="1">
      <alignment horizontal="left" vertical="center" wrapText="1"/>
    </xf>
    <xf numFmtId="0" fontId="63" fillId="3" borderId="2" xfId="0" applyFont="1" applyFill="1" applyBorder="1" applyAlignment="1">
      <alignment horizontal="center" vertical="center"/>
    </xf>
    <xf numFmtId="17" fontId="63" fillId="3" borderId="2" xfId="0" applyNumberFormat="1" applyFont="1" applyFill="1" applyBorder="1" applyAlignment="1">
      <alignment horizontal="center" vertical="center" wrapText="1"/>
    </xf>
    <xf numFmtId="4" fontId="63" fillId="3" borderId="2" xfId="0" applyNumberFormat="1" applyFont="1" applyFill="1" applyBorder="1" applyAlignment="1">
      <alignment horizontal="center" vertical="center" wrapText="1"/>
    </xf>
    <xf numFmtId="2" fontId="63" fillId="3" borderId="2" xfId="0" applyNumberFormat="1" applyFont="1" applyFill="1" applyBorder="1" applyAlignment="1">
      <alignment horizontal="center" vertical="center"/>
    </xf>
    <xf numFmtId="0" fontId="8" fillId="3" borderId="0" xfId="0" applyFont="1" applyFill="1" applyAlignment="1">
      <alignment vertical="center"/>
    </xf>
    <xf numFmtId="3" fontId="63" fillId="3" borderId="2" xfId="0" applyNumberFormat="1" applyFont="1" applyFill="1" applyBorder="1" applyAlignment="1">
      <alignment horizontal="center" vertical="center" wrapText="1"/>
    </xf>
    <xf numFmtId="0" fontId="63" fillId="0" borderId="0" xfId="0" applyFont="1" applyAlignment="1">
      <alignment horizontal="center" vertical="center"/>
    </xf>
    <xf numFmtId="0" fontId="63" fillId="3" borderId="2" xfId="7" applyFont="1" applyFill="1" applyBorder="1" applyAlignment="1">
      <alignment horizontal="left" vertical="center" wrapText="1"/>
    </xf>
    <xf numFmtId="0" fontId="63" fillId="3" borderId="2" xfId="7" applyFont="1" applyFill="1" applyBorder="1" applyAlignment="1">
      <alignment vertical="center" wrapText="1"/>
    </xf>
    <xf numFmtId="0" fontId="46" fillId="3" borderId="2" xfId="7" quotePrefix="1" applyFont="1" applyFill="1" applyBorder="1" applyAlignment="1">
      <alignment horizontal="center" vertical="center" wrapText="1"/>
    </xf>
    <xf numFmtId="4" fontId="63" fillId="3" borderId="2" xfId="7" applyNumberFormat="1" applyFont="1" applyFill="1" applyBorder="1" applyAlignment="1">
      <alignment vertical="center" wrapText="1"/>
    </xf>
    <xf numFmtId="4" fontId="63" fillId="3" borderId="2" xfId="7" applyNumberFormat="1" applyFont="1" applyFill="1" applyBorder="1" applyAlignment="1">
      <alignment horizontal="right" vertical="center" wrapText="1"/>
    </xf>
    <xf numFmtId="16" fontId="46" fillId="3" borderId="2" xfId="7" quotePrefix="1" applyNumberFormat="1" applyFont="1" applyFill="1" applyBorder="1" applyAlignment="1">
      <alignment horizontal="center" vertical="center" wrapText="1"/>
    </xf>
    <xf numFmtId="0" fontId="48" fillId="4" borderId="2" xfId="0" applyFont="1" applyFill="1" applyBorder="1" applyAlignment="1">
      <alignment horizontal="center" vertical="center"/>
    </xf>
    <xf numFmtId="0" fontId="12" fillId="0" borderId="2" xfId="0" applyFont="1" applyBorder="1" applyAlignment="1">
      <alignment horizontal="center" vertical="center"/>
    </xf>
    <xf numFmtId="4" fontId="48" fillId="0" borderId="2" xfId="0" applyNumberFormat="1" applyFont="1" applyBorder="1" applyAlignment="1">
      <alignment horizontal="right" vertical="center"/>
    </xf>
    <xf numFmtId="0" fontId="63" fillId="0" borderId="2" xfId="0" applyFont="1" applyFill="1" applyBorder="1" applyAlignment="1">
      <alignment horizontal="center" vertical="center" wrapText="1"/>
    </xf>
    <xf numFmtId="0" fontId="63" fillId="0" borderId="2" xfId="0" applyFont="1" applyFill="1" applyBorder="1" applyAlignment="1">
      <alignment horizontal="left" vertical="center" wrapText="1"/>
    </xf>
    <xf numFmtId="0" fontId="46" fillId="0" borderId="2" xfId="0" applyFont="1" applyFill="1" applyBorder="1" applyAlignment="1">
      <alignment horizontal="center" vertical="center" wrapText="1"/>
    </xf>
    <xf numFmtId="0" fontId="8" fillId="0" borderId="0" xfId="0" applyFont="1" applyFill="1" applyAlignment="1">
      <alignment vertical="center"/>
    </xf>
    <xf numFmtId="0" fontId="15" fillId="0" borderId="0" xfId="0" applyFont="1" applyFill="1" applyAlignment="1">
      <alignment vertical="center"/>
    </xf>
    <xf numFmtId="0" fontId="46" fillId="0" borderId="2" xfId="0" applyFont="1" applyFill="1" applyBorder="1" applyAlignment="1">
      <alignment horizontal="left" vertical="center" wrapText="1"/>
    </xf>
    <xf numFmtId="0" fontId="46" fillId="0" borderId="2" xfId="0" quotePrefix="1" applyFont="1" applyFill="1" applyBorder="1" applyAlignment="1">
      <alignment horizontal="center" vertical="center"/>
    </xf>
    <xf numFmtId="17" fontId="46" fillId="0" borderId="2" xfId="0" applyNumberFormat="1" applyFont="1" applyFill="1" applyBorder="1" applyAlignment="1">
      <alignment horizontal="center" vertical="center" wrapText="1"/>
    </xf>
    <xf numFmtId="4" fontId="46" fillId="0" borderId="2" xfId="0" applyNumberFormat="1" applyFont="1" applyFill="1" applyBorder="1" applyAlignment="1">
      <alignment horizontal="center" vertical="center" wrapText="1"/>
    </xf>
    <xf numFmtId="0" fontId="46" fillId="0" borderId="2" xfId="7" applyFont="1" applyFill="1" applyBorder="1" applyAlignment="1">
      <alignment horizontal="center" vertical="center" wrapText="1"/>
    </xf>
    <xf numFmtId="0" fontId="46" fillId="0" borderId="2" xfId="7" applyFont="1" applyFill="1" applyBorder="1" applyAlignment="1">
      <alignment horizontal="center" vertical="center"/>
    </xf>
    <xf numFmtId="0" fontId="46" fillId="0" borderId="2" xfId="7" applyFont="1" applyFill="1" applyBorder="1" applyAlignment="1">
      <alignment vertical="center" wrapText="1"/>
    </xf>
    <xf numFmtId="4" fontId="46" fillId="0" borderId="2" xfId="7" applyNumberFormat="1" applyFont="1" applyFill="1" applyBorder="1" applyAlignment="1">
      <alignment horizontal="center" vertical="center" wrapText="1"/>
    </xf>
    <xf numFmtId="4" fontId="46" fillId="0" borderId="2" xfId="0" applyNumberFormat="1" applyFont="1" applyFill="1" applyBorder="1" applyAlignment="1">
      <alignment horizontal="center" vertical="center"/>
    </xf>
    <xf numFmtId="4" fontId="46" fillId="0" borderId="2" xfId="7" applyNumberFormat="1" applyFont="1" applyFill="1" applyBorder="1" applyAlignment="1">
      <alignment vertical="center" wrapText="1"/>
    </xf>
    <xf numFmtId="0" fontId="63" fillId="0" borderId="2" xfId="0" applyFont="1" applyFill="1" applyBorder="1" applyAlignment="1">
      <alignment horizontal="center" vertical="center"/>
    </xf>
    <xf numFmtId="0" fontId="46" fillId="0" borderId="2" xfId="0" applyFont="1" applyFill="1" applyBorder="1" applyAlignment="1">
      <alignment horizontal="center" vertical="center"/>
    </xf>
    <xf numFmtId="49" fontId="46" fillId="0" borderId="2" xfId="0" applyNumberFormat="1" applyFont="1" applyFill="1" applyBorder="1" applyAlignment="1">
      <alignment horizontal="center" vertical="center" wrapText="1"/>
    </xf>
    <xf numFmtId="0" fontId="46" fillId="0" borderId="2" xfId="7" quotePrefix="1" applyFont="1" applyFill="1" applyBorder="1" applyAlignment="1">
      <alignment horizontal="center" vertical="center" wrapText="1"/>
    </xf>
    <xf numFmtId="3" fontId="46" fillId="0" borderId="2" xfId="0" applyNumberFormat="1" applyFont="1" applyFill="1" applyBorder="1" applyAlignment="1">
      <alignment horizontal="center" vertical="center"/>
    </xf>
    <xf numFmtId="0" fontId="63" fillId="0" borderId="2" xfId="0" applyFont="1" applyFill="1" applyBorder="1" applyAlignment="1">
      <alignment vertical="center" wrapText="1"/>
    </xf>
    <xf numFmtId="0" fontId="63" fillId="0" borderId="2" xfId="0" applyFont="1" applyFill="1" applyBorder="1" applyAlignment="1">
      <alignment vertical="center"/>
    </xf>
    <xf numFmtId="4" fontId="63" fillId="0" borderId="2" xfId="0" applyNumberFormat="1" applyFont="1" applyFill="1" applyBorder="1" applyAlignment="1">
      <alignment vertical="center"/>
    </xf>
    <xf numFmtId="0" fontId="63" fillId="0" borderId="2" xfId="0" applyFont="1" applyFill="1" applyBorder="1" applyAlignment="1">
      <alignment horizontal="left" vertical="center"/>
    </xf>
    <xf numFmtId="4" fontId="63" fillId="0" borderId="2" xfId="0" applyNumberFormat="1" applyFont="1" applyFill="1" applyBorder="1" applyAlignment="1">
      <alignment horizontal="right" vertical="center"/>
    </xf>
    <xf numFmtId="4" fontId="63" fillId="0" borderId="2" xfId="0" applyNumberFormat="1" applyFont="1" applyFill="1" applyBorder="1" applyAlignment="1">
      <alignment horizontal="right" vertical="center" wrapText="1"/>
    </xf>
    <xf numFmtId="0" fontId="65" fillId="2" borderId="1" xfId="0" applyFont="1" applyFill="1" applyBorder="1" applyAlignment="1">
      <alignment horizontal="center" vertical="center" wrapText="1"/>
    </xf>
    <xf numFmtId="0" fontId="65" fillId="2" borderId="1" xfId="0" applyFont="1" applyFill="1" applyBorder="1" applyAlignment="1">
      <alignment vertical="center" wrapText="1"/>
    </xf>
    <xf numFmtId="0" fontId="65" fillId="2" borderId="5" xfId="0" applyFont="1" applyFill="1" applyBorder="1" applyAlignment="1">
      <alignment horizontal="center" vertical="center" wrapText="1"/>
    </xf>
    <xf numFmtId="0" fontId="65" fillId="2" borderId="2" xfId="0" applyFont="1" applyFill="1" applyBorder="1" applyAlignment="1">
      <alignment horizontal="center" vertical="center" wrapText="1"/>
    </xf>
    <xf numFmtId="1" fontId="65" fillId="2" borderId="2" xfId="0" applyNumberFormat="1" applyFont="1" applyFill="1" applyBorder="1" applyAlignment="1">
      <alignment horizontal="center" vertical="center" wrapText="1"/>
    </xf>
    <xf numFmtId="0" fontId="65" fillId="2" borderId="5" xfId="0" applyFont="1" applyFill="1" applyBorder="1" applyAlignment="1">
      <alignment vertical="center" wrapText="1"/>
    </xf>
    <xf numFmtId="0" fontId="65" fillId="2" borderId="5" xfId="0" applyFont="1" applyFill="1" applyBorder="1" applyAlignment="1">
      <alignment horizontal="center" vertical="center"/>
    </xf>
    <xf numFmtId="4" fontId="65" fillId="2" borderId="2" xfId="0" applyNumberFormat="1" applyFont="1" applyFill="1" applyBorder="1" applyAlignment="1">
      <alignment horizontal="center" vertical="center" wrapText="1"/>
    </xf>
    <xf numFmtId="164" fontId="53" fillId="0" borderId="0" xfId="0" applyNumberFormat="1" applyFont="1" applyAlignment="1">
      <alignment horizontal="center" vertical="center"/>
    </xf>
    <xf numFmtId="0" fontId="0" fillId="4" borderId="18" xfId="0" applyFill="1" applyBorder="1" applyAlignment="1">
      <alignment horizontal="center"/>
    </xf>
    <xf numFmtId="3" fontId="0" fillId="0" borderId="2" xfId="0" applyNumberFormat="1" applyBorder="1" applyAlignment="1">
      <alignment horizontal="center" vertical="center"/>
    </xf>
    <xf numFmtId="0" fontId="1" fillId="0" borderId="0" xfId="0" applyFont="1" applyAlignment="1">
      <alignment vertical="top"/>
    </xf>
    <xf numFmtId="0" fontId="0" fillId="4" borderId="1" xfId="0" applyFill="1" applyBorder="1" applyAlignment="1">
      <alignment horizontal="center" vertical="center"/>
    </xf>
    <xf numFmtId="0" fontId="4" fillId="5" borderId="2" xfId="0" applyFont="1" applyFill="1" applyBorder="1" applyAlignment="1">
      <alignment horizontal="center" vertical="center"/>
    </xf>
    <xf numFmtId="4" fontId="4" fillId="5"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0" fillId="0" borderId="2" xfId="0" applyBorder="1"/>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3"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0" fillId="12" borderId="2"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4" borderId="2" xfId="0" applyFill="1" applyBorder="1" applyAlignment="1">
      <alignment horizontal="center"/>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4" fillId="3" borderId="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2" fontId="0" fillId="0" borderId="1" xfId="0" applyNumberFormat="1" applyBorder="1" applyAlignment="1">
      <alignment horizontal="center" vertical="center"/>
    </xf>
    <xf numFmtId="2" fontId="0" fillId="0" borderId="7" xfId="0" applyNumberFormat="1" applyBorder="1" applyAlignment="1">
      <alignment horizontal="center" vertical="center"/>
    </xf>
    <xf numFmtId="2" fontId="0" fillId="0" borderId="5" xfId="0" applyNumberForma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1" fillId="0" borderId="8"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2" fontId="0" fillId="0" borderId="1" xfId="0" applyNumberFormat="1" applyBorder="1" applyAlignment="1">
      <alignment horizontal="center" vertical="center" wrapText="1"/>
    </xf>
    <xf numFmtId="2" fontId="0" fillId="0" borderId="5" xfId="0" applyNumberFormat="1" applyBorder="1" applyAlignment="1">
      <alignment horizontal="center" vertical="center" wrapText="1"/>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2" fontId="4" fillId="0" borderId="1" xfId="0"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4" fillId="0" borderId="2" xfId="0" applyFont="1" applyFill="1" applyBorder="1" applyAlignment="1">
      <alignment horizontal="left" vertical="center" wrapText="1"/>
    </xf>
    <xf numFmtId="17" fontId="4" fillId="0" borderId="1" xfId="0" applyNumberFormat="1" applyFont="1" applyFill="1" applyBorder="1" applyAlignment="1">
      <alignment horizontal="center" vertical="center" wrapText="1"/>
    </xf>
    <xf numFmtId="17" fontId="4" fillId="0" borderId="5"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4" fontId="4" fillId="0" borderId="5" xfId="0" applyNumberFormat="1" applyFont="1" applyBorder="1" applyAlignment="1">
      <alignment horizontal="center" vertical="center"/>
    </xf>
    <xf numFmtId="0" fontId="4" fillId="0" borderId="5" xfId="0" applyFont="1" applyBorder="1" applyAlignment="1">
      <alignment horizontal="center" vertical="center"/>
    </xf>
    <xf numFmtId="2" fontId="4" fillId="0" borderId="1" xfId="0" applyNumberFormat="1" applyFont="1" applyBorder="1" applyAlignment="1">
      <alignment horizontal="center" vertical="center"/>
    </xf>
    <xf numFmtId="2" fontId="4" fillId="0" borderId="5"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1" xfId="0" applyFont="1" applyFill="1" applyBorder="1" applyAlignment="1">
      <alignment horizontal="center" vertical="center"/>
    </xf>
    <xf numFmtId="0" fontId="49" fillId="4" borderId="5" xfId="0" applyFont="1" applyFill="1" applyBorder="1" applyAlignment="1">
      <alignment horizontal="center" vertical="center"/>
    </xf>
    <xf numFmtId="0" fontId="49" fillId="4" borderId="3" xfId="0" applyFont="1" applyFill="1" applyBorder="1" applyAlignment="1">
      <alignment horizontal="center" vertical="center" wrapText="1"/>
    </xf>
    <xf numFmtId="0" fontId="50" fillId="4" borderId="4" xfId="0" applyFont="1" applyFill="1" applyBorder="1" applyAlignment="1">
      <alignment horizontal="center"/>
    </xf>
    <xf numFmtId="4" fontId="49" fillId="4" borderId="2" xfId="0" applyNumberFormat="1" applyFont="1" applyFill="1" applyBorder="1" applyAlignment="1">
      <alignment horizontal="center" vertical="center" wrapText="1"/>
    </xf>
    <xf numFmtId="0" fontId="1" fillId="0" borderId="0" xfId="0" applyFont="1"/>
    <xf numFmtId="0" fontId="49" fillId="4" borderId="1" xfId="0" applyFont="1" applyFill="1" applyBorder="1" applyAlignment="1">
      <alignment horizontal="center" vertical="center" wrapText="1"/>
    </xf>
    <xf numFmtId="0" fontId="49" fillId="4" borderId="5" xfId="0" applyFont="1" applyFill="1" applyBorder="1" applyAlignment="1">
      <alignment horizontal="center" vertical="center" wrapText="1"/>
    </xf>
    <xf numFmtId="0" fontId="0" fillId="4" borderId="3" xfId="0" applyFill="1" applyBorder="1" applyAlignment="1">
      <alignment horizontal="center"/>
    </xf>
    <xf numFmtId="0" fontId="0" fillId="4" borderId="6" xfId="0" applyFill="1" applyBorder="1" applyAlignment="1">
      <alignment horizontal="center"/>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4" borderId="4" xfId="0" applyFill="1" applyBorder="1" applyAlignment="1">
      <alignment horizont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4" fillId="0" borderId="2" xfId="0" applyFont="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165" fontId="0" fillId="0" borderId="1" xfId="0" applyNumberFormat="1" applyBorder="1" applyAlignment="1">
      <alignment horizontal="center" vertical="center" wrapText="1"/>
    </xf>
    <xf numFmtId="165" fontId="0" fillId="0" borderId="5"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4" fillId="0" borderId="2" xfId="0" applyFont="1" applyFill="1" applyBorder="1"/>
    <xf numFmtId="4" fontId="4" fillId="0" borderId="2" xfId="0" applyNumberFormat="1" applyFont="1" applyFill="1" applyBorder="1" applyAlignment="1">
      <alignment horizontal="center" vertical="center" wrapText="1"/>
    </xf>
    <xf numFmtId="0" fontId="4" fillId="0" borderId="5" xfId="0" applyFont="1" applyFill="1" applyBorder="1"/>
    <xf numFmtId="4" fontId="0" fillId="0" borderId="2" xfId="0" applyNumberFormat="1" applyBorder="1" applyAlignment="1">
      <alignment horizontal="center" vertical="center" wrapText="1"/>
    </xf>
    <xf numFmtId="0" fontId="0" fillId="0" borderId="2" xfId="0" applyBorder="1"/>
    <xf numFmtId="0" fontId="0" fillId="0" borderId="5" xfId="0"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Fill="1" applyBorder="1"/>
    <xf numFmtId="4" fontId="0" fillId="0" borderId="1" xfId="0" applyNumberFormat="1" applyBorder="1" applyAlignment="1">
      <alignment horizontal="center" vertical="center"/>
    </xf>
    <xf numFmtId="17" fontId="0" fillId="0" borderId="1" xfId="0" applyNumberFormat="1" applyBorder="1" applyAlignment="1">
      <alignment horizontal="center" vertical="center" wrapText="1"/>
    </xf>
    <xf numFmtId="0" fontId="4" fillId="0" borderId="1" xfId="0" applyFont="1" applyBorder="1" applyAlignment="1">
      <alignment horizontal="left" vertical="center"/>
    </xf>
    <xf numFmtId="0" fontId="4" fillId="0" borderId="5" xfId="0" applyFont="1"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wrapText="1"/>
    </xf>
    <xf numFmtId="4" fontId="0" fillId="0" borderId="5" xfId="0" applyNumberFormat="1" applyBorder="1" applyAlignment="1">
      <alignment horizontal="center" vertical="center"/>
    </xf>
    <xf numFmtId="4" fontId="4" fillId="0" borderId="7"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0" fillId="0" borderId="17" xfId="0" applyBorder="1" applyAlignment="1">
      <alignment horizontal="right"/>
    </xf>
    <xf numFmtId="4" fontId="55" fillId="2" borderId="2" xfId="0" applyNumberFormat="1" applyFont="1" applyFill="1" applyBorder="1" applyAlignment="1">
      <alignment horizontal="center" vertical="center" wrapText="1"/>
    </xf>
    <xf numFmtId="0" fontId="55" fillId="2" borderId="1" xfId="0" applyFont="1" applyFill="1" applyBorder="1" applyAlignment="1">
      <alignment horizontal="center" vertical="center"/>
    </xf>
    <xf numFmtId="0" fontId="55" fillId="2" borderId="5" xfId="0" applyFont="1" applyFill="1" applyBorder="1" applyAlignment="1">
      <alignment horizontal="center" vertical="center"/>
    </xf>
    <xf numFmtId="0" fontId="55" fillId="2" borderId="1" xfId="0" applyFont="1" applyFill="1" applyBorder="1" applyAlignment="1">
      <alignment horizontal="center" vertical="center" wrapText="1"/>
    </xf>
    <xf numFmtId="0" fontId="55" fillId="2" borderId="5" xfId="0" applyFont="1" applyFill="1" applyBorder="1" applyAlignment="1">
      <alignment horizontal="center" vertical="center" wrapText="1"/>
    </xf>
    <xf numFmtId="0" fontId="56" fillId="2" borderId="1" xfId="0" applyFont="1" applyFill="1" applyBorder="1" applyAlignment="1">
      <alignment horizontal="center" vertical="center"/>
    </xf>
    <xf numFmtId="0" fontId="56" fillId="2" borderId="5" xfId="0" applyFont="1" applyFill="1" applyBorder="1" applyAlignment="1">
      <alignment horizontal="center" vertical="center"/>
    </xf>
    <xf numFmtId="0" fontId="55" fillId="2" borderId="2"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16" fillId="0" borderId="4" xfId="0" applyFont="1" applyBorder="1" applyAlignment="1">
      <alignment horizontal="center"/>
    </xf>
    <xf numFmtId="0" fontId="0" fillId="14" borderId="2" xfId="0" applyFill="1" applyBorder="1" applyAlignment="1">
      <alignment horizontal="center"/>
    </xf>
    <xf numFmtId="0" fontId="0" fillId="14" borderId="3" xfId="0" applyFill="1" applyBorder="1" applyAlignment="1">
      <alignment horizontal="center"/>
    </xf>
    <xf numFmtId="0" fontId="0" fillId="13" borderId="2" xfId="0" applyFill="1" applyBorder="1" applyAlignment="1">
      <alignment horizontal="center" vertical="center"/>
    </xf>
    <xf numFmtId="0" fontId="0" fillId="13" borderId="2" xfId="0" applyFill="1" applyBorder="1" applyAlignment="1">
      <alignment horizontal="center" vertical="center" wrapText="1"/>
    </xf>
    <xf numFmtId="4" fontId="0" fillId="13" borderId="2" xfId="0" applyNumberFormat="1" applyFill="1" applyBorder="1" applyAlignment="1">
      <alignment horizontal="center" vertical="center" wrapText="1"/>
    </xf>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0" fontId="4"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0" fillId="4" borderId="1" xfId="0" applyFill="1" applyBorder="1" applyAlignment="1">
      <alignment horizontal="center"/>
    </xf>
    <xf numFmtId="0" fontId="4" fillId="0" borderId="2" xfId="0" applyFont="1" applyBorder="1" applyAlignment="1">
      <alignment vertic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vertical="center"/>
    </xf>
    <xf numFmtId="0" fontId="48" fillId="3" borderId="0" xfId="0" applyFont="1" applyFill="1" applyAlignment="1">
      <alignment horizontal="center" vertical="center"/>
    </xf>
    <xf numFmtId="0" fontId="48" fillId="4" borderId="2" xfId="0" applyFont="1" applyFill="1" applyBorder="1" applyAlignment="1">
      <alignment horizontal="center" vertical="center"/>
    </xf>
    <xf numFmtId="0" fontId="0" fillId="4" borderId="6" xfId="0" applyFill="1" applyBorder="1" applyAlignment="1">
      <alignment horizontal="center" vertical="center"/>
    </xf>
    <xf numFmtId="0" fontId="0" fillId="4" borderId="4" xfId="0" applyFill="1" applyBorder="1" applyAlignment="1">
      <alignment horizontal="center" vertical="center"/>
    </xf>
    <xf numFmtId="0" fontId="44" fillId="2" borderId="2" xfId="0" applyFont="1" applyFill="1" applyBorder="1" applyAlignment="1">
      <alignment horizontal="center" vertical="center"/>
    </xf>
    <xf numFmtId="0" fontId="44" fillId="2" borderId="2"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0" borderId="2" xfId="0" applyFont="1" applyBorder="1" applyAlignment="1">
      <alignment horizontal="center" vertical="center"/>
    </xf>
    <xf numFmtId="4" fontId="44" fillId="2" borderId="2" xfId="0" applyNumberFormat="1" applyFont="1" applyFill="1" applyBorder="1" applyAlignment="1">
      <alignment horizontal="center" vertical="center" wrapText="1"/>
    </xf>
    <xf numFmtId="4" fontId="7"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65" fillId="2" borderId="3" xfId="0" applyFont="1" applyFill="1" applyBorder="1" applyAlignment="1">
      <alignment horizontal="center" vertical="center" wrapText="1"/>
    </xf>
    <xf numFmtId="0" fontId="65" fillId="2" borderId="4" xfId="0" applyFont="1" applyFill="1" applyBorder="1" applyAlignment="1">
      <alignment horizontal="center" vertical="center" wrapText="1"/>
    </xf>
    <xf numFmtId="4" fontId="65" fillId="2" borderId="3" xfId="0" applyNumberFormat="1" applyFont="1" applyFill="1" applyBorder="1" applyAlignment="1">
      <alignment horizontal="center" vertical="center" wrapText="1"/>
    </xf>
    <xf numFmtId="4" fontId="65" fillId="2" borderId="4" xfId="0" applyNumberFormat="1" applyFont="1" applyFill="1" applyBorder="1" applyAlignment="1">
      <alignment horizontal="center" vertical="center" wrapText="1"/>
    </xf>
    <xf numFmtId="0" fontId="65" fillId="2" borderId="1" xfId="0" applyFont="1" applyFill="1" applyBorder="1" applyAlignment="1">
      <alignment horizontal="center" vertical="center"/>
    </xf>
    <xf numFmtId="0" fontId="65" fillId="2" borderId="5" xfId="0" applyFont="1" applyFill="1" applyBorder="1" applyAlignment="1">
      <alignment horizontal="center" vertical="center"/>
    </xf>
    <xf numFmtId="0" fontId="65" fillId="2" borderId="1"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2" xfId="0" applyFont="1" applyFill="1" applyBorder="1" applyAlignment="1">
      <alignment horizontal="center" vertical="center" wrapText="1"/>
    </xf>
    <xf numFmtId="4" fontId="33" fillId="0" borderId="2" xfId="0"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32" fillId="0" borderId="2" xfId="4" applyFont="1" applyFill="1" applyBorder="1" applyAlignment="1">
      <alignment horizontal="center" vertical="center" wrapText="1"/>
    </xf>
    <xf numFmtId="0" fontId="30" fillId="10" borderId="2" xfId="0" applyFont="1" applyFill="1" applyBorder="1" applyAlignment="1">
      <alignment horizontal="center" vertical="center" wrapText="1"/>
    </xf>
    <xf numFmtId="4" fontId="29" fillId="2" borderId="2" xfId="0" applyNumberFormat="1" applyFont="1" applyFill="1" applyBorder="1" applyAlignment="1">
      <alignment horizontal="center" vertical="center" wrapText="1"/>
    </xf>
    <xf numFmtId="0" fontId="32" fillId="0" borderId="2" xfId="0" applyFont="1" applyFill="1" applyBorder="1" applyAlignment="1">
      <alignment horizontal="left" vertical="center" wrapText="1"/>
    </xf>
    <xf numFmtId="0" fontId="31" fillId="3" borderId="2" xfId="0" applyFont="1" applyFill="1" applyBorder="1" applyAlignment="1">
      <alignment horizontal="center" vertical="center"/>
    </xf>
    <xf numFmtId="0" fontId="31" fillId="0" borderId="2" xfId="0" applyFont="1" applyBorder="1" applyAlignment="1">
      <alignment horizontal="center" vertical="center"/>
    </xf>
    <xf numFmtId="0" fontId="31" fillId="0" borderId="2" xfId="0" applyFont="1" applyBorder="1" applyAlignment="1">
      <alignment horizontal="center" vertical="center" wrapText="1"/>
    </xf>
    <xf numFmtId="4" fontId="36" fillId="0" borderId="2" xfId="0" applyNumberFormat="1" applyFont="1" applyBorder="1" applyAlignment="1">
      <alignment horizontal="center" vertical="center" wrapText="1"/>
    </xf>
    <xf numFmtId="0" fontId="36" fillId="0" borderId="2" xfId="0" applyFont="1" applyBorder="1" applyAlignment="1">
      <alignment horizontal="center" vertical="center" wrapText="1"/>
    </xf>
    <xf numFmtId="0" fontId="31" fillId="0" borderId="2" xfId="4"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4" fontId="31"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167" fontId="31" fillId="0" borderId="2" xfId="0" applyNumberFormat="1" applyFont="1" applyBorder="1" applyAlignment="1">
      <alignment horizontal="center" vertical="center" wrapText="1"/>
    </xf>
    <xf numFmtId="4" fontId="32" fillId="0" borderId="2" xfId="0" applyNumberFormat="1" applyFont="1" applyFill="1" applyBorder="1" applyAlignment="1">
      <alignment horizontal="center" vertical="center" wrapText="1"/>
    </xf>
    <xf numFmtId="4" fontId="30" fillId="0" borderId="2" xfId="0" applyNumberFormat="1" applyFont="1" applyBorder="1" applyAlignment="1">
      <alignment horizontal="center"/>
    </xf>
    <xf numFmtId="49" fontId="30" fillId="0" borderId="2" xfId="0" applyNumberFormat="1" applyFont="1" applyBorder="1" applyAlignment="1">
      <alignment horizontal="center" vertical="center" wrapText="1"/>
    </xf>
    <xf numFmtId="0" fontId="30" fillId="0" borderId="2" xfId="0" applyFont="1" applyBorder="1" applyAlignment="1">
      <alignment horizontal="center" vertical="center"/>
    </xf>
    <xf numFmtId="0" fontId="30" fillId="3" borderId="2" xfId="0" applyFont="1" applyFill="1" applyBorder="1" applyAlignment="1">
      <alignment horizontal="center" vertical="center" wrapText="1"/>
    </xf>
    <xf numFmtId="0" fontId="30" fillId="3" borderId="2" xfId="0" applyFont="1" applyFill="1" applyBorder="1" applyAlignment="1">
      <alignment horizontal="center" vertical="center"/>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0" fontId="35" fillId="3" borderId="2" xfId="0" applyFont="1" applyFill="1" applyBorder="1" applyAlignment="1">
      <alignment horizontal="center" vertical="center"/>
    </xf>
    <xf numFmtId="4" fontId="30" fillId="0" borderId="2" xfId="0" applyNumberFormat="1" applyFont="1" applyBorder="1" applyAlignment="1">
      <alignment horizontal="center" vertical="center"/>
    </xf>
    <xf numFmtId="4" fontId="33" fillId="0" borderId="2" xfId="0" applyNumberFormat="1" applyFont="1" applyBorder="1" applyAlignment="1">
      <alignment horizontal="center" vertical="center" wrapText="1"/>
    </xf>
    <xf numFmtId="0" fontId="29"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4" fontId="32" fillId="0" borderId="2" xfId="0" applyNumberFormat="1" applyFont="1" applyFill="1" applyBorder="1" applyAlignment="1">
      <alignment horizontal="center" vertical="center"/>
    </xf>
    <xf numFmtId="4" fontId="29" fillId="0" borderId="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49" fontId="32" fillId="0" borderId="2" xfId="0" applyNumberFormat="1" applyFont="1" applyFill="1" applyBorder="1" applyAlignment="1">
      <alignment horizontal="center" vertical="center" wrapText="1"/>
    </xf>
    <xf numFmtId="17" fontId="32" fillId="0" borderId="2" xfId="0" applyNumberFormat="1" applyFont="1" applyFill="1" applyBorder="1" applyAlignment="1">
      <alignment horizontal="center" vertical="center"/>
    </xf>
    <xf numFmtId="165" fontId="30" fillId="0" borderId="2" xfId="0" applyNumberFormat="1" applyFont="1" applyFill="1" applyBorder="1" applyAlignment="1">
      <alignment horizontal="center" vertical="center" wrapText="1"/>
    </xf>
    <xf numFmtId="4" fontId="30"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4" fontId="32" fillId="0" borderId="2" xfId="6" applyNumberFormat="1" applyFont="1" applyFill="1" applyBorder="1" applyAlignment="1">
      <alignment horizontal="center" vertical="center" wrapText="1"/>
    </xf>
    <xf numFmtId="49" fontId="38" fillId="0" borderId="2" xfId="0" applyNumberFormat="1" applyFont="1" applyFill="1" applyBorder="1" applyAlignment="1">
      <alignment horizontal="center" vertical="center"/>
    </xf>
    <xf numFmtId="0" fontId="38" fillId="0" borderId="2" xfId="0" applyFont="1" applyFill="1" applyBorder="1" applyAlignment="1">
      <alignment horizontal="center" vertical="center" wrapText="1"/>
    </xf>
    <xf numFmtId="0" fontId="0" fillId="4" borderId="3" xfId="0" applyFont="1" applyFill="1" applyBorder="1" applyAlignment="1">
      <alignment horizontal="center"/>
    </xf>
    <xf numFmtId="0" fontId="0" fillId="4" borderId="4" xfId="0" applyFont="1" applyFill="1" applyBorder="1" applyAlignment="1">
      <alignment horizontal="center"/>
    </xf>
    <xf numFmtId="0" fontId="17" fillId="0" borderId="11" xfId="0" applyFont="1" applyFill="1" applyBorder="1" applyAlignment="1">
      <alignment horizontal="center" vertical="center" wrapText="1" readingOrder="1"/>
    </xf>
    <xf numFmtId="0" fontId="18" fillId="0" borderId="14" xfId="0" applyFont="1" applyFill="1" applyBorder="1"/>
    <xf numFmtId="0" fontId="19" fillId="0" borderId="11" xfId="0" applyFont="1" applyFill="1" applyBorder="1" applyAlignment="1">
      <alignment horizontal="center" vertical="center" wrapText="1"/>
    </xf>
    <xf numFmtId="4" fontId="17" fillId="0" borderId="11" xfId="0" applyNumberFormat="1" applyFont="1" applyFill="1" applyBorder="1" applyAlignment="1">
      <alignment horizontal="center" vertical="center" wrapText="1" readingOrder="1"/>
    </xf>
    <xf numFmtId="1" fontId="17" fillId="0" borderId="11" xfId="0" applyNumberFormat="1" applyFont="1" applyFill="1" applyBorder="1" applyAlignment="1">
      <alignment horizontal="center" vertical="center"/>
    </xf>
    <xf numFmtId="1" fontId="19" fillId="0" borderId="11" xfId="0" applyNumberFormat="1" applyFont="1" applyFill="1" applyBorder="1" applyAlignment="1">
      <alignment horizontal="center" vertical="center"/>
    </xf>
    <xf numFmtId="1" fontId="19" fillId="0" borderId="11" xfId="0" applyNumberFormat="1" applyFont="1" applyFill="1" applyBorder="1" applyAlignment="1">
      <alignment horizontal="center" vertical="center" wrapText="1"/>
    </xf>
    <xf numFmtId="1" fontId="19" fillId="0" borderId="11" xfId="0" applyNumberFormat="1" applyFont="1" applyFill="1" applyBorder="1" applyAlignment="1">
      <alignment vertical="top" wrapText="1"/>
    </xf>
    <xf numFmtId="0" fontId="17" fillId="0" borderId="11" xfId="0" applyFont="1" applyFill="1" applyBorder="1" applyAlignment="1">
      <alignment horizontal="center" vertical="center" wrapText="1"/>
    </xf>
    <xf numFmtId="0" fontId="19" fillId="0" borderId="11" xfId="0" applyFont="1" applyFill="1" applyBorder="1"/>
    <xf numFmtId="4" fontId="17"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xf>
    <xf numFmtId="0" fontId="7" fillId="0" borderId="11" xfId="0" applyFont="1" applyFill="1" applyBorder="1" applyAlignment="1">
      <alignment horizontal="left" vertical="center" wrapText="1"/>
    </xf>
    <xf numFmtId="0" fontId="18" fillId="0" borderId="16" xfId="0" applyFont="1" applyFill="1" applyBorder="1"/>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18" fillId="0" borderId="16" xfId="0" applyFont="1" applyFill="1" applyBorder="1" applyAlignment="1">
      <alignment horizontal="center"/>
    </xf>
    <xf numFmtId="0" fontId="18" fillId="0" borderId="14" xfId="0" applyFont="1" applyFill="1" applyBorder="1" applyAlignment="1">
      <alignment horizontal="center"/>
    </xf>
    <xf numFmtId="4" fontId="7" fillId="0" borderId="11"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17" fillId="6" borderId="11" xfId="0" applyFont="1" applyFill="1" applyBorder="1" applyAlignment="1">
      <alignment horizontal="center" vertical="center"/>
    </xf>
    <xf numFmtId="0" fontId="18" fillId="0" borderId="14" xfId="0" applyFont="1" applyBorder="1"/>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8" fillId="0" borderId="13" xfId="0" applyFont="1" applyBorder="1"/>
    <xf numFmtId="4" fontId="17" fillId="6" borderId="12"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 fontId="0" fillId="0" borderId="5" xfId="0" applyNumberFormat="1" applyBorder="1" applyAlignment="1">
      <alignment horizontal="center" vertical="center"/>
    </xf>
    <xf numFmtId="165" fontId="4" fillId="0" borderId="1"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4" fontId="0" fillId="0" borderId="7" xfId="0" applyNumberFormat="1" applyBorder="1" applyAlignment="1">
      <alignment horizontal="center" vertical="center"/>
    </xf>
    <xf numFmtId="4" fontId="0" fillId="0" borderId="2" xfId="0" applyNumberFormat="1" applyBorder="1" applyAlignment="1">
      <alignment horizontal="center" vertical="center"/>
    </xf>
    <xf numFmtId="165" fontId="0" fillId="0" borderId="2" xfId="0" applyNumberFormat="1" applyBorder="1" applyAlignment="1">
      <alignment horizontal="center" vertical="center" wrapText="1"/>
    </xf>
    <xf numFmtId="17" fontId="0" fillId="0" borderId="5" xfId="0" applyNumberFormat="1" applyBorder="1" applyAlignment="1">
      <alignment horizontal="center" vertical="center" wrapText="1"/>
    </xf>
    <xf numFmtId="17" fontId="0" fillId="0" borderId="2" xfId="0" applyNumberFormat="1" applyBorder="1" applyAlignment="1">
      <alignment horizontal="center" vertical="center" wrapText="1"/>
    </xf>
    <xf numFmtId="0" fontId="2" fillId="2" borderId="2" xfId="0" applyFont="1" applyFill="1" applyBorder="1" applyAlignment="1">
      <alignment horizontal="center" vertical="center"/>
    </xf>
    <xf numFmtId="0" fontId="0" fillId="0" borderId="2" xfId="0" applyBorder="1" applyAlignment="1">
      <alignment horizontal="center"/>
    </xf>
    <xf numFmtId="0" fontId="0" fillId="0" borderId="1" xfId="3" applyFont="1" applyBorder="1" applyAlignment="1">
      <alignment horizontal="center" vertical="center" wrapText="1"/>
    </xf>
    <xf numFmtId="0" fontId="0" fillId="0" borderId="5" xfId="3"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5" xfId="3"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0" fontId="0" fillId="0" borderId="11" xfId="0" applyFill="1" applyBorder="1" applyAlignment="1">
      <alignment horizontal="center" vertical="center"/>
    </xf>
    <xf numFmtId="0" fontId="20" fillId="0" borderId="16" xfId="0" applyFont="1" applyFill="1" applyBorder="1"/>
    <xf numFmtId="0" fontId="20" fillId="0" borderId="14" xfId="0" applyFont="1" applyFill="1" applyBorder="1"/>
    <xf numFmtId="0" fontId="0" fillId="0" borderId="11" xfId="0" applyFill="1" applyBorder="1" applyAlignment="1">
      <alignment horizontal="center" vertical="center" wrapText="1"/>
    </xf>
    <xf numFmtId="4" fontId="0" fillId="0" borderId="11" xfId="0" applyNumberFormat="1" applyFill="1" applyBorder="1" applyAlignment="1">
      <alignment horizontal="center" vertical="center"/>
    </xf>
    <xf numFmtId="0" fontId="20" fillId="0" borderId="13" xfId="0" applyFont="1" applyBorder="1"/>
    <xf numFmtId="0" fontId="4" fillId="0" borderId="11" xfId="0" applyFont="1" applyFill="1" applyBorder="1" applyAlignment="1">
      <alignment horizontal="center" vertical="center" wrapText="1"/>
    </xf>
    <xf numFmtId="0" fontId="7" fillId="0" borderId="14" xfId="0" applyFont="1" applyFill="1" applyBorder="1"/>
    <xf numFmtId="17" fontId="7" fillId="0" borderId="11" xfId="0" applyNumberFormat="1" applyFont="1" applyFill="1" applyBorder="1" applyAlignment="1">
      <alignment horizontal="center" vertical="center" wrapText="1"/>
    </xf>
    <xf numFmtId="0" fontId="0" fillId="6" borderId="11" xfId="0" applyFill="1" applyBorder="1" applyAlignment="1">
      <alignment horizontal="center" vertical="center"/>
    </xf>
    <xf numFmtId="0" fontId="20" fillId="0" borderId="14" xfId="0" applyFont="1" applyBorder="1"/>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4" fontId="0" fillId="6" borderId="12" xfId="0" applyNumberForma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3" xfId="0" applyFont="1" applyFill="1" applyBorder="1" applyAlignment="1">
      <alignment horizontal="center" vertical="center" wrapText="1"/>
    </xf>
    <xf numFmtId="0" fontId="8" fillId="0" borderId="4" xfId="0" applyFont="1" applyBorder="1" applyAlignment="1">
      <alignment horizontal="center"/>
    </xf>
    <xf numFmtId="4" fontId="22" fillId="2" borderId="2"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2" xfId="0" applyFont="1" applyFill="1" applyBorder="1" applyAlignment="1">
      <alignment horizontal="center" vertical="center"/>
    </xf>
    <xf numFmtId="0" fontId="8" fillId="0" borderId="2" xfId="0" applyFont="1" applyBorder="1" applyAlignment="1">
      <alignment horizontal="center"/>
    </xf>
    <xf numFmtId="0" fontId="0" fillId="0" borderId="4" xfId="0"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17" fontId="0" fillId="0" borderId="1" xfId="0" applyNumberFormat="1" applyFont="1" applyBorder="1" applyAlignment="1">
      <alignment horizontal="center" vertical="center" wrapText="1"/>
    </xf>
    <xf numFmtId="17" fontId="0" fillId="0" borderId="5" xfId="0" applyNumberFormat="1" applyFont="1" applyBorder="1" applyAlignment="1">
      <alignment horizontal="center" vertical="center" wrapText="1"/>
    </xf>
    <xf numFmtId="4" fontId="0" fillId="0" borderId="1" xfId="0" applyNumberFormat="1" applyFont="1" applyBorder="1" applyAlignment="1">
      <alignment horizontal="center" vertical="center"/>
    </xf>
    <xf numFmtId="4" fontId="0" fillId="0" borderId="5" xfId="0" applyNumberFormat="1" applyFont="1" applyBorder="1" applyAlignment="1">
      <alignment horizontal="center" vertical="center"/>
    </xf>
    <xf numFmtId="0" fontId="5" fillId="0" borderId="0" xfId="0" applyFont="1" applyAlignment="1">
      <alignment horizontal="left" vertical="top"/>
    </xf>
    <xf numFmtId="17" fontId="4" fillId="0" borderId="7" xfId="0" applyNumberFormat="1" applyFont="1" applyBorder="1" applyAlignment="1">
      <alignment horizontal="center" vertical="center" wrapText="1"/>
    </xf>
    <xf numFmtId="4" fontId="0" fillId="0" borderId="7" xfId="0" applyNumberFormat="1" applyFont="1" applyBorder="1" applyAlignment="1">
      <alignment horizontal="center" vertical="center"/>
    </xf>
    <xf numFmtId="0" fontId="1" fillId="0" borderId="7" xfId="0" applyFont="1" applyBorder="1" applyAlignment="1">
      <alignment horizontal="center" vertical="center" wrapText="1"/>
    </xf>
    <xf numFmtId="4" fontId="4" fillId="0" borderId="7" xfId="0" applyNumberFormat="1" applyFont="1" applyBorder="1" applyAlignment="1">
      <alignment horizontal="center" vertical="center"/>
    </xf>
    <xf numFmtId="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9" xfId="0" applyBorder="1" applyAlignment="1">
      <alignment horizontal="center" vertical="center"/>
    </xf>
    <xf numFmtId="0" fontId="0" fillId="0" borderId="17" xfId="0" applyBorder="1" applyAlignment="1">
      <alignment horizontal="center" vertical="center"/>
    </xf>
    <xf numFmtId="0" fontId="1" fillId="0" borderId="2" xfId="0" applyFont="1" applyBorder="1" applyAlignment="1">
      <alignment horizontal="center" vertical="center" wrapText="1"/>
    </xf>
    <xf numFmtId="17" fontId="4" fillId="0" borderId="2"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23" fillId="0"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4" fontId="8" fillId="0" borderId="1" xfId="0" applyNumberFormat="1" applyFont="1" applyBorder="1" applyAlignment="1">
      <alignment horizontal="center" vertical="center"/>
    </xf>
    <xf numFmtId="4"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5" xfId="0" applyNumberFormat="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4" fontId="15" fillId="0" borderId="1" xfId="0" applyNumberFormat="1" applyFont="1" applyFill="1" applyBorder="1" applyAlignment="1">
      <alignment horizontal="center" vertical="center"/>
    </xf>
    <xf numFmtId="4" fontId="15" fillId="0" borderId="5" xfId="0" applyNumberFormat="1" applyFont="1" applyFill="1" applyBorder="1" applyAlignment="1">
      <alignment horizontal="center" vertical="center"/>
    </xf>
    <xf numFmtId="0" fontId="4" fillId="0" borderId="7" xfId="0" applyFont="1" applyFill="1" applyBorder="1" applyAlignment="1">
      <alignment horizontal="center" vertical="center"/>
    </xf>
    <xf numFmtId="165" fontId="4"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Border="1" applyAlignment="1">
      <alignment vertical="center"/>
    </xf>
    <xf numFmtId="165" fontId="4" fillId="0" borderId="1" xfId="0" applyNumberFormat="1" applyFont="1" applyBorder="1" applyAlignment="1">
      <alignment horizontal="center" vertical="center"/>
    </xf>
    <xf numFmtId="165" fontId="0" fillId="0" borderId="5" xfId="0" applyNumberFormat="1" applyBorder="1" applyAlignment="1">
      <alignment horizontal="center" vertical="center"/>
    </xf>
    <xf numFmtId="2" fontId="4" fillId="0" borderId="2" xfId="0" applyNumberFormat="1" applyFont="1" applyFill="1" applyBorder="1" applyAlignment="1">
      <alignment horizontal="center" vertical="center" wrapText="1"/>
    </xf>
    <xf numFmtId="165" fontId="4" fillId="0" borderId="2" xfId="0" applyNumberFormat="1" applyFont="1" applyBorder="1" applyAlignment="1">
      <alignment horizontal="center" vertical="center"/>
    </xf>
    <xf numFmtId="165" fontId="0" fillId="0" borderId="2" xfId="0" applyNumberFormat="1" applyBorder="1" applyAlignment="1">
      <alignment horizontal="center" vertical="center"/>
    </xf>
    <xf numFmtId="4" fontId="4" fillId="0" borderId="7"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vertical="center"/>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4" fontId="4" fillId="0" borderId="7"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17" fontId="4"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2" xfId="0" applyNumberFormat="1" applyFont="1" applyBorder="1" applyAlignment="1">
      <alignment horizontal="center" vertical="center"/>
    </xf>
    <xf numFmtId="0" fontId="4" fillId="0" borderId="0" xfId="0" applyFont="1" applyAlignment="1">
      <alignment horizontal="center" vertical="center"/>
    </xf>
    <xf numFmtId="49" fontId="0" fillId="0" borderId="5" xfId="0" applyNumberFormat="1" applyBorder="1" applyAlignment="1">
      <alignment horizontal="center" vertical="center"/>
    </xf>
    <xf numFmtId="0" fontId="8" fillId="0" borderId="0" xfId="0" applyFont="1" applyFill="1"/>
    <xf numFmtId="0" fontId="60" fillId="0" borderId="0" xfId="0" applyFont="1" applyFill="1" applyAlignment="1">
      <alignment horizontal="center" vertical="center"/>
    </xf>
    <xf numFmtId="164" fontId="15" fillId="0" borderId="0" xfId="0" applyNumberFormat="1" applyFont="1" applyFill="1" applyAlignment="1">
      <alignment horizontal="center" vertical="center"/>
    </xf>
    <xf numFmtId="164" fontId="61" fillId="0" borderId="0" xfId="0" applyNumberFormat="1" applyFont="1" applyFill="1" applyAlignment="1">
      <alignment horizontal="center" vertical="center"/>
    </xf>
    <xf numFmtId="49" fontId="0" fillId="3" borderId="2" xfId="0" applyNumberFormat="1" applyFill="1" applyBorder="1" applyAlignment="1">
      <alignment horizontal="center" vertical="center" wrapText="1"/>
    </xf>
    <xf numFmtId="0" fontId="8" fillId="3" borderId="2" xfId="0" applyFont="1" applyFill="1" applyBorder="1"/>
    <xf numFmtId="0" fontId="8" fillId="3" borderId="2" xfId="0" applyFont="1" applyFill="1" applyBorder="1" applyAlignment="1">
      <alignment wrapText="1"/>
    </xf>
    <xf numFmtId="0" fontId="8" fillId="3" borderId="2" xfId="0" applyFont="1" applyFill="1" applyBorder="1" applyAlignment="1">
      <alignment vertical="top" wrapText="1"/>
    </xf>
    <xf numFmtId="0" fontId="8" fillId="3" borderId="2" xfId="0" applyFont="1" applyFill="1" applyBorder="1" applyAlignment="1">
      <alignment horizontal="center" vertical="top" wrapText="1"/>
    </xf>
    <xf numFmtId="4" fontId="15" fillId="0" borderId="2" xfId="0" applyNumberFormat="1" applyFont="1" applyFill="1" applyBorder="1" applyAlignment="1">
      <alignment vertical="center"/>
    </xf>
    <xf numFmtId="0" fontId="14" fillId="3" borderId="2" xfId="0" applyFont="1" applyFill="1" applyBorder="1" applyAlignment="1">
      <alignment vertical="center" wrapText="1"/>
    </xf>
    <xf numFmtId="0" fontId="23" fillId="0" borderId="2" xfId="0" applyFont="1" applyFill="1" applyBorder="1" applyAlignment="1">
      <alignment vertical="center" wrapText="1"/>
    </xf>
    <xf numFmtId="0" fontId="15" fillId="0" borderId="2" xfId="0" applyFont="1" applyFill="1" applyBorder="1" applyAlignment="1">
      <alignment vertical="top" wrapText="1"/>
    </xf>
    <xf numFmtId="0" fontId="0" fillId="0" borderId="2" xfId="0" applyFont="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9" xfId="0" applyBorder="1"/>
    <xf numFmtId="0" fontId="0" fillId="0" borderId="9" xfId="0" applyBorder="1" applyAlignment="1">
      <alignment horizontal="center"/>
    </xf>
  </cellXfs>
  <cellStyles count="9">
    <cellStyle name="Excel Built-in Bad" xfId="5" xr:uid="{00000000-0005-0000-0000-000000000000}"/>
    <cellStyle name="Excel Built-in Normal" xfId="2" xr:uid="{00000000-0005-0000-0000-000001000000}"/>
    <cellStyle name="Normalny" xfId="0" builtinId="0"/>
    <cellStyle name="Normalny 2" xfId="3" xr:uid="{00000000-0005-0000-0000-000003000000}"/>
    <cellStyle name="Normalny 3" xfId="7" xr:uid="{00000000-0005-0000-0000-000004000000}"/>
    <cellStyle name="Walutowy" xfId="8" builtinId="4"/>
    <cellStyle name="Walutowy 2" xfId="1" xr:uid="{00000000-0005-0000-0000-000006000000}"/>
    <cellStyle name="Zły" xfId="4" builtinId="27"/>
    <cellStyle name="Zły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42"/>
  <sheetViews>
    <sheetView tabSelected="1" workbookViewId="0">
      <selection activeCell="I7" sqref="I7"/>
    </sheetView>
  </sheetViews>
  <sheetFormatPr defaultRowHeight="15" x14ac:dyDescent="0.25"/>
  <cols>
    <col min="1" max="1" width="9.140625" style="6"/>
    <col min="2" max="2" width="37.42578125" style="6" customWidth="1"/>
    <col min="3" max="3" width="9.140625" style="6"/>
    <col min="4" max="4" width="22.85546875" style="369" customWidth="1"/>
    <col min="5" max="16384" width="9.140625" style="6"/>
  </cols>
  <sheetData>
    <row r="1" spans="2:4" x14ac:dyDescent="0.25">
      <c r="B1" s="6" t="s">
        <v>1695</v>
      </c>
    </row>
    <row r="2" spans="2:4" x14ac:dyDescent="0.25">
      <c r="B2" s="6" t="s">
        <v>1694</v>
      </c>
    </row>
    <row r="3" spans="2:4" x14ac:dyDescent="0.25">
      <c r="B3" s="6" t="s">
        <v>954</v>
      </c>
    </row>
    <row r="5" spans="2:4" x14ac:dyDescent="0.25">
      <c r="B5" s="573"/>
      <c r="C5" s="574" t="s">
        <v>955</v>
      </c>
      <c r="D5" s="575"/>
    </row>
    <row r="6" spans="2:4" x14ac:dyDescent="0.25">
      <c r="B6" s="573"/>
      <c r="C6" s="370" t="s">
        <v>918</v>
      </c>
      <c r="D6" s="371" t="s">
        <v>73</v>
      </c>
    </row>
    <row r="7" spans="2:4" x14ac:dyDescent="0.25">
      <c r="B7" s="372" t="s">
        <v>919</v>
      </c>
      <c r="C7" s="202">
        <v>12</v>
      </c>
      <c r="D7" s="373">
        <v>400000</v>
      </c>
    </row>
    <row r="8" spans="2:4" x14ac:dyDescent="0.25">
      <c r="B8" s="372" t="s">
        <v>920</v>
      </c>
      <c r="C8" s="202">
        <v>9</v>
      </c>
      <c r="D8" s="373">
        <v>290000</v>
      </c>
    </row>
    <row r="9" spans="2:4" x14ac:dyDescent="0.25">
      <c r="B9" s="372" t="s">
        <v>921</v>
      </c>
      <c r="C9" s="216">
        <v>10</v>
      </c>
      <c r="D9" s="374">
        <v>540000</v>
      </c>
    </row>
    <row r="10" spans="2:4" x14ac:dyDescent="0.25">
      <c r="B10" s="372" t="s">
        <v>922</v>
      </c>
      <c r="C10" s="216">
        <v>9</v>
      </c>
      <c r="D10" s="374">
        <v>210000</v>
      </c>
    </row>
    <row r="11" spans="2:4" x14ac:dyDescent="0.25">
      <c r="B11" s="372" t="s">
        <v>923</v>
      </c>
      <c r="C11" s="216">
        <v>4</v>
      </c>
      <c r="D11" s="374">
        <v>385000</v>
      </c>
    </row>
    <row r="12" spans="2:4" x14ac:dyDescent="0.25">
      <c r="B12" s="372" t="s">
        <v>924</v>
      </c>
      <c r="C12" s="216">
        <v>1</v>
      </c>
      <c r="D12" s="374">
        <v>40000</v>
      </c>
    </row>
    <row r="13" spans="2:4" x14ac:dyDescent="0.25">
      <c r="B13" s="372" t="s">
        <v>925</v>
      </c>
      <c r="C13" s="216">
        <v>11</v>
      </c>
      <c r="D13" s="374">
        <v>800000</v>
      </c>
    </row>
    <row r="14" spans="2:4" x14ac:dyDescent="0.25">
      <c r="B14" s="372" t="s">
        <v>926</v>
      </c>
      <c r="C14" s="216">
        <v>7</v>
      </c>
      <c r="D14" s="374">
        <v>400000</v>
      </c>
    </row>
    <row r="15" spans="2:4" x14ac:dyDescent="0.25">
      <c r="B15" s="372" t="s">
        <v>927</v>
      </c>
      <c r="C15" s="375">
        <v>6</v>
      </c>
      <c r="D15" s="374">
        <v>485000</v>
      </c>
    </row>
    <row r="16" spans="2:4" x14ac:dyDescent="0.25">
      <c r="B16" s="372" t="s">
        <v>928</v>
      </c>
      <c r="C16" s="216">
        <v>15</v>
      </c>
      <c r="D16" s="374">
        <v>460000</v>
      </c>
    </row>
    <row r="17" spans="2:4" x14ac:dyDescent="0.25">
      <c r="B17" s="372" t="s">
        <v>929</v>
      </c>
      <c r="C17" s="198">
        <v>3</v>
      </c>
      <c r="D17" s="374">
        <v>340000</v>
      </c>
    </row>
    <row r="18" spans="2:4" x14ac:dyDescent="0.25">
      <c r="B18" s="372" t="s">
        <v>930</v>
      </c>
      <c r="C18" s="198">
        <v>1</v>
      </c>
      <c r="D18" s="374">
        <v>85000</v>
      </c>
    </row>
    <row r="19" spans="2:4" x14ac:dyDescent="0.25">
      <c r="B19" s="372" t="s">
        <v>931</v>
      </c>
      <c r="C19" s="198">
        <v>6</v>
      </c>
      <c r="D19" s="374">
        <v>180000</v>
      </c>
    </row>
    <row r="20" spans="2:4" x14ac:dyDescent="0.25">
      <c r="B20" s="372" t="s">
        <v>932</v>
      </c>
      <c r="C20" s="198">
        <v>12</v>
      </c>
      <c r="D20" s="374">
        <v>505000</v>
      </c>
    </row>
    <row r="21" spans="2:4" x14ac:dyDescent="0.25">
      <c r="B21" s="372" t="s">
        <v>933</v>
      </c>
      <c r="C21" s="198">
        <v>8</v>
      </c>
      <c r="D21" s="374">
        <v>270000</v>
      </c>
    </row>
    <row r="22" spans="2:4" x14ac:dyDescent="0.25">
      <c r="B22" s="372" t="s">
        <v>934</v>
      </c>
      <c r="C22" s="198">
        <v>11</v>
      </c>
      <c r="D22" s="374">
        <v>335000</v>
      </c>
    </row>
    <row r="23" spans="2:4" x14ac:dyDescent="0.25">
      <c r="B23" s="495" t="s">
        <v>1555</v>
      </c>
      <c r="C23" s="377">
        <v>19</v>
      </c>
      <c r="D23" s="378">
        <v>10284310</v>
      </c>
    </row>
    <row r="24" spans="2:4" ht="30" x14ac:dyDescent="0.25">
      <c r="B24" s="376" t="s">
        <v>953</v>
      </c>
      <c r="C24" s="202">
        <v>1</v>
      </c>
      <c r="D24" s="373">
        <v>100000</v>
      </c>
    </row>
    <row r="25" spans="2:4" ht="30" x14ac:dyDescent="0.25">
      <c r="B25" s="376" t="s">
        <v>952</v>
      </c>
      <c r="C25" s="202">
        <v>17</v>
      </c>
      <c r="D25" s="373">
        <v>1769000</v>
      </c>
    </row>
    <row r="26" spans="2:4" x14ac:dyDescent="0.25">
      <c r="B26" s="372" t="s">
        <v>935</v>
      </c>
      <c r="C26" s="216">
        <v>6</v>
      </c>
      <c r="D26" s="374">
        <v>240000</v>
      </c>
    </row>
    <row r="27" spans="2:4" x14ac:dyDescent="0.25">
      <c r="B27" s="372" t="s">
        <v>936</v>
      </c>
      <c r="C27" s="375">
        <v>5</v>
      </c>
      <c r="D27" s="374">
        <v>370000</v>
      </c>
    </row>
    <row r="28" spans="2:4" x14ac:dyDescent="0.25">
      <c r="B28" s="372" t="s">
        <v>937</v>
      </c>
      <c r="C28" s="379">
        <v>16</v>
      </c>
      <c r="D28" s="374">
        <v>340000</v>
      </c>
    </row>
    <row r="29" spans="2:4" x14ac:dyDescent="0.25">
      <c r="B29" s="372" t="s">
        <v>938</v>
      </c>
      <c r="C29" s="379">
        <v>9</v>
      </c>
      <c r="D29" s="374">
        <v>287000</v>
      </c>
    </row>
    <row r="30" spans="2:4" x14ac:dyDescent="0.25">
      <c r="B30" s="372" t="s">
        <v>939</v>
      </c>
      <c r="C30" s="379">
        <v>8</v>
      </c>
      <c r="D30" s="374">
        <v>290000</v>
      </c>
    </row>
    <row r="31" spans="2:4" x14ac:dyDescent="0.25">
      <c r="B31" s="372" t="s">
        <v>940</v>
      </c>
      <c r="C31" s="379">
        <v>10</v>
      </c>
      <c r="D31" s="374">
        <v>391000</v>
      </c>
    </row>
    <row r="32" spans="2:4" x14ac:dyDescent="0.25">
      <c r="B32" s="372" t="s">
        <v>941</v>
      </c>
      <c r="C32" s="379">
        <v>21</v>
      </c>
      <c r="D32" s="374">
        <v>420000</v>
      </c>
    </row>
    <row r="33" spans="2:4" x14ac:dyDescent="0.25">
      <c r="B33" s="372" t="s">
        <v>942</v>
      </c>
      <c r="C33" s="379">
        <v>21</v>
      </c>
      <c r="D33" s="374">
        <v>407300</v>
      </c>
    </row>
    <row r="34" spans="2:4" x14ac:dyDescent="0.25">
      <c r="B34" s="372" t="s">
        <v>943</v>
      </c>
      <c r="C34" s="379">
        <v>3</v>
      </c>
      <c r="D34" s="374">
        <v>253607</v>
      </c>
    </row>
    <row r="35" spans="2:4" x14ac:dyDescent="0.25">
      <c r="B35" s="372" t="s">
        <v>944</v>
      </c>
      <c r="C35" s="379">
        <v>9</v>
      </c>
      <c r="D35" s="374">
        <v>448000</v>
      </c>
    </row>
    <row r="36" spans="2:4" x14ac:dyDescent="0.25">
      <c r="B36" s="372" t="s">
        <v>945</v>
      </c>
      <c r="C36" s="379">
        <v>5</v>
      </c>
      <c r="D36" s="374">
        <v>379000</v>
      </c>
    </row>
    <row r="37" spans="2:4" x14ac:dyDescent="0.25">
      <c r="B37" s="372" t="s">
        <v>946</v>
      </c>
      <c r="C37" s="379">
        <v>14</v>
      </c>
      <c r="D37" s="374">
        <v>950000</v>
      </c>
    </row>
    <row r="38" spans="2:4" x14ac:dyDescent="0.25">
      <c r="B38" s="372" t="s">
        <v>947</v>
      </c>
      <c r="C38" s="379">
        <v>7</v>
      </c>
      <c r="D38" s="374">
        <v>419032.08999999997</v>
      </c>
    </row>
    <row r="39" spans="2:4" x14ac:dyDescent="0.25">
      <c r="B39" s="372" t="s">
        <v>948</v>
      </c>
      <c r="C39" s="379">
        <v>6</v>
      </c>
      <c r="D39" s="374">
        <v>492200</v>
      </c>
    </row>
    <row r="40" spans="2:4" x14ac:dyDescent="0.25">
      <c r="B40" s="372" t="s">
        <v>949</v>
      </c>
      <c r="C40" s="379">
        <v>6</v>
      </c>
      <c r="D40" s="374">
        <v>300000</v>
      </c>
    </row>
    <row r="41" spans="2:4" x14ac:dyDescent="0.25">
      <c r="B41" s="372" t="s">
        <v>950</v>
      </c>
      <c r="C41" s="216">
        <v>9</v>
      </c>
      <c r="D41" s="374">
        <v>340000</v>
      </c>
    </row>
    <row r="42" spans="2:4" x14ac:dyDescent="0.25">
      <c r="B42" s="381" t="s">
        <v>951</v>
      </c>
      <c r="C42" s="382">
        <f t="shared" ref="C42:D42" si="0">SUM(C7:C41)</f>
        <v>317</v>
      </c>
      <c r="D42" s="383">
        <f t="shared" si="0"/>
        <v>24205449.09</v>
      </c>
    </row>
  </sheetData>
  <mergeCells count="2">
    <mergeCell ref="B5:B6"/>
    <mergeCell ref="C5:D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16"/>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42" customWidth="1"/>
    <col min="18" max="18" width="27.5703125" style="42"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1722</v>
      </c>
    </row>
    <row r="3" spans="1:19" x14ac:dyDescent="0.25">
      <c r="M3" s="8"/>
      <c r="N3" s="8"/>
      <c r="O3" s="8"/>
      <c r="P3" s="8"/>
    </row>
    <row r="4" spans="1:19" s="10" customFormat="1" ht="63.7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s="37" customFormat="1" ht="90" x14ac:dyDescent="0.25">
      <c r="A7" s="222">
        <v>1</v>
      </c>
      <c r="B7" s="211" t="s">
        <v>1011</v>
      </c>
      <c r="C7" s="211">
        <v>1</v>
      </c>
      <c r="D7" s="211">
        <v>3</v>
      </c>
      <c r="E7" s="570" t="s">
        <v>1261</v>
      </c>
      <c r="F7" s="211" t="s">
        <v>1262</v>
      </c>
      <c r="G7" s="211" t="s">
        <v>905</v>
      </c>
      <c r="H7" s="211" t="s">
        <v>1263</v>
      </c>
      <c r="I7" s="211" t="s">
        <v>1264</v>
      </c>
      <c r="J7" s="211" t="s">
        <v>1265</v>
      </c>
      <c r="K7" s="103" t="s">
        <v>42</v>
      </c>
      <c r="L7" s="103"/>
      <c r="M7" s="220">
        <v>30000</v>
      </c>
      <c r="N7" s="222"/>
      <c r="O7" s="220">
        <v>30000</v>
      </c>
      <c r="P7" s="220"/>
      <c r="Q7" s="211" t="s">
        <v>1266</v>
      </c>
      <c r="R7" s="211" t="s">
        <v>1267</v>
      </c>
      <c r="S7" s="104"/>
    </row>
    <row r="8" spans="1:19" s="37" customFormat="1" ht="135" x14ac:dyDescent="0.25">
      <c r="A8" s="207">
        <v>2</v>
      </c>
      <c r="B8" s="209" t="s">
        <v>1011</v>
      </c>
      <c r="C8" s="209">
        <v>1</v>
      </c>
      <c r="D8" s="209">
        <v>3</v>
      </c>
      <c r="E8" s="570" t="s">
        <v>1268</v>
      </c>
      <c r="F8" s="209" t="s">
        <v>1269</v>
      </c>
      <c r="G8" s="209" t="s">
        <v>1270</v>
      </c>
      <c r="H8" s="209" t="s">
        <v>1271</v>
      </c>
      <c r="I8" s="209" t="s">
        <v>1264</v>
      </c>
      <c r="J8" s="209" t="s">
        <v>1265</v>
      </c>
      <c r="K8" s="215" t="s">
        <v>131</v>
      </c>
      <c r="L8" s="215"/>
      <c r="M8" s="206">
        <v>20000</v>
      </c>
      <c r="N8" s="207"/>
      <c r="O8" s="206">
        <v>20000</v>
      </c>
      <c r="P8" s="206"/>
      <c r="Q8" s="209" t="s">
        <v>1266</v>
      </c>
      <c r="R8" s="209" t="s">
        <v>1267</v>
      </c>
    </row>
    <row r="9" spans="1:19" ht="60" x14ac:dyDescent="0.25">
      <c r="A9" s="222">
        <v>3</v>
      </c>
      <c r="B9" s="222" t="s">
        <v>1011</v>
      </c>
      <c r="C9" s="222">
        <v>5</v>
      </c>
      <c r="D9" s="211">
        <v>4</v>
      </c>
      <c r="E9" s="213" t="s">
        <v>1272</v>
      </c>
      <c r="F9" s="211" t="s">
        <v>1273</v>
      </c>
      <c r="G9" s="211" t="s">
        <v>203</v>
      </c>
      <c r="H9" s="211" t="s">
        <v>240</v>
      </c>
      <c r="I9" s="68" t="s">
        <v>1264</v>
      </c>
      <c r="J9" s="211" t="s">
        <v>1274</v>
      </c>
      <c r="K9" s="103" t="s">
        <v>94</v>
      </c>
      <c r="L9" s="103"/>
      <c r="M9" s="220">
        <v>25000</v>
      </c>
      <c r="N9" s="220"/>
      <c r="O9" s="220">
        <v>25000</v>
      </c>
      <c r="P9" s="220"/>
      <c r="Q9" s="211" t="s">
        <v>1266</v>
      </c>
      <c r="R9" s="211" t="s">
        <v>1267</v>
      </c>
    </row>
    <row r="10" spans="1:19" ht="195" x14ac:dyDescent="0.25">
      <c r="A10" s="222">
        <v>4</v>
      </c>
      <c r="B10" s="211" t="s">
        <v>1011</v>
      </c>
      <c r="C10" s="211">
        <v>3</v>
      </c>
      <c r="D10" s="211">
        <v>10</v>
      </c>
      <c r="E10" s="211" t="s">
        <v>1275</v>
      </c>
      <c r="F10" s="211" t="s">
        <v>1276</v>
      </c>
      <c r="G10" s="211" t="s">
        <v>1276</v>
      </c>
      <c r="H10" s="211" t="s">
        <v>1277</v>
      </c>
      <c r="I10" s="211" t="s">
        <v>1264</v>
      </c>
      <c r="J10" s="211" t="s">
        <v>1278</v>
      </c>
      <c r="K10" s="103" t="s">
        <v>131</v>
      </c>
      <c r="L10" s="103"/>
      <c r="M10" s="220">
        <v>400000</v>
      </c>
      <c r="N10" s="222"/>
      <c r="O10" s="220">
        <v>350000</v>
      </c>
      <c r="P10" s="220"/>
      <c r="Q10" s="211" t="s">
        <v>1266</v>
      </c>
      <c r="R10" s="211" t="s">
        <v>1267</v>
      </c>
    </row>
    <row r="11" spans="1:19" ht="105" x14ac:dyDescent="0.25">
      <c r="A11" s="201">
        <v>5</v>
      </c>
      <c r="B11" s="211" t="s">
        <v>1011</v>
      </c>
      <c r="C11" s="211">
        <v>3</v>
      </c>
      <c r="D11" s="211">
        <v>13</v>
      </c>
      <c r="E11" s="213" t="s">
        <v>1279</v>
      </c>
      <c r="F11" s="195" t="s">
        <v>1280</v>
      </c>
      <c r="G11" s="213" t="s">
        <v>1281</v>
      </c>
      <c r="H11" s="211" t="s">
        <v>1277</v>
      </c>
      <c r="I11" s="211" t="s">
        <v>1264</v>
      </c>
      <c r="J11" s="211" t="s">
        <v>1282</v>
      </c>
      <c r="K11" s="211" t="s">
        <v>1283</v>
      </c>
      <c r="L11" s="211"/>
      <c r="M11" s="221">
        <v>20000</v>
      </c>
      <c r="N11" s="221"/>
      <c r="O11" s="221">
        <v>20000</v>
      </c>
      <c r="P11" s="221"/>
      <c r="Q11" s="211" t="s">
        <v>1266</v>
      </c>
      <c r="R11" s="211" t="s">
        <v>1267</v>
      </c>
    </row>
    <row r="12" spans="1:19" ht="105" x14ac:dyDescent="0.25">
      <c r="A12" s="201">
        <v>6</v>
      </c>
      <c r="B12" s="211" t="s">
        <v>1011</v>
      </c>
      <c r="C12" s="211">
        <v>1</v>
      </c>
      <c r="D12" s="211">
        <v>13</v>
      </c>
      <c r="E12" s="213" t="s">
        <v>1284</v>
      </c>
      <c r="F12" s="195" t="s">
        <v>1285</v>
      </c>
      <c r="G12" s="213" t="s">
        <v>1286</v>
      </c>
      <c r="H12" s="211" t="s">
        <v>1277</v>
      </c>
      <c r="I12" s="211" t="s">
        <v>1264</v>
      </c>
      <c r="J12" s="211" t="s">
        <v>1265</v>
      </c>
      <c r="K12" s="211" t="s">
        <v>131</v>
      </c>
      <c r="L12" s="211"/>
      <c r="M12" s="221">
        <v>40000</v>
      </c>
      <c r="N12" s="221"/>
      <c r="O12" s="221">
        <v>40000</v>
      </c>
      <c r="P12" s="221"/>
      <c r="Q12" s="211" t="s">
        <v>1266</v>
      </c>
      <c r="R12" s="211" t="s">
        <v>1267</v>
      </c>
    </row>
    <row r="14" spans="1:19" x14ac:dyDescent="0.25">
      <c r="L14" s="576"/>
      <c r="M14" s="677" t="s">
        <v>70</v>
      </c>
      <c r="N14" s="678"/>
      <c r="O14" s="576" t="s">
        <v>71</v>
      </c>
      <c r="P14" s="576"/>
    </row>
    <row r="15" spans="1:19" x14ac:dyDescent="0.25">
      <c r="L15" s="576"/>
      <c r="M15" s="424" t="s">
        <v>72</v>
      </c>
      <c r="N15" s="424" t="s">
        <v>73</v>
      </c>
      <c r="O15" s="424" t="s">
        <v>72</v>
      </c>
      <c r="P15" s="424" t="s">
        <v>73</v>
      </c>
    </row>
    <row r="16" spans="1:19" x14ac:dyDescent="0.25">
      <c r="L16" s="439" t="s">
        <v>951</v>
      </c>
      <c r="M16" s="202">
        <v>6</v>
      </c>
      <c r="N16" s="203">
        <f>O7+O8+O9+O10+O11+O12</f>
        <v>485000</v>
      </c>
      <c r="O16" s="43" t="s">
        <v>74</v>
      </c>
      <c r="P16" s="44" t="s">
        <v>74</v>
      </c>
    </row>
  </sheetData>
  <mergeCells count="17">
    <mergeCell ref="Q4:Q5"/>
    <mergeCell ref="R4:R5"/>
    <mergeCell ref="O4:P4"/>
    <mergeCell ref="A4:A5"/>
    <mergeCell ref="B4:B5"/>
    <mergeCell ref="C4:C5"/>
    <mergeCell ref="D4:D5"/>
    <mergeCell ref="E4:E5"/>
    <mergeCell ref="F4:F5"/>
    <mergeCell ref="G4:G5"/>
    <mergeCell ref="H4:I4"/>
    <mergeCell ref="J4:J5"/>
    <mergeCell ref="K4:L4"/>
    <mergeCell ref="M4:N4"/>
    <mergeCell ref="L14:L15"/>
    <mergeCell ref="M14:N14"/>
    <mergeCell ref="O14:P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25"/>
  <sheetViews>
    <sheetView zoomScale="70" zoomScaleNormal="70" workbookViewId="0">
      <selection activeCell="A3" sqref="A3"/>
    </sheetView>
  </sheetViews>
  <sheetFormatPr defaultColWidth="8.5703125" defaultRowHeight="15" x14ac:dyDescent="0.25"/>
  <cols>
    <col min="1" max="1" width="4.7109375" style="6" customWidth="1"/>
    <col min="2" max="2" width="8.85546875" style="6" customWidth="1"/>
    <col min="3" max="3" width="11.42578125" style="6" customWidth="1"/>
    <col min="4" max="4" width="11.2851562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8.5703125" style="6"/>
    <col min="259" max="259" width="4.7109375" style="6" customWidth="1"/>
    <col min="260" max="260" width="9.7109375" style="6" customWidth="1"/>
    <col min="261" max="261" width="10" style="6" customWidth="1"/>
    <col min="262" max="262" width="8.85546875" style="6" customWidth="1"/>
    <col min="263" max="263" width="22.85546875" style="6" customWidth="1"/>
    <col min="264" max="264" width="59.7109375" style="6" customWidth="1"/>
    <col min="265" max="265" width="57.85546875" style="6" customWidth="1"/>
    <col min="266" max="266" width="35.28515625" style="6" customWidth="1"/>
    <col min="267" max="267" width="28.140625" style="6" customWidth="1"/>
    <col min="268" max="268" width="33.140625" style="6" customWidth="1"/>
    <col min="269" max="269" width="26" style="6" customWidth="1"/>
    <col min="270" max="270" width="19.140625" style="6" customWidth="1"/>
    <col min="271" max="271" width="10.42578125" style="6" customWidth="1"/>
    <col min="272" max="272" width="11.85546875" style="6" customWidth="1"/>
    <col min="273" max="273" width="14.7109375" style="6" customWidth="1"/>
    <col min="274" max="274" width="9" style="6" customWidth="1"/>
    <col min="275" max="514" width="8.5703125" style="6"/>
    <col min="515" max="515" width="4.7109375" style="6" customWidth="1"/>
    <col min="516" max="516" width="9.7109375" style="6" customWidth="1"/>
    <col min="517" max="517" width="10" style="6" customWidth="1"/>
    <col min="518" max="518" width="8.85546875" style="6" customWidth="1"/>
    <col min="519" max="519" width="22.85546875" style="6" customWidth="1"/>
    <col min="520" max="520" width="59.7109375" style="6" customWidth="1"/>
    <col min="521" max="521" width="57.85546875" style="6" customWidth="1"/>
    <col min="522" max="522" width="35.28515625" style="6" customWidth="1"/>
    <col min="523" max="523" width="28.140625" style="6" customWidth="1"/>
    <col min="524" max="524" width="33.140625" style="6" customWidth="1"/>
    <col min="525" max="525" width="26" style="6" customWidth="1"/>
    <col min="526" max="526" width="19.140625" style="6" customWidth="1"/>
    <col min="527" max="527" width="10.42578125" style="6" customWidth="1"/>
    <col min="528" max="528" width="11.85546875" style="6" customWidth="1"/>
    <col min="529" max="529" width="14.7109375" style="6" customWidth="1"/>
    <col min="530" max="530" width="9" style="6" customWidth="1"/>
    <col min="531" max="770" width="8.5703125" style="6"/>
    <col min="771" max="771" width="4.7109375" style="6" customWidth="1"/>
    <col min="772" max="772" width="9.7109375" style="6" customWidth="1"/>
    <col min="773" max="773" width="10" style="6" customWidth="1"/>
    <col min="774" max="774" width="8.85546875" style="6" customWidth="1"/>
    <col min="775" max="775" width="22.85546875" style="6" customWidth="1"/>
    <col min="776" max="776" width="59.7109375" style="6" customWidth="1"/>
    <col min="777" max="777" width="57.85546875" style="6" customWidth="1"/>
    <col min="778" max="778" width="35.28515625" style="6" customWidth="1"/>
    <col min="779" max="779" width="28.140625" style="6" customWidth="1"/>
    <col min="780" max="780" width="33.140625" style="6" customWidth="1"/>
    <col min="781" max="781" width="26" style="6" customWidth="1"/>
    <col min="782" max="782" width="19.140625" style="6" customWidth="1"/>
    <col min="783" max="783" width="10.42578125" style="6" customWidth="1"/>
    <col min="784" max="784" width="11.85546875" style="6" customWidth="1"/>
    <col min="785" max="785" width="14.7109375" style="6" customWidth="1"/>
    <col min="786" max="786" width="9" style="6" customWidth="1"/>
    <col min="787" max="16384" width="8.5703125" style="6"/>
  </cols>
  <sheetData>
    <row r="2" spans="1:19" ht="18.75" x14ac:dyDescent="0.3">
      <c r="A2" s="55" t="s">
        <v>1721</v>
      </c>
      <c r="E2" s="37"/>
      <c r="J2" s="40"/>
      <c r="M2" s="8"/>
      <c r="N2" s="8"/>
      <c r="O2" s="8"/>
      <c r="P2" s="8"/>
    </row>
    <row r="3" spans="1:19" x14ac:dyDescent="0.25">
      <c r="M3" s="8"/>
      <c r="N3" s="8"/>
      <c r="O3" s="8"/>
      <c r="P3" s="8"/>
    </row>
    <row r="4" spans="1:19" s="10" customFormat="1" ht="57.75" customHeight="1" x14ac:dyDescent="0.2">
      <c r="A4" s="731" t="s">
        <v>0</v>
      </c>
      <c r="B4" s="732" t="s">
        <v>1</v>
      </c>
      <c r="C4" s="732" t="s">
        <v>2</v>
      </c>
      <c r="D4" s="732" t="s">
        <v>3</v>
      </c>
      <c r="E4" s="731" t="s">
        <v>4</v>
      </c>
      <c r="F4" s="731" t="s">
        <v>5</v>
      </c>
      <c r="G4" s="731" t="s">
        <v>6</v>
      </c>
      <c r="H4" s="732" t="s">
        <v>7</v>
      </c>
      <c r="I4" s="732"/>
      <c r="J4" s="731" t="s">
        <v>8</v>
      </c>
      <c r="K4" s="732" t="s">
        <v>9</v>
      </c>
      <c r="L4" s="732"/>
      <c r="M4" s="733" t="s">
        <v>10</v>
      </c>
      <c r="N4" s="733"/>
      <c r="O4" s="733" t="s">
        <v>11</v>
      </c>
      <c r="P4" s="733"/>
      <c r="Q4" s="731" t="s">
        <v>12</v>
      </c>
      <c r="R4" s="732" t="s">
        <v>13</v>
      </c>
      <c r="S4" s="9"/>
    </row>
    <row r="5" spans="1:19" s="10" customFormat="1" x14ac:dyDescent="0.2">
      <c r="A5" s="731"/>
      <c r="B5" s="732"/>
      <c r="C5" s="732"/>
      <c r="D5" s="732"/>
      <c r="E5" s="731"/>
      <c r="F5" s="731"/>
      <c r="G5" s="731"/>
      <c r="H5" s="440" t="s">
        <v>14</v>
      </c>
      <c r="I5" s="440" t="s">
        <v>15</v>
      </c>
      <c r="J5" s="731"/>
      <c r="K5" s="441">
        <v>2020</v>
      </c>
      <c r="L5" s="441">
        <v>2021</v>
      </c>
      <c r="M5" s="442">
        <v>2020</v>
      </c>
      <c r="N5" s="442">
        <v>2021</v>
      </c>
      <c r="O5" s="442">
        <v>2020</v>
      </c>
      <c r="P5" s="442">
        <v>2021</v>
      </c>
      <c r="Q5" s="731"/>
      <c r="R5" s="732"/>
      <c r="S5" s="9"/>
    </row>
    <row r="6" spans="1:19" s="10" customFormat="1" x14ac:dyDescent="0.2">
      <c r="A6" s="443" t="s">
        <v>16</v>
      </c>
      <c r="B6" s="440" t="s">
        <v>17</v>
      </c>
      <c r="C6" s="440" t="s">
        <v>18</v>
      </c>
      <c r="D6" s="440" t="s">
        <v>19</v>
      </c>
      <c r="E6" s="443" t="s">
        <v>20</v>
      </c>
      <c r="F6" s="443" t="s">
        <v>21</v>
      </c>
      <c r="G6" s="443" t="s">
        <v>22</v>
      </c>
      <c r="H6" s="440" t="s">
        <v>23</v>
      </c>
      <c r="I6" s="440" t="s">
        <v>24</v>
      </c>
      <c r="J6" s="443" t="s">
        <v>25</v>
      </c>
      <c r="K6" s="441" t="s">
        <v>26</v>
      </c>
      <c r="L6" s="441" t="s">
        <v>27</v>
      </c>
      <c r="M6" s="444" t="s">
        <v>28</v>
      </c>
      <c r="N6" s="444" t="s">
        <v>29</v>
      </c>
      <c r="O6" s="444" t="s">
        <v>30</v>
      </c>
      <c r="P6" s="444" t="s">
        <v>31</v>
      </c>
      <c r="Q6" s="443" t="s">
        <v>32</v>
      </c>
      <c r="R6" s="440" t="s">
        <v>33</v>
      </c>
      <c r="S6" s="9"/>
    </row>
    <row r="7" spans="1:19" s="451" customFormat="1" ht="240" x14ac:dyDescent="0.25">
      <c r="A7" s="415">
        <v>1</v>
      </c>
      <c r="B7" s="78">
        <v>1</v>
      </c>
      <c r="C7" s="415">
        <v>1</v>
      </c>
      <c r="D7" s="78">
        <v>3</v>
      </c>
      <c r="E7" s="78" t="s">
        <v>1287</v>
      </c>
      <c r="F7" s="445" t="s">
        <v>1288</v>
      </c>
      <c r="G7" s="78" t="s">
        <v>1289</v>
      </c>
      <c r="H7" s="78" t="s">
        <v>1290</v>
      </c>
      <c r="I7" s="446" t="s">
        <v>1291</v>
      </c>
      <c r="J7" s="78" t="s">
        <v>1292</v>
      </c>
      <c r="K7" s="447" t="s">
        <v>140</v>
      </c>
      <c r="L7" s="448" t="s">
        <v>74</v>
      </c>
      <c r="M7" s="449">
        <v>50000</v>
      </c>
      <c r="N7" s="448" t="s">
        <v>74</v>
      </c>
      <c r="O7" s="449">
        <v>50000</v>
      </c>
      <c r="P7" s="448" t="s">
        <v>74</v>
      </c>
      <c r="Q7" s="78" t="s">
        <v>1293</v>
      </c>
      <c r="R7" s="78" t="s">
        <v>1294</v>
      </c>
      <c r="S7" s="450"/>
    </row>
    <row r="8" spans="1:19" ht="150" x14ac:dyDescent="0.25">
      <c r="A8" s="201">
        <v>2</v>
      </c>
      <c r="B8" s="201">
        <v>2</v>
      </c>
      <c r="C8" s="201">
        <v>1</v>
      </c>
      <c r="D8" s="201">
        <v>6</v>
      </c>
      <c r="E8" s="201" t="s">
        <v>1296</v>
      </c>
      <c r="F8" s="453" t="s">
        <v>1297</v>
      </c>
      <c r="G8" s="201" t="s">
        <v>1298</v>
      </c>
      <c r="H8" s="201" t="s">
        <v>1299</v>
      </c>
      <c r="I8" s="202" t="s">
        <v>1300</v>
      </c>
      <c r="J8" s="201" t="s">
        <v>1301</v>
      </c>
      <c r="K8" s="202" t="s">
        <v>148</v>
      </c>
      <c r="L8" s="448" t="s">
        <v>74</v>
      </c>
      <c r="M8" s="204">
        <v>16000</v>
      </c>
      <c r="N8" s="448" t="s">
        <v>74</v>
      </c>
      <c r="O8" s="204">
        <v>16000</v>
      </c>
      <c r="P8" s="448" t="s">
        <v>74</v>
      </c>
      <c r="Q8" s="78" t="s">
        <v>1293</v>
      </c>
      <c r="R8" s="78" t="s">
        <v>1294</v>
      </c>
      <c r="S8" s="452"/>
    </row>
    <row r="9" spans="1:19" ht="195" x14ac:dyDescent="0.25">
      <c r="A9" s="201">
        <v>3</v>
      </c>
      <c r="B9" s="201">
        <v>6</v>
      </c>
      <c r="C9" s="201">
        <v>1</v>
      </c>
      <c r="D9" s="201">
        <v>6</v>
      </c>
      <c r="E9" s="201" t="s">
        <v>1302</v>
      </c>
      <c r="F9" s="453" t="s">
        <v>1303</v>
      </c>
      <c r="G9" s="201" t="s">
        <v>1298</v>
      </c>
      <c r="H9" s="201" t="s">
        <v>1299</v>
      </c>
      <c r="I9" s="202" t="s">
        <v>1304</v>
      </c>
      <c r="J9" s="201" t="s">
        <v>1305</v>
      </c>
      <c r="K9" s="202" t="s">
        <v>148</v>
      </c>
      <c r="L9" s="448" t="s">
        <v>74</v>
      </c>
      <c r="M9" s="204">
        <v>19000</v>
      </c>
      <c r="N9" s="448" t="s">
        <v>74</v>
      </c>
      <c r="O9" s="204">
        <v>19000</v>
      </c>
      <c r="P9" s="448" t="s">
        <v>74</v>
      </c>
      <c r="Q9" s="78" t="s">
        <v>1293</v>
      </c>
      <c r="R9" s="78" t="s">
        <v>1294</v>
      </c>
      <c r="S9" s="452"/>
    </row>
    <row r="10" spans="1:19" s="17" customFormat="1" ht="105" x14ac:dyDescent="0.25">
      <c r="A10" s="255">
        <v>4</v>
      </c>
      <c r="B10" s="255">
        <v>6</v>
      </c>
      <c r="C10" s="255">
        <v>5</v>
      </c>
      <c r="D10" s="255">
        <v>11</v>
      </c>
      <c r="E10" s="255" t="s">
        <v>1306</v>
      </c>
      <c r="F10" s="463" t="s">
        <v>1357</v>
      </c>
      <c r="G10" s="255" t="s">
        <v>841</v>
      </c>
      <c r="H10" s="255" t="s">
        <v>1308</v>
      </c>
      <c r="I10" s="305" t="s">
        <v>1295</v>
      </c>
      <c r="J10" s="255" t="s">
        <v>1309</v>
      </c>
      <c r="K10" s="305" t="s">
        <v>131</v>
      </c>
      <c r="L10" s="461" t="s">
        <v>74</v>
      </c>
      <c r="M10" s="464">
        <v>60000</v>
      </c>
      <c r="N10" s="461" t="s">
        <v>74</v>
      </c>
      <c r="O10" s="464">
        <v>60000</v>
      </c>
      <c r="P10" s="461" t="s">
        <v>74</v>
      </c>
      <c r="Q10" s="462" t="s">
        <v>1293</v>
      </c>
      <c r="R10" s="462" t="s">
        <v>1294</v>
      </c>
    </row>
    <row r="11" spans="1:19" ht="135" x14ac:dyDescent="0.25">
      <c r="A11" s="201">
        <v>5</v>
      </c>
      <c r="B11" s="201">
        <v>6</v>
      </c>
      <c r="C11" s="201">
        <v>5</v>
      </c>
      <c r="D11" s="201">
        <v>11</v>
      </c>
      <c r="E11" s="201" t="s">
        <v>1310</v>
      </c>
      <c r="F11" s="453" t="s">
        <v>1311</v>
      </c>
      <c r="G11" s="201" t="s">
        <v>86</v>
      </c>
      <c r="H11" s="201" t="s">
        <v>1312</v>
      </c>
      <c r="I11" s="202" t="s">
        <v>1313</v>
      </c>
      <c r="J11" s="201" t="s">
        <v>1314</v>
      </c>
      <c r="K11" s="202" t="s">
        <v>131</v>
      </c>
      <c r="L11" s="448" t="s">
        <v>74</v>
      </c>
      <c r="M11" s="204">
        <v>20000</v>
      </c>
      <c r="N11" s="448" t="s">
        <v>74</v>
      </c>
      <c r="O11" s="204">
        <v>20000</v>
      </c>
      <c r="P11" s="448" t="s">
        <v>74</v>
      </c>
      <c r="Q11" s="78" t="s">
        <v>1293</v>
      </c>
      <c r="R11" s="78" t="s">
        <v>1294</v>
      </c>
    </row>
    <row r="12" spans="1:19" ht="180" x14ac:dyDescent="0.25">
      <c r="A12" s="201">
        <v>6</v>
      </c>
      <c r="B12" s="201">
        <v>6</v>
      </c>
      <c r="C12" s="201">
        <v>5</v>
      </c>
      <c r="D12" s="201">
        <v>11</v>
      </c>
      <c r="E12" s="201" t="s">
        <v>1315</v>
      </c>
      <c r="F12" s="453" t="s">
        <v>1316</v>
      </c>
      <c r="G12" s="201" t="s">
        <v>1317</v>
      </c>
      <c r="H12" s="201" t="s">
        <v>1318</v>
      </c>
      <c r="I12" s="202" t="s">
        <v>1319</v>
      </c>
      <c r="J12" s="201" t="s">
        <v>1320</v>
      </c>
      <c r="K12" s="202" t="s">
        <v>148</v>
      </c>
      <c r="L12" s="448" t="s">
        <v>74</v>
      </c>
      <c r="M12" s="204">
        <v>25000</v>
      </c>
      <c r="N12" s="448" t="s">
        <v>74</v>
      </c>
      <c r="O12" s="204">
        <v>25000</v>
      </c>
      <c r="P12" s="448" t="s">
        <v>74</v>
      </c>
      <c r="Q12" s="78" t="s">
        <v>1293</v>
      </c>
      <c r="R12" s="78" t="s">
        <v>1294</v>
      </c>
    </row>
    <row r="13" spans="1:19" ht="165" x14ac:dyDescent="0.25">
      <c r="A13" s="201">
        <v>7</v>
      </c>
      <c r="B13" s="201">
        <v>6</v>
      </c>
      <c r="C13" s="201">
        <v>2</v>
      </c>
      <c r="D13" s="201">
        <v>12</v>
      </c>
      <c r="E13" s="201" t="s">
        <v>1321</v>
      </c>
      <c r="F13" s="453" t="s">
        <v>1322</v>
      </c>
      <c r="G13" s="201" t="s">
        <v>905</v>
      </c>
      <c r="H13" s="201" t="s">
        <v>1323</v>
      </c>
      <c r="I13" s="69" t="s">
        <v>1324</v>
      </c>
      <c r="J13" s="201" t="s">
        <v>1265</v>
      </c>
      <c r="K13" s="201" t="s">
        <v>131</v>
      </c>
      <c r="L13" s="448" t="s">
        <v>74</v>
      </c>
      <c r="M13" s="449">
        <v>50000</v>
      </c>
      <c r="N13" s="448" t="s">
        <v>74</v>
      </c>
      <c r="O13" s="449">
        <v>50000</v>
      </c>
      <c r="P13" s="448" t="s">
        <v>74</v>
      </c>
      <c r="Q13" s="78" t="s">
        <v>1293</v>
      </c>
      <c r="R13" s="78" t="s">
        <v>1294</v>
      </c>
    </row>
    <row r="14" spans="1:19" ht="105" x14ac:dyDescent="0.25">
      <c r="A14" s="201">
        <v>8</v>
      </c>
      <c r="B14" s="201">
        <v>3</v>
      </c>
      <c r="C14" s="201">
        <v>3</v>
      </c>
      <c r="D14" s="201">
        <v>10</v>
      </c>
      <c r="E14" s="201" t="s">
        <v>1325</v>
      </c>
      <c r="F14" s="445" t="s">
        <v>1326</v>
      </c>
      <c r="G14" s="201" t="s">
        <v>1327</v>
      </c>
      <c r="H14" s="201" t="s">
        <v>1328</v>
      </c>
      <c r="I14" s="69" t="s">
        <v>1329</v>
      </c>
      <c r="J14" s="201" t="s">
        <v>1330</v>
      </c>
      <c r="K14" s="454" t="s">
        <v>120</v>
      </c>
      <c r="L14" s="448" t="s">
        <v>74</v>
      </c>
      <c r="M14" s="203">
        <v>20000</v>
      </c>
      <c r="N14" s="448" t="s">
        <v>74</v>
      </c>
      <c r="O14" s="203">
        <v>20000</v>
      </c>
      <c r="P14" s="448" t="s">
        <v>74</v>
      </c>
      <c r="Q14" s="78" t="s">
        <v>1293</v>
      </c>
      <c r="R14" s="78" t="s">
        <v>1294</v>
      </c>
    </row>
    <row r="15" spans="1:19" ht="105" x14ac:dyDescent="0.25">
      <c r="A15" s="202">
        <v>9</v>
      </c>
      <c r="B15" s="455">
        <v>6</v>
      </c>
      <c r="C15" s="78">
        <v>5</v>
      </c>
      <c r="D15" s="78">
        <v>11</v>
      </c>
      <c r="E15" s="455" t="s">
        <v>1331</v>
      </c>
      <c r="F15" s="78" t="s">
        <v>1332</v>
      </c>
      <c r="G15" s="455" t="s">
        <v>1333</v>
      </c>
      <c r="H15" s="455" t="s">
        <v>1334</v>
      </c>
      <c r="I15" s="456" t="s">
        <v>1335</v>
      </c>
      <c r="J15" s="455" t="s">
        <v>1336</v>
      </c>
      <c r="K15" s="454" t="s">
        <v>140</v>
      </c>
      <c r="L15" s="448" t="s">
        <v>74</v>
      </c>
      <c r="M15" s="203">
        <v>30000</v>
      </c>
      <c r="N15" s="448" t="s">
        <v>74</v>
      </c>
      <c r="O15" s="203">
        <v>30000</v>
      </c>
      <c r="P15" s="448" t="s">
        <v>74</v>
      </c>
      <c r="Q15" s="78" t="s">
        <v>1293</v>
      </c>
      <c r="R15" s="78" t="s">
        <v>1294</v>
      </c>
    </row>
    <row r="16" spans="1:19" ht="120" x14ac:dyDescent="0.25">
      <c r="A16" s="201">
        <v>10</v>
      </c>
      <c r="B16" s="78">
        <v>2</v>
      </c>
      <c r="C16" s="78">
        <v>1</v>
      </c>
      <c r="D16" s="78">
        <v>6</v>
      </c>
      <c r="E16" s="78" t="s">
        <v>1337</v>
      </c>
      <c r="F16" s="445" t="s">
        <v>1338</v>
      </c>
      <c r="G16" s="78" t="s">
        <v>86</v>
      </c>
      <c r="H16" s="78" t="s">
        <v>1339</v>
      </c>
      <c r="I16" s="446" t="s">
        <v>1340</v>
      </c>
      <c r="J16" s="78" t="s">
        <v>1341</v>
      </c>
      <c r="K16" s="78" t="s">
        <v>79</v>
      </c>
      <c r="L16" s="448" t="s">
        <v>74</v>
      </c>
      <c r="M16" s="448">
        <v>20000</v>
      </c>
      <c r="N16" s="448" t="s">
        <v>74</v>
      </c>
      <c r="O16" s="448">
        <f>M16</f>
        <v>20000</v>
      </c>
      <c r="P16" s="448" t="s">
        <v>74</v>
      </c>
      <c r="Q16" s="78" t="s">
        <v>1293</v>
      </c>
      <c r="R16" s="78" t="s">
        <v>1294</v>
      </c>
    </row>
    <row r="17" spans="1:18" ht="210" x14ac:dyDescent="0.25">
      <c r="A17" s="255">
        <v>11</v>
      </c>
      <c r="B17" s="255">
        <v>6</v>
      </c>
      <c r="C17" s="255">
        <v>1</v>
      </c>
      <c r="D17" s="255">
        <v>3</v>
      </c>
      <c r="E17" s="255" t="s">
        <v>1342</v>
      </c>
      <c r="F17" s="463" t="s">
        <v>1358</v>
      </c>
      <c r="G17" s="255" t="s">
        <v>1343</v>
      </c>
      <c r="H17" s="462" t="s">
        <v>1346</v>
      </c>
      <c r="I17" s="250" t="s">
        <v>1344</v>
      </c>
      <c r="J17" s="255" t="s">
        <v>1345</v>
      </c>
      <c r="K17" s="255" t="s">
        <v>131</v>
      </c>
      <c r="L17" s="311" t="s">
        <v>74</v>
      </c>
      <c r="M17" s="311">
        <v>30000</v>
      </c>
      <c r="N17" s="311" t="s">
        <v>74</v>
      </c>
      <c r="O17" s="311">
        <v>30000</v>
      </c>
      <c r="P17" s="311" t="s">
        <v>74</v>
      </c>
      <c r="Q17" s="255" t="s">
        <v>1293</v>
      </c>
      <c r="R17" s="462" t="s">
        <v>1294</v>
      </c>
    </row>
    <row r="18" spans="1:18" ht="120" x14ac:dyDescent="0.25">
      <c r="A18" s="255">
        <v>12</v>
      </c>
      <c r="B18" s="305">
        <v>3</v>
      </c>
      <c r="C18" s="305">
        <v>1</v>
      </c>
      <c r="D18" s="255">
        <v>9</v>
      </c>
      <c r="E18" s="255" t="s">
        <v>1347</v>
      </c>
      <c r="F18" s="463" t="s">
        <v>1348</v>
      </c>
      <c r="G18" s="462" t="s">
        <v>1350</v>
      </c>
      <c r="H18" s="255" t="s">
        <v>1359</v>
      </c>
      <c r="I18" s="250" t="s">
        <v>1360</v>
      </c>
      <c r="J18" s="255" t="s">
        <v>1349</v>
      </c>
      <c r="K18" s="465" t="s">
        <v>131</v>
      </c>
      <c r="L18" s="465"/>
      <c r="M18" s="464">
        <v>78000</v>
      </c>
      <c r="N18" s="305" t="s">
        <v>74</v>
      </c>
      <c r="O18" s="464">
        <f>M18</f>
        <v>78000</v>
      </c>
      <c r="P18" s="461" t="s">
        <v>74</v>
      </c>
      <c r="Q18" s="462" t="s">
        <v>1293</v>
      </c>
      <c r="R18" s="462" t="s">
        <v>1294</v>
      </c>
    </row>
    <row r="19" spans="1:18" ht="105" x14ac:dyDescent="0.25">
      <c r="A19" s="201">
        <v>13</v>
      </c>
      <c r="B19" s="201">
        <v>6</v>
      </c>
      <c r="C19" s="201">
        <v>5</v>
      </c>
      <c r="D19" s="201">
        <v>11</v>
      </c>
      <c r="E19" s="201" t="s">
        <v>1351</v>
      </c>
      <c r="F19" s="453" t="s">
        <v>1307</v>
      </c>
      <c r="G19" s="201" t="s">
        <v>841</v>
      </c>
      <c r="H19" s="201" t="s">
        <v>1308</v>
      </c>
      <c r="I19" s="202" t="s">
        <v>1295</v>
      </c>
      <c r="J19" s="201" t="s">
        <v>1309</v>
      </c>
      <c r="K19" s="202" t="s">
        <v>131</v>
      </c>
      <c r="L19" s="448" t="s">
        <v>74</v>
      </c>
      <c r="M19" s="449">
        <v>15000</v>
      </c>
      <c r="N19" s="448" t="s">
        <v>74</v>
      </c>
      <c r="O19" s="449">
        <v>15000</v>
      </c>
      <c r="P19" s="448" t="s">
        <v>74</v>
      </c>
      <c r="Q19" s="78" t="s">
        <v>1293</v>
      </c>
      <c r="R19" s="78" t="s">
        <v>1294</v>
      </c>
    </row>
    <row r="20" spans="1:18" ht="135" x14ac:dyDescent="0.25">
      <c r="A20" s="462">
        <v>14</v>
      </c>
      <c r="B20" s="462">
        <v>6</v>
      </c>
      <c r="C20" s="462">
        <v>1</v>
      </c>
      <c r="D20" s="462">
        <v>6</v>
      </c>
      <c r="E20" s="462" t="s">
        <v>1352</v>
      </c>
      <c r="F20" s="463" t="s">
        <v>1361</v>
      </c>
      <c r="G20" s="466" t="s">
        <v>905</v>
      </c>
      <c r="H20" s="466" t="s">
        <v>1353</v>
      </c>
      <c r="I20" s="467" t="s">
        <v>99</v>
      </c>
      <c r="J20" s="466" t="s">
        <v>1354</v>
      </c>
      <c r="K20" s="468" t="s">
        <v>131</v>
      </c>
      <c r="L20" s="461" t="s">
        <v>74</v>
      </c>
      <c r="M20" s="464">
        <v>17000</v>
      </c>
      <c r="N20" s="461" t="s">
        <v>74</v>
      </c>
      <c r="O20" s="464">
        <v>17000</v>
      </c>
      <c r="P20" s="461" t="s">
        <v>74</v>
      </c>
      <c r="Q20" s="462" t="s">
        <v>1293</v>
      </c>
      <c r="R20" s="462" t="s">
        <v>1294</v>
      </c>
    </row>
    <row r="21" spans="1:18" ht="90" x14ac:dyDescent="0.25">
      <c r="A21" s="462">
        <v>15</v>
      </c>
      <c r="B21" s="462">
        <v>6</v>
      </c>
      <c r="C21" s="462">
        <v>5</v>
      </c>
      <c r="D21" s="462">
        <v>11</v>
      </c>
      <c r="E21" s="462" t="s">
        <v>1355</v>
      </c>
      <c r="F21" s="463" t="s">
        <v>1362</v>
      </c>
      <c r="G21" s="462" t="s">
        <v>841</v>
      </c>
      <c r="H21" s="462" t="s">
        <v>1308</v>
      </c>
      <c r="I21" s="468" t="s">
        <v>1295</v>
      </c>
      <c r="J21" s="466" t="s">
        <v>1356</v>
      </c>
      <c r="K21" s="468" t="s">
        <v>131</v>
      </c>
      <c r="L21" s="461" t="s">
        <v>74</v>
      </c>
      <c r="M21" s="464">
        <v>10000</v>
      </c>
      <c r="N21" s="461" t="s">
        <v>74</v>
      </c>
      <c r="O21" s="464">
        <v>10000</v>
      </c>
      <c r="P21" s="461" t="s">
        <v>74</v>
      </c>
      <c r="Q21" s="462" t="s">
        <v>1293</v>
      </c>
      <c r="R21" s="462" t="s">
        <v>1294</v>
      </c>
    </row>
    <row r="23" spans="1:18" x14ac:dyDescent="0.25">
      <c r="L23" s="729"/>
      <c r="M23" s="730" t="s">
        <v>70</v>
      </c>
      <c r="N23" s="730"/>
      <c r="O23" s="729" t="s">
        <v>71</v>
      </c>
      <c r="P23" s="729"/>
    </row>
    <row r="24" spans="1:18" x14ac:dyDescent="0.25">
      <c r="L24" s="729"/>
      <c r="M24" s="457" t="s">
        <v>72</v>
      </c>
      <c r="N24" s="457" t="s">
        <v>73</v>
      </c>
      <c r="O24" s="457" t="s">
        <v>72</v>
      </c>
      <c r="P24" s="457" t="s">
        <v>73</v>
      </c>
    </row>
    <row r="25" spans="1:18" x14ac:dyDescent="0.25">
      <c r="L25" s="458" t="s">
        <v>951</v>
      </c>
      <c r="M25" s="202">
        <v>15</v>
      </c>
      <c r="N25" s="203">
        <f>O7+O8+O9+O10+O11+O12+O13+O14+O15+O16+O17+O18+O19+O20+O21</f>
        <v>460000</v>
      </c>
      <c r="O25" s="459" t="s">
        <v>74</v>
      </c>
      <c r="P25" s="460" t="s">
        <v>74</v>
      </c>
    </row>
  </sheetData>
  <mergeCells count="17">
    <mergeCell ref="Q4:Q5"/>
    <mergeCell ref="R4:R5"/>
    <mergeCell ref="O4:P4"/>
    <mergeCell ref="A4:A5"/>
    <mergeCell ref="B4:B5"/>
    <mergeCell ref="C4:C5"/>
    <mergeCell ref="D4:D5"/>
    <mergeCell ref="E4:E5"/>
    <mergeCell ref="F4:F5"/>
    <mergeCell ref="G4:G5"/>
    <mergeCell ref="H4:I4"/>
    <mergeCell ref="J4:J5"/>
    <mergeCell ref="K4:L4"/>
    <mergeCell ref="M4:N4"/>
    <mergeCell ref="L23:L24"/>
    <mergeCell ref="M23:N23"/>
    <mergeCell ref="O23:P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32"/>
  <sheetViews>
    <sheetView zoomScale="80" zoomScaleNormal="8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3.5703125" style="6" customWidth="1"/>
    <col min="9" max="9" width="15.425781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1.710937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469" t="s">
        <v>1720</v>
      </c>
    </row>
    <row r="3" spans="1:19" x14ac:dyDescent="0.25">
      <c r="M3" s="8"/>
      <c r="N3" s="8"/>
      <c r="O3" s="8"/>
      <c r="P3" s="8"/>
    </row>
    <row r="4" spans="1:19" s="10" customFormat="1" ht="50.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s="10" customFormat="1" x14ac:dyDescent="0.2">
      <c r="A7" s="616">
        <v>1</v>
      </c>
      <c r="B7" s="700" t="s">
        <v>94</v>
      </c>
      <c r="C7" s="616">
        <v>1.2</v>
      </c>
      <c r="D7" s="700">
        <v>3</v>
      </c>
      <c r="E7" s="583" t="s">
        <v>1363</v>
      </c>
      <c r="F7" s="700" t="s">
        <v>1364</v>
      </c>
      <c r="G7" s="592" t="s">
        <v>1365</v>
      </c>
      <c r="H7" s="218" t="s">
        <v>1366</v>
      </c>
      <c r="I7" s="218" t="s">
        <v>1367</v>
      </c>
      <c r="J7" s="700" t="s">
        <v>1368</v>
      </c>
      <c r="K7" s="647" t="s">
        <v>42</v>
      </c>
      <c r="L7" s="737"/>
      <c r="M7" s="649">
        <v>50000</v>
      </c>
      <c r="N7" s="739"/>
      <c r="O7" s="649">
        <v>50000</v>
      </c>
      <c r="P7" s="739"/>
      <c r="Q7" s="700" t="s">
        <v>1369</v>
      </c>
      <c r="R7" s="700" t="s">
        <v>1370</v>
      </c>
      <c r="S7" s="9"/>
    </row>
    <row r="8" spans="1:19" s="37" customFormat="1" ht="30" x14ac:dyDescent="0.25">
      <c r="A8" s="651"/>
      <c r="B8" s="701"/>
      <c r="C8" s="651"/>
      <c r="D8" s="701"/>
      <c r="E8" s="585"/>
      <c r="F8" s="701"/>
      <c r="G8" s="594"/>
      <c r="H8" s="211" t="s">
        <v>1371</v>
      </c>
      <c r="I8" s="68" t="s">
        <v>1372</v>
      </c>
      <c r="J8" s="701"/>
      <c r="K8" s="648"/>
      <c r="L8" s="738"/>
      <c r="M8" s="650"/>
      <c r="N8" s="740"/>
      <c r="O8" s="650"/>
      <c r="P8" s="740"/>
      <c r="Q8" s="701"/>
      <c r="R8" s="701"/>
      <c r="S8" s="104"/>
    </row>
    <row r="9" spans="1:19" s="37" customFormat="1" ht="30" x14ac:dyDescent="0.25">
      <c r="A9" s="592">
        <v>2</v>
      </c>
      <c r="B9" s="616" t="s">
        <v>94</v>
      </c>
      <c r="C9" s="616">
        <v>1</v>
      </c>
      <c r="D9" s="616">
        <v>6</v>
      </c>
      <c r="E9" s="700" t="s">
        <v>1373</v>
      </c>
      <c r="F9" s="700" t="s">
        <v>1374</v>
      </c>
      <c r="G9" s="616" t="s">
        <v>127</v>
      </c>
      <c r="H9" s="213" t="s">
        <v>206</v>
      </c>
      <c r="I9" s="214" t="s">
        <v>1367</v>
      </c>
      <c r="J9" s="700" t="s">
        <v>1375</v>
      </c>
      <c r="K9" s="616" t="s">
        <v>42</v>
      </c>
      <c r="L9" s="616"/>
      <c r="M9" s="649">
        <v>140000</v>
      </c>
      <c r="N9" s="616"/>
      <c r="O9" s="649">
        <v>140000</v>
      </c>
      <c r="P9" s="616"/>
      <c r="Q9" s="700" t="s">
        <v>1369</v>
      </c>
      <c r="R9" s="700" t="s">
        <v>1370</v>
      </c>
      <c r="S9" s="104"/>
    </row>
    <row r="10" spans="1:19" s="37" customFormat="1" ht="30" x14ac:dyDescent="0.25">
      <c r="A10" s="593"/>
      <c r="B10" s="617"/>
      <c r="C10" s="617"/>
      <c r="D10" s="617"/>
      <c r="E10" s="736"/>
      <c r="F10" s="736"/>
      <c r="G10" s="651"/>
      <c r="H10" s="213" t="s">
        <v>220</v>
      </c>
      <c r="I10" s="214" t="s">
        <v>1376</v>
      </c>
      <c r="J10" s="701"/>
      <c r="K10" s="617"/>
      <c r="L10" s="617"/>
      <c r="M10" s="617"/>
      <c r="N10" s="617"/>
      <c r="O10" s="617"/>
      <c r="P10" s="617"/>
      <c r="Q10" s="736"/>
      <c r="R10" s="736"/>
      <c r="S10" s="104"/>
    </row>
    <row r="11" spans="1:19" s="37" customFormat="1" x14ac:dyDescent="0.25">
      <c r="A11" s="593"/>
      <c r="B11" s="617"/>
      <c r="C11" s="617"/>
      <c r="D11" s="617"/>
      <c r="E11" s="736"/>
      <c r="F11" s="736"/>
      <c r="G11" s="616" t="s">
        <v>1030</v>
      </c>
      <c r="H11" s="213" t="s">
        <v>1377</v>
      </c>
      <c r="I11" s="214" t="s">
        <v>1367</v>
      </c>
      <c r="J11" s="700" t="s">
        <v>1375</v>
      </c>
      <c r="K11" s="617"/>
      <c r="L11" s="617"/>
      <c r="M11" s="617"/>
      <c r="N11" s="617"/>
      <c r="O11" s="617"/>
      <c r="P11" s="617"/>
      <c r="Q11" s="736"/>
      <c r="R11" s="736"/>
      <c r="S11" s="104"/>
    </row>
    <row r="12" spans="1:19" s="37" customFormat="1" ht="30" x14ac:dyDescent="0.25">
      <c r="A12" s="593"/>
      <c r="B12" s="617"/>
      <c r="C12" s="617"/>
      <c r="D12" s="617"/>
      <c r="E12" s="736"/>
      <c r="F12" s="736"/>
      <c r="G12" s="651"/>
      <c r="H12" s="470" t="s">
        <v>1378</v>
      </c>
      <c r="I12" s="214" t="s">
        <v>1376</v>
      </c>
      <c r="J12" s="701"/>
      <c r="K12" s="617"/>
      <c r="L12" s="617"/>
      <c r="M12" s="617"/>
      <c r="N12" s="617"/>
      <c r="O12" s="617"/>
      <c r="P12" s="617"/>
      <c r="Q12" s="736"/>
      <c r="R12" s="736"/>
      <c r="S12" s="104"/>
    </row>
    <row r="13" spans="1:19" s="37" customFormat="1" x14ac:dyDescent="0.25">
      <c r="A13" s="593"/>
      <c r="B13" s="617"/>
      <c r="C13" s="617"/>
      <c r="D13" s="617"/>
      <c r="E13" s="736"/>
      <c r="F13" s="736"/>
      <c r="G13" s="616" t="s">
        <v>55</v>
      </c>
      <c r="H13" s="711" t="s">
        <v>235</v>
      </c>
      <c r="I13" s="705" t="s">
        <v>1367</v>
      </c>
      <c r="J13" s="700" t="s">
        <v>1379</v>
      </c>
      <c r="K13" s="617"/>
      <c r="L13" s="617"/>
      <c r="M13" s="617"/>
      <c r="N13" s="617"/>
      <c r="O13" s="617"/>
      <c r="P13" s="617"/>
      <c r="Q13" s="736"/>
      <c r="R13" s="736"/>
      <c r="S13" s="104"/>
    </row>
    <row r="14" spans="1:19" s="37" customFormat="1" x14ac:dyDescent="0.25">
      <c r="A14" s="593"/>
      <c r="B14" s="617"/>
      <c r="C14" s="617"/>
      <c r="D14" s="617"/>
      <c r="E14" s="736"/>
      <c r="F14" s="736"/>
      <c r="G14" s="617"/>
      <c r="H14" s="712"/>
      <c r="I14" s="706"/>
      <c r="J14" s="736"/>
      <c r="K14" s="617"/>
      <c r="L14" s="617"/>
      <c r="M14" s="617"/>
      <c r="N14" s="617"/>
      <c r="O14" s="617"/>
      <c r="P14" s="617"/>
      <c r="Q14" s="736"/>
      <c r="R14" s="736"/>
      <c r="S14" s="104"/>
    </row>
    <row r="15" spans="1:19" ht="30" x14ac:dyDescent="0.25">
      <c r="A15" s="594"/>
      <c r="B15" s="651"/>
      <c r="C15" s="651"/>
      <c r="D15" s="651"/>
      <c r="E15" s="701"/>
      <c r="F15" s="701"/>
      <c r="G15" s="651"/>
      <c r="H15" s="193" t="s">
        <v>237</v>
      </c>
      <c r="I15" s="69" t="s">
        <v>1372</v>
      </c>
      <c r="J15" s="701"/>
      <c r="K15" s="651"/>
      <c r="L15" s="651"/>
      <c r="M15" s="651"/>
      <c r="N15" s="651"/>
      <c r="O15" s="651"/>
      <c r="P15" s="651"/>
      <c r="Q15" s="701"/>
      <c r="R15" s="701"/>
      <c r="S15" s="109"/>
    </row>
    <row r="16" spans="1:19" x14ac:dyDescent="0.25">
      <c r="A16" s="583">
        <v>3</v>
      </c>
      <c r="B16" s="592" t="s">
        <v>120</v>
      </c>
      <c r="C16" s="734" t="s">
        <v>1380</v>
      </c>
      <c r="D16" s="592">
        <v>10</v>
      </c>
      <c r="E16" s="592" t="s">
        <v>1381</v>
      </c>
      <c r="F16" s="583" t="s">
        <v>1382</v>
      </c>
      <c r="G16" s="616" t="s">
        <v>1383</v>
      </c>
      <c r="H16" s="562" t="s">
        <v>965</v>
      </c>
      <c r="I16" s="561" t="s">
        <v>1384</v>
      </c>
      <c r="J16" s="583" t="s">
        <v>1385</v>
      </c>
      <c r="K16" s="592" t="s">
        <v>42</v>
      </c>
      <c r="L16" s="592"/>
      <c r="M16" s="703">
        <v>150000</v>
      </c>
      <c r="N16" s="592"/>
      <c r="O16" s="703">
        <v>150000</v>
      </c>
      <c r="P16" s="592"/>
      <c r="Q16" s="583" t="s">
        <v>1369</v>
      </c>
      <c r="R16" s="583" t="s">
        <v>1370</v>
      </c>
      <c r="S16" s="109"/>
    </row>
    <row r="17" spans="1:19" x14ac:dyDescent="0.25">
      <c r="A17" s="584"/>
      <c r="B17" s="593"/>
      <c r="C17" s="735"/>
      <c r="D17" s="593"/>
      <c r="E17" s="593"/>
      <c r="F17" s="584"/>
      <c r="G17" s="617"/>
      <c r="H17" s="562" t="s">
        <v>1386</v>
      </c>
      <c r="I17" s="561" t="s">
        <v>1387</v>
      </c>
      <c r="J17" s="584"/>
      <c r="K17" s="593"/>
      <c r="L17" s="593"/>
      <c r="M17" s="593"/>
      <c r="N17" s="593"/>
      <c r="O17" s="593"/>
      <c r="P17" s="593"/>
      <c r="Q17" s="584"/>
      <c r="R17" s="584"/>
      <c r="S17" s="109"/>
    </row>
    <row r="18" spans="1:19" x14ac:dyDescent="0.25">
      <c r="A18" s="585"/>
      <c r="B18" s="594"/>
      <c r="C18" s="959"/>
      <c r="D18" s="594"/>
      <c r="E18" s="594"/>
      <c r="F18" s="585"/>
      <c r="G18" s="651"/>
      <c r="H18" s="562" t="s">
        <v>1388</v>
      </c>
      <c r="I18" s="561" t="s">
        <v>1389</v>
      </c>
      <c r="J18" s="585"/>
      <c r="K18" s="594"/>
      <c r="L18" s="594"/>
      <c r="M18" s="594"/>
      <c r="N18" s="594"/>
      <c r="O18" s="594"/>
      <c r="P18" s="594"/>
      <c r="Q18" s="585"/>
      <c r="R18" s="585"/>
      <c r="S18" s="109"/>
    </row>
    <row r="20" spans="1:19" x14ac:dyDescent="0.25">
      <c r="M20" s="677" t="s">
        <v>70</v>
      </c>
      <c r="N20" s="682"/>
      <c r="O20" s="677" t="s">
        <v>71</v>
      </c>
      <c r="P20" s="682"/>
    </row>
    <row r="21" spans="1:19" x14ac:dyDescent="0.25">
      <c r="M21" s="424" t="s">
        <v>72</v>
      </c>
      <c r="N21" s="424" t="s">
        <v>73</v>
      </c>
      <c r="O21" s="424" t="s">
        <v>72</v>
      </c>
      <c r="P21" s="424" t="s">
        <v>73</v>
      </c>
    </row>
    <row r="22" spans="1:19" x14ac:dyDescent="0.25">
      <c r="M22" s="202">
        <v>3</v>
      </c>
      <c r="N22" s="203">
        <v>340000</v>
      </c>
      <c r="O22" s="202" t="s">
        <v>74</v>
      </c>
      <c r="P22" s="203" t="s">
        <v>74</v>
      </c>
    </row>
    <row r="32" spans="1:19" x14ac:dyDescent="0.25">
      <c r="F32" s="34"/>
      <c r="N32" s="8"/>
      <c r="P32" s="8"/>
    </row>
  </sheetData>
  <mergeCells count="70">
    <mergeCell ref="F4:F5"/>
    <mergeCell ref="A4:A5"/>
    <mergeCell ref="B4:B5"/>
    <mergeCell ref="C4:C5"/>
    <mergeCell ref="D4:D5"/>
    <mergeCell ref="E4:E5"/>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Q7:Q8"/>
    <mergeCell ref="R7:R8"/>
    <mergeCell ref="A9:A15"/>
    <mergeCell ref="B9:B15"/>
    <mergeCell ref="C9:C15"/>
    <mergeCell ref="D9:D15"/>
    <mergeCell ref="E9:E15"/>
    <mergeCell ref="F9:F15"/>
    <mergeCell ref="G9:G10"/>
    <mergeCell ref="K7:K8"/>
    <mergeCell ref="L7:L8"/>
    <mergeCell ref="M7:M8"/>
    <mergeCell ref="N7:N8"/>
    <mergeCell ref="O7:O8"/>
    <mergeCell ref="P7:P8"/>
    <mergeCell ref="P9:P15"/>
    <mergeCell ref="Q9:Q15"/>
    <mergeCell ref="R9:R15"/>
    <mergeCell ref="G11:G12"/>
    <mergeCell ref="J11:J12"/>
    <mergeCell ref="G13:G15"/>
    <mergeCell ref="H13:H14"/>
    <mergeCell ref="I13:I14"/>
    <mergeCell ref="J13:J15"/>
    <mergeCell ref="J9:J10"/>
    <mergeCell ref="K9:K15"/>
    <mergeCell ref="L9:L15"/>
    <mergeCell ref="M9:M15"/>
    <mergeCell ref="N9:N15"/>
    <mergeCell ref="O9:O15"/>
    <mergeCell ref="A16:A18"/>
    <mergeCell ref="B16:B18"/>
    <mergeCell ref="C16:C18"/>
    <mergeCell ref="D16:D18"/>
    <mergeCell ref="E16:E18"/>
    <mergeCell ref="F16:F18"/>
    <mergeCell ref="G16:G18"/>
    <mergeCell ref="J16:J18"/>
    <mergeCell ref="K16:K18"/>
    <mergeCell ref="R16:R18"/>
    <mergeCell ref="M20:N20"/>
    <mergeCell ref="O20:P20"/>
    <mergeCell ref="L16:L18"/>
    <mergeCell ref="M16:M18"/>
    <mergeCell ref="N16:N18"/>
    <mergeCell ref="O16:O18"/>
    <mergeCell ref="P16:P18"/>
    <mergeCell ref="Q16:Q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11"/>
  <sheetViews>
    <sheetView zoomScale="80" zoomScaleNormal="8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ht="18.75" x14ac:dyDescent="0.25">
      <c r="A2" s="555" t="s">
        <v>1719</v>
      </c>
      <c r="B2" s="471"/>
      <c r="C2" s="471"/>
      <c r="D2" s="471"/>
      <c r="E2" s="471"/>
      <c r="F2" s="471"/>
    </row>
    <row r="3" spans="1:19" x14ac:dyDescent="0.25">
      <c r="M3" s="8"/>
      <c r="N3" s="8"/>
      <c r="O3" s="8"/>
      <c r="P3" s="8"/>
    </row>
    <row r="4" spans="1:19" s="10" customFormat="1" ht="5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s="37" customFormat="1" ht="105" x14ac:dyDescent="0.25">
      <c r="A7" s="222">
        <v>1</v>
      </c>
      <c r="B7" s="75" t="s">
        <v>148</v>
      </c>
      <c r="C7" s="75" t="s">
        <v>1390</v>
      </c>
      <c r="D7" s="75">
        <v>13</v>
      </c>
      <c r="E7" s="211" t="s">
        <v>1391</v>
      </c>
      <c r="F7" s="211" t="s">
        <v>1392</v>
      </c>
      <c r="G7" s="211" t="s">
        <v>1393</v>
      </c>
      <c r="H7" s="211" t="s">
        <v>1394</v>
      </c>
      <c r="I7" s="211" t="s">
        <v>1395</v>
      </c>
      <c r="J7" s="211" t="s">
        <v>1396</v>
      </c>
      <c r="K7" s="201" t="s">
        <v>79</v>
      </c>
      <c r="M7" s="221">
        <v>85000</v>
      </c>
      <c r="N7" s="221"/>
      <c r="O7" s="221">
        <v>85000</v>
      </c>
      <c r="P7" s="221"/>
      <c r="Q7" s="201" t="s">
        <v>1397</v>
      </c>
      <c r="R7" s="201" t="s">
        <v>1398</v>
      </c>
      <c r="S7" s="104"/>
    </row>
    <row r="9" spans="1:19" x14ac:dyDescent="0.25">
      <c r="L9" s="576"/>
      <c r="M9" s="677" t="s">
        <v>70</v>
      </c>
      <c r="N9" s="678"/>
      <c r="O9" s="576" t="s">
        <v>71</v>
      </c>
      <c r="P9" s="576"/>
    </row>
    <row r="10" spans="1:19" x14ac:dyDescent="0.25">
      <c r="L10" s="741"/>
      <c r="M10" s="424" t="s">
        <v>72</v>
      </c>
      <c r="N10" s="424" t="s">
        <v>73</v>
      </c>
      <c r="O10" s="424" t="s">
        <v>72</v>
      </c>
      <c r="P10" s="424" t="s">
        <v>73</v>
      </c>
    </row>
    <row r="11" spans="1:19" x14ac:dyDescent="0.25">
      <c r="L11" s="439" t="s">
        <v>951</v>
      </c>
      <c r="M11" s="216">
        <v>1</v>
      </c>
      <c r="N11" s="380">
        <v>85000</v>
      </c>
      <c r="O11" s="43" t="s">
        <v>74</v>
      </c>
      <c r="P11" s="44" t="s">
        <v>74</v>
      </c>
    </row>
  </sheetData>
  <mergeCells count="17">
    <mergeCell ref="E4:E5"/>
    <mergeCell ref="F4:F5"/>
    <mergeCell ref="Q4:Q5"/>
    <mergeCell ref="R4:R5"/>
    <mergeCell ref="A4:A5"/>
    <mergeCell ref="B4:B5"/>
    <mergeCell ref="C4:C5"/>
    <mergeCell ref="D4:D5"/>
    <mergeCell ref="L9:L10"/>
    <mergeCell ref="M9:N9"/>
    <mergeCell ref="O9:P9"/>
    <mergeCell ref="G4:G5"/>
    <mergeCell ref="H4:I4"/>
    <mergeCell ref="J4:J5"/>
    <mergeCell ref="K4:L4"/>
    <mergeCell ref="M4:N4"/>
    <mergeCell ref="O4:P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16"/>
  <sheetViews>
    <sheetView zoomScale="70" zoomScaleNormal="70" workbookViewId="0">
      <selection activeCell="A3" sqref="A3"/>
    </sheetView>
  </sheetViews>
  <sheetFormatPr defaultRowHeight="15.75" x14ac:dyDescent="0.25"/>
  <cols>
    <col min="1" max="1" width="4.7109375" style="473" customWidth="1"/>
    <col min="2" max="2" width="10.42578125" style="473" customWidth="1"/>
    <col min="3" max="3" width="11.42578125" style="473" customWidth="1"/>
    <col min="4" max="4" width="10.7109375" style="473" customWidth="1"/>
    <col min="5" max="5" width="45.7109375" style="473" customWidth="1"/>
    <col min="6" max="6" width="57.85546875" style="473" customWidth="1"/>
    <col min="7" max="7" width="35.7109375" style="473" customWidth="1"/>
    <col min="8" max="8" width="19.28515625" style="473" customWidth="1"/>
    <col min="9" max="9" width="14.42578125" style="473" customWidth="1"/>
    <col min="10" max="10" width="29.7109375" style="473" customWidth="1"/>
    <col min="11" max="11" width="10.7109375" style="473" customWidth="1"/>
    <col min="12" max="12" width="12.7109375" style="473" customWidth="1"/>
    <col min="13" max="16" width="14.7109375" style="474" customWidth="1"/>
    <col min="17" max="17" width="18.140625" style="473" customWidth="1"/>
    <col min="18" max="18" width="18.42578125" style="473" customWidth="1"/>
    <col min="19" max="19" width="19.5703125" style="960" customWidth="1"/>
    <col min="20" max="258" width="9.140625" style="473"/>
    <col min="259" max="259" width="4.7109375" style="473" bestFit="1" customWidth="1"/>
    <col min="260" max="260" width="9.7109375" style="473" bestFit="1" customWidth="1"/>
    <col min="261" max="261" width="10" style="473" bestFit="1" customWidth="1"/>
    <col min="262" max="262" width="8.85546875" style="473" bestFit="1" customWidth="1"/>
    <col min="263" max="263" width="22.85546875" style="473" customWidth="1"/>
    <col min="264" max="264" width="59.7109375" style="473" bestFit="1" customWidth="1"/>
    <col min="265" max="265" width="57.85546875" style="473" bestFit="1" customWidth="1"/>
    <col min="266" max="266" width="35.28515625" style="473" bestFit="1" customWidth="1"/>
    <col min="267" max="267" width="28.140625" style="473" bestFit="1" customWidth="1"/>
    <col min="268" max="268" width="33.140625" style="473" bestFit="1" customWidth="1"/>
    <col min="269" max="269" width="26" style="473" bestFit="1" customWidth="1"/>
    <col min="270" max="270" width="19.140625" style="473" bestFit="1" customWidth="1"/>
    <col min="271" max="271" width="10.42578125" style="473" customWidth="1"/>
    <col min="272" max="272" width="11.85546875" style="473" customWidth="1"/>
    <col min="273" max="273" width="14.7109375" style="473" customWidth="1"/>
    <col min="274" max="274" width="9" style="473" bestFit="1" customWidth="1"/>
    <col min="275" max="514" width="9.140625" style="473"/>
    <col min="515" max="515" width="4.7109375" style="473" bestFit="1" customWidth="1"/>
    <col min="516" max="516" width="9.7109375" style="473" bestFit="1" customWidth="1"/>
    <col min="517" max="517" width="10" style="473" bestFit="1" customWidth="1"/>
    <col min="518" max="518" width="8.85546875" style="473" bestFit="1" customWidth="1"/>
    <col min="519" max="519" width="22.85546875" style="473" customWidth="1"/>
    <col min="520" max="520" width="59.7109375" style="473" bestFit="1" customWidth="1"/>
    <col min="521" max="521" width="57.85546875" style="473" bestFit="1" customWidth="1"/>
    <col min="522" max="522" width="35.28515625" style="473" bestFit="1" customWidth="1"/>
    <col min="523" max="523" width="28.140625" style="473" bestFit="1" customWidth="1"/>
    <col min="524" max="524" width="33.140625" style="473" bestFit="1" customWidth="1"/>
    <col min="525" max="525" width="26" style="473" bestFit="1" customWidth="1"/>
    <col min="526" max="526" width="19.140625" style="473" bestFit="1" customWidth="1"/>
    <col min="527" max="527" width="10.42578125" style="473" customWidth="1"/>
    <col min="528" max="528" width="11.85546875" style="473" customWidth="1"/>
    <col min="529" max="529" width="14.7109375" style="473" customWidth="1"/>
    <col min="530" max="530" width="9" style="473" bestFit="1" customWidth="1"/>
    <col min="531" max="770" width="9.140625" style="473"/>
    <col min="771" max="771" width="4.7109375" style="473" bestFit="1" customWidth="1"/>
    <col min="772" max="772" width="9.7109375" style="473" bestFit="1" customWidth="1"/>
    <col min="773" max="773" width="10" style="473" bestFit="1" customWidth="1"/>
    <col min="774" max="774" width="8.85546875" style="473" bestFit="1" customWidth="1"/>
    <col min="775" max="775" width="22.85546875" style="473" customWidth="1"/>
    <col min="776" max="776" width="59.7109375" style="473" bestFit="1" customWidth="1"/>
    <col min="777" max="777" width="57.85546875" style="473" bestFit="1" customWidth="1"/>
    <col min="778" max="778" width="35.28515625" style="473" bestFit="1" customWidth="1"/>
    <col min="779" max="779" width="28.140625" style="473" bestFit="1" customWidth="1"/>
    <col min="780" max="780" width="33.140625" style="473" bestFit="1" customWidth="1"/>
    <col min="781" max="781" width="26" style="473" bestFit="1" customWidth="1"/>
    <col min="782" max="782" width="19.140625" style="473" bestFit="1" customWidth="1"/>
    <col min="783" max="783" width="10.42578125" style="473" customWidth="1"/>
    <col min="784" max="784" width="11.85546875" style="473" customWidth="1"/>
    <col min="785" max="785" width="14.7109375" style="473" customWidth="1"/>
    <col min="786" max="786" width="9" style="473" bestFit="1" customWidth="1"/>
    <col min="787" max="1026" width="9.140625" style="473"/>
    <col min="1027" max="1027" width="4.7109375" style="473" bestFit="1" customWidth="1"/>
    <col min="1028" max="1028" width="9.7109375" style="473" bestFit="1" customWidth="1"/>
    <col min="1029" max="1029" width="10" style="473" bestFit="1" customWidth="1"/>
    <col min="1030" max="1030" width="8.85546875" style="473" bestFit="1" customWidth="1"/>
    <col min="1031" max="1031" width="22.85546875" style="473" customWidth="1"/>
    <col min="1032" max="1032" width="59.7109375" style="473" bestFit="1" customWidth="1"/>
    <col min="1033" max="1033" width="57.85546875" style="473" bestFit="1" customWidth="1"/>
    <col min="1034" max="1034" width="35.28515625" style="473" bestFit="1" customWidth="1"/>
    <col min="1035" max="1035" width="28.140625" style="473" bestFit="1" customWidth="1"/>
    <col min="1036" max="1036" width="33.140625" style="473" bestFit="1" customWidth="1"/>
    <col min="1037" max="1037" width="26" style="473" bestFit="1" customWidth="1"/>
    <col min="1038" max="1038" width="19.140625" style="473" bestFit="1" customWidth="1"/>
    <col min="1039" max="1039" width="10.42578125" style="473" customWidth="1"/>
    <col min="1040" max="1040" width="11.85546875" style="473" customWidth="1"/>
    <col min="1041" max="1041" width="14.7109375" style="473" customWidth="1"/>
    <col min="1042" max="1042" width="9" style="473" bestFit="1" customWidth="1"/>
    <col min="1043" max="1282" width="9.140625" style="473"/>
    <col min="1283" max="1283" width="4.7109375" style="473" bestFit="1" customWidth="1"/>
    <col min="1284" max="1284" width="9.7109375" style="473" bestFit="1" customWidth="1"/>
    <col min="1285" max="1285" width="10" style="473" bestFit="1" customWidth="1"/>
    <col min="1286" max="1286" width="8.85546875" style="473" bestFit="1" customWidth="1"/>
    <col min="1287" max="1287" width="22.85546875" style="473" customWidth="1"/>
    <col min="1288" max="1288" width="59.7109375" style="473" bestFit="1" customWidth="1"/>
    <col min="1289" max="1289" width="57.85546875" style="473" bestFit="1" customWidth="1"/>
    <col min="1290" max="1290" width="35.28515625" style="473" bestFit="1" customWidth="1"/>
    <col min="1291" max="1291" width="28.140625" style="473" bestFit="1" customWidth="1"/>
    <col min="1292" max="1292" width="33.140625" style="473" bestFit="1" customWidth="1"/>
    <col min="1293" max="1293" width="26" style="473" bestFit="1" customWidth="1"/>
    <col min="1294" max="1294" width="19.140625" style="473" bestFit="1" customWidth="1"/>
    <col min="1295" max="1295" width="10.42578125" style="473" customWidth="1"/>
    <col min="1296" max="1296" width="11.85546875" style="473" customWidth="1"/>
    <col min="1297" max="1297" width="14.7109375" style="473" customWidth="1"/>
    <col min="1298" max="1298" width="9" style="473" bestFit="1" customWidth="1"/>
    <col min="1299" max="1538" width="9.140625" style="473"/>
    <col min="1539" max="1539" width="4.7109375" style="473" bestFit="1" customWidth="1"/>
    <col min="1540" max="1540" width="9.7109375" style="473" bestFit="1" customWidth="1"/>
    <col min="1541" max="1541" width="10" style="473" bestFit="1" customWidth="1"/>
    <col min="1542" max="1542" width="8.85546875" style="473" bestFit="1" customWidth="1"/>
    <col min="1543" max="1543" width="22.85546875" style="473" customWidth="1"/>
    <col min="1544" max="1544" width="59.7109375" style="473" bestFit="1" customWidth="1"/>
    <col min="1545" max="1545" width="57.85546875" style="473" bestFit="1" customWidth="1"/>
    <col min="1546" max="1546" width="35.28515625" style="473" bestFit="1" customWidth="1"/>
    <col min="1547" max="1547" width="28.140625" style="473" bestFit="1" customWidth="1"/>
    <col min="1548" max="1548" width="33.140625" style="473" bestFit="1" customWidth="1"/>
    <col min="1549" max="1549" width="26" style="473" bestFit="1" customWidth="1"/>
    <col min="1550" max="1550" width="19.140625" style="473" bestFit="1" customWidth="1"/>
    <col min="1551" max="1551" width="10.42578125" style="473" customWidth="1"/>
    <col min="1552" max="1552" width="11.85546875" style="473" customWidth="1"/>
    <col min="1553" max="1553" width="14.7109375" style="473" customWidth="1"/>
    <col min="1554" max="1554" width="9" style="473" bestFit="1" customWidth="1"/>
    <col min="1555" max="1794" width="9.140625" style="473"/>
    <col min="1795" max="1795" width="4.7109375" style="473" bestFit="1" customWidth="1"/>
    <col min="1796" max="1796" width="9.7109375" style="473" bestFit="1" customWidth="1"/>
    <col min="1797" max="1797" width="10" style="473" bestFit="1" customWidth="1"/>
    <col min="1798" max="1798" width="8.85546875" style="473" bestFit="1" customWidth="1"/>
    <col min="1799" max="1799" width="22.85546875" style="473" customWidth="1"/>
    <col min="1800" max="1800" width="59.7109375" style="473" bestFit="1" customWidth="1"/>
    <col min="1801" max="1801" width="57.85546875" style="473" bestFit="1" customWidth="1"/>
    <col min="1802" max="1802" width="35.28515625" style="473" bestFit="1" customWidth="1"/>
    <col min="1803" max="1803" width="28.140625" style="473" bestFit="1" customWidth="1"/>
    <col min="1804" max="1804" width="33.140625" style="473" bestFit="1" customWidth="1"/>
    <col min="1805" max="1805" width="26" style="473" bestFit="1" customWidth="1"/>
    <col min="1806" max="1806" width="19.140625" style="473" bestFit="1" customWidth="1"/>
    <col min="1807" max="1807" width="10.42578125" style="473" customWidth="1"/>
    <col min="1808" max="1808" width="11.85546875" style="473" customWidth="1"/>
    <col min="1809" max="1809" width="14.7109375" style="473" customWidth="1"/>
    <col min="1810" max="1810" width="9" style="473" bestFit="1" customWidth="1"/>
    <col min="1811" max="2050" width="9.140625" style="473"/>
    <col min="2051" max="2051" width="4.7109375" style="473" bestFit="1" customWidth="1"/>
    <col min="2052" max="2052" width="9.7109375" style="473" bestFit="1" customWidth="1"/>
    <col min="2053" max="2053" width="10" style="473" bestFit="1" customWidth="1"/>
    <col min="2054" max="2054" width="8.85546875" style="473" bestFit="1" customWidth="1"/>
    <col min="2055" max="2055" width="22.85546875" style="473" customWidth="1"/>
    <col min="2056" max="2056" width="59.7109375" style="473" bestFit="1" customWidth="1"/>
    <col min="2057" max="2057" width="57.85546875" style="473" bestFit="1" customWidth="1"/>
    <col min="2058" max="2058" width="35.28515625" style="473" bestFit="1" customWidth="1"/>
    <col min="2059" max="2059" width="28.140625" style="473" bestFit="1" customWidth="1"/>
    <col min="2060" max="2060" width="33.140625" style="473" bestFit="1" customWidth="1"/>
    <col min="2061" max="2061" width="26" style="473" bestFit="1" customWidth="1"/>
    <col min="2062" max="2062" width="19.140625" style="473" bestFit="1" customWidth="1"/>
    <col min="2063" max="2063" width="10.42578125" style="473" customWidth="1"/>
    <col min="2064" max="2064" width="11.85546875" style="473" customWidth="1"/>
    <col min="2065" max="2065" width="14.7109375" style="473" customWidth="1"/>
    <col min="2066" max="2066" width="9" style="473" bestFit="1" customWidth="1"/>
    <col min="2067" max="2306" width="9.140625" style="473"/>
    <col min="2307" max="2307" width="4.7109375" style="473" bestFit="1" customWidth="1"/>
    <col min="2308" max="2308" width="9.7109375" style="473" bestFit="1" customWidth="1"/>
    <col min="2309" max="2309" width="10" style="473" bestFit="1" customWidth="1"/>
    <col min="2310" max="2310" width="8.85546875" style="473" bestFit="1" customWidth="1"/>
    <col min="2311" max="2311" width="22.85546875" style="473" customWidth="1"/>
    <col min="2312" max="2312" width="59.7109375" style="473" bestFit="1" customWidth="1"/>
    <col min="2313" max="2313" width="57.85546875" style="473" bestFit="1" customWidth="1"/>
    <col min="2314" max="2314" width="35.28515625" style="473" bestFit="1" customWidth="1"/>
    <col min="2315" max="2315" width="28.140625" style="473" bestFit="1" customWidth="1"/>
    <col min="2316" max="2316" width="33.140625" style="473" bestFit="1" customWidth="1"/>
    <col min="2317" max="2317" width="26" style="473" bestFit="1" customWidth="1"/>
    <col min="2318" max="2318" width="19.140625" style="473" bestFit="1" customWidth="1"/>
    <col min="2319" max="2319" width="10.42578125" style="473" customWidth="1"/>
    <col min="2320" max="2320" width="11.85546875" style="473" customWidth="1"/>
    <col min="2321" max="2321" width="14.7109375" style="473" customWidth="1"/>
    <col min="2322" max="2322" width="9" style="473" bestFit="1" customWidth="1"/>
    <col min="2323" max="2562" width="9.140625" style="473"/>
    <col min="2563" max="2563" width="4.7109375" style="473" bestFit="1" customWidth="1"/>
    <col min="2564" max="2564" width="9.7109375" style="473" bestFit="1" customWidth="1"/>
    <col min="2565" max="2565" width="10" style="473" bestFit="1" customWidth="1"/>
    <col min="2566" max="2566" width="8.85546875" style="473" bestFit="1" customWidth="1"/>
    <col min="2567" max="2567" width="22.85546875" style="473" customWidth="1"/>
    <col min="2568" max="2568" width="59.7109375" style="473" bestFit="1" customWidth="1"/>
    <col min="2569" max="2569" width="57.85546875" style="473" bestFit="1" customWidth="1"/>
    <col min="2570" max="2570" width="35.28515625" style="473" bestFit="1" customWidth="1"/>
    <col min="2571" max="2571" width="28.140625" style="473" bestFit="1" customWidth="1"/>
    <col min="2572" max="2572" width="33.140625" style="473" bestFit="1" customWidth="1"/>
    <col min="2573" max="2573" width="26" style="473" bestFit="1" customWidth="1"/>
    <col min="2574" max="2574" width="19.140625" style="473" bestFit="1" customWidth="1"/>
    <col min="2575" max="2575" width="10.42578125" style="473" customWidth="1"/>
    <col min="2576" max="2576" width="11.85546875" style="473" customWidth="1"/>
    <col min="2577" max="2577" width="14.7109375" style="473" customWidth="1"/>
    <col min="2578" max="2578" width="9" style="473" bestFit="1" customWidth="1"/>
    <col min="2579" max="2818" width="9.140625" style="473"/>
    <col min="2819" max="2819" width="4.7109375" style="473" bestFit="1" customWidth="1"/>
    <col min="2820" max="2820" width="9.7109375" style="473" bestFit="1" customWidth="1"/>
    <col min="2821" max="2821" width="10" style="473" bestFit="1" customWidth="1"/>
    <col min="2822" max="2822" width="8.85546875" style="473" bestFit="1" customWidth="1"/>
    <col min="2823" max="2823" width="22.85546875" style="473" customWidth="1"/>
    <col min="2824" max="2824" width="59.7109375" style="473" bestFit="1" customWidth="1"/>
    <col min="2825" max="2825" width="57.85546875" style="473" bestFit="1" customWidth="1"/>
    <col min="2826" max="2826" width="35.28515625" style="473" bestFit="1" customWidth="1"/>
    <col min="2827" max="2827" width="28.140625" style="473" bestFit="1" customWidth="1"/>
    <col min="2828" max="2828" width="33.140625" style="473" bestFit="1" customWidth="1"/>
    <col min="2829" max="2829" width="26" style="473" bestFit="1" customWidth="1"/>
    <col min="2830" max="2830" width="19.140625" style="473" bestFit="1" customWidth="1"/>
    <col min="2831" max="2831" width="10.42578125" style="473" customWidth="1"/>
    <col min="2832" max="2832" width="11.85546875" style="473" customWidth="1"/>
    <col min="2833" max="2833" width="14.7109375" style="473" customWidth="1"/>
    <col min="2834" max="2834" width="9" style="473" bestFit="1" customWidth="1"/>
    <col min="2835" max="3074" width="9.140625" style="473"/>
    <col min="3075" max="3075" width="4.7109375" style="473" bestFit="1" customWidth="1"/>
    <col min="3076" max="3076" width="9.7109375" style="473" bestFit="1" customWidth="1"/>
    <col min="3077" max="3077" width="10" style="473" bestFit="1" customWidth="1"/>
    <col min="3078" max="3078" width="8.85546875" style="473" bestFit="1" customWidth="1"/>
    <col min="3079" max="3079" width="22.85546875" style="473" customWidth="1"/>
    <col min="3080" max="3080" width="59.7109375" style="473" bestFit="1" customWidth="1"/>
    <col min="3081" max="3081" width="57.85546875" style="473" bestFit="1" customWidth="1"/>
    <col min="3082" max="3082" width="35.28515625" style="473" bestFit="1" customWidth="1"/>
    <col min="3083" max="3083" width="28.140625" style="473" bestFit="1" customWidth="1"/>
    <col min="3084" max="3084" width="33.140625" style="473" bestFit="1" customWidth="1"/>
    <col min="3085" max="3085" width="26" style="473" bestFit="1" customWidth="1"/>
    <col min="3086" max="3086" width="19.140625" style="473" bestFit="1" customWidth="1"/>
    <col min="3087" max="3087" width="10.42578125" style="473" customWidth="1"/>
    <col min="3088" max="3088" width="11.85546875" style="473" customWidth="1"/>
    <col min="3089" max="3089" width="14.7109375" style="473" customWidth="1"/>
    <col min="3090" max="3090" width="9" style="473" bestFit="1" customWidth="1"/>
    <col min="3091" max="3330" width="9.140625" style="473"/>
    <col min="3331" max="3331" width="4.7109375" style="473" bestFit="1" customWidth="1"/>
    <col min="3332" max="3332" width="9.7109375" style="473" bestFit="1" customWidth="1"/>
    <col min="3333" max="3333" width="10" style="473" bestFit="1" customWidth="1"/>
    <col min="3334" max="3334" width="8.85546875" style="473" bestFit="1" customWidth="1"/>
    <col min="3335" max="3335" width="22.85546875" style="473" customWidth="1"/>
    <col min="3336" max="3336" width="59.7109375" style="473" bestFit="1" customWidth="1"/>
    <col min="3337" max="3337" width="57.85546875" style="473" bestFit="1" customWidth="1"/>
    <col min="3338" max="3338" width="35.28515625" style="473" bestFit="1" customWidth="1"/>
    <col min="3339" max="3339" width="28.140625" style="473" bestFit="1" customWidth="1"/>
    <col min="3340" max="3340" width="33.140625" style="473" bestFit="1" customWidth="1"/>
    <col min="3341" max="3341" width="26" style="473" bestFit="1" customWidth="1"/>
    <col min="3342" max="3342" width="19.140625" style="473" bestFit="1" customWidth="1"/>
    <col min="3343" max="3343" width="10.42578125" style="473" customWidth="1"/>
    <col min="3344" max="3344" width="11.85546875" style="473" customWidth="1"/>
    <col min="3345" max="3345" width="14.7109375" style="473" customWidth="1"/>
    <col min="3346" max="3346" width="9" style="473" bestFit="1" customWidth="1"/>
    <col min="3347" max="3586" width="9.140625" style="473"/>
    <col min="3587" max="3587" width="4.7109375" style="473" bestFit="1" customWidth="1"/>
    <col min="3588" max="3588" width="9.7109375" style="473" bestFit="1" customWidth="1"/>
    <col min="3589" max="3589" width="10" style="473" bestFit="1" customWidth="1"/>
    <col min="3590" max="3590" width="8.85546875" style="473" bestFit="1" customWidth="1"/>
    <col min="3591" max="3591" width="22.85546875" style="473" customWidth="1"/>
    <col min="3592" max="3592" width="59.7109375" style="473" bestFit="1" customWidth="1"/>
    <col min="3593" max="3593" width="57.85546875" style="473" bestFit="1" customWidth="1"/>
    <col min="3594" max="3594" width="35.28515625" style="473" bestFit="1" customWidth="1"/>
    <col min="3595" max="3595" width="28.140625" style="473" bestFit="1" customWidth="1"/>
    <col min="3596" max="3596" width="33.140625" style="473" bestFit="1" customWidth="1"/>
    <col min="3597" max="3597" width="26" style="473" bestFit="1" customWidth="1"/>
    <col min="3598" max="3598" width="19.140625" style="473" bestFit="1" customWidth="1"/>
    <col min="3599" max="3599" width="10.42578125" style="473" customWidth="1"/>
    <col min="3600" max="3600" width="11.85546875" style="473" customWidth="1"/>
    <col min="3601" max="3601" width="14.7109375" style="473" customWidth="1"/>
    <col min="3602" max="3602" width="9" style="473" bestFit="1" customWidth="1"/>
    <col min="3603" max="3842" width="9.140625" style="473"/>
    <col min="3843" max="3843" width="4.7109375" style="473" bestFit="1" customWidth="1"/>
    <col min="3844" max="3844" width="9.7109375" style="473" bestFit="1" customWidth="1"/>
    <col min="3845" max="3845" width="10" style="473" bestFit="1" customWidth="1"/>
    <col min="3846" max="3846" width="8.85546875" style="473" bestFit="1" customWidth="1"/>
    <col min="3847" max="3847" width="22.85546875" style="473" customWidth="1"/>
    <col min="3848" max="3848" width="59.7109375" style="473" bestFit="1" customWidth="1"/>
    <col min="3849" max="3849" width="57.85546875" style="473" bestFit="1" customWidth="1"/>
    <col min="3850" max="3850" width="35.28515625" style="473" bestFit="1" customWidth="1"/>
    <col min="3851" max="3851" width="28.140625" style="473" bestFit="1" customWidth="1"/>
    <col min="3852" max="3852" width="33.140625" style="473" bestFit="1" customWidth="1"/>
    <col min="3853" max="3853" width="26" style="473" bestFit="1" customWidth="1"/>
    <col min="3854" max="3854" width="19.140625" style="473" bestFit="1" customWidth="1"/>
    <col min="3855" max="3855" width="10.42578125" style="473" customWidth="1"/>
    <col min="3856" max="3856" width="11.85546875" style="473" customWidth="1"/>
    <col min="3857" max="3857" width="14.7109375" style="473" customWidth="1"/>
    <col min="3858" max="3858" width="9" style="473" bestFit="1" customWidth="1"/>
    <col min="3859" max="4098" width="9.140625" style="473"/>
    <col min="4099" max="4099" width="4.7109375" style="473" bestFit="1" customWidth="1"/>
    <col min="4100" max="4100" width="9.7109375" style="473" bestFit="1" customWidth="1"/>
    <col min="4101" max="4101" width="10" style="473" bestFit="1" customWidth="1"/>
    <col min="4102" max="4102" width="8.85546875" style="473" bestFit="1" customWidth="1"/>
    <col min="4103" max="4103" width="22.85546875" style="473" customWidth="1"/>
    <col min="4104" max="4104" width="59.7109375" style="473" bestFit="1" customWidth="1"/>
    <col min="4105" max="4105" width="57.85546875" style="473" bestFit="1" customWidth="1"/>
    <col min="4106" max="4106" width="35.28515625" style="473" bestFit="1" customWidth="1"/>
    <col min="4107" max="4107" width="28.140625" style="473" bestFit="1" customWidth="1"/>
    <col min="4108" max="4108" width="33.140625" style="473" bestFit="1" customWidth="1"/>
    <col min="4109" max="4109" width="26" style="473" bestFit="1" customWidth="1"/>
    <col min="4110" max="4110" width="19.140625" style="473" bestFit="1" customWidth="1"/>
    <col min="4111" max="4111" width="10.42578125" style="473" customWidth="1"/>
    <col min="4112" max="4112" width="11.85546875" style="473" customWidth="1"/>
    <col min="4113" max="4113" width="14.7109375" style="473" customWidth="1"/>
    <col min="4114" max="4114" width="9" style="473" bestFit="1" customWidth="1"/>
    <col min="4115" max="4354" width="9.140625" style="473"/>
    <col min="4355" max="4355" width="4.7109375" style="473" bestFit="1" customWidth="1"/>
    <col min="4356" max="4356" width="9.7109375" style="473" bestFit="1" customWidth="1"/>
    <col min="4357" max="4357" width="10" style="473" bestFit="1" customWidth="1"/>
    <col min="4358" max="4358" width="8.85546875" style="473" bestFit="1" customWidth="1"/>
    <col min="4359" max="4359" width="22.85546875" style="473" customWidth="1"/>
    <col min="4360" max="4360" width="59.7109375" style="473" bestFit="1" customWidth="1"/>
    <col min="4361" max="4361" width="57.85546875" style="473" bestFit="1" customWidth="1"/>
    <col min="4362" max="4362" width="35.28515625" style="473" bestFit="1" customWidth="1"/>
    <col min="4363" max="4363" width="28.140625" style="473" bestFit="1" customWidth="1"/>
    <col min="4364" max="4364" width="33.140625" style="473" bestFit="1" customWidth="1"/>
    <col min="4365" max="4365" width="26" style="473" bestFit="1" customWidth="1"/>
    <col min="4366" max="4366" width="19.140625" style="473" bestFit="1" customWidth="1"/>
    <col min="4367" max="4367" width="10.42578125" style="473" customWidth="1"/>
    <col min="4368" max="4368" width="11.85546875" style="473" customWidth="1"/>
    <col min="4369" max="4369" width="14.7109375" style="473" customWidth="1"/>
    <col min="4370" max="4370" width="9" style="473" bestFit="1" customWidth="1"/>
    <col min="4371" max="4610" width="9.140625" style="473"/>
    <col min="4611" max="4611" width="4.7109375" style="473" bestFit="1" customWidth="1"/>
    <col min="4612" max="4612" width="9.7109375" style="473" bestFit="1" customWidth="1"/>
    <col min="4613" max="4613" width="10" style="473" bestFit="1" customWidth="1"/>
    <col min="4614" max="4614" width="8.85546875" style="473" bestFit="1" customWidth="1"/>
    <col min="4615" max="4615" width="22.85546875" style="473" customWidth="1"/>
    <col min="4616" max="4616" width="59.7109375" style="473" bestFit="1" customWidth="1"/>
    <col min="4617" max="4617" width="57.85546875" style="473" bestFit="1" customWidth="1"/>
    <col min="4618" max="4618" width="35.28515625" style="473" bestFit="1" customWidth="1"/>
    <col min="4619" max="4619" width="28.140625" style="473" bestFit="1" customWidth="1"/>
    <col min="4620" max="4620" width="33.140625" style="473" bestFit="1" customWidth="1"/>
    <col min="4621" max="4621" width="26" style="473" bestFit="1" customWidth="1"/>
    <col min="4622" max="4622" width="19.140625" style="473" bestFit="1" customWidth="1"/>
    <col min="4623" max="4623" width="10.42578125" style="473" customWidth="1"/>
    <col min="4624" max="4624" width="11.85546875" style="473" customWidth="1"/>
    <col min="4625" max="4625" width="14.7109375" style="473" customWidth="1"/>
    <col min="4626" max="4626" width="9" style="473" bestFit="1" customWidth="1"/>
    <col min="4627" max="4866" width="9.140625" style="473"/>
    <col min="4867" max="4867" width="4.7109375" style="473" bestFit="1" customWidth="1"/>
    <col min="4868" max="4868" width="9.7109375" style="473" bestFit="1" customWidth="1"/>
    <col min="4869" max="4869" width="10" style="473" bestFit="1" customWidth="1"/>
    <col min="4870" max="4870" width="8.85546875" style="473" bestFit="1" customWidth="1"/>
    <col min="4871" max="4871" width="22.85546875" style="473" customWidth="1"/>
    <col min="4872" max="4872" width="59.7109375" style="473" bestFit="1" customWidth="1"/>
    <col min="4873" max="4873" width="57.85546875" style="473" bestFit="1" customWidth="1"/>
    <col min="4874" max="4874" width="35.28515625" style="473" bestFit="1" customWidth="1"/>
    <col min="4875" max="4875" width="28.140625" style="473" bestFit="1" customWidth="1"/>
    <col min="4876" max="4876" width="33.140625" style="473" bestFit="1" customWidth="1"/>
    <col min="4877" max="4877" width="26" style="473" bestFit="1" customWidth="1"/>
    <col min="4878" max="4878" width="19.140625" style="473" bestFit="1" customWidth="1"/>
    <col min="4879" max="4879" width="10.42578125" style="473" customWidth="1"/>
    <col min="4880" max="4880" width="11.85546875" style="473" customWidth="1"/>
    <col min="4881" max="4881" width="14.7109375" style="473" customWidth="1"/>
    <col min="4882" max="4882" width="9" style="473" bestFit="1" customWidth="1"/>
    <col min="4883" max="5122" width="9.140625" style="473"/>
    <col min="5123" max="5123" width="4.7109375" style="473" bestFit="1" customWidth="1"/>
    <col min="5124" max="5124" width="9.7109375" style="473" bestFit="1" customWidth="1"/>
    <col min="5125" max="5125" width="10" style="473" bestFit="1" customWidth="1"/>
    <col min="5126" max="5126" width="8.85546875" style="473" bestFit="1" customWidth="1"/>
    <col min="5127" max="5127" width="22.85546875" style="473" customWidth="1"/>
    <col min="5128" max="5128" width="59.7109375" style="473" bestFit="1" customWidth="1"/>
    <col min="5129" max="5129" width="57.85546875" style="473" bestFit="1" customWidth="1"/>
    <col min="5130" max="5130" width="35.28515625" style="473" bestFit="1" customWidth="1"/>
    <col min="5131" max="5131" width="28.140625" style="473" bestFit="1" customWidth="1"/>
    <col min="5132" max="5132" width="33.140625" style="473" bestFit="1" customWidth="1"/>
    <col min="5133" max="5133" width="26" style="473" bestFit="1" customWidth="1"/>
    <col min="5134" max="5134" width="19.140625" style="473" bestFit="1" customWidth="1"/>
    <col min="5135" max="5135" width="10.42578125" style="473" customWidth="1"/>
    <col min="5136" max="5136" width="11.85546875" style="473" customWidth="1"/>
    <col min="5137" max="5137" width="14.7109375" style="473" customWidth="1"/>
    <col min="5138" max="5138" width="9" style="473" bestFit="1" customWidth="1"/>
    <col min="5139" max="5378" width="9.140625" style="473"/>
    <col min="5379" max="5379" width="4.7109375" style="473" bestFit="1" customWidth="1"/>
    <col min="5380" max="5380" width="9.7109375" style="473" bestFit="1" customWidth="1"/>
    <col min="5381" max="5381" width="10" style="473" bestFit="1" customWidth="1"/>
    <col min="5382" max="5382" width="8.85546875" style="473" bestFit="1" customWidth="1"/>
    <col min="5383" max="5383" width="22.85546875" style="473" customWidth="1"/>
    <col min="5384" max="5384" width="59.7109375" style="473" bestFit="1" customWidth="1"/>
    <col min="5385" max="5385" width="57.85546875" style="473" bestFit="1" customWidth="1"/>
    <col min="5386" max="5386" width="35.28515625" style="473" bestFit="1" customWidth="1"/>
    <col min="5387" max="5387" width="28.140625" style="473" bestFit="1" customWidth="1"/>
    <col min="5388" max="5388" width="33.140625" style="473" bestFit="1" customWidth="1"/>
    <col min="5389" max="5389" width="26" style="473" bestFit="1" customWidth="1"/>
    <col min="5390" max="5390" width="19.140625" style="473" bestFit="1" customWidth="1"/>
    <col min="5391" max="5391" width="10.42578125" style="473" customWidth="1"/>
    <col min="5392" max="5392" width="11.85546875" style="473" customWidth="1"/>
    <col min="5393" max="5393" width="14.7109375" style="473" customWidth="1"/>
    <col min="5394" max="5394" width="9" style="473" bestFit="1" customWidth="1"/>
    <col min="5395" max="5634" width="9.140625" style="473"/>
    <col min="5635" max="5635" width="4.7109375" style="473" bestFit="1" customWidth="1"/>
    <col min="5636" max="5636" width="9.7109375" style="473" bestFit="1" customWidth="1"/>
    <col min="5637" max="5637" width="10" style="473" bestFit="1" customWidth="1"/>
    <col min="5638" max="5638" width="8.85546875" style="473" bestFit="1" customWidth="1"/>
    <col min="5639" max="5639" width="22.85546875" style="473" customWidth="1"/>
    <col min="5640" max="5640" width="59.7109375" style="473" bestFit="1" customWidth="1"/>
    <col min="5641" max="5641" width="57.85546875" style="473" bestFit="1" customWidth="1"/>
    <col min="5642" max="5642" width="35.28515625" style="473" bestFit="1" customWidth="1"/>
    <col min="5643" max="5643" width="28.140625" style="473" bestFit="1" customWidth="1"/>
    <col min="5644" max="5644" width="33.140625" style="473" bestFit="1" customWidth="1"/>
    <col min="5645" max="5645" width="26" style="473" bestFit="1" customWidth="1"/>
    <col min="5646" max="5646" width="19.140625" style="473" bestFit="1" customWidth="1"/>
    <col min="5647" max="5647" width="10.42578125" style="473" customWidth="1"/>
    <col min="5648" max="5648" width="11.85546875" style="473" customWidth="1"/>
    <col min="5649" max="5649" width="14.7109375" style="473" customWidth="1"/>
    <col min="5650" max="5650" width="9" style="473" bestFit="1" customWidth="1"/>
    <col min="5651" max="5890" width="9.140625" style="473"/>
    <col min="5891" max="5891" width="4.7109375" style="473" bestFit="1" customWidth="1"/>
    <col min="5892" max="5892" width="9.7109375" style="473" bestFit="1" customWidth="1"/>
    <col min="5893" max="5893" width="10" style="473" bestFit="1" customWidth="1"/>
    <col min="5894" max="5894" width="8.85546875" style="473" bestFit="1" customWidth="1"/>
    <col min="5895" max="5895" width="22.85546875" style="473" customWidth="1"/>
    <col min="5896" max="5896" width="59.7109375" style="473" bestFit="1" customWidth="1"/>
    <col min="5897" max="5897" width="57.85546875" style="473" bestFit="1" customWidth="1"/>
    <col min="5898" max="5898" width="35.28515625" style="473" bestFit="1" customWidth="1"/>
    <col min="5899" max="5899" width="28.140625" style="473" bestFit="1" customWidth="1"/>
    <col min="5900" max="5900" width="33.140625" style="473" bestFit="1" customWidth="1"/>
    <col min="5901" max="5901" width="26" style="473" bestFit="1" customWidth="1"/>
    <col min="5902" max="5902" width="19.140625" style="473" bestFit="1" customWidth="1"/>
    <col min="5903" max="5903" width="10.42578125" style="473" customWidth="1"/>
    <col min="5904" max="5904" width="11.85546875" style="473" customWidth="1"/>
    <col min="5905" max="5905" width="14.7109375" style="473" customWidth="1"/>
    <col min="5906" max="5906" width="9" style="473" bestFit="1" customWidth="1"/>
    <col min="5907" max="6146" width="9.140625" style="473"/>
    <col min="6147" max="6147" width="4.7109375" style="473" bestFit="1" customWidth="1"/>
    <col min="6148" max="6148" width="9.7109375" style="473" bestFit="1" customWidth="1"/>
    <col min="6149" max="6149" width="10" style="473" bestFit="1" customWidth="1"/>
    <col min="6150" max="6150" width="8.85546875" style="473" bestFit="1" customWidth="1"/>
    <col min="6151" max="6151" width="22.85546875" style="473" customWidth="1"/>
    <col min="6152" max="6152" width="59.7109375" style="473" bestFit="1" customWidth="1"/>
    <col min="6153" max="6153" width="57.85546875" style="473" bestFit="1" customWidth="1"/>
    <col min="6154" max="6154" width="35.28515625" style="473" bestFit="1" customWidth="1"/>
    <col min="6155" max="6155" width="28.140625" style="473" bestFit="1" customWidth="1"/>
    <col min="6156" max="6156" width="33.140625" style="473" bestFit="1" customWidth="1"/>
    <col min="6157" max="6157" width="26" style="473" bestFit="1" customWidth="1"/>
    <col min="6158" max="6158" width="19.140625" style="473" bestFit="1" customWidth="1"/>
    <col min="6159" max="6159" width="10.42578125" style="473" customWidth="1"/>
    <col min="6160" max="6160" width="11.85546875" style="473" customWidth="1"/>
    <col min="6161" max="6161" width="14.7109375" style="473" customWidth="1"/>
    <col min="6162" max="6162" width="9" style="473" bestFit="1" customWidth="1"/>
    <col min="6163" max="6402" width="9.140625" style="473"/>
    <col min="6403" max="6403" width="4.7109375" style="473" bestFit="1" customWidth="1"/>
    <col min="6404" max="6404" width="9.7109375" style="473" bestFit="1" customWidth="1"/>
    <col min="6405" max="6405" width="10" style="473" bestFit="1" customWidth="1"/>
    <col min="6406" max="6406" width="8.85546875" style="473" bestFit="1" customWidth="1"/>
    <col min="6407" max="6407" width="22.85546875" style="473" customWidth="1"/>
    <col min="6408" max="6408" width="59.7109375" style="473" bestFit="1" customWidth="1"/>
    <col min="6409" max="6409" width="57.85546875" style="473" bestFit="1" customWidth="1"/>
    <col min="6410" max="6410" width="35.28515625" style="473" bestFit="1" customWidth="1"/>
    <col min="6411" max="6411" width="28.140625" style="473" bestFit="1" customWidth="1"/>
    <col min="6412" max="6412" width="33.140625" style="473" bestFit="1" customWidth="1"/>
    <col min="6413" max="6413" width="26" style="473" bestFit="1" customWidth="1"/>
    <col min="6414" max="6414" width="19.140625" style="473" bestFit="1" customWidth="1"/>
    <col min="6415" max="6415" width="10.42578125" style="473" customWidth="1"/>
    <col min="6416" max="6416" width="11.85546875" style="473" customWidth="1"/>
    <col min="6417" max="6417" width="14.7109375" style="473" customWidth="1"/>
    <col min="6418" max="6418" width="9" style="473" bestFit="1" customWidth="1"/>
    <col min="6419" max="6658" width="9.140625" style="473"/>
    <col min="6659" max="6659" width="4.7109375" style="473" bestFit="1" customWidth="1"/>
    <col min="6660" max="6660" width="9.7109375" style="473" bestFit="1" customWidth="1"/>
    <col min="6661" max="6661" width="10" style="473" bestFit="1" customWidth="1"/>
    <col min="6662" max="6662" width="8.85546875" style="473" bestFit="1" customWidth="1"/>
    <col min="6663" max="6663" width="22.85546875" style="473" customWidth="1"/>
    <col min="6664" max="6664" width="59.7109375" style="473" bestFit="1" customWidth="1"/>
    <col min="6665" max="6665" width="57.85546875" style="473" bestFit="1" customWidth="1"/>
    <col min="6666" max="6666" width="35.28515625" style="473" bestFit="1" customWidth="1"/>
    <col min="6667" max="6667" width="28.140625" style="473" bestFit="1" customWidth="1"/>
    <col min="6668" max="6668" width="33.140625" style="473" bestFit="1" customWidth="1"/>
    <col min="6669" max="6669" width="26" style="473" bestFit="1" customWidth="1"/>
    <col min="6670" max="6670" width="19.140625" style="473" bestFit="1" customWidth="1"/>
    <col min="6671" max="6671" width="10.42578125" style="473" customWidth="1"/>
    <col min="6672" max="6672" width="11.85546875" style="473" customWidth="1"/>
    <col min="6673" max="6673" width="14.7109375" style="473" customWidth="1"/>
    <col min="6674" max="6674" width="9" style="473" bestFit="1" customWidth="1"/>
    <col min="6675" max="6914" width="9.140625" style="473"/>
    <col min="6915" max="6915" width="4.7109375" style="473" bestFit="1" customWidth="1"/>
    <col min="6916" max="6916" width="9.7109375" style="473" bestFit="1" customWidth="1"/>
    <col min="6917" max="6917" width="10" style="473" bestFit="1" customWidth="1"/>
    <col min="6918" max="6918" width="8.85546875" style="473" bestFit="1" customWidth="1"/>
    <col min="6919" max="6919" width="22.85546875" style="473" customWidth="1"/>
    <col min="6920" max="6920" width="59.7109375" style="473" bestFit="1" customWidth="1"/>
    <col min="6921" max="6921" width="57.85546875" style="473" bestFit="1" customWidth="1"/>
    <col min="6922" max="6922" width="35.28515625" style="473" bestFit="1" customWidth="1"/>
    <col min="6923" max="6923" width="28.140625" style="473" bestFit="1" customWidth="1"/>
    <col min="6924" max="6924" width="33.140625" style="473" bestFit="1" customWidth="1"/>
    <col min="6925" max="6925" width="26" style="473" bestFit="1" customWidth="1"/>
    <col min="6926" max="6926" width="19.140625" style="473" bestFit="1" customWidth="1"/>
    <col min="6927" max="6927" width="10.42578125" style="473" customWidth="1"/>
    <col min="6928" max="6928" width="11.85546875" style="473" customWidth="1"/>
    <col min="6929" max="6929" width="14.7109375" style="473" customWidth="1"/>
    <col min="6930" max="6930" width="9" style="473" bestFit="1" customWidth="1"/>
    <col min="6931" max="7170" width="9.140625" style="473"/>
    <col min="7171" max="7171" width="4.7109375" style="473" bestFit="1" customWidth="1"/>
    <col min="7172" max="7172" width="9.7109375" style="473" bestFit="1" customWidth="1"/>
    <col min="7173" max="7173" width="10" style="473" bestFit="1" customWidth="1"/>
    <col min="7174" max="7174" width="8.85546875" style="473" bestFit="1" customWidth="1"/>
    <col min="7175" max="7175" width="22.85546875" style="473" customWidth="1"/>
    <col min="7176" max="7176" width="59.7109375" style="473" bestFit="1" customWidth="1"/>
    <col min="7177" max="7177" width="57.85546875" style="473" bestFit="1" customWidth="1"/>
    <col min="7178" max="7178" width="35.28515625" style="473" bestFit="1" customWidth="1"/>
    <col min="7179" max="7179" width="28.140625" style="473" bestFit="1" customWidth="1"/>
    <col min="7180" max="7180" width="33.140625" style="473" bestFit="1" customWidth="1"/>
    <col min="7181" max="7181" width="26" style="473" bestFit="1" customWidth="1"/>
    <col min="7182" max="7182" width="19.140625" style="473" bestFit="1" customWidth="1"/>
    <col min="7183" max="7183" width="10.42578125" style="473" customWidth="1"/>
    <col min="7184" max="7184" width="11.85546875" style="473" customWidth="1"/>
    <col min="7185" max="7185" width="14.7109375" style="473" customWidth="1"/>
    <col min="7186" max="7186" width="9" style="473" bestFit="1" customWidth="1"/>
    <col min="7187" max="7426" width="9.140625" style="473"/>
    <col min="7427" max="7427" width="4.7109375" style="473" bestFit="1" customWidth="1"/>
    <col min="7428" max="7428" width="9.7109375" style="473" bestFit="1" customWidth="1"/>
    <col min="7429" max="7429" width="10" style="473" bestFit="1" customWidth="1"/>
    <col min="7430" max="7430" width="8.85546875" style="473" bestFit="1" customWidth="1"/>
    <col min="7431" max="7431" width="22.85546875" style="473" customWidth="1"/>
    <col min="7432" max="7432" width="59.7109375" style="473" bestFit="1" customWidth="1"/>
    <col min="7433" max="7433" width="57.85546875" style="473" bestFit="1" customWidth="1"/>
    <col min="7434" max="7434" width="35.28515625" style="473" bestFit="1" customWidth="1"/>
    <col min="7435" max="7435" width="28.140625" style="473" bestFit="1" customWidth="1"/>
    <col min="7436" max="7436" width="33.140625" style="473" bestFit="1" customWidth="1"/>
    <col min="7437" max="7437" width="26" style="473" bestFit="1" customWidth="1"/>
    <col min="7438" max="7438" width="19.140625" style="473" bestFit="1" customWidth="1"/>
    <col min="7439" max="7439" width="10.42578125" style="473" customWidth="1"/>
    <col min="7440" max="7440" width="11.85546875" style="473" customWidth="1"/>
    <col min="7441" max="7441" width="14.7109375" style="473" customWidth="1"/>
    <col min="7442" max="7442" width="9" style="473" bestFit="1" customWidth="1"/>
    <col min="7443" max="7682" width="9.140625" style="473"/>
    <col min="7683" max="7683" width="4.7109375" style="473" bestFit="1" customWidth="1"/>
    <col min="7684" max="7684" width="9.7109375" style="473" bestFit="1" customWidth="1"/>
    <col min="7685" max="7685" width="10" style="473" bestFit="1" customWidth="1"/>
    <col min="7686" max="7686" width="8.85546875" style="473" bestFit="1" customWidth="1"/>
    <col min="7687" max="7687" width="22.85546875" style="473" customWidth="1"/>
    <col min="7688" max="7688" width="59.7109375" style="473" bestFit="1" customWidth="1"/>
    <col min="7689" max="7689" width="57.85546875" style="473" bestFit="1" customWidth="1"/>
    <col min="7690" max="7690" width="35.28515625" style="473" bestFit="1" customWidth="1"/>
    <col min="7691" max="7691" width="28.140625" style="473" bestFit="1" customWidth="1"/>
    <col min="7692" max="7692" width="33.140625" style="473" bestFit="1" customWidth="1"/>
    <col min="7693" max="7693" width="26" style="473" bestFit="1" customWidth="1"/>
    <col min="7694" max="7694" width="19.140625" style="473" bestFit="1" customWidth="1"/>
    <col min="7695" max="7695" width="10.42578125" style="473" customWidth="1"/>
    <col min="7696" max="7696" width="11.85546875" style="473" customWidth="1"/>
    <col min="7697" max="7697" width="14.7109375" style="473" customWidth="1"/>
    <col min="7698" max="7698" width="9" style="473" bestFit="1" customWidth="1"/>
    <col min="7699" max="7938" width="9.140625" style="473"/>
    <col min="7939" max="7939" width="4.7109375" style="473" bestFit="1" customWidth="1"/>
    <col min="7940" max="7940" width="9.7109375" style="473" bestFit="1" customWidth="1"/>
    <col min="7941" max="7941" width="10" style="473" bestFit="1" customWidth="1"/>
    <col min="7942" max="7942" width="8.85546875" style="473" bestFit="1" customWidth="1"/>
    <col min="7943" max="7943" width="22.85546875" style="473" customWidth="1"/>
    <col min="7944" max="7944" width="59.7109375" style="473" bestFit="1" customWidth="1"/>
    <col min="7945" max="7945" width="57.85546875" style="473" bestFit="1" customWidth="1"/>
    <col min="7946" max="7946" width="35.28515625" style="473" bestFit="1" customWidth="1"/>
    <col min="7947" max="7947" width="28.140625" style="473" bestFit="1" customWidth="1"/>
    <col min="7948" max="7948" width="33.140625" style="473" bestFit="1" customWidth="1"/>
    <col min="7949" max="7949" width="26" style="473" bestFit="1" customWidth="1"/>
    <col min="7950" max="7950" width="19.140625" style="473" bestFit="1" customWidth="1"/>
    <col min="7951" max="7951" width="10.42578125" style="473" customWidth="1"/>
    <col min="7952" max="7952" width="11.85546875" style="473" customWidth="1"/>
    <col min="7953" max="7953" width="14.7109375" style="473" customWidth="1"/>
    <col min="7954" max="7954" width="9" style="473" bestFit="1" customWidth="1"/>
    <col min="7955" max="8194" width="9.140625" style="473"/>
    <col min="8195" max="8195" width="4.7109375" style="473" bestFit="1" customWidth="1"/>
    <col min="8196" max="8196" width="9.7109375" style="473" bestFit="1" customWidth="1"/>
    <col min="8197" max="8197" width="10" style="473" bestFit="1" customWidth="1"/>
    <col min="8198" max="8198" width="8.85546875" style="473" bestFit="1" customWidth="1"/>
    <col min="8199" max="8199" width="22.85546875" style="473" customWidth="1"/>
    <col min="8200" max="8200" width="59.7109375" style="473" bestFit="1" customWidth="1"/>
    <col min="8201" max="8201" width="57.85546875" style="473" bestFit="1" customWidth="1"/>
    <col min="8202" max="8202" width="35.28515625" style="473" bestFit="1" customWidth="1"/>
    <col min="8203" max="8203" width="28.140625" style="473" bestFit="1" customWidth="1"/>
    <col min="8204" max="8204" width="33.140625" style="473" bestFit="1" customWidth="1"/>
    <col min="8205" max="8205" width="26" style="473" bestFit="1" customWidth="1"/>
    <col min="8206" max="8206" width="19.140625" style="473" bestFit="1" customWidth="1"/>
    <col min="8207" max="8207" width="10.42578125" style="473" customWidth="1"/>
    <col min="8208" max="8208" width="11.85546875" style="473" customWidth="1"/>
    <col min="8209" max="8209" width="14.7109375" style="473" customWidth="1"/>
    <col min="8210" max="8210" width="9" style="473" bestFit="1" customWidth="1"/>
    <col min="8211" max="8450" width="9.140625" style="473"/>
    <col min="8451" max="8451" width="4.7109375" style="473" bestFit="1" customWidth="1"/>
    <col min="8452" max="8452" width="9.7109375" style="473" bestFit="1" customWidth="1"/>
    <col min="8453" max="8453" width="10" style="473" bestFit="1" customWidth="1"/>
    <col min="8454" max="8454" width="8.85546875" style="473" bestFit="1" customWidth="1"/>
    <col min="8455" max="8455" width="22.85546875" style="473" customWidth="1"/>
    <col min="8456" max="8456" width="59.7109375" style="473" bestFit="1" customWidth="1"/>
    <col min="8457" max="8457" width="57.85546875" style="473" bestFit="1" customWidth="1"/>
    <col min="8458" max="8458" width="35.28515625" style="473" bestFit="1" customWidth="1"/>
    <col min="8459" max="8459" width="28.140625" style="473" bestFit="1" customWidth="1"/>
    <col min="8460" max="8460" width="33.140625" style="473" bestFit="1" customWidth="1"/>
    <col min="8461" max="8461" width="26" style="473" bestFit="1" customWidth="1"/>
    <col min="8462" max="8462" width="19.140625" style="473" bestFit="1" customWidth="1"/>
    <col min="8463" max="8463" width="10.42578125" style="473" customWidth="1"/>
    <col min="8464" max="8464" width="11.85546875" style="473" customWidth="1"/>
    <col min="8465" max="8465" width="14.7109375" style="473" customWidth="1"/>
    <col min="8466" max="8466" width="9" style="473" bestFit="1" customWidth="1"/>
    <col min="8467" max="8706" width="9.140625" style="473"/>
    <col min="8707" max="8707" width="4.7109375" style="473" bestFit="1" customWidth="1"/>
    <col min="8708" max="8708" width="9.7109375" style="473" bestFit="1" customWidth="1"/>
    <col min="8709" max="8709" width="10" style="473" bestFit="1" customWidth="1"/>
    <col min="8710" max="8710" width="8.85546875" style="473" bestFit="1" customWidth="1"/>
    <col min="8711" max="8711" width="22.85546875" style="473" customWidth="1"/>
    <col min="8712" max="8712" width="59.7109375" style="473" bestFit="1" customWidth="1"/>
    <col min="8713" max="8713" width="57.85546875" style="473" bestFit="1" customWidth="1"/>
    <col min="8714" max="8714" width="35.28515625" style="473" bestFit="1" customWidth="1"/>
    <col min="8715" max="8715" width="28.140625" style="473" bestFit="1" customWidth="1"/>
    <col min="8716" max="8716" width="33.140625" style="473" bestFit="1" customWidth="1"/>
    <col min="8717" max="8717" width="26" style="473" bestFit="1" customWidth="1"/>
    <col min="8718" max="8718" width="19.140625" style="473" bestFit="1" customWidth="1"/>
    <col min="8719" max="8719" width="10.42578125" style="473" customWidth="1"/>
    <col min="8720" max="8720" width="11.85546875" style="473" customWidth="1"/>
    <col min="8721" max="8721" width="14.7109375" style="473" customWidth="1"/>
    <col min="8722" max="8722" width="9" style="473" bestFit="1" customWidth="1"/>
    <col min="8723" max="8962" width="9.140625" style="473"/>
    <col min="8963" max="8963" width="4.7109375" style="473" bestFit="1" customWidth="1"/>
    <col min="8964" max="8964" width="9.7109375" style="473" bestFit="1" customWidth="1"/>
    <col min="8965" max="8965" width="10" style="473" bestFit="1" customWidth="1"/>
    <col min="8966" max="8966" width="8.85546875" style="473" bestFit="1" customWidth="1"/>
    <col min="8967" max="8967" width="22.85546875" style="473" customWidth="1"/>
    <col min="8968" max="8968" width="59.7109375" style="473" bestFit="1" customWidth="1"/>
    <col min="8969" max="8969" width="57.85546875" style="473" bestFit="1" customWidth="1"/>
    <col min="8970" max="8970" width="35.28515625" style="473" bestFit="1" customWidth="1"/>
    <col min="8971" max="8971" width="28.140625" style="473" bestFit="1" customWidth="1"/>
    <col min="8972" max="8972" width="33.140625" style="473" bestFit="1" customWidth="1"/>
    <col min="8973" max="8973" width="26" style="473" bestFit="1" customWidth="1"/>
    <col min="8974" max="8974" width="19.140625" style="473" bestFit="1" customWidth="1"/>
    <col min="8975" max="8975" width="10.42578125" style="473" customWidth="1"/>
    <col min="8976" max="8976" width="11.85546875" style="473" customWidth="1"/>
    <col min="8977" max="8977" width="14.7109375" style="473" customWidth="1"/>
    <col min="8978" max="8978" width="9" style="473" bestFit="1" customWidth="1"/>
    <col min="8979" max="9218" width="9.140625" style="473"/>
    <col min="9219" max="9219" width="4.7109375" style="473" bestFit="1" customWidth="1"/>
    <col min="9220" max="9220" width="9.7109375" style="473" bestFit="1" customWidth="1"/>
    <col min="9221" max="9221" width="10" style="473" bestFit="1" customWidth="1"/>
    <col min="9222" max="9222" width="8.85546875" style="473" bestFit="1" customWidth="1"/>
    <col min="9223" max="9223" width="22.85546875" style="473" customWidth="1"/>
    <col min="9224" max="9224" width="59.7109375" style="473" bestFit="1" customWidth="1"/>
    <col min="9225" max="9225" width="57.85546875" style="473" bestFit="1" customWidth="1"/>
    <col min="9226" max="9226" width="35.28515625" style="473" bestFit="1" customWidth="1"/>
    <col min="9227" max="9227" width="28.140625" style="473" bestFit="1" customWidth="1"/>
    <col min="9228" max="9228" width="33.140625" style="473" bestFit="1" customWidth="1"/>
    <col min="9229" max="9229" width="26" style="473" bestFit="1" customWidth="1"/>
    <col min="9230" max="9230" width="19.140625" style="473" bestFit="1" customWidth="1"/>
    <col min="9231" max="9231" width="10.42578125" style="473" customWidth="1"/>
    <col min="9232" max="9232" width="11.85546875" style="473" customWidth="1"/>
    <col min="9233" max="9233" width="14.7109375" style="473" customWidth="1"/>
    <col min="9234" max="9234" width="9" style="473" bestFit="1" customWidth="1"/>
    <col min="9235" max="9474" width="9.140625" style="473"/>
    <col min="9475" max="9475" width="4.7109375" style="473" bestFit="1" customWidth="1"/>
    <col min="9476" max="9476" width="9.7109375" style="473" bestFit="1" customWidth="1"/>
    <col min="9477" max="9477" width="10" style="473" bestFit="1" customWidth="1"/>
    <col min="9478" max="9478" width="8.85546875" style="473" bestFit="1" customWidth="1"/>
    <col min="9479" max="9479" width="22.85546875" style="473" customWidth="1"/>
    <col min="9480" max="9480" width="59.7109375" style="473" bestFit="1" customWidth="1"/>
    <col min="9481" max="9481" width="57.85546875" style="473" bestFit="1" customWidth="1"/>
    <col min="9482" max="9482" width="35.28515625" style="473" bestFit="1" customWidth="1"/>
    <col min="9483" max="9483" width="28.140625" style="473" bestFit="1" customWidth="1"/>
    <col min="9484" max="9484" width="33.140625" style="473" bestFit="1" customWidth="1"/>
    <col min="9485" max="9485" width="26" style="473" bestFit="1" customWidth="1"/>
    <col min="9486" max="9486" width="19.140625" style="473" bestFit="1" customWidth="1"/>
    <col min="9487" max="9487" width="10.42578125" style="473" customWidth="1"/>
    <col min="9488" max="9488" width="11.85546875" style="473" customWidth="1"/>
    <col min="9489" max="9489" width="14.7109375" style="473" customWidth="1"/>
    <col min="9490" max="9490" width="9" style="473" bestFit="1" customWidth="1"/>
    <col min="9491" max="9730" width="9.140625" style="473"/>
    <col min="9731" max="9731" width="4.7109375" style="473" bestFit="1" customWidth="1"/>
    <col min="9732" max="9732" width="9.7109375" style="473" bestFit="1" customWidth="1"/>
    <col min="9733" max="9733" width="10" style="473" bestFit="1" customWidth="1"/>
    <col min="9734" max="9734" width="8.85546875" style="473" bestFit="1" customWidth="1"/>
    <col min="9735" max="9735" width="22.85546875" style="473" customWidth="1"/>
    <col min="9736" max="9736" width="59.7109375" style="473" bestFit="1" customWidth="1"/>
    <col min="9737" max="9737" width="57.85546875" style="473" bestFit="1" customWidth="1"/>
    <col min="9738" max="9738" width="35.28515625" style="473" bestFit="1" customWidth="1"/>
    <col min="9739" max="9739" width="28.140625" style="473" bestFit="1" customWidth="1"/>
    <col min="9740" max="9740" width="33.140625" style="473" bestFit="1" customWidth="1"/>
    <col min="9741" max="9741" width="26" style="473" bestFit="1" customWidth="1"/>
    <col min="9742" max="9742" width="19.140625" style="473" bestFit="1" customWidth="1"/>
    <col min="9743" max="9743" width="10.42578125" style="473" customWidth="1"/>
    <col min="9744" max="9744" width="11.85546875" style="473" customWidth="1"/>
    <col min="9745" max="9745" width="14.7109375" style="473" customWidth="1"/>
    <col min="9746" max="9746" width="9" style="473" bestFit="1" customWidth="1"/>
    <col min="9747" max="9986" width="9.140625" style="473"/>
    <col min="9987" max="9987" width="4.7109375" style="473" bestFit="1" customWidth="1"/>
    <col min="9988" max="9988" width="9.7109375" style="473" bestFit="1" customWidth="1"/>
    <col min="9989" max="9989" width="10" style="473" bestFit="1" customWidth="1"/>
    <col min="9990" max="9990" width="8.85546875" style="473" bestFit="1" customWidth="1"/>
    <col min="9991" max="9991" width="22.85546875" style="473" customWidth="1"/>
    <col min="9992" max="9992" width="59.7109375" style="473" bestFit="1" customWidth="1"/>
    <col min="9993" max="9993" width="57.85546875" style="473" bestFit="1" customWidth="1"/>
    <col min="9994" max="9994" width="35.28515625" style="473" bestFit="1" customWidth="1"/>
    <col min="9995" max="9995" width="28.140625" style="473" bestFit="1" customWidth="1"/>
    <col min="9996" max="9996" width="33.140625" style="473" bestFit="1" customWidth="1"/>
    <col min="9997" max="9997" width="26" style="473" bestFit="1" customWidth="1"/>
    <col min="9998" max="9998" width="19.140625" style="473" bestFit="1" customWidth="1"/>
    <col min="9999" max="9999" width="10.42578125" style="473" customWidth="1"/>
    <col min="10000" max="10000" width="11.85546875" style="473" customWidth="1"/>
    <col min="10001" max="10001" width="14.7109375" style="473" customWidth="1"/>
    <col min="10002" max="10002" width="9" style="473" bestFit="1" customWidth="1"/>
    <col min="10003" max="10242" width="9.140625" style="473"/>
    <col min="10243" max="10243" width="4.7109375" style="473" bestFit="1" customWidth="1"/>
    <col min="10244" max="10244" width="9.7109375" style="473" bestFit="1" customWidth="1"/>
    <col min="10245" max="10245" width="10" style="473" bestFit="1" customWidth="1"/>
    <col min="10246" max="10246" width="8.85546875" style="473" bestFit="1" customWidth="1"/>
    <col min="10247" max="10247" width="22.85546875" style="473" customWidth="1"/>
    <col min="10248" max="10248" width="59.7109375" style="473" bestFit="1" customWidth="1"/>
    <col min="10249" max="10249" width="57.85546875" style="473" bestFit="1" customWidth="1"/>
    <col min="10250" max="10250" width="35.28515625" style="473" bestFit="1" customWidth="1"/>
    <col min="10251" max="10251" width="28.140625" style="473" bestFit="1" customWidth="1"/>
    <col min="10252" max="10252" width="33.140625" style="473" bestFit="1" customWidth="1"/>
    <col min="10253" max="10253" width="26" style="473" bestFit="1" customWidth="1"/>
    <col min="10254" max="10254" width="19.140625" style="473" bestFit="1" customWidth="1"/>
    <col min="10255" max="10255" width="10.42578125" style="473" customWidth="1"/>
    <col min="10256" max="10256" width="11.85546875" style="473" customWidth="1"/>
    <col min="10257" max="10257" width="14.7109375" style="473" customWidth="1"/>
    <col min="10258" max="10258" width="9" style="473" bestFit="1" customWidth="1"/>
    <col min="10259" max="10498" width="9.140625" style="473"/>
    <col min="10499" max="10499" width="4.7109375" style="473" bestFit="1" customWidth="1"/>
    <col min="10500" max="10500" width="9.7109375" style="473" bestFit="1" customWidth="1"/>
    <col min="10501" max="10501" width="10" style="473" bestFit="1" customWidth="1"/>
    <col min="10502" max="10502" width="8.85546875" style="473" bestFit="1" customWidth="1"/>
    <col min="10503" max="10503" width="22.85546875" style="473" customWidth="1"/>
    <col min="10504" max="10504" width="59.7109375" style="473" bestFit="1" customWidth="1"/>
    <col min="10505" max="10505" width="57.85546875" style="473" bestFit="1" customWidth="1"/>
    <col min="10506" max="10506" width="35.28515625" style="473" bestFit="1" customWidth="1"/>
    <col min="10507" max="10507" width="28.140625" style="473" bestFit="1" customWidth="1"/>
    <col min="10508" max="10508" width="33.140625" style="473" bestFit="1" customWidth="1"/>
    <col min="10509" max="10509" width="26" style="473" bestFit="1" customWidth="1"/>
    <col min="10510" max="10510" width="19.140625" style="473" bestFit="1" customWidth="1"/>
    <col min="10511" max="10511" width="10.42578125" style="473" customWidth="1"/>
    <col min="10512" max="10512" width="11.85546875" style="473" customWidth="1"/>
    <col min="10513" max="10513" width="14.7109375" style="473" customWidth="1"/>
    <col min="10514" max="10514" width="9" style="473" bestFit="1" customWidth="1"/>
    <col min="10515" max="10754" width="9.140625" style="473"/>
    <col min="10755" max="10755" width="4.7109375" style="473" bestFit="1" customWidth="1"/>
    <col min="10756" max="10756" width="9.7109375" style="473" bestFit="1" customWidth="1"/>
    <col min="10757" max="10757" width="10" style="473" bestFit="1" customWidth="1"/>
    <col min="10758" max="10758" width="8.85546875" style="473" bestFit="1" customWidth="1"/>
    <col min="10759" max="10759" width="22.85546875" style="473" customWidth="1"/>
    <col min="10760" max="10760" width="59.7109375" style="473" bestFit="1" customWidth="1"/>
    <col min="10761" max="10761" width="57.85546875" style="473" bestFit="1" customWidth="1"/>
    <col min="10762" max="10762" width="35.28515625" style="473" bestFit="1" customWidth="1"/>
    <col min="10763" max="10763" width="28.140625" style="473" bestFit="1" customWidth="1"/>
    <col min="10764" max="10764" width="33.140625" style="473" bestFit="1" customWidth="1"/>
    <col min="10765" max="10765" width="26" style="473" bestFit="1" customWidth="1"/>
    <col min="10766" max="10766" width="19.140625" style="473" bestFit="1" customWidth="1"/>
    <col min="10767" max="10767" width="10.42578125" style="473" customWidth="1"/>
    <col min="10768" max="10768" width="11.85546875" style="473" customWidth="1"/>
    <col min="10769" max="10769" width="14.7109375" style="473" customWidth="1"/>
    <col min="10770" max="10770" width="9" style="473" bestFit="1" customWidth="1"/>
    <col min="10771" max="11010" width="9.140625" style="473"/>
    <col min="11011" max="11011" width="4.7109375" style="473" bestFit="1" customWidth="1"/>
    <col min="11012" max="11012" width="9.7109375" style="473" bestFit="1" customWidth="1"/>
    <col min="11013" max="11013" width="10" style="473" bestFit="1" customWidth="1"/>
    <col min="11014" max="11014" width="8.85546875" style="473" bestFit="1" customWidth="1"/>
    <col min="11015" max="11015" width="22.85546875" style="473" customWidth="1"/>
    <col min="11016" max="11016" width="59.7109375" style="473" bestFit="1" customWidth="1"/>
    <col min="11017" max="11017" width="57.85546875" style="473" bestFit="1" customWidth="1"/>
    <col min="11018" max="11018" width="35.28515625" style="473" bestFit="1" customWidth="1"/>
    <col min="11019" max="11019" width="28.140625" style="473" bestFit="1" customWidth="1"/>
    <col min="11020" max="11020" width="33.140625" style="473" bestFit="1" customWidth="1"/>
    <col min="11021" max="11021" width="26" style="473" bestFit="1" customWidth="1"/>
    <col min="11022" max="11022" width="19.140625" style="473" bestFit="1" customWidth="1"/>
    <col min="11023" max="11023" width="10.42578125" style="473" customWidth="1"/>
    <col min="11024" max="11024" width="11.85546875" style="473" customWidth="1"/>
    <col min="11025" max="11025" width="14.7109375" style="473" customWidth="1"/>
    <col min="11026" max="11026" width="9" style="473" bestFit="1" customWidth="1"/>
    <col min="11027" max="11266" width="9.140625" style="473"/>
    <col min="11267" max="11267" width="4.7109375" style="473" bestFit="1" customWidth="1"/>
    <col min="11268" max="11268" width="9.7109375" style="473" bestFit="1" customWidth="1"/>
    <col min="11269" max="11269" width="10" style="473" bestFit="1" customWidth="1"/>
    <col min="11270" max="11270" width="8.85546875" style="473" bestFit="1" customWidth="1"/>
    <col min="11271" max="11271" width="22.85546875" style="473" customWidth="1"/>
    <col min="11272" max="11272" width="59.7109375" style="473" bestFit="1" customWidth="1"/>
    <col min="11273" max="11273" width="57.85546875" style="473" bestFit="1" customWidth="1"/>
    <col min="11274" max="11274" width="35.28515625" style="473" bestFit="1" customWidth="1"/>
    <col min="11275" max="11275" width="28.140625" style="473" bestFit="1" customWidth="1"/>
    <col min="11276" max="11276" width="33.140625" style="473" bestFit="1" customWidth="1"/>
    <col min="11277" max="11277" width="26" style="473" bestFit="1" customWidth="1"/>
    <col min="11278" max="11278" width="19.140625" style="473" bestFit="1" customWidth="1"/>
    <col min="11279" max="11279" width="10.42578125" style="473" customWidth="1"/>
    <col min="11280" max="11280" width="11.85546875" style="473" customWidth="1"/>
    <col min="11281" max="11281" width="14.7109375" style="473" customWidth="1"/>
    <col min="11282" max="11282" width="9" style="473" bestFit="1" customWidth="1"/>
    <col min="11283" max="11522" width="9.140625" style="473"/>
    <col min="11523" max="11523" width="4.7109375" style="473" bestFit="1" customWidth="1"/>
    <col min="11524" max="11524" width="9.7109375" style="473" bestFit="1" customWidth="1"/>
    <col min="11525" max="11525" width="10" style="473" bestFit="1" customWidth="1"/>
    <col min="11526" max="11526" width="8.85546875" style="473" bestFit="1" customWidth="1"/>
    <col min="11527" max="11527" width="22.85546875" style="473" customWidth="1"/>
    <col min="11528" max="11528" width="59.7109375" style="473" bestFit="1" customWidth="1"/>
    <col min="11529" max="11529" width="57.85546875" style="473" bestFit="1" customWidth="1"/>
    <col min="11530" max="11530" width="35.28515625" style="473" bestFit="1" customWidth="1"/>
    <col min="11531" max="11531" width="28.140625" style="473" bestFit="1" customWidth="1"/>
    <col min="11532" max="11532" width="33.140625" style="473" bestFit="1" customWidth="1"/>
    <col min="11533" max="11533" width="26" style="473" bestFit="1" customWidth="1"/>
    <col min="11534" max="11534" width="19.140625" style="473" bestFit="1" customWidth="1"/>
    <col min="11535" max="11535" width="10.42578125" style="473" customWidth="1"/>
    <col min="11536" max="11536" width="11.85546875" style="473" customWidth="1"/>
    <col min="11537" max="11537" width="14.7109375" style="473" customWidth="1"/>
    <col min="11538" max="11538" width="9" style="473" bestFit="1" customWidth="1"/>
    <col min="11539" max="11778" width="9.140625" style="473"/>
    <col min="11779" max="11779" width="4.7109375" style="473" bestFit="1" customWidth="1"/>
    <col min="11780" max="11780" width="9.7109375" style="473" bestFit="1" customWidth="1"/>
    <col min="11781" max="11781" width="10" style="473" bestFit="1" customWidth="1"/>
    <col min="11782" max="11782" width="8.85546875" style="473" bestFit="1" customWidth="1"/>
    <col min="11783" max="11783" width="22.85546875" style="473" customWidth="1"/>
    <col min="11784" max="11784" width="59.7109375" style="473" bestFit="1" customWidth="1"/>
    <col min="11785" max="11785" width="57.85546875" style="473" bestFit="1" customWidth="1"/>
    <col min="11786" max="11786" width="35.28515625" style="473" bestFit="1" customWidth="1"/>
    <col min="11787" max="11787" width="28.140625" style="473" bestFit="1" customWidth="1"/>
    <col min="11788" max="11788" width="33.140625" style="473" bestFit="1" customWidth="1"/>
    <col min="11789" max="11789" width="26" style="473" bestFit="1" customWidth="1"/>
    <col min="11790" max="11790" width="19.140625" style="473" bestFit="1" customWidth="1"/>
    <col min="11791" max="11791" width="10.42578125" style="473" customWidth="1"/>
    <col min="11792" max="11792" width="11.85546875" style="473" customWidth="1"/>
    <col min="11793" max="11793" width="14.7109375" style="473" customWidth="1"/>
    <col min="11794" max="11794" width="9" style="473" bestFit="1" customWidth="1"/>
    <col min="11795" max="12034" width="9.140625" style="473"/>
    <col min="12035" max="12035" width="4.7109375" style="473" bestFit="1" customWidth="1"/>
    <col min="12036" max="12036" width="9.7109375" style="473" bestFit="1" customWidth="1"/>
    <col min="12037" max="12037" width="10" style="473" bestFit="1" customWidth="1"/>
    <col min="12038" max="12038" width="8.85546875" style="473" bestFit="1" customWidth="1"/>
    <col min="12039" max="12039" width="22.85546875" style="473" customWidth="1"/>
    <col min="12040" max="12040" width="59.7109375" style="473" bestFit="1" customWidth="1"/>
    <col min="12041" max="12041" width="57.85546875" style="473" bestFit="1" customWidth="1"/>
    <col min="12042" max="12042" width="35.28515625" style="473" bestFit="1" customWidth="1"/>
    <col min="12043" max="12043" width="28.140625" style="473" bestFit="1" customWidth="1"/>
    <col min="12044" max="12044" width="33.140625" style="473" bestFit="1" customWidth="1"/>
    <col min="12045" max="12045" width="26" style="473" bestFit="1" customWidth="1"/>
    <col min="12046" max="12046" width="19.140625" style="473" bestFit="1" customWidth="1"/>
    <col min="12047" max="12047" width="10.42578125" style="473" customWidth="1"/>
    <col min="12048" max="12048" width="11.85546875" style="473" customWidth="1"/>
    <col min="12049" max="12049" width="14.7109375" style="473" customWidth="1"/>
    <col min="12050" max="12050" width="9" style="473" bestFit="1" customWidth="1"/>
    <col min="12051" max="12290" width="9.140625" style="473"/>
    <col min="12291" max="12291" width="4.7109375" style="473" bestFit="1" customWidth="1"/>
    <col min="12292" max="12292" width="9.7109375" style="473" bestFit="1" customWidth="1"/>
    <col min="12293" max="12293" width="10" style="473" bestFit="1" customWidth="1"/>
    <col min="12294" max="12294" width="8.85546875" style="473" bestFit="1" customWidth="1"/>
    <col min="12295" max="12295" width="22.85546875" style="473" customWidth="1"/>
    <col min="12296" max="12296" width="59.7109375" style="473" bestFit="1" customWidth="1"/>
    <col min="12297" max="12297" width="57.85546875" style="473" bestFit="1" customWidth="1"/>
    <col min="12298" max="12298" width="35.28515625" style="473" bestFit="1" customWidth="1"/>
    <col min="12299" max="12299" width="28.140625" style="473" bestFit="1" customWidth="1"/>
    <col min="12300" max="12300" width="33.140625" style="473" bestFit="1" customWidth="1"/>
    <col min="12301" max="12301" width="26" style="473" bestFit="1" customWidth="1"/>
    <col min="12302" max="12302" width="19.140625" style="473" bestFit="1" customWidth="1"/>
    <col min="12303" max="12303" width="10.42578125" style="473" customWidth="1"/>
    <col min="12304" max="12304" width="11.85546875" style="473" customWidth="1"/>
    <col min="12305" max="12305" width="14.7109375" style="473" customWidth="1"/>
    <col min="12306" max="12306" width="9" style="473" bestFit="1" customWidth="1"/>
    <col min="12307" max="12546" width="9.140625" style="473"/>
    <col min="12547" max="12547" width="4.7109375" style="473" bestFit="1" customWidth="1"/>
    <col min="12548" max="12548" width="9.7109375" style="473" bestFit="1" customWidth="1"/>
    <col min="12549" max="12549" width="10" style="473" bestFit="1" customWidth="1"/>
    <col min="12550" max="12550" width="8.85546875" style="473" bestFit="1" customWidth="1"/>
    <col min="12551" max="12551" width="22.85546875" style="473" customWidth="1"/>
    <col min="12552" max="12552" width="59.7109375" style="473" bestFit="1" customWidth="1"/>
    <col min="12553" max="12553" width="57.85546875" style="473" bestFit="1" customWidth="1"/>
    <col min="12554" max="12554" width="35.28515625" style="473" bestFit="1" customWidth="1"/>
    <col min="12555" max="12555" width="28.140625" style="473" bestFit="1" customWidth="1"/>
    <col min="12556" max="12556" width="33.140625" style="473" bestFit="1" customWidth="1"/>
    <col min="12557" max="12557" width="26" style="473" bestFit="1" customWidth="1"/>
    <col min="12558" max="12558" width="19.140625" style="473" bestFit="1" customWidth="1"/>
    <col min="12559" max="12559" width="10.42578125" style="473" customWidth="1"/>
    <col min="12560" max="12560" width="11.85546875" style="473" customWidth="1"/>
    <col min="12561" max="12561" width="14.7109375" style="473" customWidth="1"/>
    <col min="12562" max="12562" width="9" style="473" bestFit="1" customWidth="1"/>
    <col min="12563" max="12802" width="9.140625" style="473"/>
    <col min="12803" max="12803" width="4.7109375" style="473" bestFit="1" customWidth="1"/>
    <col min="12804" max="12804" width="9.7109375" style="473" bestFit="1" customWidth="1"/>
    <col min="12805" max="12805" width="10" style="473" bestFit="1" customWidth="1"/>
    <col min="12806" max="12806" width="8.85546875" style="473" bestFit="1" customWidth="1"/>
    <col min="12807" max="12807" width="22.85546875" style="473" customWidth="1"/>
    <col min="12808" max="12808" width="59.7109375" style="473" bestFit="1" customWidth="1"/>
    <col min="12809" max="12809" width="57.85546875" style="473" bestFit="1" customWidth="1"/>
    <col min="12810" max="12810" width="35.28515625" style="473" bestFit="1" customWidth="1"/>
    <col min="12811" max="12811" width="28.140625" style="473" bestFit="1" customWidth="1"/>
    <col min="12812" max="12812" width="33.140625" style="473" bestFit="1" customWidth="1"/>
    <col min="12813" max="12813" width="26" style="473" bestFit="1" customWidth="1"/>
    <col min="12814" max="12814" width="19.140625" style="473" bestFit="1" customWidth="1"/>
    <col min="12815" max="12815" width="10.42578125" style="473" customWidth="1"/>
    <col min="12816" max="12816" width="11.85546875" style="473" customWidth="1"/>
    <col min="12817" max="12817" width="14.7109375" style="473" customWidth="1"/>
    <col min="12818" max="12818" width="9" style="473" bestFit="1" customWidth="1"/>
    <col min="12819" max="13058" width="9.140625" style="473"/>
    <col min="13059" max="13059" width="4.7109375" style="473" bestFit="1" customWidth="1"/>
    <col min="13060" max="13060" width="9.7109375" style="473" bestFit="1" customWidth="1"/>
    <col min="13061" max="13061" width="10" style="473" bestFit="1" customWidth="1"/>
    <col min="13062" max="13062" width="8.85546875" style="473" bestFit="1" customWidth="1"/>
    <col min="13063" max="13063" width="22.85546875" style="473" customWidth="1"/>
    <col min="13064" max="13064" width="59.7109375" style="473" bestFit="1" customWidth="1"/>
    <col min="13065" max="13065" width="57.85546875" style="473" bestFit="1" customWidth="1"/>
    <col min="13066" max="13066" width="35.28515625" style="473" bestFit="1" customWidth="1"/>
    <col min="13067" max="13067" width="28.140625" style="473" bestFit="1" customWidth="1"/>
    <col min="13068" max="13068" width="33.140625" style="473" bestFit="1" customWidth="1"/>
    <col min="13069" max="13069" width="26" style="473" bestFit="1" customWidth="1"/>
    <col min="13070" max="13070" width="19.140625" style="473" bestFit="1" customWidth="1"/>
    <col min="13071" max="13071" width="10.42578125" style="473" customWidth="1"/>
    <col min="13072" max="13072" width="11.85546875" style="473" customWidth="1"/>
    <col min="13073" max="13073" width="14.7109375" style="473" customWidth="1"/>
    <col min="13074" max="13074" width="9" style="473" bestFit="1" customWidth="1"/>
    <col min="13075" max="13314" width="9.140625" style="473"/>
    <col min="13315" max="13315" width="4.7109375" style="473" bestFit="1" customWidth="1"/>
    <col min="13316" max="13316" width="9.7109375" style="473" bestFit="1" customWidth="1"/>
    <col min="13317" max="13317" width="10" style="473" bestFit="1" customWidth="1"/>
    <col min="13318" max="13318" width="8.85546875" style="473" bestFit="1" customWidth="1"/>
    <col min="13319" max="13319" width="22.85546875" style="473" customWidth="1"/>
    <col min="13320" max="13320" width="59.7109375" style="473" bestFit="1" customWidth="1"/>
    <col min="13321" max="13321" width="57.85546875" style="473" bestFit="1" customWidth="1"/>
    <col min="13322" max="13322" width="35.28515625" style="473" bestFit="1" customWidth="1"/>
    <col min="13323" max="13323" width="28.140625" style="473" bestFit="1" customWidth="1"/>
    <col min="13324" max="13324" width="33.140625" style="473" bestFit="1" customWidth="1"/>
    <col min="13325" max="13325" width="26" style="473" bestFit="1" customWidth="1"/>
    <col min="13326" max="13326" width="19.140625" style="473" bestFit="1" customWidth="1"/>
    <col min="13327" max="13327" width="10.42578125" style="473" customWidth="1"/>
    <col min="13328" max="13328" width="11.85546875" style="473" customWidth="1"/>
    <col min="13329" max="13329" width="14.7109375" style="473" customWidth="1"/>
    <col min="13330" max="13330" width="9" style="473" bestFit="1" customWidth="1"/>
    <col min="13331" max="13570" width="9.140625" style="473"/>
    <col min="13571" max="13571" width="4.7109375" style="473" bestFit="1" customWidth="1"/>
    <col min="13572" max="13572" width="9.7109375" style="473" bestFit="1" customWidth="1"/>
    <col min="13573" max="13573" width="10" style="473" bestFit="1" customWidth="1"/>
    <col min="13574" max="13574" width="8.85546875" style="473" bestFit="1" customWidth="1"/>
    <col min="13575" max="13575" width="22.85546875" style="473" customWidth="1"/>
    <col min="13576" max="13576" width="59.7109375" style="473" bestFit="1" customWidth="1"/>
    <col min="13577" max="13577" width="57.85546875" style="473" bestFit="1" customWidth="1"/>
    <col min="13578" max="13578" width="35.28515625" style="473" bestFit="1" customWidth="1"/>
    <col min="13579" max="13579" width="28.140625" style="473" bestFit="1" customWidth="1"/>
    <col min="13580" max="13580" width="33.140625" style="473" bestFit="1" customWidth="1"/>
    <col min="13581" max="13581" width="26" style="473" bestFit="1" customWidth="1"/>
    <col min="13582" max="13582" width="19.140625" style="473" bestFit="1" customWidth="1"/>
    <col min="13583" max="13583" width="10.42578125" style="473" customWidth="1"/>
    <col min="13584" max="13584" width="11.85546875" style="473" customWidth="1"/>
    <col min="13585" max="13585" width="14.7109375" style="473" customWidth="1"/>
    <col min="13586" max="13586" width="9" style="473" bestFit="1" customWidth="1"/>
    <col min="13587" max="13826" width="9.140625" style="473"/>
    <col min="13827" max="13827" width="4.7109375" style="473" bestFit="1" customWidth="1"/>
    <col min="13828" max="13828" width="9.7109375" style="473" bestFit="1" customWidth="1"/>
    <col min="13829" max="13829" width="10" style="473" bestFit="1" customWidth="1"/>
    <col min="13830" max="13830" width="8.85546875" style="473" bestFit="1" customWidth="1"/>
    <col min="13831" max="13831" width="22.85546875" style="473" customWidth="1"/>
    <col min="13832" max="13832" width="59.7109375" style="473" bestFit="1" customWidth="1"/>
    <col min="13833" max="13833" width="57.85546875" style="473" bestFit="1" customWidth="1"/>
    <col min="13834" max="13834" width="35.28515625" style="473" bestFit="1" customWidth="1"/>
    <col min="13835" max="13835" width="28.140625" style="473" bestFit="1" customWidth="1"/>
    <col min="13836" max="13836" width="33.140625" style="473" bestFit="1" customWidth="1"/>
    <col min="13837" max="13837" width="26" style="473" bestFit="1" customWidth="1"/>
    <col min="13838" max="13838" width="19.140625" style="473" bestFit="1" customWidth="1"/>
    <col min="13839" max="13839" width="10.42578125" style="473" customWidth="1"/>
    <col min="13840" max="13840" width="11.85546875" style="473" customWidth="1"/>
    <col min="13841" max="13841" width="14.7109375" style="473" customWidth="1"/>
    <col min="13842" max="13842" width="9" style="473" bestFit="1" customWidth="1"/>
    <col min="13843" max="14082" width="9.140625" style="473"/>
    <col min="14083" max="14083" width="4.7109375" style="473" bestFit="1" customWidth="1"/>
    <col min="14084" max="14084" width="9.7109375" style="473" bestFit="1" customWidth="1"/>
    <col min="14085" max="14085" width="10" style="473" bestFit="1" customWidth="1"/>
    <col min="14086" max="14086" width="8.85546875" style="473" bestFit="1" customWidth="1"/>
    <col min="14087" max="14087" width="22.85546875" style="473" customWidth="1"/>
    <col min="14088" max="14088" width="59.7109375" style="473" bestFit="1" customWidth="1"/>
    <col min="14089" max="14089" width="57.85546875" style="473" bestFit="1" customWidth="1"/>
    <col min="14090" max="14090" width="35.28515625" style="473" bestFit="1" customWidth="1"/>
    <col min="14091" max="14091" width="28.140625" style="473" bestFit="1" customWidth="1"/>
    <col min="14092" max="14092" width="33.140625" style="473" bestFit="1" customWidth="1"/>
    <col min="14093" max="14093" width="26" style="473" bestFit="1" customWidth="1"/>
    <col min="14094" max="14094" width="19.140625" style="473" bestFit="1" customWidth="1"/>
    <col min="14095" max="14095" width="10.42578125" style="473" customWidth="1"/>
    <col min="14096" max="14096" width="11.85546875" style="473" customWidth="1"/>
    <col min="14097" max="14097" width="14.7109375" style="473" customWidth="1"/>
    <col min="14098" max="14098" width="9" style="473" bestFit="1" customWidth="1"/>
    <col min="14099" max="14338" width="9.140625" style="473"/>
    <col min="14339" max="14339" width="4.7109375" style="473" bestFit="1" customWidth="1"/>
    <col min="14340" max="14340" width="9.7109375" style="473" bestFit="1" customWidth="1"/>
    <col min="14341" max="14341" width="10" style="473" bestFit="1" customWidth="1"/>
    <col min="14342" max="14342" width="8.85546875" style="473" bestFit="1" customWidth="1"/>
    <col min="14343" max="14343" width="22.85546875" style="473" customWidth="1"/>
    <col min="14344" max="14344" width="59.7109375" style="473" bestFit="1" customWidth="1"/>
    <col min="14345" max="14345" width="57.85546875" style="473" bestFit="1" customWidth="1"/>
    <col min="14346" max="14346" width="35.28515625" style="473" bestFit="1" customWidth="1"/>
    <col min="14347" max="14347" width="28.140625" style="473" bestFit="1" customWidth="1"/>
    <col min="14348" max="14348" width="33.140625" style="473" bestFit="1" customWidth="1"/>
    <col min="14349" max="14349" width="26" style="473" bestFit="1" customWidth="1"/>
    <col min="14350" max="14350" width="19.140625" style="473" bestFit="1" customWidth="1"/>
    <col min="14351" max="14351" width="10.42578125" style="473" customWidth="1"/>
    <col min="14352" max="14352" width="11.85546875" style="473" customWidth="1"/>
    <col min="14353" max="14353" width="14.7109375" style="473" customWidth="1"/>
    <col min="14354" max="14354" width="9" style="473" bestFit="1" customWidth="1"/>
    <col min="14355" max="14594" width="9.140625" style="473"/>
    <col min="14595" max="14595" width="4.7109375" style="473" bestFit="1" customWidth="1"/>
    <col min="14596" max="14596" width="9.7109375" style="473" bestFit="1" customWidth="1"/>
    <col min="14597" max="14597" width="10" style="473" bestFit="1" customWidth="1"/>
    <col min="14598" max="14598" width="8.85546875" style="473" bestFit="1" customWidth="1"/>
    <col min="14599" max="14599" width="22.85546875" style="473" customWidth="1"/>
    <col min="14600" max="14600" width="59.7109375" style="473" bestFit="1" customWidth="1"/>
    <col min="14601" max="14601" width="57.85546875" style="473" bestFit="1" customWidth="1"/>
    <col min="14602" max="14602" width="35.28515625" style="473" bestFit="1" customWidth="1"/>
    <col min="14603" max="14603" width="28.140625" style="473" bestFit="1" customWidth="1"/>
    <col min="14604" max="14604" width="33.140625" style="473" bestFit="1" customWidth="1"/>
    <col min="14605" max="14605" width="26" style="473" bestFit="1" customWidth="1"/>
    <col min="14606" max="14606" width="19.140625" style="473" bestFit="1" customWidth="1"/>
    <col min="14607" max="14607" width="10.42578125" style="473" customWidth="1"/>
    <col min="14608" max="14608" width="11.85546875" style="473" customWidth="1"/>
    <col min="14609" max="14609" width="14.7109375" style="473" customWidth="1"/>
    <col min="14610" max="14610" width="9" style="473" bestFit="1" customWidth="1"/>
    <col min="14611" max="14850" width="9.140625" style="473"/>
    <col min="14851" max="14851" width="4.7109375" style="473" bestFit="1" customWidth="1"/>
    <col min="14852" max="14852" width="9.7109375" style="473" bestFit="1" customWidth="1"/>
    <col min="14853" max="14853" width="10" style="473" bestFit="1" customWidth="1"/>
    <col min="14854" max="14854" width="8.85546875" style="473" bestFit="1" customWidth="1"/>
    <col min="14855" max="14855" width="22.85546875" style="473" customWidth="1"/>
    <col min="14856" max="14856" width="59.7109375" style="473" bestFit="1" customWidth="1"/>
    <col min="14857" max="14857" width="57.85546875" style="473" bestFit="1" customWidth="1"/>
    <col min="14858" max="14858" width="35.28515625" style="473" bestFit="1" customWidth="1"/>
    <col min="14859" max="14859" width="28.140625" style="473" bestFit="1" customWidth="1"/>
    <col min="14860" max="14860" width="33.140625" style="473" bestFit="1" customWidth="1"/>
    <col min="14861" max="14861" width="26" style="473" bestFit="1" customWidth="1"/>
    <col min="14862" max="14862" width="19.140625" style="473" bestFit="1" customWidth="1"/>
    <col min="14863" max="14863" width="10.42578125" style="473" customWidth="1"/>
    <col min="14864" max="14864" width="11.85546875" style="473" customWidth="1"/>
    <col min="14865" max="14865" width="14.7109375" style="473" customWidth="1"/>
    <col min="14866" max="14866" width="9" style="473" bestFit="1" customWidth="1"/>
    <col min="14867" max="15106" width="9.140625" style="473"/>
    <col min="15107" max="15107" width="4.7109375" style="473" bestFit="1" customWidth="1"/>
    <col min="15108" max="15108" width="9.7109375" style="473" bestFit="1" customWidth="1"/>
    <col min="15109" max="15109" width="10" style="473" bestFit="1" customWidth="1"/>
    <col min="15110" max="15110" width="8.85546875" style="473" bestFit="1" customWidth="1"/>
    <col min="15111" max="15111" width="22.85546875" style="473" customWidth="1"/>
    <col min="15112" max="15112" width="59.7109375" style="473" bestFit="1" customWidth="1"/>
    <col min="15113" max="15113" width="57.85546875" style="473" bestFit="1" customWidth="1"/>
    <col min="15114" max="15114" width="35.28515625" style="473" bestFit="1" customWidth="1"/>
    <col min="15115" max="15115" width="28.140625" style="473" bestFit="1" customWidth="1"/>
    <col min="15116" max="15116" width="33.140625" style="473" bestFit="1" customWidth="1"/>
    <col min="15117" max="15117" width="26" style="473" bestFit="1" customWidth="1"/>
    <col min="15118" max="15118" width="19.140625" style="473" bestFit="1" customWidth="1"/>
    <col min="15119" max="15119" width="10.42578125" style="473" customWidth="1"/>
    <col min="15120" max="15120" width="11.85546875" style="473" customWidth="1"/>
    <col min="15121" max="15121" width="14.7109375" style="473" customWidth="1"/>
    <col min="15122" max="15122" width="9" style="473" bestFit="1" customWidth="1"/>
    <col min="15123" max="15362" width="9.140625" style="473"/>
    <col min="15363" max="15363" width="4.7109375" style="473" bestFit="1" customWidth="1"/>
    <col min="15364" max="15364" width="9.7109375" style="473" bestFit="1" customWidth="1"/>
    <col min="15365" max="15365" width="10" style="473" bestFit="1" customWidth="1"/>
    <col min="15366" max="15366" width="8.85546875" style="473" bestFit="1" customWidth="1"/>
    <col min="15367" max="15367" width="22.85546875" style="473" customWidth="1"/>
    <col min="15368" max="15368" width="59.7109375" style="473" bestFit="1" customWidth="1"/>
    <col min="15369" max="15369" width="57.85546875" style="473" bestFit="1" customWidth="1"/>
    <col min="15370" max="15370" width="35.28515625" style="473" bestFit="1" customWidth="1"/>
    <col min="15371" max="15371" width="28.140625" style="473" bestFit="1" customWidth="1"/>
    <col min="15372" max="15372" width="33.140625" style="473" bestFit="1" customWidth="1"/>
    <col min="15373" max="15373" width="26" style="473" bestFit="1" customWidth="1"/>
    <col min="15374" max="15374" width="19.140625" style="473" bestFit="1" customWidth="1"/>
    <col min="15375" max="15375" width="10.42578125" style="473" customWidth="1"/>
    <col min="15376" max="15376" width="11.85546875" style="473" customWidth="1"/>
    <col min="15377" max="15377" width="14.7109375" style="473" customWidth="1"/>
    <col min="15378" max="15378" width="9" style="473" bestFit="1" customWidth="1"/>
    <col min="15379" max="15618" width="9.140625" style="473"/>
    <col min="15619" max="15619" width="4.7109375" style="473" bestFit="1" customWidth="1"/>
    <col min="15620" max="15620" width="9.7109375" style="473" bestFit="1" customWidth="1"/>
    <col min="15621" max="15621" width="10" style="473" bestFit="1" customWidth="1"/>
    <col min="15622" max="15622" width="8.85546875" style="473" bestFit="1" customWidth="1"/>
    <col min="15623" max="15623" width="22.85546875" style="473" customWidth="1"/>
    <col min="15624" max="15624" width="59.7109375" style="473" bestFit="1" customWidth="1"/>
    <col min="15625" max="15625" width="57.85546875" style="473" bestFit="1" customWidth="1"/>
    <col min="15626" max="15626" width="35.28515625" style="473" bestFit="1" customWidth="1"/>
    <col min="15627" max="15627" width="28.140625" style="473" bestFit="1" customWidth="1"/>
    <col min="15628" max="15628" width="33.140625" style="473" bestFit="1" customWidth="1"/>
    <col min="15629" max="15629" width="26" style="473" bestFit="1" customWidth="1"/>
    <col min="15630" max="15630" width="19.140625" style="473" bestFit="1" customWidth="1"/>
    <col min="15631" max="15631" width="10.42578125" style="473" customWidth="1"/>
    <col min="15632" max="15632" width="11.85546875" style="473" customWidth="1"/>
    <col min="15633" max="15633" width="14.7109375" style="473" customWidth="1"/>
    <col min="15634" max="15634" width="9" style="473" bestFit="1" customWidth="1"/>
    <col min="15635" max="15874" width="9.140625" style="473"/>
    <col min="15875" max="15875" width="4.7109375" style="473" bestFit="1" customWidth="1"/>
    <col min="15876" max="15876" width="9.7109375" style="473" bestFit="1" customWidth="1"/>
    <col min="15877" max="15877" width="10" style="473" bestFit="1" customWidth="1"/>
    <col min="15878" max="15878" width="8.85546875" style="473" bestFit="1" customWidth="1"/>
    <col min="15879" max="15879" width="22.85546875" style="473" customWidth="1"/>
    <col min="15880" max="15880" width="59.7109375" style="473" bestFit="1" customWidth="1"/>
    <col min="15881" max="15881" width="57.85546875" style="473" bestFit="1" customWidth="1"/>
    <col min="15882" max="15882" width="35.28515625" style="473" bestFit="1" customWidth="1"/>
    <col min="15883" max="15883" width="28.140625" style="473" bestFit="1" customWidth="1"/>
    <col min="15884" max="15884" width="33.140625" style="473" bestFit="1" customWidth="1"/>
    <col min="15885" max="15885" width="26" style="473" bestFit="1" customWidth="1"/>
    <col min="15886" max="15886" width="19.140625" style="473" bestFit="1" customWidth="1"/>
    <col min="15887" max="15887" width="10.42578125" style="473" customWidth="1"/>
    <col min="15888" max="15888" width="11.85546875" style="473" customWidth="1"/>
    <col min="15889" max="15889" width="14.7109375" style="473" customWidth="1"/>
    <col min="15890" max="15890" width="9" style="473" bestFit="1" customWidth="1"/>
    <col min="15891" max="16130" width="9.140625" style="473"/>
    <col min="16131" max="16131" width="4.7109375" style="473" bestFit="1" customWidth="1"/>
    <col min="16132" max="16132" width="9.7109375" style="473" bestFit="1" customWidth="1"/>
    <col min="16133" max="16133" width="10" style="473" bestFit="1" customWidth="1"/>
    <col min="16134" max="16134" width="8.85546875" style="473" bestFit="1" customWidth="1"/>
    <col min="16135" max="16135" width="22.85546875" style="473" customWidth="1"/>
    <col min="16136" max="16136" width="59.7109375" style="473" bestFit="1" customWidth="1"/>
    <col min="16137" max="16137" width="57.85546875" style="473" bestFit="1" customWidth="1"/>
    <col min="16138" max="16138" width="35.28515625" style="473" bestFit="1" customWidth="1"/>
    <col min="16139" max="16139" width="28.140625" style="473" bestFit="1" customWidth="1"/>
    <col min="16140" max="16140" width="33.140625" style="473" bestFit="1" customWidth="1"/>
    <col min="16141" max="16141" width="26" style="473" bestFit="1" customWidth="1"/>
    <col min="16142" max="16142" width="19.140625" style="473" bestFit="1" customWidth="1"/>
    <col min="16143" max="16143" width="10.42578125" style="473" customWidth="1"/>
    <col min="16144" max="16144" width="11.85546875" style="473" customWidth="1"/>
    <col min="16145" max="16145" width="14.7109375" style="473" customWidth="1"/>
    <col min="16146" max="16146" width="9" style="473" bestFit="1" customWidth="1"/>
    <col min="16147" max="16384" width="9.140625" style="473"/>
  </cols>
  <sheetData>
    <row r="2" spans="1:19" x14ac:dyDescent="0.25">
      <c r="A2" s="30" t="s">
        <v>1718</v>
      </c>
      <c r="B2" s="6"/>
      <c r="C2" s="6"/>
      <c r="D2" s="6"/>
      <c r="E2" s="6"/>
      <c r="F2" s="6"/>
    </row>
    <row r="4" spans="1:19" s="475" customFormat="1" ht="49.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61"/>
    </row>
    <row r="5" spans="1:19" s="475" customFormat="1" ht="15"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61"/>
    </row>
    <row r="6" spans="1:19" s="475" customFormat="1" ht="15"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61"/>
    </row>
    <row r="7" spans="1:19" s="476" customFormat="1" ht="150" x14ac:dyDescent="0.25">
      <c r="A7" s="222">
        <v>1</v>
      </c>
      <c r="B7" s="406">
        <v>3</v>
      </c>
      <c r="C7" s="406">
        <v>1</v>
      </c>
      <c r="D7" s="75">
        <v>6</v>
      </c>
      <c r="E7" s="75" t="s">
        <v>1400</v>
      </c>
      <c r="F7" s="75" t="s">
        <v>1401</v>
      </c>
      <c r="G7" s="75" t="s">
        <v>1298</v>
      </c>
      <c r="H7" s="75" t="s">
        <v>89</v>
      </c>
      <c r="I7" s="75" t="s">
        <v>1402</v>
      </c>
      <c r="J7" s="75" t="s">
        <v>1403</v>
      </c>
      <c r="K7" s="409" t="s">
        <v>104</v>
      </c>
      <c r="L7" s="409"/>
      <c r="M7" s="410">
        <v>25000</v>
      </c>
      <c r="N7" s="410"/>
      <c r="O7" s="410">
        <f>M7</f>
        <v>25000</v>
      </c>
      <c r="P7" s="410"/>
      <c r="Q7" s="75" t="s">
        <v>1404</v>
      </c>
      <c r="R7" s="143" t="s">
        <v>1405</v>
      </c>
      <c r="S7" s="962"/>
    </row>
    <row r="8" spans="1:19" s="476" customFormat="1" ht="409.5" x14ac:dyDescent="0.25">
      <c r="A8" s="477">
        <v>2</v>
      </c>
      <c r="B8" s="145">
        <v>6</v>
      </c>
      <c r="C8" s="145">
        <v>1</v>
      </c>
      <c r="D8" s="143">
        <v>6</v>
      </c>
      <c r="E8" s="143" t="s">
        <v>1406</v>
      </c>
      <c r="F8" s="143" t="s">
        <v>1407</v>
      </c>
      <c r="G8" s="143" t="s">
        <v>75</v>
      </c>
      <c r="H8" s="147" t="s">
        <v>1408</v>
      </c>
      <c r="I8" s="147" t="s">
        <v>1409</v>
      </c>
      <c r="J8" s="143" t="s">
        <v>1410</v>
      </c>
      <c r="K8" s="148" t="s">
        <v>1411</v>
      </c>
      <c r="L8" s="148"/>
      <c r="M8" s="144">
        <v>35000</v>
      </c>
      <c r="N8" s="144"/>
      <c r="O8" s="144">
        <f>M8</f>
        <v>35000</v>
      </c>
      <c r="P8" s="144"/>
      <c r="Q8" s="143" t="s">
        <v>1404</v>
      </c>
      <c r="R8" s="143" t="s">
        <v>1405</v>
      </c>
      <c r="S8" s="963"/>
    </row>
    <row r="9" spans="1:19" s="476" customFormat="1" ht="110.25" x14ac:dyDescent="0.25">
      <c r="A9" s="477">
        <v>3</v>
      </c>
      <c r="B9" s="145">
        <v>6</v>
      </c>
      <c r="C9" s="145">
        <v>1</v>
      </c>
      <c r="D9" s="143">
        <v>6</v>
      </c>
      <c r="E9" s="143" t="s">
        <v>1412</v>
      </c>
      <c r="F9" s="143" t="s">
        <v>1413</v>
      </c>
      <c r="G9" s="143" t="s">
        <v>1414</v>
      </c>
      <c r="H9" s="147" t="s">
        <v>1415</v>
      </c>
      <c r="I9" s="147" t="s">
        <v>1416</v>
      </c>
      <c r="J9" s="143" t="s">
        <v>1417</v>
      </c>
      <c r="K9" s="148" t="s">
        <v>1418</v>
      </c>
      <c r="L9" s="148"/>
      <c r="M9" s="144">
        <v>30000</v>
      </c>
      <c r="N9" s="144"/>
      <c r="O9" s="144">
        <f>M9</f>
        <v>30000</v>
      </c>
      <c r="P9" s="144"/>
      <c r="Q9" s="143" t="s">
        <v>1404</v>
      </c>
      <c r="R9" s="143" t="s">
        <v>1405</v>
      </c>
      <c r="S9" s="962"/>
    </row>
    <row r="10" spans="1:19" s="476" customFormat="1" ht="110.25" x14ac:dyDescent="0.25">
      <c r="A10" s="477">
        <v>4</v>
      </c>
      <c r="B10" s="145">
        <v>6</v>
      </c>
      <c r="C10" s="145">
        <v>1</v>
      </c>
      <c r="D10" s="143">
        <v>6</v>
      </c>
      <c r="E10" s="143" t="s">
        <v>1419</v>
      </c>
      <c r="F10" s="143" t="s">
        <v>1413</v>
      </c>
      <c r="G10" s="143" t="s">
        <v>1414</v>
      </c>
      <c r="H10" s="147" t="s">
        <v>1408</v>
      </c>
      <c r="I10" s="147" t="s">
        <v>1016</v>
      </c>
      <c r="J10" s="143" t="s">
        <v>1420</v>
      </c>
      <c r="K10" s="148" t="s">
        <v>318</v>
      </c>
      <c r="L10" s="148"/>
      <c r="M10" s="144">
        <v>22000</v>
      </c>
      <c r="N10" s="144"/>
      <c r="O10" s="144">
        <f>M10</f>
        <v>22000</v>
      </c>
      <c r="P10" s="144"/>
      <c r="Q10" s="143" t="s">
        <v>1404</v>
      </c>
      <c r="R10" s="143" t="s">
        <v>1405</v>
      </c>
      <c r="S10" s="962"/>
    </row>
    <row r="11" spans="1:19" s="476" customFormat="1" ht="157.5" x14ac:dyDescent="0.25">
      <c r="A11" s="477">
        <v>5</v>
      </c>
      <c r="B11" s="145">
        <v>3</v>
      </c>
      <c r="C11" s="145">
        <v>1</v>
      </c>
      <c r="D11" s="145">
        <v>13</v>
      </c>
      <c r="E11" s="143" t="s">
        <v>1421</v>
      </c>
      <c r="F11" s="143" t="s">
        <v>1422</v>
      </c>
      <c r="G11" s="145" t="s">
        <v>407</v>
      </c>
      <c r="H11" s="145" t="s">
        <v>1423</v>
      </c>
      <c r="I11" s="145" t="s">
        <v>1424</v>
      </c>
      <c r="J11" s="143" t="s">
        <v>1425</v>
      </c>
      <c r="K11" s="145" t="s">
        <v>1426</v>
      </c>
      <c r="L11" s="145"/>
      <c r="M11" s="144">
        <v>13000</v>
      </c>
      <c r="N11" s="144"/>
      <c r="O11" s="144">
        <f>M11</f>
        <v>13000</v>
      </c>
      <c r="P11" s="478"/>
      <c r="Q11" s="143" t="s">
        <v>1427</v>
      </c>
      <c r="R11" s="143" t="s">
        <v>1405</v>
      </c>
      <c r="S11" s="962"/>
    </row>
    <row r="12" spans="1:19" s="476" customFormat="1" ht="313.5" customHeight="1" x14ac:dyDescent="0.25">
      <c r="A12" s="477">
        <v>6</v>
      </c>
      <c r="B12" s="145">
        <v>6</v>
      </c>
      <c r="C12" s="145">
        <v>1</v>
      </c>
      <c r="D12" s="143">
        <v>6</v>
      </c>
      <c r="E12" s="143" t="s">
        <v>1428</v>
      </c>
      <c r="F12" s="143" t="s">
        <v>1429</v>
      </c>
      <c r="G12" s="143" t="s">
        <v>75</v>
      </c>
      <c r="H12" s="479" t="s">
        <v>1430</v>
      </c>
      <c r="I12" s="147" t="s">
        <v>1431</v>
      </c>
      <c r="J12" s="480" t="s">
        <v>1432</v>
      </c>
      <c r="K12" s="148" t="s">
        <v>104</v>
      </c>
      <c r="L12" s="148"/>
      <c r="M12" s="144">
        <v>55000</v>
      </c>
      <c r="N12" s="144"/>
      <c r="O12" s="144">
        <f>M12</f>
        <v>55000</v>
      </c>
      <c r="P12" s="144"/>
      <c r="Q12" s="143" t="s">
        <v>1404</v>
      </c>
      <c r="R12" s="143" t="s">
        <v>1405</v>
      </c>
      <c r="S12" s="962"/>
    </row>
    <row r="13" spans="1:19" s="476" customFormat="1" x14ac:dyDescent="0.25">
      <c r="A13" s="333"/>
      <c r="B13" s="481"/>
      <c r="C13" s="481"/>
      <c r="D13" s="481"/>
      <c r="E13" s="481"/>
      <c r="F13" s="481"/>
      <c r="G13" s="481"/>
      <c r="H13" s="481"/>
      <c r="I13" s="481"/>
      <c r="J13" s="481"/>
      <c r="K13" s="481"/>
      <c r="L13" s="481"/>
      <c r="M13" s="481"/>
      <c r="N13" s="481"/>
      <c r="O13" s="481"/>
      <c r="P13" s="481"/>
      <c r="Q13" s="481"/>
      <c r="R13" s="482"/>
      <c r="S13" s="962"/>
    </row>
    <row r="14" spans="1:19" x14ac:dyDescent="0.25">
      <c r="M14" s="677" t="s">
        <v>70</v>
      </c>
      <c r="N14" s="678"/>
      <c r="O14" s="576" t="s">
        <v>71</v>
      </c>
      <c r="P14" s="576"/>
    </row>
    <row r="15" spans="1:19" x14ac:dyDescent="0.25">
      <c r="M15" s="424" t="s">
        <v>72</v>
      </c>
      <c r="N15" s="424" t="s">
        <v>73</v>
      </c>
      <c r="O15" s="424" t="s">
        <v>72</v>
      </c>
      <c r="P15" s="424" t="s">
        <v>73</v>
      </c>
      <c r="Q15" s="474"/>
    </row>
    <row r="16" spans="1:19" x14ac:dyDescent="0.25">
      <c r="M16" s="202">
        <v>6</v>
      </c>
      <c r="N16" s="203">
        <f>O7+O8+O9+O10+O11+O12</f>
        <v>180000</v>
      </c>
      <c r="O16" s="202" t="s">
        <v>74</v>
      </c>
      <c r="P16" s="203" t="s">
        <v>74</v>
      </c>
    </row>
  </sheetData>
  <mergeCells count="16">
    <mergeCell ref="F4:F5"/>
    <mergeCell ref="A4:A5"/>
    <mergeCell ref="B4:B5"/>
    <mergeCell ref="C4:C5"/>
    <mergeCell ref="D4:D5"/>
    <mergeCell ref="E4:E5"/>
    <mergeCell ref="M14:N14"/>
    <mergeCell ref="O14:P14"/>
    <mergeCell ref="Q4:Q5"/>
    <mergeCell ref="R4:R5"/>
    <mergeCell ref="G4:G5"/>
    <mergeCell ref="H4:I4"/>
    <mergeCell ref="J4:J5"/>
    <mergeCell ref="K4:L4"/>
    <mergeCell ref="M4:N4"/>
    <mergeCell ref="O4:P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S22"/>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ht="18.75" x14ac:dyDescent="0.25">
      <c r="A2" s="483" t="s">
        <v>1717</v>
      </c>
    </row>
    <row r="3" spans="1:19" x14ac:dyDescent="0.25">
      <c r="M3" s="8"/>
      <c r="N3" s="8"/>
      <c r="O3" s="8"/>
      <c r="P3" s="8"/>
    </row>
    <row r="4" spans="1:19" s="10" customFormat="1" ht="5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ht="105" x14ac:dyDescent="0.25">
      <c r="A7" s="202">
        <v>1</v>
      </c>
      <c r="B7" s="211">
        <v>6</v>
      </c>
      <c r="C7" s="211">
        <v>5</v>
      </c>
      <c r="D7" s="211">
        <v>11</v>
      </c>
      <c r="E7" s="213" t="s">
        <v>1436</v>
      </c>
      <c r="F7" s="211" t="s">
        <v>1437</v>
      </c>
      <c r="G7" s="211" t="s">
        <v>651</v>
      </c>
      <c r="H7" s="211" t="s">
        <v>651</v>
      </c>
      <c r="I7" s="68" t="s">
        <v>99</v>
      </c>
      <c r="J7" s="211" t="s">
        <v>1438</v>
      </c>
      <c r="K7" s="103" t="s">
        <v>1439</v>
      </c>
      <c r="L7" s="103"/>
      <c r="M7" s="221">
        <v>30000</v>
      </c>
      <c r="N7" s="221"/>
      <c r="O7" s="221">
        <v>30000</v>
      </c>
      <c r="P7" s="221"/>
      <c r="Q7" s="211" t="s">
        <v>1440</v>
      </c>
      <c r="R7" s="211" t="s">
        <v>1435</v>
      </c>
      <c r="S7" s="109"/>
    </row>
    <row r="8" spans="1:19" ht="105" x14ac:dyDescent="0.25">
      <c r="A8" s="201">
        <v>2</v>
      </c>
      <c r="B8" s="201">
        <v>3</v>
      </c>
      <c r="C8" s="201">
        <v>3</v>
      </c>
      <c r="D8" s="201">
        <v>10</v>
      </c>
      <c r="E8" s="201" t="s">
        <v>1441</v>
      </c>
      <c r="F8" s="201" t="s">
        <v>1442</v>
      </c>
      <c r="G8" s="201" t="s">
        <v>1383</v>
      </c>
      <c r="H8" s="201" t="s">
        <v>1383</v>
      </c>
      <c r="I8" s="202">
        <v>1</v>
      </c>
      <c r="J8" s="201" t="s">
        <v>1443</v>
      </c>
      <c r="K8" s="202" t="s">
        <v>79</v>
      </c>
      <c r="L8" s="212"/>
      <c r="M8" s="204">
        <v>45000</v>
      </c>
      <c r="N8" s="205"/>
      <c r="O8" s="204">
        <v>45000</v>
      </c>
      <c r="P8" s="205"/>
      <c r="Q8" s="201" t="s">
        <v>1440</v>
      </c>
      <c r="R8" s="201" t="s">
        <v>1435</v>
      </c>
    </row>
    <row r="9" spans="1:19" ht="90" x14ac:dyDescent="0.25">
      <c r="A9" s="202">
        <v>3</v>
      </c>
      <c r="B9" s="211">
        <v>6</v>
      </c>
      <c r="C9" s="211">
        <v>1</v>
      </c>
      <c r="D9" s="211">
        <v>13</v>
      </c>
      <c r="E9" s="211" t="s">
        <v>1444</v>
      </c>
      <c r="F9" s="213" t="s">
        <v>1445</v>
      </c>
      <c r="G9" s="211" t="s">
        <v>651</v>
      </c>
      <c r="H9" s="211" t="s">
        <v>651</v>
      </c>
      <c r="I9" s="68" t="s">
        <v>99</v>
      </c>
      <c r="J9" s="211" t="s">
        <v>1446</v>
      </c>
      <c r="K9" s="103" t="s">
        <v>79</v>
      </c>
      <c r="L9" s="103"/>
      <c r="M9" s="221">
        <v>10000</v>
      </c>
      <c r="N9" s="221"/>
      <c r="O9" s="221">
        <v>10000</v>
      </c>
      <c r="P9" s="221"/>
      <c r="Q9" s="211" t="s">
        <v>1440</v>
      </c>
      <c r="R9" s="211" t="s">
        <v>1435</v>
      </c>
    </row>
    <row r="10" spans="1:19" ht="105" x14ac:dyDescent="0.25">
      <c r="A10" s="201">
        <v>4</v>
      </c>
      <c r="B10" s="201">
        <v>6</v>
      </c>
      <c r="C10" s="201">
        <v>1</v>
      </c>
      <c r="D10" s="201">
        <v>13</v>
      </c>
      <c r="E10" s="201" t="s">
        <v>1447</v>
      </c>
      <c r="F10" s="201" t="s">
        <v>1448</v>
      </c>
      <c r="G10" s="201" t="s">
        <v>55</v>
      </c>
      <c r="H10" s="201" t="s">
        <v>55</v>
      </c>
      <c r="I10" s="202">
        <v>1</v>
      </c>
      <c r="J10" s="201" t="s">
        <v>1449</v>
      </c>
      <c r="K10" s="202" t="s">
        <v>79</v>
      </c>
      <c r="L10" s="212"/>
      <c r="M10" s="204">
        <v>50000</v>
      </c>
      <c r="N10" s="205"/>
      <c r="O10" s="204">
        <v>50000</v>
      </c>
      <c r="P10" s="205"/>
      <c r="Q10" s="201" t="s">
        <v>1440</v>
      </c>
      <c r="R10" s="201" t="s">
        <v>1435</v>
      </c>
    </row>
    <row r="11" spans="1:19" ht="90" x14ac:dyDescent="0.25">
      <c r="A11" s="201">
        <v>5</v>
      </c>
      <c r="B11" s="201">
        <v>6</v>
      </c>
      <c r="C11" s="201">
        <v>1</v>
      </c>
      <c r="D11" s="201">
        <v>13</v>
      </c>
      <c r="E11" s="201" t="s">
        <v>1450</v>
      </c>
      <c r="F11" s="201" t="s">
        <v>1451</v>
      </c>
      <c r="G11" s="201" t="s">
        <v>1452</v>
      </c>
      <c r="H11" s="201" t="s">
        <v>1452</v>
      </c>
      <c r="I11" s="202">
        <v>1</v>
      </c>
      <c r="J11" s="201" t="s">
        <v>1453</v>
      </c>
      <c r="K11" s="202" t="s">
        <v>42</v>
      </c>
      <c r="L11" s="212"/>
      <c r="M11" s="204">
        <v>80000</v>
      </c>
      <c r="N11" s="205"/>
      <c r="O11" s="204">
        <v>25000</v>
      </c>
      <c r="P11" s="205"/>
      <c r="Q11" s="201" t="s">
        <v>1440</v>
      </c>
      <c r="R11" s="201" t="s">
        <v>1435</v>
      </c>
    </row>
    <row r="12" spans="1:19" s="34" customFormat="1" ht="75" x14ac:dyDescent="0.25">
      <c r="A12" s="201">
        <v>6</v>
      </c>
      <c r="B12" s="201">
        <v>6</v>
      </c>
      <c r="C12" s="201">
        <v>1</v>
      </c>
      <c r="D12" s="201">
        <v>3</v>
      </c>
      <c r="E12" s="201" t="s">
        <v>1454</v>
      </c>
      <c r="F12" s="201" t="s">
        <v>1455</v>
      </c>
      <c r="G12" s="201" t="s">
        <v>1456</v>
      </c>
      <c r="H12" s="201" t="s">
        <v>1456</v>
      </c>
      <c r="I12" s="201">
        <v>2000</v>
      </c>
      <c r="J12" s="201" t="s">
        <v>1457</v>
      </c>
      <c r="K12" s="201" t="s">
        <v>42</v>
      </c>
      <c r="L12" s="193"/>
      <c r="M12" s="204">
        <v>100000</v>
      </c>
      <c r="N12" s="193"/>
      <c r="O12" s="204">
        <v>100000</v>
      </c>
      <c r="P12" s="193"/>
      <c r="Q12" s="201" t="s">
        <v>1440</v>
      </c>
      <c r="R12" s="201" t="s">
        <v>1435</v>
      </c>
    </row>
    <row r="13" spans="1:19" s="37" customFormat="1" ht="180" x14ac:dyDescent="0.25">
      <c r="A13" s="305">
        <v>7</v>
      </c>
      <c r="B13" s="255">
        <v>6</v>
      </c>
      <c r="C13" s="305">
        <v>1</v>
      </c>
      <c r="D13" s="255">
        <v>13</v>
      </c>
      <c r="E13" s="255" t="s">
        <v>1458</v>
      </c>
      <c r="F13" s="255" t="s">
        <v>1459</v>
      </c>
      <c r="G13" s="255" t="s">
        <v>203</v>
      </c>
      <c r="H13" s="255" t="s">
        <v>1460</v>
      </c>
      <c r="I13" s="250" t="s">
        <v>1461</v>
      </c>
      <c r="J13" s="255" t="s">
        <v>1433</v>
      </c>
      <c r="K13" s="309" t="s">
        <v>79</v>
      </c>
      <c r="L13" s="306"/>
      <c r="M13" s="307">
        <v>120000</v>
      </c>
      <c r="N13" s="305"/>
      <c r="O13" s="307">
        <v>120000</v>
      </c>
      <c r="P13" s="307"/>
      <c r="Q13" s="255" t="s">
        <v>1434</v>
      </c>
      <c r="R13" s="255" t="s">
        <v>1435</v>
      </c>
      <c r="S13" s="104"/>
    </row>
    <row r="14" spans="1:19" ht="105" x14ac:dyDescent="0.25">
      <c r="A14" s="223">
        <v>8</v>
      </c>
      <c r="B14" s="223">
        <v>6</v>
      </c>
      <c r="C14" s="223">
        <v>1</v>
      </c>
      <c r="D14" s="224">
        <v>3</v>
      </c>
      <c r="E14" s="224" t="s">
        <v>1462</v>
      </c>
      <c r="F14" s="224" t="s">
        <v>1463</v>
      </c>
      <c r="G14" s="224" t="s">
        <v>1464</v>
      </c>
      <c r="H14" s="224" t="s">
        <v>1464</v>
      </c>
      <c r="I14" s="393" t="s">
        <v>1465</v>
      </c>
      <c r="J14" s="224" t="s">
        <v>1265</v>
      </c>
      <c r="K14" s="226" t="s">
        <v>42</v>
      </c>
      <c r="L14" s="226"/>
      <c r="M14" s="227">
        <v>5000</v>
      </c>
      <c r="N14" s="223"/>
      <c r="O14" s="227">
        <v>5000</v>
      </c>
      <c r="P14" s="227"/>
      <c r="Q14" s="224" t="s">
        <v>1434</v>
      </c>
      <c r="R14" s="224" t="s">
        <v>1435</v>
      </c>
      <c r="S14" s="109"/>
    </row>
    <row r="15" spans="1:19" ht="75" x14ac:dyDescent="0.25">
      <c r="A15" s="224">
        <v>9</v>
      </c>
      <c r="B15" s="224">
        <v>6</v>
      </c>
      <c r="C15" s="224">
        <v>1</v>
      </c>
      <c r="D15" s="224">
        <v>13</v>
      </c>
      <c r="E15" s="224" t="s">
        <v>1466</v>
      </c>
      <c r="F15" s="224" t="s">
        <v>1467</v>
      </c>
      <c r="G15" s="224" t="s">
        <v>1464</v>
      </c>
      <c r="H15" s="224" t="s">
        <v>1464</v>
      </c>
      <c r="I15" s="223">
        <v>1000</v>
      </c>
      <c r="J15" s="224" t="s">
        <v>1265</v>
      </c>
      <c r="K15" s="223" t="s">
        <v>42</v>
      </c>
      <c r="L15" s="226"/>
      <c r="M15" s="251">
        <v>15000</v>
      </c>
      <c r="N15" s="291"/>
      <c r="O15" s="251">
        <v>15000</v>
      </c>
      <c r="P15" s="291"/>
      <c r="Q15" s="224" t="s">
        <v>1434</v>
      </c>
      <c r="R15" s="224" t="s">
        <v>1435</v>
      </c>
      <c r="S15" s="109"/>
    </row>
    <row r="16" spans="1:19" ht="105" x14ac:dyDescent="0.25">
      <c r="A16" s="223">
        <v>10</v>
      </c>
      <c r="B16" s="223">
        <v>6</v>
      </c>
      <c r="C16" s="223">
        <v>1</v>
      </c>
      <c r="D16" s="224">
        <v>13</v>
      </c>
      <c r="E16" s="224" t="s">
        <v>1468</v>
      </c>
      <c r="F16" s="224" t="s">
        <v>1469</v>
      </c>
      <c r="G16" s="224" t="s">
        <v>1464</v>
      </c>
      <c r="H16" s="224" t="s">
        <v>1464</v>
      </c>
      <c r="I16" s="393" t="s">
        <v>1465</v>
      </c>
      <c r="J16" s="224" t="s">
        <v>1265</v>
      </c>
      <c r="K16" s="226" t="s">
        <v>42</v>
      </c>
      <c r="L16" s="226"/>
      <c r="M16" s="227">
        <v>15000</v>
      </c>
      <c r="N16" s="223"/>
      <c r="O16" s="227">
        <v>15000</v>
      </c>
      <c r="P16" s="227"/>
      <c r="Q16" s="224" t="s">
        <v>1434</v>
      </c>
      <c r="R16" s="224" t="s">
        <v>1435</v>
      </c>
    </row>
    <row r="17" spans="1:18" ht="75" x14ac:dyDescent="0.25">
      <c r="A17" s="223">
        <v>11</v>
      </c>
      <c r="B17" s="223">
        <v>6</v>
      </c>
      <c r="C17" s="223">
        <v>1</v>
      </c>
      <c r="D17" s="224">
        <v>13</v>
      </c>
      <c r="E17" s="224" t="s">
        <v>1470</v>
      </c>
      <c r="F17" s="224" t="s">
        <v>1471</v>
      </c>
      <c r="G17" s="224" t="s">
        <v>651</v>
      </c>
      <c r="H17" s="224" t="s">
        <v>651</v>
      </c>
      <c r="I17" s="393" t="s">
        <v>99</v>
      </c>
      <c r="J17" s="224" t="s">
        <v>1472</v>
      </c>
      <c r="K17" s="226" t="s">
        <v>42</v>
      </c>
      <c r="L17" s="226"/>
      <c r="M17" s="227">
        <v>30000</v>
      </c>
      <c r="N17" s="223"/>
      <c r="O17" s="227">
        <v>30000</v>
      </c>
      <c r="P17" s="227"/>
      <c r="Q17" s="224" t="s">
        <v>1434</v>
      </c>
      <c r="R17" s="224" t="s">
        <v>1435</v>
      </c>
    </row>
    <row r="18" spans="1:18" ht="75" x14ac:dyDescent="0.25">
      <c r="A18" s="223">
        <v>12</v>
      </c>
      <c r="B18" s="223">
        <v>1</v>
      </c>
      <c r="C18" s="223">
        <v>1</v>
      </c>
      <c r="D18" s="224">
        <v>6</v>
      </c>
      <c r="E18" s="224" t="s">
        <v>1473</v>
      </c>
      <c r="F18" s="224" t="s">
        <v>1474</v>
      </c>
      <c r="G18" s="224" t="s">
        <v>1475</v>
      </c>
      <c r="H18" s="224" t="s">
        <v>1475</v>
      </c>
      <c r="I18" s="393" t="s">
        <v>1476</v>
      </c>
      <c r="J18" s="224" t="s">
        <v>1265</v>
      </c>
      <c r="K18" s="226" t="s">
        <v>42</v>
      </c>
      <c r="L18" s="226"/>
      <c r="M18" s="227">
        <v>60000</v>
      </c>
      <c r="N18" s="223"/>
      <c r="O18" s="227">
        <v>60000</v>
      </c>
      <c r="P18" s="227"/>
      <c r="Q18" s="224" t="s">
        <v>1434</v>
      </c>
      <c r="R18" s="224" t="s">
        <v>1435</v>
      </c>
    </row>
    <row r="20" spans="1:18" x14ac:dyDescent="0.25">
      <c r="L20" s="576"/>
      <c r="M20" s="677" t="s">
        <v>70</v>
      </c>
      <c r="N20" s="678"/>
      <c r="O20" s="576" t="s">
        <v>71</v>
      </c>
      <c r="P20" s="576"/>
    </row>
    <row r="21" spans="1:18" x14ac:dyDescent="0.25">
      <c r="L21" s="741"/>
      <c r="M21" s="424" t="s">
        <v>72</v>
      </c>
      <c r="N21" s="424" t="s">
        <v>73</v>
      </c>
      <c r="O21" s="424" t="s">
        <v>72</v>
      </c>
      <c r="P21" s="424" t="s">
        <v>73</v>
      </c>
    </row>
    <row r="22" spans="1:18" x14ac:dyDescent="0.25">
      <c r="L22" s="439" t="s">
        <v>951</v>
      </c>
      <c r="M22" s="216">
        <v>12</v>
      </c>
      <c r="N22" s="380">
        <f>O7+O8+O9+O10+O11+O12+O13+O14+O15+O16+O17+O18</f>
        <v>505000</v>
      </c>
      <c r="O22" s="43" t="s">
        <v>74</v>
      </c>
      <c r="P22" s="44" t="s">
        <v>74</v>
      </c>
    </row>
  </sheetData>
  <mergeCells count="17">
    <mergeCell ref="Q4:Q5"/>
    <mergeCell ref="R4:R5"/>
    <mergeCell ref="G4:G5"/>
    <mergeCell ref="H4:I4"/>
    <mergeCell ref="J4:J5"/>
    <mergeCell ref="K4:L4"/>
    <mergeCell ref="M4:N4"/>
    <mergeCell ref="O4:P4"/>
    <mergeCell ref="A4:A5"/>
    <mergeCell ref="B4:B5"/>
    <mergeCell ref="C4:C5"/>
    <mergeCell ref="D4:D5"/>
    <mergeCell ref="E4:E5"/>
    <mergeCell ref="F4:F5"/>
    <mergeCell ref="L20:L21"/>
    <mergeCell ref="M20:N20"/>
    <mergeCell ref="O20:P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18"/>
  <sheetViews>
    <sheetView zoomScale="80" zoomScaleNormal="8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1716</v>
      </c>
    </row>
    <row r="3" spans="1:19" x14ac:dyDescent="0.25">
      <c r="M3" s="8"/>
      <c r="N3" s="8"/>
      <c r="O3" s="8"/>
      <c r="P3" s="8"/>
    </row>
    <row r="4" spans="1:19" s="10" customFormat="1" ht="53.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s="37" customFormat="1" ht="75" x14ac:dyDescent="0.25">
      <c r="A7" s="211">
        <v>1</v>
      </c>
      <c r="B7" s="211" t="s">
        <v>1011</v>
      </c>
      <c r="C7" s="211" t="s">
        <v>1399</v>
      </c>
      <c r="D7" s="211">
        <v>3</v>
      </c>
      <c r="E7" s="211" t="s">
        <v>1477</v>
      </c>
      <c r="F7" s="211" t="s">
        <v>1478</v>
      </c>
      <c r="G7" s="222" t="s">
        <v>905</v>
      </c>
      <c r="H7" s="211" t="s">
        <v>1479</v>
      </c>
      <c r="I7" s="211" t="s">
        <v>1480</v>
      </c>
      <c r="J7" s="211" t="s">
        <v>1481</v>
      </c>
      <c r="K7" s="221" t="s">
        <v>42</v>
      </c>
      <c r="L7" s="221"/>
      <c r="M7" s="221">
        <v>30000</v>
      </c>
      <c r="N7" s="221"/>
      <c r="O7" s="221">
        <v>30000</v>
      </c>
      <c r="P7" s="221"/>
      <c r="Q7" s="211" t="s">
        <v>1482</v>
      </c>
      <c r="R7" s="211" t="s">
        <v>1483</v>
      </c>
      <c r="S7" s="104"/>
    </row>
    <row r="8" spans="1:19" ht="75" x14ac:dyDescent="0.25">
      <c r="A8" s="201">
        <v>2</v>
      </c>
      <c r="B8" s="75" t="s">
        <v>1011</v>
      </c>
      <c r="C8" s="75" t="s">
        <v>1399</v>
      </c>
      <c r="D8" s="75">
        <v>3</v>
      </c>
      <c r="E8" s="75" t="s">
        <v>1484</v>
      </c>
      <c r="F8" s="75" t="s">
        <v>1478</v>
      </c>
      <c r="G8" s="75" t="s">
        <v>1485</v>
      </c>
      <c r="H8" s="75" t="s">
        <v>1486</v>
      </c>
      <c r="I8" s="201">
        <v>11</v>
      </c>
      <c r="J8" s="201" t="s">
        <v>1481</v>
      </c>
      <c r="K8" s="204" t="s">
        <v>42</v>
      </c>
      <c r="L8" s="204"/>
      <c r="M8" s="204">
        <v>30000</v>
      </c>
      <c r="N8" s="204"/>
      <c r="O8" s="204">
        <v>30000</v>
      </c>
      <c r="P8" s="204"/>
      <c r="Q8" s="75" t="s">
        <v>1482</v>
      </c>
      <c r="R8" s="75" t="s">
        <v>1487</v>
      </c>
      <c r="S8" s="109"/>
    </row>
    <row r="9" spans="1:19" ht="90" x14ac:dyDescent="0.25">
      <c r="A9" s="201">
        <v>3</v>
      </c>
      <c r="B9" s="201" t="s">
        <v>1011</v>
      </c>
      <c r="C9" s="201">
        <v>5</v>
      </c>
      <c r="D9" s="201">
        <v>4</v>
      </c>
      <c r="E9" s="75" t="s">
        <v>1488</v>
      </c>
      <c r="F9" s="484" t="s">
        <v>1489</v>
      </c>
      <c r="G9" s="75" t="s">
        <v>1490</v>
      </c>
      <c r="H9" s="75" t="s">
        <v>1491</v>
      </c>
      <c r="I9" s="201">
        <v>1</v>
      </c>
      <c r="J9" s="201" t="s">
        <v>1492</v>
      </c>
      <c r="K9" s="201" t="s">
        <v>349</v>
      </c>
      <c r="L9" s="201"/>
      <c r="M9" s="204">
        <v>15000</v>
      </c>
      <c r="N9" s="204"/>
      <c r="O9" s="204">
        <v>15000</v>
      </c>
      <c r="P9" s="204"/>
      <c r="Q9" s="75" t="s">
        <v>1482</v>
      </c>
      <c r="R9" s="75" t="s">
        <v>1483</v>
      </c>
      <c r="S9" s="109"/>
    </row>
    <row r="10" spans="1:19" ht="105" x14ac:dyDescent="0.25">
      <c r="A10" s="211">
        <v>4</v>
      </c>
      <c r="B10" s="211" t="s">
        <v>1011</v>
      </c>
      <c r="C10" s="211">
        <v>5</v>
      </c>
      <c r="D10" s="211">
        <v>4</v>
      </c>
      <c r="E10" s="211" t="s">
        <v>1493</v>
      </c>
      <c r="F10" s="221" t="s">
        <v>1494</v>
      </c>
      <c r="G10" s="211" t="s">
        <v>1495</v>
      </c>
      <c r="H10" s="211" t="s">
        <v>1496</v>
      </c>
      <c r="I10" s="211" t="s">
        <v>1497</v>
      </c>
      <c r="J10" s="211" t="s">
        <v>1498</v>
      </c>
      <c r="K10" s="211" t="s">
        <v>120</v>
      </c>
      <c r="L10" s="403"/>
      <c r="M10" s="221">
        <v>60000</v>
      </c>
      <c r="N10" s="403"/>
      <c r="O10" s="221">
        <v>60000</v>
      </c>
      <c r="P10" s="403"/>
      <c r="Q10" s="211" t="s">
        <v>1482</v>
      </c>
      <c r="R10" s="211" t="s">
        <v>1483</v>
      </c>
    </row>
    <row r="11" spans="1:19" ht="135" x14ac:dyDescent="0.25">
      <c r="A11" s="386">
        <v>5</v>
      </c>
      <c r="B11" s="386" t="s">
        <v>1011</v>
      </c>
      <c r="C11" s="386">
        <v>1</v>
      </c>
      <c r="D11" s="386">
        <v>6</v>
      </c>
      <c r="E11" s="386" t="s">
        <v>1499</v>
      </c>
      <c r="F11" s="386" t="s">
        <v>1500</v>
      </c>
      <c r="G11" s="386" t="s">
        <v>1490</v>
      </c>
      <c r="H11" s="386" t="s">
        <v>1491</v>
      </c>
      <c r="I11" s="386">
        <v>1</v>
      </c>
      <c r="J11" s="386" t="s">
        <v>1501</v>
      </c>
      <c r="K11" s="386" t="s">
        <v>42</v>
      </c>
      <c r="L11" s="403"/>
      <c r="M11" s="485">
        <v>40000</v>
      </c>
      <c r="N11" s="403"/>
      <c r="O11" s="485">
        <v>40000</v>
      </c>
      <c r="P11" s="403"/>
      <c r="Q11" s="75" t="s">
        <v>1482</v>
      </c>
      <c r="R11" s="75" t="s">
        <v>1483</v>
      </c>
    </row>
    <row r="12" spans="1:19" ht="75" x14ac:dyDescent="0.25">
      <c r="A12" s="386">
        <v>6</v>
      </c>
      <c r="B12" s="386" t="s">
        <v>1011</v>
      </c>
      <c r="C12" s="386">
        <v>1</v>
      </c>
      <c r="D12" s="386">
        <v>6</v>
      </c>
      <c r="E12" s="386" t="s">
        <v>1502</v>
      </c>
      <c r="F12" s="386" t="s">
        <v>1503</v>
      </c>
      <c r="G12" s="386" t="s">
        <v>651</v>
      </c>
      <c r="H12" s="386" t="s">
        <v>842</v>
      </c>
      <c r="I12" s="386">
        <v>1</v>
      </c>
      <c r="J12" s="386" t="s">
        <v>1504</v>
      </c>
      <c r="K12" s="386" t="s">
        <v>42</v>
      </c>
      <c r="L12" s="403"/>
      <c r="M12" s="485">
        <v>15000</v>
      </c>
      <c r="N12" s="403"/>
      <c r="O12" s="485">
        <v>15000</v>
      </c>
      <c r="P12" s="403"/>
      <c r="Q12" s="75" t="s">
        <v>1482</v>
      </c>
      <c r="R12" s="75" t="s">
        <v>1483</v>
      </c>
    </row>
    <row r="13" spans="1:19" ht="165" x14ac:dyDescent="0.25">
      <c r="A13" s="386">
        <v>7</v>
      </c>
      <c r="B13" s="386" t="s">
        <v>1011</v>
      </c>
      <c r="C13" s="386">
        <v>1</v>
      </c>
      <c r="D13" s="386">
        <v>6</v>
      </c>
      <c r="E13" s="386" t="s">
        <v>1505</v>
      </c>
      <c r="F13" s="386" t="s">
        <v>1506</v>
      </c>
      <c r="G13" s="386" t="s">
        <v>1507</v>
      </c>
      <c r="H13" s="386" t="s">
        <v>1508</v>
      </c>
      <c r="I13" s="386">
        <v>1</v>
      </c>
      <c r="J13" s="386" t="s">
        <v>1509</v>
      </c>
      <c r="K13" s="386" t="s">
        <v>42</v>
      </c>
      <c r="L13" s="403"/>
      <c r="M13" s="485">
        <v>45000</v>
      </c>
      <c r="N13" s="403"/>
      <c r="O13" s="485">
        <v>30000</v>
      </c>
      <c r="P13" s="403"/>
      <c r="Q13" s="75" t="s">
        <v>1482</v>
      </c>
      <c r="R13" s="75" t="s">
        <v>1483</v>
      </c>
    </row>
    <row r="14" spans="1:19" ht="90" x14ac:dyDescent="0.25">
      <c r="A14" s="560">
        <v>8</v>
      </c>
      <c r="B14" s="560" t="s">
        <v>1011</v>
      </c>
      <c r="C14" s="560">
        <v>1</v>
      </c>
      <c r="D14" s="560">
        <v>9</v>
      </c>
      <c r="E14" s="560" t="s">
        <v>1510</v>
      </c>
      <c r="F14" s="484" t="s">
        <v>1511</v>
      </c>
      <c r="G14" s="75" t="s">
        <v>1512</v>
      </c>
      <c r="H14" s="75" t="s">
        <v>1513</v>
      </c>
      <c r="I14" s="964" t="s">
        <v>99</v>
      </c>
      <c r="J14" s="75" t="s">
        <v>1514</v>
      </c>
      <c r="K14" s="560" t="s">
        <v>94</v>
      </c>
      <c r="L14" s="564"/>
      <c r="M14" s="485">
        <v>65000</v>
      </c>
      <c r="N14" s="564"/>
      <c r="O14" s="485">
        <v>50000</v>
      </c>
      <c r="P14" s="564"/>
      <c r="Q14" s="75" t="s">
        <v>1482</v>
      </c>
      <c r="R14" s="75" t="s">
        <v>1483</v>
      </c>
    </row>
    <row r="15" spans="1:19" x14ac:dyDescent="0.25">
      <c r="A15" s="22"/>
      <c r="B15" s="22"/>
      <c r="C15" s="22"/>
      <c r="D15" s="22"/>
      <c r="E15" s="22"/>
      <c r="F15" s="22"/>
      <c r="G15" s="22"/>
      <c r="H15" s="22"/>
      <c r="I15" s="22"/>
      <c r="J15" s="22"/>
      <c r="K15" s="22"/>
      <c r="L15" s="22"/>
      <c r="M15" s="22"/>
      <c r="N15" s="22"/>
      <c r="O15" s="22"/>
      <c r="P15" s="22"/>
      <c r="Q15" s="22"/>
      <c r="R15" s="22"/>
    </row>
    <row r="16" spans="1:19" x14ac:dyDescent="0.25">
      <c r="M16" s="677" t="s">
        <v>70</v>
      </c>
      <c r="N16" s="682"/>
      <c r="O16" s="677" t="s">
        <v>71</v>
      </c>
      <c r="P16" s="682"/>
    </row>
    <row r="17" spans="13:16" x14ac:dyDescent="0.25">
      <c r="M17" s="424" t="s">
        <v>72</v>
      </c>
      <c r="N17" s="424" t="s">
        <v>73</v>
      </c>
      <c r="O17" s="424" t="s">
        <v>72</v>
      </c>
      <c r="P17" s="424" t="s">
        <v>73</v>
      </c>
    </row>
    <row r="18" spans="13:16" x14ac:dyDescent="0.25">
      <c r="M18" s="202">
        <v>8</v>
      </c>
      <c r="N18" s="203">
        <f>SUM(O7,O8,O9,O10,O11,O12,O13,O14)</f>
        <v>270000</v>
      </c>
      <c r="O18" s="43" t="s">
        <v>74</v>
      </c>
      <c r="P18" s="44" t="s">
        <v>74</v>
      </c>
    </row>
  </sheetData>
  <mergeCells count="16">
    <mergeCell ref="Q4:Q5"/>
    <mergeCell ref="R4:R5"/>
    <mergeCell ref="O4:P4"/>
    <mergeCell ref="A4:A5"/>
    <mergeCell ref="B4:B5"/>
    <mergeCell ref="C4:C5"/>
    <mergeCell ref="D4:D5"/>
    <mergeCell ref="E4:E5"/>
    <mergeCell ref="F4:F5"/>
    <mergeCell ref="G4:G5"/>
    <mergeCell ref="H4:I4"/>
    <mergeCell ref="J4:J5"/>
    <mergeCell ref="K4:L4"/>
    <mergeCell ref="M4:N4"/>
    <mergeCell ref="M16:N16"/>
    <mergeCell ref="O16:P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32"/>
  <sheetViews>
    <sheetView zoomScale="80" zoomScaleNormal="80" workbookViewId="0">
      <selection activeCell="A3" sqref="A3"/>
    </sheetView>
  </sheetViews>
  <sheetFormatPr defaultRowHeight="15" x14ac:dyDescent="0.25"/>
  <cols>
    <col min="1" max="1" width="4.7109375" style="6" customWidth="1"/>
    <col min="2" max="2" width="8.85546875" style="6" customWidth="1"/>
    <col min="3" max="3" width="7.85546875" style="6" customWidth="1"/>
    <col min="4" max="4" width="9.7109375" style="6" customWidth="1"/>
    <col min="5" max="5" width="34.140625" style="6" customWidth="1"/>
    <col min="6" max="6" width="57.7109375" style="6" customWidth="1"/>
    <col min="7" max="7" width="27.140625" style="6" customWidth="1"/>
    <col min="8" max="8" width="20.42578125" style="6" customWidth="1"/>
    <col min="9" max="9" width="10.42578125" style="6" customWidth="1"/>
    <col min="10" max="10" width="28.7109375" style="6" customWidth="1"/>
    <col min="11" max="11" width="10.7109375" style="6" customWidth="1"/>
    <col min="12" max="12" width="14.5703125" style="6" customWidth="1"/>
    <col min="13" max="13" width="14.7109375" style="6" customWidth="1"/>
    <col min="14" max="14" width="13.5703125" style="6" customWidth="1"/>
    <col min="15" max="15" width="14.7109375" style="6" customWidth="1"/>
    <col min="16" max="16" width="14.140625" style="6" customWidth="1"/>
    <col min="17" max="17" width="20" style="6" customWidth="1"/>
    <col min="18" max="18" width="15.710937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1715</v>
      </c>
    </row>
    <row r="4" spans="1:19" s="10" customFormat="1" ht="51.75" customHeight="1" x14ac:dyDescent="0.25">
      <c r="A4" s="683" t="s">
        <v>0</v>
      </c>
      <c r="B4" s="666" t="s">
        <v>1</v>
      </c>
      <c r="C4" s="666" t="s">
        <v>2</v>
      </c>
      <c r="D4" s="666" t="s">
        <v>3</v>
      </c>
      <c r="E4" s="683" t="s">
        <v>4</v>
      </c>
      <c r="F4" s="683" t="s">
        <v>5</v>
      </c>
      <c r="G4" s="683" t="s">
        <v>6</v>
      </c>
      <c r="H4" s="686" t="s">
        <v>7</v>
      </c>
      <c r="I4" s="686"/>
      <c r="J4" s="683" t="s">
        <v>8</v>
      </c>
      <c r="K4" s="687" t="s">
        <v>9</v>
      </c>
      <c r="L4" s="682"/>
      <c r="M4" s="688" t="s">
        <v>10</v>
      </c>
      <c r="N4" s="688"/>
      <c r="O4" s="688" t="s">
        <v>11</v>
      </c>
      <c r="P4" s="688"/>
      <c r="Q4" s="683" t="s">
        <v>12</v>
      </c>
      <c r="R4" s="666" t="s">
        <v>13</v>
      </c>
      <c r="S4" s="9"/>
    </row>
    <row r="5" spans="1:19" s="10" customFormat="1" x14ac:dyDescent="0.2">
      <c r="A5" s="684"/>
      <c r="B5" s="667"/>
      <c r="C5" s="667"/>
      <c r="D5" s="667"/>
      <c r="E5" s="684"/>
      <c r="F5" s="684"/>
      <c r="G5" s="684"/>
      <c r="H5" s="399" t="s">
        <v>14</v>
      </c>
      <c r="I5" s="399" t="s">
        <v>15</v>
      </c>
      <c r="J5" s="684"/>
      <c r="K5" s="400">
        <v>2020</v>
      </c>
      <c r="L5" s="400">
        <v>2021</v>
      </c>
      <c r="M5" s="489">
        <v>2020</v>
      </c>
      <c r="N5" s="489">
        <v>2021</v>
      </c>
      <c r="O5" s="489">
        <v>2020</v>
      </c>
      <c r="P5" s="489">
        <v>2021</v>
      </c>
      <c r="Q5" s="684"/>
      <c r="R5" s="667"/>
      <c r="S5" s="9"/>
    </row>
    <row r="6" spans="1:19" s="10" customFormat="1" x14ac:dyDescent="0.2">
      <c r="A6" s="398" t="s">
        <v>16</v>
      </c>
      <c r="B6" s="399" t="s">
        <v>17</v>
      </c>
      <c r="C6" s="399" t="s">
        <v>18</v>
      </c>
      <c r="D6" s="399" t="s">
        <v>19</v>
      </c>
      <c r="E6" s="398" t="s">
        <v>20</v>
      </c>
      <c r="F6" s="398" t="s">
        <v>21</v>
      </c>
      <c r="G6" s="398" t="s">
        <v>22</v>
      </c>
      <c r="H6" s="399" t="s">
        <v>23</v>
      </c>
      <c r="I6" s="399" t="s">
        <v>24</v>
      </c>
      <c r="J6" s="398" t="s">
        <v>25</v>
      </c>
      <c r="K6" s="400" t="s">
        <v>26</v>
      </c>
      <c r="L6" s="400" t="s">
        <v>27</v>
      </c>
      <c r="M6" s="401" t="s">
        <v>28</v>
      </c>
      <c r="N6" s="401" t="s">
        <v>29</v>
      </c>
      <c r="O6" s="401" t="s">
        <v>30</v>
      </c>
      <c r="P6" s="401" t="s">
        <v>31</v>
      </c>
      <c r="Q6" s="398" t="s">
        <v>32</v>
      </c>
      <c r="R6" s="399" t="s">
        <v>33</v>
      </c>
      <c r="S6" s="9"/>
    </row>
    <row r="7" spans="1:19" s="37" customFormat="1" ht="30" x14ac:dyDescent="0.25">
      <c r="A7" s="616">
        <v>1</v>
      </c>
      <c r="B7" s="685" t="s">
        <v>1011</v>
      </c>
      <c r="C7" s="685">
        <v>1</v>
      </c>
      <c r="D7" s="699">
        <v>6</v>
      </c>
      <c r="E7" s="699" t="s">
        <v>1515</v>
      </c>
      <c r="F7" s="699" t="s">
        <v>1516</v>
      </c>
      <c r="G7" s="699" t="s">
        <v>1517</v>
      </c>
      <c r="H7" s="490" t="s">
        <v>1518</v>
      </c>
      <c r="I7" s="222">
        <v>4</v>
      </c>
      <c r="J7" s="699" t="s">
        <v>1519</v>
      </c>
      <c r="K7" s="743" t="s">
        <v>79</v>
      </c>
      <c r="L7" s="743"/>
      <c r="M7" s="744">
        <v>80000</v>
      </c>
      <c r="N7" s="744"/>
      <c r="O7" s="744">
        <v>80000</v>
      </c>
      <c r="P7" s="744"/>
      <c r="Q7" s="699" t="s">
        <v>1520</v>
      </c>
      <c r="R7" s="699" t="s">
        <v>1521</v>
      </c>
      <c r="S7" s="104"/>
    </row>
    <row r="8" spans="1:19" s="37" customFormat="1" ht="45" x14ac:dyDescent="0.25">
      <c r="A8" s="651"/>
      <c r="B8" s="742"/>
      <c r="C8" s="742"/>
      <c r="D8" s="742"/>
      <c r="E8" s="742"/>
      <c r="F8" s="742"/>
      <c r="G8" s="742"/>
      <c r="H8" s="211" t="s">
        <v>1522</v>
      </c>
      <c r="I8" s="68" t="s">
        <v>1523</v>
      </c>
      <c r="J8" s="742"/>
      <c r="K8" s="742"/>
      <c r="L8" s="742"/>
      <c r="M8" s="742"/>
      <c r="N8" s="744"/>
      <c r="O8" s="744"/>
      <c r="P8" s="744"/>
      <c r="Q8" s="742"/>
      <c r="R8" s="742"/>
      <c r="S8" s="104"/>
    </row>
    <row r="9" spans="1:19" s="37" customFormat="1" x14ac:dyDescent="0.25">
      <c r="A9" s="616">
        <v>2</v>
      </c>
      <c r="B9" s="685" t="s">
        <v>120</v>
      </c>
      <c r="C9" s="685">
        <v>3</v>
      </c>
      <c r="D9" s="699">
        <v>10</v>
      </c>
      <c r="E9" s="699" t="s">
        <v>971</v>
      </c>
      <c r="F9" s="699" t="s">
        <v>1524</v>
      </c>
      <c r="G9" s="699" t="s">
        <v>1414</v>
      </c>
      <c r="H9" s="490" t="s">
        <v>1525</v>
      </c>
      <c r="I9" s="563">
        <v>1</v>
      </c>
      <c r="J9" s="699" t="s">
        <v>1526</v>
      </c>
      <c r="K9" s="743" t="s">
        <v>120</v>
      </c>
      <c r="L9" s="616"/>
      <c r="M9" s="744">
        <v>100000</v>
      </c>
      <c r="N9" s="744"/>
      <c r="O9" s="744">
        <v>100000</v>
      </c>
      <c r="P9" s="744"/>
      <c r="Q9" s="699" t="s">
        <v>1520</v>
      </c>
      <c r="R9" s="699" t="s">
        <v>1521</v>
      </c>
      <c r="S9" s="104"/>
    </row>
    <row r="10" spans="1:19" s="37" customFormat="1" ht="45" x14ac:dyDescent="0.25">
      <c r="A10" s="651"/>
      <c r="B10" s="742"/>
      <c r="C10" s="742"/>
      <c r="D10" s="742"/>
      <c r="E10" s="742"/>
      <c r="F10" s="742"/>
      <c r="G10" s="742"/>
      <c r="H10" s="565" t="s">
        <v>1527</v>
      </c>
      <c r="I10" s="68" t="s">
        <v>1476</v>
      </c>
      <c r="J10" s="742"/>
      <c r="K10" s="742"/>
      <c r="L10" s="651"/>
      <c r="M10" s="742"/>
      <c r="N10" s="744"/>
      <c r="O10" s="744"/>
      <c r="P10" s="744"/>
      <c r="Q10" s="742"/>
      <c r="R10" s="742"/>
      <c r="S10" s="104"/>
    </row>
    <row r="11" spans="1:19" s="37" customFormat="1" ht="30" x14ac:dyDescent="0.25">
      <c r="A11" s="616">
        <v>3</v>
      </c>
      <c r="B11" s="685" t="s">
        <v>120</v>
      </c>
      <c r="C11" s="685">
        <v>3</v>
      </c>
      <c r="D11" s="699">
        <v>10</v>
      </c>
      <c r="E11" s="699" t="s">
        <v>1528</v>
      </c>
      <c r="F11" s="699" t="s">
        <v>1529</v>
      </c>
      <c r="G11" s="699" t="s">
        <v>1530</v>
      </c>
      <c r="H11" s="490" t="s">
        <v>1227</v>
      </c>
      <c r="I11" s="563">
        <v>1</v>
      </c>
      <c r="J11" s="699" t="s">
        <v>1531</v>
      </c>
      <c r="K11" s="743" t="s">
        <v>120</v>
      </c>
      <c r="L11" s="685"/>
      <c r="M11" s="744">
        <v>10000</v>
      </c>
      <c r="N11" s="744"/>
      <c r="O11" s="744">
        <v>10000</v>
      </c>
      <c r="P11" s="744"/>
      <c r="Q11" s="699" t="s">
        <v>1520</v>
      </c>
      <c r="R11" s="699" t="s">
        <v>1521</v>
      </c>
      <c r="S11" s="104"/>
    </row>
    <row r="12" spans="1:19" s="37" customFormat="1" x14ac:dyDescent="0.25">
      <c r="A12" s="651"/>
      <c r="B12" s="742"/>
      <c r="C12" s="742"/>
      <c r="D12" s="742"/>
      <c r="E12" s="742"/>
      <c r="F12" s="742"/>
      <c r="G12" s="742"/>
      <c r="H12" s="565" t="s">
        <v>1532</v>
      </c>
      <c r="I12" s="68" t="s">
        <v>1533</v>
      </c>
      <c r="J12" s="742"/>
      <c r="K12" s="742"/>
      <c r="L12" s="685"/>
      <c r="M12" s="742"/>
      <c r="N12" s="744"/>
      <c r="O12" s="744"/>
      <c r="P12" s="744"/>
      <c r="Q12" s="742"/>
      <c r="R12" s="742"/>
      <c r="S12" s="104"/>
    </row>
    <row r="13" spans="1:19" s="37" customFormat="1" ht="30" x14ac:dyDescent="0.25">
      <c r="A13" s="616">
        <v>4</v>
      </c>
      <c r="B13" s="685" t="s">
        <v>120</v>
      </c>
      <c r="C13" s="685">
        <v>1</v>
      </c>
      <c r="D13" s="699">
        <v>9</v>
      </c>
      <c r="E13" s="699" t="s">
        <v>1534</v>
      </c>
      <c r="F13" s="699" t="s">
        <v>1535</v>
      </c>
      <c r="G13" s="699" t="s">
        <v>1530</v>
      </c>
      <c r="H13" s="490" t="s">
        <v>1227</v>
      </c>
      <c r="I13" s="563">
        <v>1</v>
      </c>
      <c r="J13" s="699" t="s">
        <v>1536</v>
      </c>
      <c r="K13" s="743" t="s">
        <v>131</v>
      </c>
      <c r="L13" s="616"/>
      <c r="M13" s="744">
        <v>20000</v>
      </c>
      <c r="N13" s="744"/>
      <c r="O13" s="744">
        <v>20000</v>
      </c>
      <c r="P13" s="744"/>
      <c r="Q13" s="699" t="s">
        <v>1520</v>
      </c>
      <c r="R13" s="699" t="s">
        <v>1521</v>
      </c>
      <c r="S13" s="104"/>
    </row>
    <row r="14" spans="1:19" s="37" customFormat="1" ht="30" x14ac:dyDescent="0.25">
      <c r="A14" s="651"/>
      <c r="B14" s="742"/>
      <c r="C14" s="742"/>
      <c r="D14" s="742"/>
      <c r="E14" s="742"/>
      <c r="F14" s="742"/>
      <c r="G14" s="742"/>
      <c r="H14" s="565" t="s">
        <v>1537</v>
      </c>
      <c r="I14" s="68" t="s">
        <v>537</v>
      </c>
      <c r="J14" s="742"/>
      <c r="K14" s="742"/>
      <c r="L14" s="651"/>
      <c r="M14" s="742"/>
      <c r="N14" s="744"/>
      <c r="O14" s="744"/>
      <c r="P14" s="744"/>
      <c r="Q14" s="742"/>
      <c r="R14" s="742"/>
      <c r="S14" s="104"/>
    </row>
    <row r="15" spans="1:19" s="37" customFormat="1" ht="30" x14ac:dyDescent="0.25">
      <c r="A15" s="616">
        <v>5</v>
      </c>
      <c r="B15" s="685" t="s">
        <v>120</v>
      </c>
      <c r="C15" s="685">
        <v>3</v>
      </c>
      <c r="D15" s="699">
        <v>10</v>
      </c>
      <c r="E15" s="699" t="s">
        <v>1538</v>
      </c>
      <c r="F15" s="699" t="s">
        <v>1529</v>
      </c>
      <c r="G15" s="699" t="s">
        <v>1530</v>
      </c>
      <c r="H15" s="565" t="s">
        <v>1227</v>
      </c>
      <c r="I15" s="563">
        <v>1</v>
      </c>
      <c r="J15" s="699" t="s">
        <v>1531</v>
      </c>
      <c r="K15" s="743" t="s">
        <v>148</v>
      </c>
      <c r="L15" s="616"/>
      <c r="M15" s="744">
        <v>35000</v>
      </c>
      <c r="N15" s="744"/>
      <c r="O15" s="744">
        <v>35000</v>
      </c>
      <c r="P15" s="744"/>
      <c r="Q15" s="699" t="s">
        <v>1520</v>
      </c>
      <c r="R15" s="699" t="s">
        <v>1521</v>
      </c>
      <c r="S15" s="104"/>
    </row>
    <row r="16" spans="1:19" s="37" customFormat="1" x14ac:dyDescent="0.25">
      <c r="A16" s="651"/>
      <c r="B16" s="742"/>
      <c r="C16" s="742"/>
      <c r="D16" s="742"/>
      <c r="E16" s="742"/>
      <c r="F16" s="742"/>
      <c r="G16" s="742"/>
      <c r="H16" s="565" t="s">
        <v>1532</v>
      </c>
      <c r="I16" s="68" t="s">
        <v>1533</v>
      </c>
      <c r="J16" s="742"/>
      <c r="K16" s="742"/>
      <c r="L16" s="651"/>
      <c r="M16" s="742"/>
      <c r="N16" s="744"/>
      <c r="O16" s="744"/>
      <c r="P16" s="744"/>
      <c r="Q16" s="742"/>
      <c r="R16" s="742"/>
      <c r="S16" s="104"/>
    </row>
    <row r="17" spans="1:19" s="37" customFormat="1" ht="30" x14ac:dyDescent="0.25">
      <c r="A17" s="616">
        <v>6</v>
      </c>
      <c r="B17" s="685" t="s">
        <v>120</v>
      </c>
      <c r="C17" s="685" t="s">
        <v>1229</v>
      </c>
      <c r="D17" s="699">
        <v>10</v>
      </c>
      <c r="E17" s="699" t="s">
        <v>1539</v>
      </c>
      <c r="F17" s="699" t="s">
        <v>1529</v>
      </c>
      <c r="G17" s="699" t="s">
        <v>1530</v>
      </c>
      <c r="H17" s="490" t="s">
        <v>1227</v>
      </c>
      <c r="I17" s="222">
        <v>1</v>
      </c>
      <c r="J17" s="699" t="s">
        <v>1531</v>
      </c>
      <c r="K17" s="743" t="s">
        <v>120</v>
      </c>
      <c r="L17" s="616"/>
      <c r="M17" s="744">
        <v>8000</v>
      </c>
      <c r="N17" s="744"/>
      <c r="O17" s="744">
        <v>8000</v>
      </c>
      <c r="P17" s="744"/>
      <c r="Q17" s="699" t="s">
        <v>1520</v>
      </c>
      <c r="R17" s="747" t="s">
        <v>1521</v>
      </c>
      <c r="S17" s="104"/>
    </row>
    <row r="18" spans="1:19" s="37" customFormat="1" x14ac:dyDescent="0.25">
      <c r="A18" s="651"/>
      <c r="B18" s="742"/>
      <c r="C18" s="742"/>
      <c r="D18" s="742"/>
      <c r="E18" s="742"/>
      <c r="F18" s="742"/>
      <c r="G18" s="742"/>
      <c r="H18" s="211" t="s">
        <v>1532</v>
      </c>
      <c r="I18" s="68" t="s">
        <v>1476</v>
      </c>
      <c r="J18" s="742"/>
      <c r="K18" s="742"/>
      <c r="L18" s="651"/>
      <c r="M18" s="742"/>
      <c r="N18" s="744"/>
      <c r="O18" s="744"/>
      <c r="P18" s="744"/>
      <c r="Q18" s="742"/>
      <c r="R18" s="748"/>
      <c r="S18" s="104"/>
    </row>
    <row r="19" spans="1:19" s="37" customFormat="1" ht="30" x14ac:dyDescent="0.25">
      <c r="A19" s="616">
        <v>7</v>
      </c>
      <c r="B19" s="685" t="s">
        <v>120</v>
      </c>
      <c r="C19" s="685" t="s">
        <v>1229</v>
      </c>
      <c r="D19" s="699">
        <v>10</v>
      </c>
      <c r="E19" s="699" t="s">
        <v>1540</v>
      </c>
      <c r="F19" s="699" t="s">
        <v>1529</v>
      </c>
      <c r="G19" s="699" t="s">
        <v>1530</v>
      </c>
      <c r="H19" s="490" t="s">
        <v>1227</v>
      </c>
      <c r="I19" s="222">
        <v>1</v>
      </c>
      <c r="J19" s="699" t="s">
        <v>1531</v>
      </c>
      <c r="K19" s="743" t="s">
        <v>120</v>
      </c>
      <c r="L19" s="616"/>
      <c r="M19" s="744">
        <v>10000</v>
      </c>
      <c r="N19" s="744"/>
      <c r="O19" s="744">
        <v>10000</v>
      </c>
      <c r="P19" s="744"/>
      <c r="Q19" s="699" t="s">
        <v>1520</v>
      </c>
      <c r="R19" s="747" t="s">
        <v>1521</v>
      </c>
      <c r="S19" s="104"/>
    </row>
    <row r="20" spans="1:19" s="37" customFormat="1" x14ac:dyDescent="0.25">
      <c r="A20" s="651"/>
      <c r="B20" s="742"/>
      <c r="C20" s="742"/>
      <c r="D20" s="742"/>
      <c r="E20" s="742"/>
      <c r="F20" s="742"/>
      <c r="G20" s="742"/>
      <c r="H20" s="211" t="s">
        <v>1532</v>
      </c>
      <c r="I20" s="68" t="s">
        <v>1476</v>
      </c>
      <c r="J20" s="742"/>
      <c r="K20" s="742"/>
      <c r="L20" s="651"/>
      <c r="M20" s="742"/>
      <c r="N20" s="744"/>
      <c r="O20" s="744"/>
      <c r="P20" s="744"/>
      <c r="Q20" s="742"/>
      <c r="R20" s="748"/>
      <c r="S20" s="104"/>
    </row>
    <row r="21" spans="1:19" s="37" customFormat="1" x14ac:dyDescent="0.25">
      <c r="A21" s="616">
        <v>8</v>
      </c>
      <c r="B21" s="685" t="s">
        <v>120</v>
      </c>
      <c r="C21" s="616">
        <v>1.3</v>
      </c>
      <c r="D21" s="700">
        <v>13</v>
      </c>
      <c r="E21" s="700" t="s">
        <v>1541</v>
      </c>
      <c r="F21" s="699" t="s">
        <v>1542</v>
      </c>
      <c r="G21" s="745" t="s">
        <v>1543</v>
      </c>
      <c r="H21" s="211" t="s">
        <v>1544</v>
      </c>
      <c r="I21" s="222">
        <v>1</v>
      </c>
      <c r="J21" s="699" t="s">
        <v>1519</v>
      </c>
      <c r="K21" s="743" t="s">
        <v>968</v>
      </c>
      <c r="L21" s="616"/>
      <c r="M21" s="744">
        <v>30000</v>
      </c>
      <c r="N21" s="744"/>
      <c r="O21" s="744">
        <v>30000</v>
      </c>
      <c r="P21" s="744"/>
      <c r="Q21" s="699" t="s">
        <v>1520</v>
      </c>
      <c r="R21" s="699" t="s">
        <v>1521</v>
      </c>
      <c r="S21" s="104"/>
    </row>
    <row r="22" spans="1:19" s="37" customFormat="1" ht="30" x14ac:dyDescent="0.25">
      <c r="A22" s="651"/>
      <c r="B22" s="742"/>
      <c r="C22" s="651"/>
      <c r="D22" s="701"/>
      <c r="E22" s="701"/>
      <c r="F22" s="742"/>
      <c r="G22" s="746"/>
      <c r="H22" s="211" t="s">
        <v>1545</v>
      </c>
      <c r="I22" s="68" t="s">
        <v>409</v>
      </c>
      <c r="J22" s="742"/>
      <c r="K22" s="742"/>
      <c r="L22" s="651"/>
      <c r="M22" s="742"/>
      <c r="N22" s="744"/>
      <c r="O22" s="744"/>
      <c r="P22" s="744"/>
      <c r="Q22" s="742"/>
      <c r="R22" s="742"/>
      <c r="S22" s="104"/>
    </row>
    <row r="23" spans="1:19" s="37" customFormat="1" ht="84.75" customHeight="1" x14ac:dyDescent="0.25">
      <c r="A23" s="616">
        <v>9</v>
      </c>
      <c r="B23" s="685" t="s">
        <v>120</v>
      </c>
      <c r="C23" s="685">
        <v>1.3</v>
      </c>
      <c r="D23" s="699">
        <v>13</v>
      </c>
      <c r="E23" s="699" t="s">
        <v>1284</v>
      </c>
      <c r="F23" s="699" t="s">
        <v>1546</v>
      </c>
      <c r="G23" s="699" t="s">
        <v>1547</v>
      </c>
      <c r="H23" s="490" t="s">
        <v>1171</v>
      </c>
      <c r="I23" s="222">
        <v>1</v>
      </c>
      <c r="J23" s="699" t="s">
        <v>1548</v>
      </c>
      <c r="K23" s="743" t="s">
        <v>120</v>
      </c>
      <c r="L23" s="616"/>
      <c r="M23" s="744">
        <v>7000</v>
      </c>
      <c r="N23" s="744"/>
      <c r="O23" s="744">
        <v>7000</v>
      </c>
      <c r="P23" s="744"/>
      <c r="Q23" s="699" t="s">
        <v>1520</v>
      </c>
      <c r="R23" s="699" t="s">
        <v>1521</v>
      </c>
      <c r="S23" s="104"/>
    </row>
    <row r="24" spans="1:19" s="37" customFormat="1" ht="90" x14ac:dyDescent="0.25">
      <c r="A24" s="651"/>
      <c r="B24" s="742"/>
      <c r="C24" s="742"/>
      <c r="D24" s="742"/>
      <c r="E24" s="742"/>
      <c r="F24" s="742"/>
      <c r="G24" s="742"/>
      <c r="H24" s="211" t="s">
        <v>1549</v>
      </c>
      <c r="I24" s="68" t="s">
        <v>1550</v>
      </c>
      <c r="J24" s="742"/>
      <c r="K24" s="742"/>
      <c r="L24" s="651"/>
      <c r="M24" s="742"/>
      <c r="N24" s="744"/>
      <c r="O24" s="744"/>
      <c r="P24" s="744"/>
      <c r="Q24" s="742"/>
      <c r="R24" s="742"/>
      <c r="S24" s="104"/>
    </row>
    <row r="25" spans="1:19" s="37" customFormat="1" ht="30" x14ac:dyDescent="0.25">
      <c r="A25" s="616">
        <v>10</v>
      </c>
      <c r="B25" s="685" t="s">
        <v>120</v>
      </c>
      <c r="C25" s="685">
        <v>1.3</v>
      </c>
      <c r="D25" s="699">
        <v>13</v>
      </c>
      <c r="E25" s="699" t="s">
        <v>1551</v>
      </c>
      <c r="F25" s="699" t="s">
        <v>1529</v>
      </c>
      <c r="G25" s="699" t="s">
        <v>1530</v>
      </c>
      <c r="H25" s="211" t="s">
        <v>1227</v>
      </c>
      <c r="I25" s="222">
        <v>1</v>
      </c>
      <c r="J25" s="699" t="s">
        <v>1552</v>
      </c>
      <c r="K25" s="743" t="s">
        <v>120</v>
      </c>
      <c r="L25" s="616"/>
      <c r="M25" s="744">
        <v>10000</v>
      </c>
      <c r="N25" s="649"/>
      <c r="O25" s="649">
        <v>10000</v>
      </c>
      <c r="P25" s="649"/>
      <c r="Q25" s="699" t="s">
        <v>1520</v>
      </c>
      <c r="R25" s="699" t="s">
        <v>1521</v>
      </c>
      <c r="S25" s="104"/>
    </row>
    <row r="26" spans="1:19" s="37" customFormat="1" ht="27" customHeight="1" x14ac:dyDescent="0.25">
      <c r="A26" s="651"/>
      <c r="B26" s="742"/>
      <c r="C26" s="742"/>
      <c r="D26" s="742"/>
      <c r="E26" s="742"/>
      <c r="F26" s="742"/>
      <c r="G26" s="742"/>
      <c r="H26" s="211" t="s">
        <v>1532</v>
      </c>
      <c r="I26" s="492" t="s">
        <v>1476</v>
      </c>
      <c r="J26" s="742"/>
      <c r="K26" s="742"/>
      <c r="L26" s="651"/>
      <c r="M26" s="742"/>
      <c r="N26" s="650"/>
      <c r="O26" s="650"/>
      <c r="P26" s="650"/>
      <c r="Q26" s="742"/>
      <c r="R26" s="742"/>
      <c r="S26" s="104"/>
    </row>
    <row r="27" spans="1:19" s="37" customFormat="1" ht="30" x14ac:dyDescent="0.25">
      <c r="A27" s="616">
        <v>11</v>
      </c>
      <c r="B27" s="685" t="s">
        <v>120</v>
      </c>
      <c r="C27" s="685">
        <v>1.3</v>
      </c>
      <c r="D27" s="699">
        <v>13</v>
      </c>
      <c r="E27" s="699" t="s">
        <v>1553</v>
      </c>
      <c r="F27" s="699" t="s">
        <v>1554</v>
      </c>
      <c r="G27" s="699" t="s">
        <v>1530</v>
      </c>
      <c r="H27" s="211" t="s">
        <v>1227</v>
      </c>
      <c r="I27" s="222">
        <v>1</v>
      </c>
      <c r="J27" s="699" t="s">
        <v>1552</v>
      </c>
      <c r="K27" s="743" t="s">
        <v>148</v>
      </c>
      <c r="L27" s="616"/>
      <c r="M27" s="744">
        <v>25000</v>
      </c>
      <c r="N27" s="649"/>
      <c r="O27" s="649">
        <v>25000</v>
      </c>
      <c r="P27" s="649"/>
      <c r="Q27" s="699" t="s">
        <v>1520</v>
      </c>
      <c r="R27" s="699" t="s">
        <v>1521</v>
      </c>
      <c r="S27" s="104"/>
    </row>
    <row r="28" spans="1:19" s="37" customFormat="1" x14ac:dyDescent="0.25">
      <c r="A28" s="651"/>
      <c r="B28" s="742"/>
      <c r="C28" s="742"/>
      <c r="D28" s="742"/>
      <c r="E28" s="742"/>
      <c r="F28" s="742"/>
      <c r="G28" s="742"/>
      <c r="H28" s="211" t="s">
        <v>1532</v>
      </c>
      <c r="I28" s="492" t="s">
        <v>77</v>
      </c>
      <c r="J28" s="742"/>
      <c r="K28" s="742"/>
      <c r="L28" s="651"/>
      <c r="M28" s="742"/>
      <c r="N28" s="650"/>
      <c r="O28" s="650"/>
      <c r="P28" s="650"/>
      <c r="Q28" s="742"/>
      <c r="R28" s="742"/>
      <c r="S28" s="104"/>
    </row>
    <row r="29" spans="1:19" x14ac:dyDescent="0.25">
      <c r="M29" s="8"/>
      <c r="N29" s="8"/>
      <c r="O29" s="8"/>
      <c r="P29" s="8"/>
    </row>
    <row r="30" spans="1:19" x14ac:dyDescent="0.25">
      <c r="M30" s="677" t="s">
        <v>70</v>
      </c>
      <c r="N30" s="678"/>
      <c r="O30" s="678" t="s">
        <v>71</v>
      </c>
      <c r="P30" s="682"/>
    </row>
    <row r="31" spans="1:19" x14ac:dyDescent="0.25">
      <c r="M31" s="424" t="s">
        <v>72</v>
      </c>
      <c r="N31" s="424" t="s">
        <v>73</v>
      </c>
      <c r="O31" s="424" t="s">
        <v>72</v>
      </c>
      <c r="P31" s="424" t="s">
        <v>73</v>
      </c>
    </row>
    <row r="32" spans="1:19" x14ac:dyDescent="0.25">
      <c r="M32" s="437">
        <v>11</v>
      </c>
      <c r="N32" s="220">
        <f>O7+O9+O11+O13+O15+O17+O19+O21+O23+O25+O27</f>
        <v>335000</v>
      </c>
      <c r="O32" s="493" t="s">
        <v>74</v>
      </c>
      <c r="P32" s="494" t="s">
        <v>74</v>
      </c>
    </row>
  </sheetData>
  <mergeCells count="192">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A9:A10"/>
    <mergeCell ref="B9:B10"/>
    <mergeCell ref="C9:C10"/>
    <mergeCell ref="D9:D10"/>
    <mergeCell ref="E9:E10"/>
    <mergeCell ref="F9:F10"/>
    <mergeCell ref="G9:G10"/>
    <mergeCell ref="K7:K8"/>
    <mergeCell ref="L7:L8"/>
    <mergeCell ref="M7:M8"/>
    <mergeCell ref="N7:N8"/>
    <mergeCell ref="O7:O8"/>
    <mergeCell ref="P7:P8"/>
    <mergeCell ref="P9:P10"/>
    <mergeCell ref="Q9:Q10"/>
    <mergeCell ref="R9:R10"/>
    <mergeCell ref="A11:A12"/>
    <mergeCell ref="B11:B12"/>
    <mergeCell ref="C11:C12"/>
    <mergeCell ref="D11:D12"/>
    <mergeCell ref="E11:E12"/>
    <mergeCell ref="F11:F12"/>
    <mergeCell ref="J9:J10"/>
    <mergeCell ref="K9:K10"/>
    <mergeCell ref="L9:L10"/>
    <mergeCell ref="M9:M10"/>
    <mergeCell ref="N9:N10"/>
    <mergeCell ref="O9:O10"/>
    <mergeCell ref="O11:O12"/>
    <mergeCell ref="P11:P12"/>
    <mergeCell ref="Q11:Q12"/>
    <mergeCell ref="R11:R12"/>
    <mergeCell ref="A13:A14"/>
    <mergeCell ref="B13:B14"/>
    <mergeCell ref="C13:C14"/>
    <mergeCell ref="D13:D14"/>
    <mergeCell ref="E13:E14"/>
    <mergeCell ref="G11:G12"/>
    <mergeCell ref="J11:J12"/>
    <mergeCell ref="K11:K12"/>
    <mergeCell ref="L11:L12"/>
    <mergeCell ref="M11:M12"/>
    <mergeCell ref="N11:N12"/>
    <mergeCell ref="N13:N14"/>
    <mergeCell ref="O13:O14"/>
    <mergeCell ref="P13:P14"/>
    <mergeCell ref="Q13:Q14"/>
    <mergeCell ref="R13:R14"/>
    <mergeCell ref="F13:F14"/>
    <mergeCell ref="G13:G14"/>
    <mergeCell ref="J13:J14"/>
    <mergeCell ref="K13:K14"/>
    <mergeCell ref="L13:L14"/>
    <mergeCell ref="M13:M14"/>
    <mergeCell ref="O15:O16"/>
    <mergeCell ref="P15:P16"/>
    <mergeCell ref="Q15:Q16"/>
    <mergeCell ref="R15:R16"/>
    <mergeCell ref="A17:A18"/>
    <mergeCell ref="B17:B18"/>
    <mergeCell ref="C17:C18"/>
    <mergeCell ref="D17:D18"/>
    <mergeCell ref="E17:E18"/>
    <mergeCell ref="G15:G16"/>
    <mergeCell ref="J15:J16"/>
    <mergeCell ref="K15:K16"/>
    <mergeCell ref="L15:L16"/>
    <mergeCell ref="M15:M16"/>
    <mergeCell ref="N15:N16"/>
    <mergeCell ref="A15:A16"/>
    <mergeCell ref="B15:B16"/>
    <mergeCell ref="C15:C16"/>
    <mergeCell ref="D15:D16"/>
    <mergeCell ref="E15:E16"/>
    <mergeCell ref="F15:F16"/>
    <mergeCell ref="N17:N18"/>
    <mergeCell ref="O17:O18"/>
    <mergeCell ref="P17:P18"/>
    <mergeCell ref="Q17:Q18"/>
    <mergeCell ref="R17:R18"/>
    <mergeCell ref="F17:F18"/>
    <mergeCell ref="G17:G18"/>
    <mergeCell ref="J17:J18"/>
    <mergeCell ref="K17:K18"/>
    <mergeCell ref="L17:L18"/>
    <mergeCell ref="M17:M18"/>
    <mergeCell ref="O19:O20"/>
    <mergeCell ref="P19:P20"/>
    <mergeCell ref="Q19:Q20"/>
    <mergeCell ref="R19:R20"/>
    <mergeCell ref="A21:A22"/>
    <mergeCell ref="B21:B22"/>
    <mergeCell ref="C21:C22"/>
    <mergeCell ref="D21:D22"/>
    <mergeCell ref="E21:E22"/>
    <mergeCell ref="G19:G20"/>
    <mergeCell ref="J19:J20"/>
    <mergeCell ref="K19:K20"/>
    <mergeCell ref="L19:L20"/>
    <mergeCell ref="M19:M20"/>
    <mergeCell ref="N19:N20"/>
    <mergeCell ref="A19:A20"/>
    <mergeCell ref="B19:B20"/>
    <mergeCell ref="C19:C20"/>
    <mergeCell ref="D19:D20"/>
    <mergeCell ref="E19:E20"/>
    <mergeCell ref="F19:F20"/>
    <mergeCell ref="N21:N22"/>
    <mergeCell ref="O21:O22"/>
    <mergeCell ref="P21:P22"/>
    <mergeCell ref="Q21:Q22"/>
    <mergeCell ref="R21:R22"/>
    <mergeCell ref="F21:F22"/>
    <mergeCell ref="G21:G22"/>
    <mergeCell ref="J21:J22"/>
    <mergeCell ref="K21:K22"/>
    <mergeCell ref="L21:L22"/>
    <mergeCell ref="M21:M22"/>
    <mergeCell ref="O23:O24"/>
    <mergeCell ref="P23:P24"/>
    <mergeCell ref="Q23:Q24"/>
    <mergeCell ref="R23:R24"/>
    <mergeCell ref="A25:A26"/>
    <mergeCell ref="B25:B26"/>
    <mergeCell ref="C25:C26"/>
    <mergeCell ref="D25:D26"/>
    <mergeCell ref="E25:E26"/>
    <mergeCell ref="G23:G24"/>
    <mergeCell ref="J23:J24"/>
    <mergeCell ref="K23:K24"/>
    <mergeCell ref="L23:L24"/>
    <mergeCell ref="M23:M24"/>
    <mergeCell ref="N23:N24"/>
    <mergeCell ref="A23:A24"/>
    <mergeCell ref="B23:B24"/>
    <mergeCell ref="C23:C24"/>
    <mergeCell ref="D23:D24"/>
    <mergeCell ref="E23:E24"/>
    <mergeCell ref="F23:F24"/>
    <mergeCell ref="Q25:Q26"/>
    <mergeCell ref="R25:R26"/>
    <mergeCell ref="F25:F26"/>
    <mergeCell ref="G25:G26"/>
    <mergeCell ref="J25:J26"/>
    <mergeCell ref="K25:K26"/>
    <mergeCell ref="L25:L26"/>
    <mergeCell ref="M25:M26"/>
    <mergeCell ref="A27:A28"/>
    <mergeCell ref="B27:B28"/>
    <mergeCell ref="C27:C28"/>
    <mergeCell ref="D27:D28"/>
    <mergeCell ref="E27:E28"/>
    <mergeCell ref="F27:F28"/>
    <mergeCell ref="N25:N26"/>
    <mergeCell ref="O25:O26"/>
    <mergeCell ref="P25:P26"/>
    <mergeCell ref="M30:N30"/>
    <mergeCell ref="O30:P30"/>
    <mergeCell ref="O27:O28"/>
    <mergeCell ref="P27:P28"/>
    <mergeCell ref="Q27:Q28"/>
    <mergeCell ref="R27:R28"/>
    <mergeCell ref="G27:G28"/>
    <mergeCell ref="J27:J28"/>
    <mergeCell ref="K27:K28"/>
    <mergeCell ref="L27:L28"/>
    <mergeCell ref="M27:M28"/>
    <mergeCell ref="N27:N2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31"/>
  <sheetViews>
    <sheetView zoomScale="50" zoomScaleNormal="50" workbookViewId="0">
      <selection activeCell="A3" sqref="A3"/>
    </sheetView>
  </sheetViews>
  <sheetFormatPr defaultRowHeight="15.75" x14ac:dyDescent="0.25"/>
  <cols>
    <col min="1" max="1" width="10.7109375" style="330" customWidth="1"/>
    <col min="2" max="2" width="22" style="330" customWidth="1"/>
    <col min="3" max="3" width="11.42578125" style="330" customWidth="1"/>
    <col min="4" max="4" width="11.5703125" style="330" customWidth="1"/>
    <col min="5" max="5" width="64.85546875" style="331" bestFit="1" customWidth="1"/>
    <col min="6" max="6" width="91.85546875" style="330" customWidth="1"/>
    <col min="7" max="7" width="33.140625" style="330" customWidth="1"/>
    <col min="8" max="8" width="23.85546875" style="330" customWidth="1"/>
    <col min="9" max="9" width="27.85546875" style="330" customWidth="1"/>
    <col min="10" max="10" width="73.140625" style="330" bestFit="1" customWidth="1"/>
    <col min="11" max="11" width="11.140625" style="332" customWidth="1"/>
    <col min="12" max="12" width="12.140625" style="333" bestFit="1" customWidth="1"/>
    <col min="13" max="13" width="16.140625" style="330" customWidth="1"/>
    <col min="14" max="14" width="25.85546875" style="330" customWidth="1"/>
    <col min="15" max="15" width="19" style="330" customWidth="1"/>
    <col min="16" max="16" width="16.140625" style="330" customWidth="1"/>
    <col min="17" max="17" width="59.28515625" style="330" bestFit="1" customWidth="1"/>
    <col min="18" max="18" width="21.7109375" style="330" customWidth="1"/>
    <col min="19" max="249" width="9.140625" style="330"/>
    <col min="250" max="250" width="4.7109375" style="330" bestFit="1" customWidth="1"/>
    <col min="251" max="251" width="9.7109375" style="330" bestFit="1" customWidth="1"/>
    <col min="252" max="252" width="10" style="330" bestFit="1" customWidth="1"/>
    <col min="253" max="253" width="8.85546875" style="330" bestFit="1" customWidth="1"/>
    <col min="254" max="254" width="22.85546875" style="330" customWidth="1"/>
    <col min="255" max="255" width="59.7109375" style="330" bestFit="1" customWidth="1"/>
    <col min="256" max="256" width="57.85546875" style="330" bestFit="1" customWidth="1"/>
    <col min="257" max="257" width="35.28515625" style="330" bestFit="1" customWidth="1"/>
    <col min="258" max="258" width="28.140625" style="330" bestFit="1" customWidth="1"/>
    <col min="259" max="259" width="33.140625" style="330" bestFit="1" customWidth="1"/>
    <col min="260" max="260" width="26" style="330" bestFit="1" customWidth="1"/>
    <col min="261" max="261" width="19.140625" style="330" bestFit="1" customWidth="1"/>
    <col min="262" max="262" width="10.42578125" style="330" customWidth="1"/>
    <col min="263" max="263" width="11.85546875" style="330" customWidth="1"/>
    <col min="264" max="264" width="14.7109375" style="330" customWidth="1"/>
    <col min="265" max="265" width="9" style="330" bestFit="1" customWidth="1"/>
    <col min="266" max="505" width="9.140625" style="330"/>
    <col min="506" max="506" width="4.7109375" style="330" bestFit="1" customWidth="1"/>
    <col min="507" max="507" width="9.7109375" style="330" bestFit="1" customWidth="1"/>
    <col min="508" max="508" width="10" style="330" bestFit="1" customWidth="1"/>
    <col min="509" max="509" width="8.85546875" style="330" bestFit="1" customWidth="1"/>
    <col min="510" max="510" width="22.85546875" style="330" customWidth="1"/>
    <col min="511" max="511" width="59.7109375" style="330" bestFit="1" customWidth="1"/>
    <col min="512" max="512" width="57.85546875" style="330" bestFit="1" customWidth="1"/>
    <col min="513" max="513" width="35.28515625" style="330" bestFit="1" customWidth="1"/>
    <col min="514" max="514" width="28.140625" style="330" bestFit="1" customWidth="1"/>
    <col min="515" max="515" width="33.140625" style="330" bestFit="1" customWidth="1"/>
    <col min="516" max="516" width="26" style="330" bestFit="1" customWidth="1"/>
    <col min="517" max="517" width="19.140625" style="330" bestFit="1" customWidth="1"/>
    <col min="518" max="518" width="10.42578125" style="330" customWidth="1"/>
    <col min="519" max="519" width="11.85546875" style="330" customWidth="1"/>
    <col min="520" max="520" width="14.7109375" style="330" customWidth="1"/>
    <col min="521" max="521" width="9" style="330" bestFit="1" customWidth="1"/>
    <col min="522" max="761" width="9.140625" style="330"/>
    <col min="762" max="762" width="4.7109375" style="330" bestFit="1" customWidth="1"/>
    <col min="763" max="763" width="9.7109375" style="330" bestFit="1" customWidth="1"/>
    <col min="764" max="764" width="10" style="330" bestFit="1" customWidth="1"/>
    <col min="765" max="765" width="8.85546875" style="330" bestFit="1" customWidth="1"/>
    <col min="766" max="766" width="22.85546875" style="330" customWidth="1"/>
    <col min="767" max="767" width="59.7109375" style="330" bestFit="1" customWidth="1"/>
    <col min="768" max="768" width="57.85546875" style="330" bestFit="1" customWidth="1"/>
    <col min="769" max="769" width="35.28515625" style="330" bestFit="1" customWidth="1"/>
    <col min="770" max="770" width="28.140625" style="330" bestFit="1" customWidth="1"/>
    <col min="771" max="771" width="33.140625" style="330" bestFit="1" customWidth="1"/>
    <col min="772" max="772" width="26" style="330" bestFit="1" customWidth="1"/>
    <col min="773" max="773" width="19.140625" style="330" bestFit="1" customWidth="1"/>
    <col min="774" max="774" width="10.42578125" style="330" customWidth="1"/>
    <col min="775" max="775" width="11.85546875" style="330" customWidth="1"/>
    <col min="776" max="776" width="14.7109375" style="330" customWidth="1"/>
    <col min="777" max="777" width="9" style="330" bestFit="1" customWidth="1"/>
    <col min="778" max="1017" width="9.140625" style="330"/>
    <col min="1018" max="1018" width="4.7109375" style="330" bestFit="1" customWidth="1"/>
    <col min="1019" max="1019" width="9.7109375" style="330" bestFit="1" customWidth="1"/>
    <col min="1020" max="1020" width="10" style="330" bestFit="1" customWidth="1"/>
    <col min="1021" max="1021" width="8.85546875" style="330" bestFit="1" customWidth="1"/>
    <col min="1022" max="1022" width="22.85546875" style="330" customWidth="1"/>
    <col min="1023" max="1023" width="59.7109375" style="330" bestFit="1" customWidth="1"/>
    <col min="1024" max="1024" width="57.85546875" style="330" bestFit="1" customWidth="1"/>
    <col min="1025" max="1025" width="35.28515625" style="330" bestFit="1" customWidth="1"/>
    <col min="1026" max="1026" width="28.140625" style="330" bestFit="1" customWidth="1"/>
    <col min="1027" max="1027" width="33.140625" style="330" bestFit="1" customWidth="1"/>
    <col min="1028" max="1028" width="26" style="330" bestFit="1" customWidth="1"/>
    <col min="1029" max="1029" width="19.140625" style="330" bestFit="1" customWidth="1"/>
    <col min="1030" max="1030" width="10.42578125" style="330" customWidth="1"/>
    <col min="1031" max="1031" width="11.85546875" style="330" customWidth="1"/>
    <col min="1032" max="1032" width="14.7109375" style="330" customWidth="1"/>
    <col min="1033" max="1033" width="9" style="330" bestFit="1" customWidth="1"/>
    <col min="1034" max="1273" width="9.140625" style="330"/>
    <col min="1274" max="1274" width="4.7109375" style="330" bestFit="1" customWidth="1"/>
    <col min="1275" max="1275" width="9.7109375" style="330" bestFit="1" customWidth="1"/>
    <col min="1276" max="1276" width="10" style="330" bestFit="1" customWidth="1"/>
    <col min="1277" max="1277" width="8.85546875" style="330" bestFit="1" customWidth="1"/>
    <col min="1278" max="1278" width="22.85546875" style="330" customWidth="1"/>
    <col min="1279" max="1279" width="59.7109375" style="330" bestFit="1" customWidth="1"/>
    <col min="1280" max="1280" width="57.85546875" style="330" bestFit="1" customWidth="1"/>
    <col min="1281" max="1281" width="35.28515625" style="330" bestFit="1" customWidth="1"/>
    <col min="1282" max="1282" width="28.140625" style="330" bestFit="1" customWidth="1"/>
    <col min="1283" max="1283" width="33.140625" style="330" bestFit="1" customWidth="1"/>
    <col min="1284" max="1284" width="26" style="330" bestFit="1" customWidth="1"/>
    <col min="1285" max="1285" width="19.140625" style="330" bestFit="1" customWidth="1"/>
    <col min="1286" max="1286" width="10.42578125" style="330" customWidth="1"/>
    <col min="1287" max="1287" width="11.85546875" style="330" customWidth="1"/>
    <col min="1288" max="1288" width="14.7109375" style="330" customWidth="1"/>
    <col min="1289" max="1289" width="9" style="330" bestFit="1" customWidth="1"/>
    <col min="1290" max="1529" width="9.140625" style="330"/>
    <col min="1530" max="1530" width="4.7109375" style="330" bestFit="1" customWidth="1"/>
    <col min="1531" max="1531" width="9.7109375" style="330" bestFit="1" customWidth="1"/>
    <col min="1532" max="1532" width="10" style="330" bestFit="1" customWidth="1"/>
    <col min="1533" max="1533" width="8.85546875" style="330" bestFit="1" customWidth="1"/>
    <col min="1534" max="1534" width="22.85546875" style="330" customWidth="1"/>
    <col min="1535" max="1535" width="59.7109375" style="330" bestFit="1" customWidth="1"/>
    <col min="1536" max="1536" width="57.85546875" style="330" bestFit="1" customWidth="1"/>
    <col min="1537" max="1537" width="35.28515625" style="330" bestFit="1" customWidth="1"/>
    <col min="1538" max="1538" width="28.140625" style="330" bestFit="1" customWidth="1"/>
    <col min="1539" max="1539" width="33.140625" style="330" bestFit="1" customWidth="1"/>
    <col min="1540" max="1540" width="26" style="330" bestFit="1" customWidth="1"/>
    <col min="1541" max="1541" width="19.140625" style="330" bestFit="1" customWidth="1"/>
    <col min="1542" max="1542" width="10.42578125" style="330" customWidth="1"/>
    <col min="1543" max="1543" width="11.85546875" style="330" customWidth="1"/>
    <col min="1544" max="1544" width="14.7109375" style="330" customWidth="1"/>
    <col min="1545" max="1545" width="9" style="330" bestFit="1" customWidth="1"/>
    <col min="1546" max="1785" width="9.140625" style="330"/>
    <col min="1786" max="1786" width="4.7109375" style="330" bestFit="1" customWidth="1"/>
    <col min="1787" max="1787" width="9.7109375" style="330" bestFit="1" customWidth="1"/>
    <col min="1788" max="1788" width="10" style="330" bestFit="1" customWidth="1"/>
    <col min="1789" max="1789" width="8.85546875" style="330" bestFit="1" customWidth="1"/>
    <col min="1790" max="1790" width="22.85546875" style="330" customWidth="1"/>
    <col min="1791" max="1791" width="59.7109375" style="330" bestFit="1" customWidth="1"/>
    <col min="1792" max="1792" width="57.85546875" style="330" bestFit="1" customWidth="1"/>
    <col min="1793" max="1793" width="35.28515625" style="330" bestFit="1" customWidth="1"/>
    <col min="1794" max="1794" width="28.140625" style="330" bestFit="1" customWidth="1"/>
    <col min="1795" max="1795" width="33.140625" style="330" bestFit="1" customWidth="1"/>
    <col min="1796" max="1796" width="26" style="330" bestFit="1" customWidth="1"/>
    <col min="1797" max="1797" width="19.140625" style="330" bestFit="1" customWidth="1"/>
    <col min="1798" max="1798" width="10.42578125" style="330" customWidth="1"/>
    <col min="1799" max="1799" width="11.85546875" style="330" customWidth="1"/>
    <col min="1800" max="1800" width="14.7109375" style="330" customWidth="1"/>
    <col min="1801" max="1801" width="9" style="330" bestFit="1" customWidth="1"/>
    <col min="1802" max="2041" width="9.140625" style="330"/>
    <col min="2042" max="2042" width="4.7109375" style="330" bestFit="1" customWidth="1"/>
    <col min="2043" max="2043" width="9.7109375" style="330" bestFit="1" customWidth="1"/>
    <col min="2044" max="2044" width="10" style="330" bestFit="1" customWidth="1"/>
    <col min="2045" max="2045" width="8.85546875" style="330" bestFit="1" customWidth="1"/>
    <col min="2046" max="2046" width="22.85546875" style="330" customWidth="1"/>
    <col min="2047" max="2047" width="59.7109375" style="330" bestFit="1" customWidth="1"/>
    <col min="2048" max="2048" width="57.85546875" style="330" bestFit="1" customWidth="1"/>
    <col min="2049" max="2049" width="35.28515625" style="330" bestFit="1" customWidth="1"/>
    <col min="2050" max="2050" width="28.140625" style="330" bestFit="1" customWidth="1"/>
    <col min="2051" max="2051" width="33.140625" style="330" bestFit="1" customWidth="1"/>
    <col min="2052" max="2052" width="26" style="330" bestFit="1" customWidth="1"/>
    <col min="2053" max="2053" width="19.140625" style="330" bestFit="1" customWidth="1"/>
    <col min="2054" max="2054" width="10.42578125" style="330" customWidth="1"/>
    <col min="2055" max="2055" width="11.85546875" style="330" customWidth="1"/>
    <col min="2056" max="2056" width="14.7109375" style="330" customWidth="1"/>
    <col min="2057" max="2057" width="9" style="330" bestFit="1" customWidth="1"/>
    <col min="2058" max="2297" width="9.140625" style="330"/>
    <col min="2298" max="2298" width="4.7109375" style="330" bestFit="1" customWidth="1"/>
    <col min="2299" max="2299" width="9.7109375" style="330" bestFit="1" customWidth="1"/>
    <col min="2300" max="2300" width="10" style="330" bestFit="1" customWidth="1"/>
    <col min="2301" max="2301" width="8.85546875" style="330" bestFit="1" customWidth="1"/>
    <col min="2302" max="2302" width="22.85546875" style="330" customWidth="1"/>
    <col min="2303" max="2303" width="59.7109375" style="330" bestFit="1" customWidth="1"/>
    <col min="2304" max="2304" width="57.85546875" style="330" bestFit="1" customWidth="1"/>
    <col min="2305" max="2305" width="35.28515625" style="330" bestFit="1" customWidth="1"/>
    <col min="2306" max="2306" width="28.140625" style="330" bestFit="1" customWidth="1"/>
    <col min="2307" max="2307" width="33.140625" style="330" bestFit="1" customWidth="1"/>
    <col min="2308" max="2308" width="26" style="330" bestFit="1" customWidth="1"/>
    <col min="2309" max="2309" width="19.140625" style="330" bestFit="1" customWidth="1"/>
    <col min="2310" max="2310" width="10.42578125" style="330" customWidth="1"/>
    <col min="2311" max="2311" width="11.85546875" style="330" customWidth="1"/>
    <col min="2312" max="2312" width="14.7109375" style="330" customWidth="1"/>
    <col min="2313" max="2313" width="9" style="330" bestFit="1" customWidth="1"/>
    <col min="2314" max="2553" width="9.140625" style="330"/>
    <col min="2554" max="2554" width="4.7109375" style="330" bestFit="1" customWidth="1"/>
    <col min="2555" max="2555" width="9.7109375" style="330" bestFit="1" customWidth="1"/>
    <col min="2556" max="2556" width="10" style="330" bestFit="1" customWidth="1"/>
    <col min="2557" max="2557" width="8.85546875" style="330" bestFit="1" customWidth="1"/>
    <col min="2558" max="2558" width="22.85546875" style="330" customWidth="1"/>
    <col min="2559" max="2559" width="59.7109375" style="330" bestFit="1" customWidth="1"/>
    <col min="2560" max="2560" width="57.85546875" style="330" bestFit="1" customWidth="1"/>
    <col min="2561" max="2561" width="35.28515625" style="330" bestFit="1" customWidth="1"/>
    <col min="2562" max="2562" width="28.140625" style="330" bestFit="1" customWidth="1"/>
    <col min="2563" max="2563" width="33.140625" style="330" bestFit="1" customWidth="1"/>
    <col min="2564" max="2564" width="26" style="330" bestFit="1" customWidth="1"/>
    <col min="2565" max="2565" width="19.140625" style="330" bestFit="1" customWidth="1"/>
    <col min="2566" max="2566" width="10.42578125" style="330" customWidth="1"/>
    <col min="2567" max="2567" width="11.85546875" style="330" customWidth="1"/>
    <col min="2568" max="2568" width="14.7109375" style="330" customWidth="1"/>
    <col min="2569" max="2569" width="9" style="330" bestFit="1" customWidth="1"/>
    <col min="2570" max="2809" width="9.140625" style="330"/>
    <col min="2810" max="2810" width="4.7109375" style="330" bestFit="1" customWidth="1"/>
    <col min="2811" max="2811" width="9.7109375" style="330" bestFit="1" customWidth="1"/>
    <col min="2812" max="2812" width="10" style="330" bestFit="1" customWidth="1"/>
    <col min="2813" max="2813" width="8.85546875" style="330" bestFit="1" customWidth="1"/>
    <col min="2814" max="2814" width="22.85546875" style="330" customWidth="1"/>
    <col min="2815" max="2815" width="59.7109375" style="330" bestFit="1" customWidth="1"/>
    <col min="2816" max="2816" width="57.85546875" style="330" bestFit="1" customWidth="1"/>
    <col min="2817" max="2817" width="35.28515625" style="330" bestFit="1" customWidth="1"/>
    <col min="2818" max="2818" width="28.140625" style="330" bestFit="1" customWidth="1"/>
    <col min="2819" max="2819" width="33.140625" style="330" bestFit="1" customWidth="1"/>
    <col min="2820" max="2820" width="26" style="330" bestFit="1" customWidth="1"/>
    <col min="2821" max="2821" width="19.140625" style="330" bestFit="1" customWidth="1"/>
    <col min="2822" max="2822" width="10.42578125" style="330" customWidth="1"/>
    <col min="2823" max="2823" width="11.85546875" style="330" customWidth="1"/>
    <col min="2824" max="2824" width="14.7109375" style="330" customWidth="1"/>
    <col min="2825" max="2825" width="9" style="330" bestFit="1" customWidth="1"/>
    <col min="2826" max="3065" width="9.140625" style="330"/>
    <col min="3066" max="3066" width="4.7109375" style="330" bestFit="1" customWidth="1"/>
    <col min="3067" max="3067" width="9.7109375" style="330" bestFit="1" customWidth="1"/>
    <col min="3068" max="3068" width="10" style="330" bestFit="1" customWidth="1"/>
    <col min="3069" max="3069" width="8.85546875" style="330" bestFit="1" customWidth="1"/>
    <col min="3070" max="3070" width="22.85546875" style="330" customWidth="1"/>
    <col min="3071" max="3071" width="59.7109375" style="330" bestFit="1" customWidth="1"/>
    <col min="3072" max="3072" width="57.85546875" style="330" bestFit="1" customWidth="1"/>
    <col min="3073" max="3073" width="35.28515625" style="330" bestFit="1" customWidth="1"/>
    <col min="3074" max="3074" width="28.140625" style="330" bestFit="1" customWidth="1"/>
    <col min="3075" max="3075" width="33.140625" style="330" bestFit="1" customWidth="1"/>
    <col min="3076" max="3076" width="26" style="330" bestFit="1" customWidth="1"/>
    <col min="3077" max="3077" width="19.140625" style="330" bestFit="1" customWidth="1"/>
    <col min="3078" max="3078" width="10.42578125" style="330" customWidth="1"/>
    <col min="3079" max="3079" width="11.85546875" style="330" customWidth="1"/>
    <col min="3080" max="3080" width="14.7109375" style="330" customWidth="1"/>
    <col min="3081" max="3081" width="9" style="330" bestFit="1" customWidth="1"/>
    <col min="3082" max="3321" width="9.140625" style="330"/>
    <col min="3322" max="3322" width="4.7109375" style="330" bestFit="1" customWidth="1"/>
    <col min="3323" max="3323" width="9.7109375" style="330" bestFit="1" customWidth="1"/>
    <col min="3324" max="3324" width="10" style="330" bestFit="1" customWidth="1"/>
    <col min="3325" max="3325" width="8.85546875" style="330" bestFit="1" customWidth="1"/>
    <col min="3326" max="3326" width="22.85546875" style="330" customWidth="1"/>
    <col min="3327" max="3327" width="59.7109375" style="330" bestFit="1" customWidth="1"/>
    <col min="3328" max="3328" width="57.85546875" style="330" bestFit="1" customWidth="1"/>
    <col min="3329" max="3329" width="35.28515625" style="330" bestFit="1" customWidth="1"/>
    <col min="3330" max="3330" width="28.140625" style="330" bestFit="1" customWidth="1"/>
    <col min="3331" max="3331" width="33.140625" style="330" bestFit="1" customWidth="1"/>
    <col min="3332" max="3332" width="26" style="330" bestFit="1" customWidth="1"/>
    <col min="3333" max="3333" width="19.140625" style="330" bestFit="1" customWidth="1"/>
    <col min="3334" max="3334" width="10.42578125" style="330" customWidth="1"/>
    <col min="3335" max="3335" width="11.85546875" style="330" customWidth="1"/>
    <col min="3336" max="3336" width="14.7109375" style="330" customWidth="1"/>
    <col min="3337" max="3337" width="9" style="330" bestFit="1" customWidth="1"/>
    <col min="3338" max="3577" width="9.140625" style="330"/>
    <col min="3578" max="3578" width="4.7109375" style="330" bestFit="1" customWidth="1"/>
    <col min="3579" max="3579" width="9.7109375" style="330" bestFit="1" customWidth="1"/>
    <col min="3580" max="3580" width="10" style="330" bestFit="1" customWidth="1"/>
    <col min="3581" max="3581" width="8.85546875" style="330" bestFit="1" customWidth="1"/>
    <col min="3582" max="3582" width="22.85546875" style="330" customWidth="1"/>
    <col min="3583" max="3583" width="59.7109375" style="330" bestFit="1" customWidth="1"/>
    <col min="3584" max="3584" width="57.85546875" style="330" bestFit="1" customWidth="1"/>
    <col min="3585" max="3585" width="35.28515625" style="330" bestFit="1" customWidth="1"/>
    <col min="3586" max="3586" width="28.140625" style="330" bestFit="1" customWidth="1"/>
    <col min="3587" max="3587" width="33.140625" style="330" bestFit="1" customWidth="1"/>
    <col min="3588" max="3588" width="26" style="330" bestFit="1" customWidth="1"/>
    <col min="3589" max="3589" width="19.140625" style="330" bestFit="1" customWidth="1"/>
    <col min="3590" max="3590" width="10.42578125" style="330" customWidth="1"/>
    <col min="3591" max="3591" width="11.85546875" style="330" customWidth="1"/>
    <col min="3592" max="3592" width="14.7109375" style="330" customWidth="1"/>
    <col min="3593" max="3593" width="9" style="330" bestFit="1" customWidth="1"/>
    <col min="3594" max="3833" width="9.140625" style="330"/>
    <col min="3834" max="3834" width="4.7109375" style="330" bestFit="1" customWidth="1"/>
    <col min="3835" max="3835" width="9.7109375" style="330" bestFit="1" customWidth="1"/>
    <col min="3836" max="3836" width="10" style="330" bestFit="1" customWidth="1"/>
    <col min="3837" max="3837" width="8.85546875" style="330" bestFit="1" customWidth="1"/>
    <col min="3838" max="3838" width="22.85546875" style="330" customWidth="1"/>
    <col min="3839" max="3839" width="59.7109375" style="330" bestFit="1" customWidth="1"/>
    <col min="3840" max="3840" width="57.85546875" style="330" bestFit="1" customWidth="1"/>
    <col min="3841" max="3841" width="35.28515625" style="330" bestFit="1" customWidth="1"/>
    <col min="3842" max="3842" width="28.140625" style="330" bestFit="1" customWidth="1"/>
    <col min="3843" max="3843" width="33.140625" style="330" bestFit="1" customWidth="1"/>
    <col min="3844" max="3844" width="26" style="330" bestFit="1" customWidth="1"/>
    <col min="3845" max="3845" width="19.140625" style="330" bestFit="1" customWidth="1"/>
    <col min="3846" max="3846" width="10.42578125" style="330" customWidth="1"/>
    <col min="3847" max="3847" width="11.85546875" style="330" customWidth="1"/>
    <col min="3848" max="3848" width="14.7109375" style="330" customWidth="1"/>
    <col min="3849" max="3849" width="9" style="330" bestFit="1" customWidth="1"/>
    <col min="3850" max="4089" width="9.140625" style="330"/>
    <col min="4090" max="4090" width="4.7109375" style="330" bestFit="1" customWidth="1"/>
    <col min="4091" max="4091" width="9.7109375" style="330" bestFit="1" customWidth="1"/>
    <col min="4092" max="4092" width="10" style="330" bestFit="1" customWidth="1"/>
    <col min="4093" max="4093" width="8.85546875" style="330" bestFit="1" customWidth="1"/>
    <col min="4094" max="4094" width="22.85546875" style="330" customWidth="1"/>
    <col min="4095" max="4095" width="59.7109375" style="330" bestFit="1" customWidth="1"/>
    <col min="4096" max="4096" width="57.85546875" style="330" bestFit="1" customWidth="1"/>
    <col min="4097" max="4097" width="35.28515625" style="330" bestFit="1" customWidth="1"/>
    <col min="4098" max="4098" width="28.140625" style="330" bestFit="1" customWidth="1"/>
    <col min="4099" max="4099" width="33.140625" style="330" bestFit="1" customWidth="1"/>
    <col min="4100" max="4100" width="26" style="330" bestFit="1" customWidth="1"/>
    <col min="4101" max="4101" width="19.140625" style="330" bestFit="1" customWidth="1"/>
    <col min="4102" max="4102" width="10.42578125" style="330" customWidth="1"/>
    <col min="4103" max="4103" width="11.85546875" style="330" customWidth="1"/>
    <col min="4104" max="4104" width="14.7109375" style="330" customWidth="1"/>
    <col min="4105" max="4105" width="9" style="330" bestFit="1" customWidth="1"/>
    <col min="4106" max="4345" width="9.140625" style="330"/>
    <col min="4346" max="4346" width="4.7109375" style="330" bestFit="1" customWidth="1"/>
    <col min="4347" max="4347" width="9.7109375" style="330" bestFit="1" customWidth="1"/>
    <col min="4348" max="4348" width="10" style="330" bestFit="1" customWidth="1"/>
    <col min="4349" max="4349" width="8.85546875" style="330" bestFit="1" customWidth="1"/>
    <col min="4350" max="4350" width="22.85546875" style="330" customWidth="1"/>
    <col min="4351" max="4351" width="59.7109375" style="330" bestFit="1" customWidth="1"/>
    <col min="4352" max="4352" width="57.85546875" style="330" bestFit="1" customWidth="1"/>
    <col min="4353" max="4353" width="35.28515625" style="330" bestFit="1" customWidth="1"/>
    <col min="4354" max="4354" width="28.140625" style="330" bestFit="1" customWidth="1"/>
    <col min="4355" max="4355" width="33.140625" style="330" bestFit="1" customWidth="1"/>
    <col min="4356" max="4356" width="26" style="330" bestFit="1" customWidth="1"/>
    <col min="4357" max="4357" width="19.140625" style="330" bestFit="1" customWidth="1"/>
    <col min="4358" max="4358" width="10.42578125" style="330" customWidth="1"/>
    <col min="4359" max="4359" width="11.85546875" style="330" customWidth="1"/>
    <col min="4360" max="4360" width="14.7109375" style="330" customWidth="1"/>
    <col min="4361" max="4361" width="9" style="330" bestFit="1" customWidth="1"/>
    <col min="4362" max="4601" width="9.140625" style="330"/>
    <col min="4602" max="4602" width="4.7109375" style="330" bestFit="1" customWidth="1"/>
    <col min="4603" max="4603" width="9.7109375" style="330" bestFit="1" customWidth="1"/>
    <col min="4604" max="4604" width="10" style="330" bestFit="1" customWidth="1"/>
    <col min="4605" max="4605" width="8.85546875" style="330" bestFit="1" customWidth="1"/>
    <col min="4606" max="4606" width="22.85546875" style="330" customWidth="1"/>
    <col min="4607" max="4607" width="59.7109375" style="330" bestFit="1" customWidth="1"/>
    <col min="4608" max="4608" width="57.85546875" style="330" bestFit="1" customWidth="1"/>
    <col min="4609" max="4609" width="35.28515625" style="330" bestFit="1" customWidth="1"/>
    <col min="4610" max="4610" width="28.140625" style="330" bestFit="1" customWidth="1"/>
    <col min="4611" max="4611" width="33.140625" style="330" bestFit="1" customWidth="1"/>
    <col min="4612" max="4612" width="26" style="330" bestFit="1" customWidth="1"/>
    <col min="4613" max="4613" width="19.140625" style="330" bestFit="1" customWidth="1"/>
    <col min="4614" max="4614" width="10.42578125" style="330" customWidth="1"/>
    <col min="4615" max="4615" width="11.85546875" style="330" customWidth="1"/>
    <col min="4616" max="4616" width="14.7109375" style="330" customWidth="1"/>
    <col min="4617" max="4617" width="9" style="330" bestFit="1" customWidth="1"/>
    <col min="4618" max="4857" width="9.140625" style="330"/>
    <col min="4858" max="4858" width="4.7109375" style="330" bestFit="1" customWidth="1"/>
    <col min="4859" max="4859" width="9.7109375" style="330" bestFit="1" customWidth="1"/>
    <col min="4860" max="4860" width="10" style="330" bestFit="1" customWidth="1"/>
    <col min="4861" max="4861" width="8.85546875" style="330" bestFit="1" customWidth="1"/>
    <col min="4862" max="4862" width="22.85546875" style="330" customWidth="1"/>
    <col min="4863" max="4863" width="59.7109375" style="330" bestFit="1" customWidth="1"/>
    <col min="4864" max="4864" width="57.85546875" style="330" bestFit="1" customWidth="1"/>
    <col min="4865" max="4865" width="35.28515625" style="330" bestFit="1" customWidth="1"/>
    <col min="4866" max="4866" width="28.140625" style="330" bestFit="1" customWidth="1"/>
    <col min="4867" max="4867" width="33.140625" style="330" bestFit="1" customWidth="1"/>
    <col min="4868" max="4868" width="26" style="330" bestFit="1" customWidth="1"/>
    <col min="4869" max="4869" width="19.140625" style="330" bestFit="1" customWidth="1"/>
    <col min="4870" max="4870" width="10.42578125" style="330" customWidth="1"/>
    <col min="4871" max="4871" width="11.85546875" style="330" customWidth="1"/>
    <col min="4872" max="4872" width="14.7109375" style="330" customWidth="1"/>
    <col min="4873" max="4873" width="9" style="330" bestFit="1" customWidth="1"/>
    <col min="4874" max="5113" width="9.140625" style="330"/>
    <col min="5114" max="5114" width="4.7109375" style="330" bestFit="1" customWidth="1"/>
    <col min="5115" max="5115" width="9.7109375" style="330" bestFit="1" customWidth="1"/>
    <col min="5116" max="5116" width="10" style="330" bestFit="1" customWidth="1"/>
    <col min="5117" max="5117" width="8.85546875" style="330" bestFit="1" customWidth="1"/>
    <col min="5118" max="5118" width="22.85546875" style="330" customWidth="1"/>
    <col min="5119" max="5119" width="59.7109375" style="330" bestFit="1" customWidth="1"/>
    <col min="5120" max="5120" width="57.85546875" style="330" bestFit="1" customWidth="1"/>
    <col min="5121" max="5121" width="35.28515625" style="330" bestFit="1" customWidth="1"/>
    <col min="5122" max="5122" width="28.140625" style="330" bestFit="1" customWidth="1"/>
    <col min="5123" max="5123" width="33.140625" style="330" bestFit="1" customWidth="1"/>
    <col min="5124" max="5124" width="26" style="330" bestFit="1" customWidth="1"/>
    <col min="5125" max="5125" width="19.140625" style="330" bestFit="1" customWidth="1"/>
    <col min="5126" max="5126" width="10.42578125" style="330" customWidth="1"/>
    <col min="5127" max="5127" width="11.85546875" style="330" customWidth="1"/>
    <col min="5128" max="5128" width="14.7109375" style="330" customWidth="1"/>
    <col min="5129" max="5129" width="9" style="330" bestFit="1" customWidth="1"/>
    <col min="5130" max="5369" width="9.140625" style="330"/>
    <col min="5370" max="5370" width="4.7109375" style="330" bestFit="1" customWidth="1"/>
    <col min="5371" max="5371" width="9.7109375" style="330" bestFit="1" customWidth="1"/>
    <col min="5372" max="5372" width="10" style="330" bestFit="1" customWidth="1"/>
    <col min="5373" max="5373" width="8.85546875" style="330" bestFit="1" customWidth="1"/>
    <col min="5374" max="5374" width="22.85546875" style="330" customWidth="1"/>
    <col min="5375" max="5375" width="59.7109375" style="330" bestFit="1" customWidth="1"/>
    <col min="5376" max="5376" width="57.85546875" style="330" bestFit="1" customWidth="1"/>
    <col min="5377" max="5377" width="35.28515625" style="330" bestFit="1" customWidth="1"/>
    <col min="5378" max="5378" width="28.140625" style="330" bestFit="1" customWidth="1"/>
    <col min="5379" max="5379" width="33.140625" style="330" bestFit="1" customWidth="1"/>
    <col min="5380" max="5380" width="26" style="330" bestFit="1" customWidth="1"/>
    <col min="5381" max="5381" width="19.140625" style="330" bestFit="1" customWidth="1"/>
    <col min="5382" max="5382" width="10.42578125" style="330" customWidth="1"/>
    <col min="5383" max="5383" width="11.85546875" style="330" customWidth="1"/>
    <col min="5384" max="5384" width="14.7109375" style="330" customWidth="1"/>
    <col min="5385" max="5385" width="9" style="330" bestFit="1" customWidth="1"/>
    <col min="5386" max="5625" width="9.140625" style="330"/>
    <col min="5626" max="5626" width="4.7109375" style="330" bestFit="1" customWidth="1"/>
    <col min="5627" max="5627" width="9.7109375" style="330" bestFit="1" customWidth="1"/>
    <col min="5628" max="5628" width="10" style="330" bestFit="1" customWidth="1"/>
    <col min="5629" max="5629" width="8.85546875" style="330" bestFit="1" customWidth="1"/>
    <col min="5630" max="5630" width="22.85546875" style="330" customWidth="1"/>
    <col min="5631" max="5631" width="59.7109375" style="330" bestFit="1" customWidth="1"/>
    <col min="5632" max="5632" width="57.85546875" style="330" bestFit="1" customWidth="1"/>
    <col min="5633" max="5633" width="35.28515625" style="330" bestFit="1" customWidth="1"/>
    <col min="5634" max="5634" width="28.140625" style="330" bestFit="1" customWidth="1"/>
    <col min="5635" max="5635" width="33.140625" style="330" bestFit="1" customWidth="1"/>
    <col min="5636" max="5636" width="26" style="330" bestFit="1" customWidth="1"/>
    <col min="5637" max="5637" width="19.140625" style="330" bestFit="1" customWidth="1"/>
    <col min="5638" max="5638" width="10.42578125" style="330" customWidth="1"/>
    <col min="5639" max="5639" width="11.85546875" style="330" customWidth="1"/>
    <col min="5640" max="5640" width="14.7109375" style="330" customWidth="1"/>
    <col min="5641" max="5641" width="9" style="330" bestFit="1" customWidth="1"/>
    <col min="5642" max="5881" width="9.140625" style="330"/>
    <col min="5882" max="5882" width="4.7109375" style="330" bestFit="1" customWidth="1"/>
    <col min="5883" max="5883" width="9.7109375" style="330" bestFit="1" customWidth="1"/>
    <col min="5884" max="5884" width="10" style="330" bestFit="1" customWidth="1"/>
    <col min="5885" max="5885" width="8.85546875" style="330" bestFit="1" customWidth="1"/>
    <col min="5886" max="5886" width="22.85546875" style="330" customWidth="1"/>
    <col min="5887" max="5887" width="59.7109375" style="330" bestFit="1" customWidth="1"/>
    <col min="5888" max="5888" width="57.85546875" style="330" bestFit="1" customWidth="1"/>
    <col min="5889" max="5889" width="35.28515625" style="330" bestFit="1" customWidth="1"/>
    <col min="5890" max="5890" width="28.140625" style="330" bestFit="1" customWidth="1"/>
    <col min="5891" max="5891" width="33.140625" style="330" bestFit="1" customWidth="1"/>
    <col min="5892" max="5892" width="26" style="330" bestFit="1" customWidth="1"/>
    <col min="5893" max="5893" width="19.140625" style="330" bestFit="1" customWidth="1"/>
    <col min="5894" max="5894" width="10.42578125" style="330" customWidth="1"/>
    <col min="5895" max="5895" width="11.85546875" style="330" customWidth="1"/>
    <col min="5896" max="5896" width="14.7109375" style="330" customWidth="1"/>
    <col min="5897" max="5897" width="9" style="330" bestFit="1" customWidth="1"/>
    <col min="5898" max="6137" width="9.140625" style="330"/>
    <col min="6138" max="6138" width="4.7109375" style="330" bestFit="1" customWidth="1"/>
    <col min="6139" max="6139" width="9.7109375" style="330" bestFit="1" customWidth="1"/>
    <col min="6140" max="6140" width="10" style="330" bestFit="1" customWidth="1"/>
    <col min="6141" max="6141" width="8.85546875" style="330" bestFit="1" customWidth="1"/>
    <col min="6142" max="6142" width="22.85546875" style="330" customWidth="1"/>
    <col min="6143" max="6143" width="59.7109375" style="330" bestFit="1" customWidth="1"/>
    <col min="6144" max="6144" width="57.85546875" style="330" bestFit="1" customWidth="1"/>
    <col min="6145" max="6145" width="35.28515625" style="330" bestFit="1" customWidth="1"/>
    <col min="6146" max="6146" width="28.140625" style="330" bestFit="1" customWidth="1"/>
    <col min="6147" max="6147" width="33.140625" style="330" bestFit="1" customWidth="1"/>
    <col min="6148" max="6148" width="26" style="330" bestFit="1" customWidth="1"/>
    <col min="6149" max="6149" width="19.140625" style="330" bestFit="1" customWidth="1"/>
    <col min="6150" max="6150" width="10.42578125" style="330" customWidth="1"/>
    <col min="6151" max="6151" width="11.85546875" style="330" customWidth="1"/>
    <col min="6152" max="6152" width="14.7109375" style="330" customWidth="1"/>
    <col min="6153" max="6153" width="9" style="330" bestFit="1" customWidth="1"/>
    <col min="6154" max="6393" width="9.140625" style="330"/>
    <col min="6394" max="6394" width="4.7109375" style="330" bestFit="1" customWidth="1"/>
    <col min="6395" max="6395" width="9.7109375" style="330" bestFit="1" customWidth="1"/>
    <col min="6396" max="6396" width="10" style="330" bestFit="1" customWidth="1"/>
    <col min="6397" max="6397" width="8.85546875" style="330" bestFit="1" customWidth="1"/>
    <col min="6398" max="6398" width="22.85546875" style="330" customWidth="1"/>
    <col min="6399" max="6399" width="59.7109375" style="330" bestFit="1" customWidth="1"/>
    <col min="6400" max="6400" width="57.85546875" style="330" bestFit="1" customWidth="1"/>
    <col min="6401" max="6401" width="35.28515625" style="330" bestFit="1" customWidth="1"/>
    <col min="6402" max="6402" width="28.140625" style="330" bestFit="1" customWidth="1"/>
    <col min="6403" max="6403" width="33.140625" style="330" bestFit="1" customWidth="1"/>
    <col min="6404" max="6404" width="26" style="330" bestFit="1" customWidth="1"/>
    <col min="6405" max="6405" width="19.140625" style="330" bestFit="1" customWidth="1"/>
    <col min="6406" max="6406" width="10.42578125" style="330" customWidth="1"/>
    <col min="6407" max="6407" width="11.85546875" style="330" customWidth="1"/>
    <col min="6408" max="6408" width="14.7109375" style="330" customWidth="1"/>
    <col min="6409" max="6409" width="9" style="330" bestFit="1" customWidth="1"/>
    <col min="6410" max="6649" width="9.140625" style="330"/>
    <col min="6650" max="6650" width="4.7109375" style="330" bestFit="1" customWidth="1"/>
    <col min="6651" max="6651" width="9.7109375" style="330" bestFit="1" customWidth="1"/>
    <col min="6652" max="6652" width="10" style="330" bestFit="1" customWidth="1"/>
    <col min="6653" max="6653" width="8.85546875" style="330" bestFit="1" customWidth="1"/>
    <col min="6654" max="6654" width="22.85546875" style="330" customWidth="1"/>
    <col min="6655" max="6655" width="59.7109375" style="330" bestFit="1" customWidth="1"/>
    <col min="6656" max="6656" width="57.85546875" style="330" bestFit="1" customWidth="1"/>
    <col min="6657" max="6657" width="35.28515625" style="330" bestFit="1" customWidth="1"/>
    <col min="6658" max="6658" width="28.140625" style="330" bestFit="1" customWidth="1"/>
    <col min="6659" max="6659" width="33.140625" style="330" bestFit="1" customWidth="1"/>
    <col min="6660" max="6660" width="26" style="330" bestFit="1" customWidth="1"/>
    <col min="6661" max="6661" width="19.140625" style="330" bestFit="1" customWidth="1"/>
    <col min="6662" max="6662" width="10.42578125" style="330" customWidth="1"/>
    <col min="6663" max="6663" width="11.85546875" style="330" customWidth="1"/>
    <col min="6664" max="6664" width="14.7109375" style="330" customWidth="1"/>
    <col min="6665" max="6665" width="9" style="330" bestFit="1" customWidth="1"/>
    <col min="6666" max="6905" width="9.140625" style="330"/>
    <col min="6906" max="6906" width="4.7109375" style="330" bestFit="1" customWidth="1"/>
    <col min="6907" max="6907" width="9.7109375" style="330" bestFit="1" customWidth="1"/>
    <col min="6908" max="6908" width="10" style="330" bestFit="1" customWidth="1"/>
    <col min="6909" max="6909" width="8.85546875" style="330" bestFit="1" customWidth="1"/>
    <col min="6910" max="6910" width="22.85546875" style="330" customWidth="1"/>
    <col min="6911" max="6911" width="59.7109375" style="330" bestFit="1" customWidth="1"/>
    <col min="6912" max="6912" width="57.85546875" style="330" bestFit="1" customWidth="1"/>
    <col min="6913" max="6913" width="35.28515625" style="330" bestFit="1" customWidth="1"/>
    <col min="6914" max="6914" width="28.140625" style="330" bestFit="1" customWidth="1"/>
    <col min="6915" max="6915" width="33.140625" style="330" bestFit="1" customWidth="1"/>
    <col min="6916" max="6916" width="26" style="330" bestFit="1" customWidth="1"/>
    <col min="6917" max="6917" width="19.140625" style="330" bestFit="1" customWidth="1"/>
    <col min="6918" max="6918" width="10.42578125" style="330" customWidth="1"/>
    <col min="6919" max="6919" width="11.85546875" style="330" customWidth="1"/>
    <col min="6920" max="6920" width="14.7109375" style="330" customWidth="1"/>
    <col min="6921" max="6921" width="9" style="330" bestFit="1" customWidth="1"/>
    <col min="6922" max="7161" width="9.140625" style="330"/>
    <col min="7162" max="7162" width="4.7109375" style="330" bestFit="1" customWidth="1"/>
    <col min="7163" max="7163" width="9.7109375" style="330" bestFit="1" customWidth="1"/>
    <col min="7164" max="7164" width="10" style="330" bestFit="1" customWidth="1"/>
    <col min="7165" max="7165" width="8.85546875" style="330" bestFit="1" customWidth="1"/>
    <col min="7166" max="7166" width="22.85546875" style="330" customWidth="1"/>
    <col min="7167" max="7167" width="59.7109375" style="330" bestFit="1" customWidth="1"/>
    <col min="7168" max="7168" width="57.85546875" style="330" bestFit="1" customWidth="1"/>
    <col min="7169" max="7169" width="35.28515625" style="330" bestFit="1" customWidth="1"/>
    <col min="7170" max="7170" width="28.140625" style="330" bestFit="1" customWidth="1"/>
    <col min="7171" max="7171" width="33.140625" style="330" bestFit="1" customWidth="1"/>
    <col min="7172" max="7172" width="26" style="330" bestFit="1" customWidth="1"/>
    <col min="7173" max="7173" width="19.140625" style="330" bestFit="1" customWidth="1"/>
    <col min="7174" max="7174" width="10.42578125" style="330" customWidth="1"/>
    <col min="7175" max="7175" width="11.85546875" style="330" customWidth="1"/>
    <col min="7176" max="7176" width="14.7109375" style="330" customWidth="1"/>
    <col min="7177" max="7177" width="9" style="330" bestFit="1" customWidth="1"/>
    <col min="7178" max="7417" width="9.140625" style="330"/>
    <col min="7418" max="7418" width="4.7109375" style="330" bestFit="1" customWidth="1"/>
    <col min="7419" max="7419" width="9.7109375" style="330" bestFit="1" customWidth="1"/>
    <col min="7420" max="7420" width="10" style="330" bestFit="1" customWidth="1"/>
    <col min="7421" max="7421" width="8.85546875" style="330" bestFit="1" customWidth="1"/>
    <col min="7422" max="7422" width="22.85546875" style="330" customWidth="1"/>
    <col min="7423" max="7423" width="59.7109375" style="330" bestFit="1" customWidth="1"/>
    <col min="7424" max="7424" width="57.85546875" style="330" bestFit="1" customWidth="1"/>
    <col min="7425" max="7425" width="35.28515625" style="330" bestFit="1" customWidth="1"/>
    <col min="7426" max="7426" width="28.140625" style="330" bestFit="1" customWidth="1"/>
    <col min="7427" max="7427" width="33.140625" style="330" bestFit="1" customWidth="1"/>
    <col min="7428" max="7428" width="26" style="330" bestFit="1" customWidth="1"/>
    <col min="7429" max="7429" width="19.140625" style="330" bestFit="1" customWidth="1"/>
    <col min="7430" max="7430" width="10.42578125" style="330" customWidth="1"/>
    <col min="7431" max="7431" width="11.85546875" style="330" customWidth="1"/>
    <col min="7432" max="7432" width="14.7109375" style="330" customWidth="1"/>
    <col min="7433" max="7433" width="9" style="330" bestFit="1" customWidth="1"/>
    <col min="7434" max="7673" width="9.140625" style="330"/>
    <col min="7674" max="7674" width="4.7109375" style="330" bestFit="1" customWidth="1"/>
    <col min="7675" max="7675" width="9.7109375" style="330" bestFit="1" customWidth="1"/>
    <col min="7676" max="7676" width="10" style="330" bestFit="1" customWidth="1"/>
    <col min="7677" max="7677" width="8.85546875" style="330" bestFit="1" customWidth="1"/>
    <col min="7678" max="7678" width="22.85546875" style="330" customWidth="1"/>
    <col min="7679" max="7679" width="59.7109375" style="330" bestFit="1" customWidth="1"/>
    <col min="7680" max="7680" width="57.85546875" style="330" bestFit="1" customWidth="1"/>
    <col min="7681" max="7681" width="35.28515625" style="330" bestFit="1" customWidth="1"/>
    <col min="7682" max="7682" width="28.140625" style="330" bestFit="1" customWidth="1"/>
    <col min="7683" max="7683" width="33.140625" style="330" bestFit="1" customWidth="1"/>
    <col min="7684" max="7684" width="26" style="330" bestFit="1" customWidth="1"/>
    <col min="7685" max="7685" width="19.140625" style="330" bestFit="1" customWidth="1"/>
    <col min="7686" max="7686" width="10.42578125" style="330" customWidth="1"/>
    <col min="7687" max="7687" width="11.85546875" style="330" customWidth="1"/>
    <col min="7688" max="7688" width="14.7109375" style="330" customWidth="1"/>
    <col min="7689" max="7689" width="9" style="330" bestFit="1" customWidth="1"/>
    <col min="7690" max="7929" width="9.140625" style="330"/>
    <col min="7930" max="7930" width="4.7109375" style="330" bestFit="1" customWidth="1"/>
    <col min="7931" max="7931" width="9.7109375" style="330" bestFit="1" customWidth="1"/>
    <col min="7932" max="7932" width="10" style="330" bestFit="1" customWidth="1"/>
    <col min="7933" max="7933" width="8.85546875" style="330" bestFit="1" customWidth="1"/>
    <col min="7934" max="7934" width="22.85546875" style="330" customWidth="1"/>
    <col min="7935" max="7935" width="59.7109375" style="330" bestFit="1" customWidth="1"/>
    <col min="7936" max="7936" width="57.85546875" style="330" bestFit="1" customWidth="1"/>
    <col min="7937" max="7937" width="35.28515625" style="330" bestFit="1" customWidth="1"/>
    <col min="7938" max="7938" width="28.140625" style="330" bestFit="1" customWidth="1"/>
    <col min="7939" max="7939" width="33.140625" style="330" bestFit="1" customWidth="1"/>
    <col min="7940" max="7940" width="26" style="330" bestFit="1" customWidth="1"/>
    <col min="7941" max="7941" width="19.140625" style="330" bestFit="1" customWidth="1"/>
    <col min="7942" max="7942" width="10.42578125" style="330" customWidth="1"/>
    <col min="7943" max="7943" width="11.85546875" style="330" customWidth="1"/>
    <col min="7944" max="7944" width="14.7109375" style="330" customWidth="1"/>
    <col min="7945" max="7945" width="9" style="330" bestFit="1" customWidth="1"/>
    <col min="7946" max="8185" width="9.140625" style="330"/>
    <col min="8186" max="8186" width="4.7109375" style="330" bestFit="1" customWidth="1"/>
    <col min="8187" max="8187" width="9.7109375" style="330" bestFit="1" customWidth="1"/>
    <col min="8188" max="8188" width="10" style="330" bestFit="1" customWidth="1"/>
    <col min="8189" max="8189" width="8.85546875" style="330" bestFit="1" customWidth="1"/>
    <col min="8190" max="8190" width="22.85546875" style="330" customWidth="1"/>
    <col min="8191" max="8191" width="59.7109375" style="330" bestFit="1" customWidth="1"/>
    <col min="8192" max="8192" width="57.85546875" style="330" bestFit="1" customWidth="1"/>
    <col min="8193" max="8193" width="35.28515625" style="330" bestFit="1" customWidth="1"/>
    <col min="8194" max="8194" width="28.140625" style="330" bestFit="1" customWidth="1"/>
    <col min="8195" max="8195" width="33.140625" style="330" bestFit="1" customWidth="1"/>
    <col min="8196" max="8196" width="26" style="330" bestFit="1" customWidth="1"/>
    <col min="8197" max="8197" width="19.140625" style="330" bestFit="1" customWidth="1"/>
    <col min="8198" max="8198" width="10.42578125" style="330" customWidth="1"/>
    <col min="8199" max="8199" width="11.85546875" style="330" customWidth="1"/>
    <col min="8200" max="8200" width="14.7109375" style="330" customWidth="1"/>
    <col min="8201" max="8201" width="9" style="330" bestFit="1" customWidth="1"/>
    <col min="8202" max="8441" width="9.140625" style="330"/>
    <col min="8442" max="8442" width="4.7109375" style="330" bestFit="1" customWidth="1"/>
    <col min="8443" max="8443" width="9.7109375" style="330" bestFit="1" customWidth="1"/>
    <col min="8444" max="8444" width="10" style="330" bestFit="1" customWidth="1"/>
    <col min="8445" max="8445" width="8.85546875" style="330" bestFit="1" customWidth="1"/>
    <col min="8446" max="8446" width="22.85546875" style="330" customWidth="1"/>
    <col min="8447" max="8447" width="59.7109375" style="330" bestFit="1" customWidth="1"/>
    <col min="8448" max="8448" width="57.85546875" style="330" bestFit="1" customWidth="1"/>
    <col min="8449" max="8449" width="35.28515625" style="330" bestFit="1" customWidth="1"/>
    <col min="8450" max="8450" width="28.140625" style="330" bestFit="1" customWidth="1"/>
    <col min="8451" max="8451" width="33.140625" style="330" bestFit="1" customWidth="1"/>
    <col min="8452" max="8452" width="26" style="330" bestFit="1" customWidth="1"/>
    <col min="8453" max="8453" width="19.140625" style="330" bestFit="1" customWidth="1"/>
    <col min="8454" max="8454" width="10.42578125" style="330" customWidth="1"/>
    <col min="8455" max="8455" width="11.85546875" style="330" customWidth="1"/>
    <col min="8456" max="8456" width="14.7109375" style="330" customWidth="1"/>
    <col min="8457" max="8457" width="9" style="330" bestFit="1" customWidth="1"/>
    <col min="8458" max="8697" width="9.140625" style="330"/>
    <col min="8698" max="8698" width="4.7109375" style="330" bestFit="1" customWidth="1"/>
    <col min="8699" max="8699" width="9.7109375" style="330" bestFit="1" customWidth="1"/>
    <col min="8700" max="8700" width="10" style="330" bestFit="1" customWidth="1"/>
    <col min="8701" max="8701" width="8.85546875" style="330" bestFit="1" customWidth="1"/>
    <col min="8702" max="8702" width="22.85546875" style="330" customWidth="1"/>
    <col min="8703" max="8703" width="59.7109375" style="330" bestFit="1" customWidth="1"/>
    <col min="8704" max="8704" width="57.85546875" style="330" bestFit="1" customWidth="1"/>
    <col min="8705" max="8705" width="35.28515625" style="330" bestFit="1" customWidth="1"/>
    <col min="8706" max="8706" width="28.140625" style="330" bestFit="1" customWidth="1"/>
    <col min="8707" max="8707" width="33.140625" style="330" bestFit="1" customWidth="1"/>
    <col min="8708" max="8708" width="26" style="330" bestFit="1" customWidth="1"/>
    <col min="8709" max="8709" width="19.140625" style="330" bestFit="1" customWidth="1"/>
    <col min="8710" max="8710" width="10.42578125" style="330" customWidth="1"/>
    <col min="8711" max="8711" width="11.85546875" style="330" customWidth="1"/>
    <col min="8712" max="8712" width="14.7109375" style="330" customWidth="1"/>
    <col min="8713" max="8713" width="9" style="330" bestFit="1" customWidth="1"/>
    <col min="8714" max="8953" width="9.140625" style="330"/>
    <col min="8954" max="8954" width="4.7109375" style="330" bestFit="1" customWidth="1"/>
    <col min="8955" max="8955" width="9.7109375" style="330" bestFit="1" customWidth="1"/>
    <col min="8956" max="8956" width="10" style="330" bestFit="1" customWidth="1"/>
    <col min="8957" max="8957" width="8.85546875" style="330" bestFit="1" customWidth="1"/>
    <col min="8958" max="8958" width="22.85546875" style="330" customWidth="1"/>
    <col min="8959" max="8959" width="59.7109375" style="330" bestFit="1" customWidth="1"/>
    <col min="8960" max="8960" width="57.85546875" style="330" bestFit="1" customWidth="1"/>
    <col min="8961" max="8961" width="35.28515625" style="330" bestFit="1" customWidth="1"/>
    <col min="8962" max="8962" width="28.140625" style="330" bestFit="1" customWidth="1"/>
    <col min="8963" max="8963" width="33.140625" style="330" bestFit="1" customWidth="1"/>
    <col min="8964" max="8964" width="26" style="330" bestFit="1" customWidth="1"/>
    <col min="8965" max="8965" width="19.140625" style="330" bestFit="1" customWidth="1"/>
    <col min="8966" max="8966" width="10.42578125" style="330" customWidth="1"/>
    <col min="8967" max="8967" width="11.85546875" style="330" customWidth="1"/>
    <col min="8968" max="8968" width="14.7109375" style="330" customWidth="1"/>
    <col min="8969" max="8969" width="9" style="330" bestFit="1" customWidth="1"/>
    <col min="8970" max="9209" width="9.140625" style="330"/>
    <col min="9210" max="9210" width="4.7109375" style="330" bestFit="1" customWidth="1"/>
    <col min="9211" max="9211" width="9.7109375" style="330" bestFit="1" customWidth="1"/>
    <col min="9212" max="9212" width="10" style="330" bestFit="1" customWidth="1"/>
    <col min="9213" max="9213" width="8.85546875" style="330" bestFit="1" customWidth="1"/>
    <col min="9214" max="9214" width="22.85546875" style="330" customWidth="1"/>
    <col min="9215" max="9215" width="59.7109375" style="330" bestFit="1" customWidth="1"/>
    <col min="9216" max="9216" width="57.85546875" style="330" bestFit="1" customWidth="1"/>
    <col min="9217" max="9217" width="35.28515625" style="330" bestFit="1" customWidth="1"/>
    <col min="9218" max="9218" width="28.140625" style="330" bestFit="1" customWidth="1"/>
    <col min="9219" max="9219" width="33.140625" style="330" bestFit="1" customWidth="1"/>
    <col min="9220" max="9220" width="26" style="330" bestFit="1" customWidth="1"/>
    <col min="9221" max="9221" width="19.140625" style="330" bestFit="1" customWidth="1"/>
    <col min="9222" max="9222" width="10.42578125" style="330" customWidth="1"/>
    <col min="9223" max="9223" width="11.85546875" style="330" customWidth="1"/>
    <col min="9224" max="9224" width="14.7109375" style="330" customWidth="1"/>
    <col min="9225" max="9225" width="9" style="330" bestFit="1" customWidth="1"/>
    <col min="9226" max="9465" width="9.140625" style="330"/>
    <col min="9466" max="9466" width="4.7109375" style="330" bestFit="1" customWidth="1"/>
    <col min="9467" max="9467" width="9.7109375" style="330" bestFit="1" customWidth="1"/>
    <col min="9468" max="9468" width="10" style="330" bestFit="1" customWidth="1"/>
    <col min="9469" max="9469" width="8.85546875" style="330" bestFit="1" customWidth="1"/>
    <col min="9470" max="9470" width="22.85546875" style="330" customWidth="1"/>
    <col min="9471" max="9471" width="59.7109375" style="330" bestFit="1" customWidth="1"/>
    <col min="9472" max="9472" width="57.85546875" style="330" bestFit="1" customWidth="1"/>
    <col min="9473" max="9473" width="35.28515625" style="330" bestFit="1" customWidth="1"/>
    <col min="9474" max="9474" width="28.140625" style="330" bestFit="1" customWidth="1"/>
    <col min="9475" max="9475" width="33.140625" style="330" bestFit="1" customWidth="1"/>
    <col min="9476" max="9476" width="26" style="330" bestFit="1" customWidth="1"/>
    <col min="9477" max="9477" width="19.140625" style="330" bestFit="1" customWidth="1"/>
    <col min="9478" max="9478" width="10.42578125" style="330" customWidth="1"/>
    <col min="9479" max="9479" width="11.85546875" style="330" customWidth="1"/>
    <col min="9480" max="9480" width="14.7109375" style="330" customWidth="1"/>
    <col min="9481" max="9481" width="9" style="330" bestFit="1" customWidth="1"/>
    <col min="9482" max="9721" width="9.140625" style="330"/>
    <col min="9722" max="9722" width="4.7109375" style="330" bestFit="1" customWidth="1"/>
    <col min="9723" max="9723" width="9.7109375" style="330" bestFit="1" customWidth="1"/>
    <col min="9724" max="9724" width="10" style="330" bestFit="1" customWidth="1"/>
    <col min="9725" max="9725" width="8.85546875" style="330" bestFit="1" customWidth="1"/>
    <col min="9726" max="9726" width="22.85546875" style="330" customWidth="1"/>
    <col min="9727" max="9727" width="59.7109375" style="330" bestFit="1" customWidth="1"/>
    <col min="9728" max="9728" width="57.85546875" style="330" bestFit="1" customWidth="1"/>
    <col min="9729" max="9729" width="35.28515625" style="330" bestFit="1" customWidth="1"/>
    <col min="9730" max="9730" width="28.140625" style="330" bestFit="1" customWidth="1"/>
    <col min="9731" max="9731" width="33.140625" style="330" bestFit="1" customWidth="1"/>
    <col min="9732" max="9732" width="26" style="330" bestFit="1" customWidth="1"/>
    <col min="9733" max="9733" width="19.140625" style="330" bestFit="1" customWidth="1"/>
    <col min="9734" max="9734" width="10.42578125" style="330" customWidth="1"/>
    <col min="9735" max="9735" width="11.85546875" style="330" customWidth="1"/>
    <col min="9736" max="9736" width="14.7109375" style="330" customWidth="1"/>
    <col min="9737" max="9737" width="9" style="330" bestFit="1" customWidth="1"/>
    <col min="9738" max="9977" width="9.140625" style="330"/>
    <col min="9978" max="9978" width="4.7109375" style="330" bestFit="1" customWidth="1"/>
    <col min="9979" max="9979" width="9.7109375" style="330" bestFit="1" customWidth="1"/>
    <col min="9980" max="9980" width="10" style="330" bestFit="1" customWidth="1"/>
    <col min="9981" max="9981" width="8.85546875" style="330" bestFit="1" customWidth="1"/>
    <col min="9982" max="9982" width="22.85546875" style="330" customWidth="1"/>
    <col min="9983" max="9983" width="59.7109375" style="330" bestFit="1" customWidth="1"/>
    <col min="9984" max="9984" width="57.85546875" style="330" bestFit="1" customWidth="1"/>
    <col min="9985" max="9985" width="35.28515625" style="330" bestFit="1" customWidth="1"/>
    <col min="9986" max="9986" width="28.140625" style="330" bestFit="1" customWidth="1"/>
    <col min="9987" max="9987" width="33.140625" style="330" bestFit="1" customWidth="1"/>
    <col min="9988" max="9988" width="26" style="330" bestFit="1" customWidth="1"/>
    <col min="9989" max="9989" width="19.140625" style="330" bestFit="1" customWidth="1"/>
    <col min="9990" max="9990" width="10.42578125" style="330" customWidth="1"/>
    <col min="9991" max="9991" width="11.85546875" style="330" customWidth="1"/>
    <col min="9992" max="9992" width="14.7109375" style="330" customWidth="1"/>
    <col min="9993" max="9993" width="9" style="330" bestFit="1" customWidth="1"/>
    <col min="9994" max="10233" width="9.140625" style="330"/>
    <col min="10234" max="10234" width="4.7109375" style="330" bestFit="1" customWidth="1"/>
    <col min="10235" max="10235" width="9.7109375" style="330" bestFit="1" customWidth="1"/>
    <col min="10236" max="10236" width="10" style="330" bestFit="1" customWidth="1"/>
    <col min="10237" max="10237" width="8.85546875" style="330" bestFit="1" customWidth="1"/>
    <col min="10238" max="10238" width="22.85546875" style="330" customWidth="1"/>
    <col min="10239" max="10239" width="59.7109375" style="330" bestFit="1" customWidth="1"/>
    <col min="10240" max="10240" width="57.85546875" style="330" bestFit="1" customWidth="1"/>
    <col min="10241" max="10241" width="35.28515625" style="330" bestFit="1" customWidth="1"/>
    <col min="10242" max="10242" width="28.140625" style="330" bestFit="1" customWidth="1"/>
    <col min="10243" max="10243" width="33.140625" style="330" bestFit="1" customWidth="1"/>
    <col min="10244" max="10244" width="26" style="330" bestFit="1" customWidth="1"/>
    <col min="10245" max="10245" width="19.140625" style="330" bestFit="1" customWidth="1"/>
    <col min="10246" max="10246" width="10.42578125" style="330" customWidth="1"/>
    <col min="10247" max="10247" width="11.85546875" style="330" customWidth="1"/>
    <col min="10248" max="10248" width="14.7109375" style="330" customWidth="1"/>
    <col min="10249" max="10249" width="9" style="330" bestFit="1" customWidth="1"/>
    <col min="10250" max="10489" width="9.140625" style="330"/>
    <col min="10490" max="10490" width="4.7109375" style="330" bestFit="1" customWidth="1"/>
    <col min="10491" max="10491" width="9.7109375" style="330" bestFit="1" customWidth="1"/>
    <col min="10492" max="10492" width="10" style="330" bestFit="1" customWidth="1"/>
    <col min="10493" max="10493" width="8.85546875" style="330" bestFit="1" customWidth="1"/>
    <col min="10494" max="10494" width="22.85546875" style="330" customWidth="1"/>
    <col min="10495" max="10495" width="59.7109375" style="330" bestFit="1" customWidth="1"/>
    <col min="10496" max="10496" width="57.85546875" style="330" bestFit="1" customWidth="1"/>
    <col min="10497" max="10497" width="35.28515625" style="330" bestFit="1" customWidth="1"/>
    <col min="10498" max="10498" width="28.140625" style="330" bestFit="1" customWidth="1"/>
    <col min="10499" max="10499" width="33.140625" style="330" bestFit="1" customWidth="1"/>
    <col min="10500" max="10500" width="26" style="330" bestFit="1" customWidth="1"/>
    <col min="10501" max="10501" width="19.140625" style="330" bestFit="1" customWidth="1"/>
    <col min="10502" max="10502" width="10.42578125" style="330" customWidth="1"/>
    <col min="10503" max="10503" width="11.85546875" style="330" customWidth="1"/>
    <col min="10504" max="10504" width="14.7109375" style="330" customWidth="1"/>
    <col min="10505" max="10505" width="9" style="330" bestFit="1" customWidth="1"/>
    <col min="10506" max="10745" width="9.140625" style="330"/>
    <col min="10746" max="10746" width="4.7109375" style="330" bestFit="1" customWidth="1"/>
    <col min="10747" max="10747" width="9.7109375" style="330" bestFit="1" customWidth="1"/>
    <col min="10748" max="10748" width="10" style="330" bestFit="1" customWidth="1"/>
    <col min="10749" max="10749" width="8.85546875" style="330" bestFit="1" customWidth="1"/>
    <col min="10750" max="10750" width="22.85546875" style="330" customWidth="1"/>
    <col min="10751" max="10751" width="59.7109375" style="330" bestFit="1" customWidth="1"/>
    <col min="10752" max="10752" width="57.85546875" style="330" bestFit="1" customWidth="1"/>
    <col min="10753" max="10753" width="35.28515625" style="330" bestFit="1" customWidth="1"/>
    <col min="10754" max="10754" width="28.140625" style="330" bestFit="1" customWidth="1"/>
    <col min="10755" max="10755" width="33.140625" style="330" bestFit="1" customWidth="1"/>
    <col min="10756" max="10756" width="26" style="330" bestFit="1" customWidth="1"/>
    <col min="10757" max="10757" width="19.140625" style="330" bestFit="1" customWidth="1"/>
    <col min="10758" max="10758" width="10.42578125" style="330" customWidth="1"/>
    <col min="10759" max="10759" width="11.85546875" style="330" customWidth="1"/>
    <col min="10760" max="10760" width="14.7109375" style="330" customWidth="1"/>
    <col min="10761" max="10761" width="9" style="330" bestFit="1" customWidth="1"/>
    <col min="10762" max="11001" width="9.140625" style="330"/>
    <col min="11002" max="11002" width="4.7109375" style="330" bestFit="1" customWidth="1"/>
    <col min="11003" max="11003" width="9.7109375" style="330" bestFit="1" customWidth="1"/>
    <col min="11004" max="11004" width="10" style="330" bestFit="1" customWidth="1"/>
    <col min="11005" max="11005" width="8.85546875" style="330" bestFit="1" customWidth="1"/>
    <col min="11006" max="11006" width="22.85546875" style="330" customWidth="1"/>
    <col min="11007" max="11007" width="59.7109375" style="330" bestFit="1" customWidth="1"/>
    <col min="11008" max="11008" width="57.85546875" style="330" bestFit="1" customWidth="1"/>
    <col min="11009" max="11009" width="35.28515625" style="330" bestFit="1" customWidth="1"/>
    <col min="11010" max="11010" width="28.140625" style="330" bestFit="1" customWidth="1"/>
    <col min="11011" max="11011" width="33.140625" style="330" bestFit="1" customWidth="1"/>
    <col min="11012" max="11012" width="26" style="330" bestFit="1" customWidth="1"/>
    <col min="11013" max="11013" width="19.140625" style="330" bestFit="1" customWidth="1"/>
    <col min="11014" max="11014" width="10.42578125" style="330" customWidth="1"/>
    <col min="11015" max="11015" width="11.85546875" style="330" customWidth="1"/>
    <col min="11016" max="11016" width="14.7109375" style="330" customWidth="1"/>
    <col min="11017" max="11017" width="9" style="330" bestFit="1" customWidth="1"/>
    <col min="11018" max="11257" width="9.140625" style="330"/>
    <col min="11258" max="11258" width="4.7109375" style="330" bestFit="1" customWidth="1"/>
    <col min="11259" max="11259" width="9.7109375" style="330" bestFit="1" customWidth="1"/>
    <col min="11260" max="11260" width="10" style="330" bestFit="1" customWidth="1"/>
    <col min="11261" max="11261" width="8.85546875" style="330" bestFit="1" customWidth="1"/>
    <col min="11262" max="11262" width="22.85546875" style="330" customWidth="1"/>
    <col min="11263" max="11263" width="59.7109375" style="330" bestFit="1" customWidth="1"/>
    <col min="11264" max="11264" width="57.85546875" style="330" bestFit="1" customWidth="1"/>
    <col min="11265" max="11265" width="35.28515625" style="330" bestFit="1" customWidth="1"/>
    <col min="11266" max="11266" width="28.140625" style="330" bestFit="1" customWidth="1"/>
    <col min="11267" max="11267" width="33.140625" style="330" bestFit="1" customWidth="1"/>
    <col min="11268" max="11268" width="26" style="330" bestFit="1" customWidth="1"/>
    <col min="11269" max="11269" width="19.140625" style="330" bestFit="1" customWidth="1"/>
    <col min="11270" max="11270" width="10.42578125" style="330" customWidth="1"/>
    <col min="11271" max="11271" width="11.85546875" style="330" customWidth="1"/>
    <col min="11272" max="11272" width="14.7109375" style="330" customWidth="1"/>
    <col min="11273" max="11273" width="9" style="330" bestFit="1" customWidth="1"/>
    <col min="11274" max="11513" width="9.140625" style="330"/>
    <col min="11514" max="11514" width="4.7109375" style="330" bestFit="1" customWidth="1"/>
    <col min="11515" max="11515" width="9.7109375" style="330" bestFit="1" customWidth="1"/>
    <col min="11516" max="11516" width="10" style="330" bestFit="1" customWidth="1"/>
    <col min="11517" max="11517" width="8.85546875" style="330" bestFit="1" customWidth="1"/>
    <col min="11518" max="11518" width="22.85546875" style="330" customWidth="1"/>
    <col min="11519" max="11519" width="59.7109375" style="330" bestFit="1" customWidth="1"/>
    <col min="11520" max="11520" width="57.85546875" style="330" bestFit="1" customWidth="1"/>
    <col min="11521" max="11521" width="35.28515625" style="330" bestFit="1" customWidth="1"/>
    <col min="11522" max="11522" width="28.140625" style="330" bestFit="1" customWidth="1"/>
    <col min="11523" max="11523" width="33.140625" style="330" bestFit="1" customWidth="1"/>
    <col min="11524" max="11524" width="26" style="330" bestFit="1" customWidth="1"/>
    <col min="11525" max="11525" width="19.140625" style="330" bestFit="1" customWidth="1"/>
    <col min="11526" max="11526" width="10.42578125" style="330" customWidth="1"/>
    <col min="11527" max="11527" width="11.85546875" style="330" customWidth="1"/>
    <col min="11528" max="11528" width="14.7109375" style="330" customWidth="1"/>
    <col min="11529" max="11529" width="9" style="330" bestFit="1" customWidth="1"/>
    <col min="11530" max="11769" width="9.140625" style="330"/>
    <col min="11770" max="11770" width="4.7109375" style="330" bestFit="1" customWidth="1"/>
    <col min="11771" max="11771" width="9.7109375" style="330" bestFit="1" customWidth="1"/>
    <col min="11772" max="11772" width="10" style="330" bestFit="1" customWidth="1"/>
    <col min="11773" max="11773" width="8.85546875" style="330" bestFit="1" customWidth="1"/>
    <col min="11774" max="11774" width="22.85546875" style="330" customWidth="1"/>
    <col min="11775" max="11775" width="59.7109375" style="330" bestFit="1" customWidth="1"/>
    <col min="11776" max="11776" width="57.85546875" style="330" bestFit="1" customWidth="1"/>
    <col min="11777" max="11777" width="35.28515625" style="330" bestFit="1" customWidth="1"/>
    <col min="11778" max="11778" width="28.140625" style="330" bestFit="1" customWidth="1"/>
    <col min="11779" max="11779" width="33.140625" style="330" bestFit="1" customWidth="1"/>
    <col min="11780" max="11780" width="26" style="330" bestFit="1" customWidth="1"/>
    <col min="11781" max="11781" width="19.140625" style="330" bestFit="1" customWidth="1"/>
    <col min="11782" max="11782" width="10.42578125" style="330" customWidth="1"/>
    <col min="11783" max="11783" width="11.85546875" style="330" customWidth="1"/>
    <col min="11784" max="11784" width="14.7109375" style="330" customWidth="1"/>
    <col min="11785" max="11785" width="9" style="330" bestFit="1" customWidth="1"/>
    <col min="11786" max="12025" width="9.140625" style="330"/>
    <col min="12026" max="12026" width="4.7109375" style="330" bestFit="1" customWidth="1"/>
    <col min="12027" max="12027" width="9.7109375" style="330" bestFit="1" customWidth="1"/>
    <col min="12028" max="12028" width="10" style="330" bestFit="1" customWidth="1"/>
    <col min="12029" max="12029" width="8.85546875" style="330" bestFit="1" customWidth="1"/>
    <col min="12030" max="12030" width="22.85546875" style="330" customWidth="1"/>
    <col min="12031" max="12031" width="59.7109375" style="330" bestFit="1" customWidth="1"/>
    <col min="12032" max="12032" width="57.85546875" style="330" bestFit="1" customWidth="1"/>
    <col min="12033" max="12033" width="35.28515625" style="330" bestFit="1" customWidth="1"/>
    <col min="12034" max="12034" width="28.140625" style="330" bestFit="1" customWidth="1"/>
    <col min="12035" max="12035" width="33.140625" style="330" bestFit="1" customWidth="1"/>
    <col min="12036" max="12036" width="26" style="330" bestFit="1" customWidth="1"/>
    <col min="12037" max="12037" width="19.140625" style="330" bestFit="1" customWidth="1"/>
    <col min="12038" max="12038" width="10.42578125" style="330" customWidth="1"/>
    <col min="12039" max="12039" width="11.85546875" style="330" customWidth="1"/>
    <col min="12040" max="12040" width="14.7109375" style="330" customWidth="1"/>
    <col min="12041" max="12041" width="9" style="330" bestFit="1" customWidth="1"/>
    <col min="12042" max="12281" width="9.140625" style="330"/>
    <col min="12282" max="12282" width="4.7109375" style="330" bestFit="1" customWidth="1"/>
    <col min="12283" max="12283" width="9.7109375" style="330" bestFit="1" customWidth="1"/>
    <col min="12284" max="12284" width="10" style="330" bestFit="1" customWidth="1"/>
    <col min="12285" max="12285" width="8.85546875" style="330" bestFit="1" customWidth="1"/>
    <col min="12286" max="12286" width="22.85546875" style="330" customWidth="1"/>
    <col min="12287" max="12287" width="59.7109375" style="330" bestFit="1" customWidth="1"/>
    <col min="12288" max="12288" width="57.85546875" style="330" bestFit="1" customWidth="1"/>
    <col min="12289" max="12289" width="35.28515625" style="330" bestFit="1" customWidth="1"/>
    <col min="12290" max="12290" width="28.140625" style="330" bestFit="1" customWidth="1"/>
    <col min="12291" max="12291" width="33.140625" style="330" bestFit="1" customWidth="1"/>
    <col min="12292" max="12292" width="26" style="330" bestFit="1" customWidth="1"/>
    <col min="12293" max="12293" width="19.140625" style="330" bestFit="1" customWidth="1"/>
    <col min="12294" max="12294" width="10.42578125" style="330" customWidth="1"/>
    <col min="12295" max="12295" width="11.85546875" style="330" customWidth="1"/>
    <col min="12296" max="12296" width="14.7109375" style="330" customWidth="1"/>
    <col min="12297" max="12297" width="9" style="330" bestFit="1" customWidth="1"/>
    <col min="12298" max="12537" width="9.140625" style="330"/>
    <col min="12538" max="12538" width="4.7109375" style="330" bestFit="1" customWidth="1"/>
    <col min="12539" max="12539" width="9.7109375" style="330" bestFit="1" customWidth="1"/>
    <col min="12540" max="12540" width="10" style="330" bestFit="1" customWidth="1"/>
    <col min="12541" max="12541" width="8.85546875" style="330" bestFit="1" customWidth="1"/>
    <col min="12542" max="12542" width="22.85546875" style="330" customWidth="1"/>
    <col min="12543" max="12543" width="59.7109375" style="330" bestFit="1" customWidth="1"/>
    <col min="12544" max="12544" width="57.85546875" style="330" bestFit="1" customWidth="1"/>
    <col min="12545" max="12545" width="35.28515625" style="330" bestFit="1" customWidth="1"/>
    <col min="12546" max="12546" width="28.140625" style="330" bestFit="1" customWidth="1"/>
    <col min="12547" max="12547" width="33.140625" style="330" bestFit="1" customWidth="1"/>
    <col min="12548" max="12548" width="26" style="330" bestFit="1" customWidth="1"/>
    <col min="12549" max="12549" width="19.140625" style="330" bestFit="1" customWidth="1"/>
    <col min="12550" max="12550" width="10.42578125" style="330" customWidth="1"/>
    <col min="12551" max="12551" width="11.85546875" style="330" customWidth="1"/>
    <col min="12552" max="12552" width="14.7109375" style="330" customWidth="1"/>
    <col min="12553" max="12553" width="9" style="330" bestFit="1" customWidth="1"/>
    <col min="12554" max="12793" width="9.140625" style="330"/>
    <col min="12794" max="12794" width="4.7109375" style="330" bestFit="1" customWidth="1"/>
    <col min="12795" max="12795" width="9.7109375" style="330" bestFit="1" customWidth="1"/>
    <col min="12796" max="12796" width="10" style="330" bestFit="1" customWidth="1"/>
    <col min="12797" max="12797" width="8.85546875" style="330" bestFit="1" customWidth="1"/>
    <col min="12798" max="12798" width="22.85546875" style="330" customWidth="1"/>
    <col min="12799" max="12799" width="59.7109375" style="330" bestFit="1" customWidth="1"/>
    <col min="12800" max="12800" width="57.85546875" style="330" bestFit="1" customWidth="1"/>
    <col min="12801" max="12801" width="35.28515625" style="330" bestFit="1" customWidth="1"/>
    <col min="12802" max="12802" width="28.140625" style="330" bestFit="1" customWidth="1"/>
    <col min="12803" max="12803" width="33.140625" style="330" bestFit="1" customWidth="1"/>
    <col min="12804" max="12804" width="26" style="330" bestFit="1" customWidth="1"/>
    <col min="12805" max="12805" width="19.140625" style="330" bestFit="1" customWidth="1"/>
    <col min="12806" max="12806" width="10.42578125" style="330" customWidth="1"/>
    <col min="12807" max="12807" width="11.85546875" style="330" customWidth="1"/>
    <col min="12808" max="12808" width="14.7109375" style="330" customWidth="1"/>
    <col min="12809" max="12809" width="9" style="330" bestFit="1" customWidth="1"/>
    <col min="12810" max="13049" width="9.140625" style="330"/>
    <col min="13050" max="13050" width="4.7109375" style="330" bestFit="1" customWidth="1"/>
    <col min="13051" max="13051" width="9.7109375" style="330" bestFit="1" customWidth="1"/>
    <col min="13052" max="13052" width="10" style="330" bestFit="1" customWidth="1"/>
    <col min="13053" max="13053" width="8.85546875" style="330" bestFit="1" customWidth="1"/>
    <col min="13054" max="13054" width="22.85546875" style="330" customWidth="1"/>
    <col min="13055" max="13055" width="59.7109375" style="330" bestFit="1" customWidth="1"/>
    <col min="13056" max="13056" width="57.85546875" style="330" bestFit="1" customWidth="1"/>
    <col min="13057" max="13057" width="35.28515625" style="330" bestFit="1" customWidth="1"/>
    <col min="13058" max="13058" width="28.140625" style="330" bestFit="1" customWidth="1"/>
    <col min="13059" max="13059" width="33.140625" style="330" bestFit="1" customWidth="1"/>
    <col min="13060" max="13060" width="26" style="330" bestFit="1" customWidth="1"/>
    <col min="13061" max="13061" width="19.140625" style="330" bestFit="1" customWidth="1"/>
    <col min="13062" max="13062" width="10.42578125" style="330" customWidth="1"/>
    <col min="13063" max="13063" width="11.85546875" style="330" customWidth="1"/>
    <col min="13064" max="13064" width="14.7109375" style="330" customWidth="1"/>
    <col min="13065" max="13065" width="9" style="330" bestFit="1" customWidth="1"/>
    <col min="13066" max="13305" width="9.140625" style="330"/>
    <col min="13306" max="13306" width="4.7109375" style="330" bestFit="1" customWidth="1"/>
    <col min="13307" max="13307" width="9.7109375" style="330" bestFit="1" customWidth="1"/>
    <col min="13308" max="13308" width="10" style="330" bestFit="1" customWidth="1"/>
    <col min="13309" max="13309" width="8.85546875" style="330" bestFit="1" customWidth="1"/>
    <col min="13310" max="13310" width="22.85546875" style="330" customWidth="1"/>
    <col min="13311" max="13311" width="59.7109375" style="330" bestFit="1" customWidth="1"/>
    <col min="13312" max="13312" width="57.85546875" style="330" bestFit="1" customWidth="1"/>
    <col min="13313" max="13313" width="35.28515625" style="330" bestFit="1" customWidth="1"/>
    <col min="13314" max="13314" width="28.140625" style="330" bestFit="1" customWidth="1"/>
    <col min="13315" max="13315" width="33.140625" style="330" bestFit="1" customWidth="1"/>
    <col min="13316" max="13316" width="26" style="330" bestFit="1" customWidth="1"/>
    <col min="13317" max="13317" width="19.140625" style="330" bestFit="1" customWidth="1"/>
    <col min="13318" max="13318" width="10.42578125" style="330" customWidth="1"/>
    <col min="13319" max="13319" width="11.85546875" style="330" customWidth="1"/>
    <col min="13320" max="13320" width="14.7109375" style="330" customWidth="1"/>
    <col min="13321" max="13321" width="9" style="330" bestFit="1" customWidth="1"/>
    <col min="13322" max="13561" width="9.140625" style="330"/>
    <col min="13562" max="13562" width="4.7109375" style="330" bestFit="1" customWidth="1"/>
    <col min="13563" max="13563" width="9.7109375" style="330" bestFit="1" customWidth="1"/>
    <col min="13564" max="13564" width="10" style="330" bestFit="1" customWidth="1"/>
    <col min="13565" max="13565" width="8.85546875" style="330" bestFit="1" customWidth="1"/>
    <col min="13566" max="13566" width="22.85546875" style="330" customWidth="1"/>
    <col min="13567" max="13567" width="59.7109375" style="330" bestFit="1" customWidth="1"/>
    <col min="13568" max="13568" width="57.85546875" style="330" bestFit="1" customWidth="1"/>
    <col min="13569" max="13569" width="35.28515625" style="330" bestFit="1" customWidth="1"/>
    <col min="13570" max="13570" width="28.140625" style="330" bestFit="1" customWidth="1"/>
    <col min="13571" max="13571" width="33.140625" style="330" bestFit="1" customWidth="1"/>
    <col min="13572" max="13572" width="26" style="330" bestFit="1" customWidth="1"/>
    <col min="13573" max="13573" width="19.140625" style="330" bestFit="1" customWidth="1"/>
    <col min="13574" max="13574" width="10.42578125" style="330" customWidth="1"/>
    <col min="13575" max="13575" width="11.85546875" style="330" customWidth="1"/>
    <col min="13576" max="13576" width="14.7109375" style="330" customWidth="1"/>
    <col min="13577" max="13577" width="9" style="330" bestFit="1" customWidth="1"/>
    <col min="13578" max="13817" width="9.140625" style="330"/>
    <col min="13818" max="13818" width="4.7109375" style="330" bestFit="1" customWidth="1"/>
    <col min="13819" max="13819" width="9.7109375" style="330" bestFit="1" customWidth="1"/>
    <col min="13820" max="13820" width="10" style="330" bestFit="1" customWidth="1"/>
    <col min="13821" max="13821" width="8.85546875" style="330" bestFit="1" customWidth="1"/>
    <col min="13822" max="13822" width="22.85546875" style="330" customWidth="1"/>
    <col min="13823" max="13823" width="59.7109375" style="330" bestFit="1" customWidth="1"/>
    <col min="13824" max="13824" width="57.85546875" style="330" bestFit="1" customWidth="1"/>
    <col min="13825" max="13825" width="35.28515625" style="330" bestFit="1" customWidth="1"/>
    <col min="13826" max="13826" width="28.140625" style="330" bestFit="1" customWidth="1"/>
    <col min="13827" max="13827" width="33.140625" style="330" bestFit="1" customWidth="1"/>
    <col min="13828" max="13828" width="26" style="330" bestFit="1" customWidth="1"/>
    <col min="13829" max="13829" width="19.140625" style="330" bestFit="1" customWidth="1"/>
    <col min="13830" max="13830" width="10.42578125" style="330" customWidth="1"/>
    <col min="13831" max="13831" width="11.85546875" style="330" customWidth="1"/>
    <col min="13832" max="13832" width="14.7109375" style="330" customWidth="1"/>
    <col min="13833" max="13833" width="9" style="330" bestFit="1" customWidth="1"/>
    <col min="13834" max="14073" width="9.140625" style="330"/>
    <col min="14074" max="14074" width="4.7109375" style="330" bestFit="1" customWidth="1"/>
    <col min="14075" max="14075" width="9.7109375" style="330" bestFit="1" customWidth="1"/>
    <col min="14076" max="14076" width="10" style="330" bestFit="1" customWidth="1"/>
    <col min="14077" max="14077" width="8.85546875" style="330" bestFit="1" customWidth="1"/>
    <col min="14078" max="14078" width="22.85546875" style="330" customWidth="1"/>
    <col min="14079" max="14079" width="59.7109375" style="330" bestFit="1" customWidth="1"/>
    <col min="14080" max="14080" width="57.85546875" style="330" bestFit="1" customWidth="1"/>
    <col min="14081" max="14081" width="35.28515625" style="330" bestFit="1" customWidth="1"/>
    <col min="14082" max="14082" width="28.140625" style="330" bestFit="1" customWidth="1"/>
    <col min="14083" max="14083" width="33.140625" style="330" bestFit="1" customWidth="1"/>
    <col min="14084" max="14084" width="26" style="330" bestFit="1" customWidth="1"/>
    <col min="14085" max="14085" width="19.140625" style="330" bestFit="1" customWidth="1"/>
    <col min="14086" max="14086" width="10.42578125" style="330" customWidth="1"/>
    <col min="14087" max="14087" width="11.85546875" style="330" customWidth="1"/>
    <col min="14088" max="14088" width="14.7109375" style="330" customWidth="1"/>
    <col min="14089" max="14089" width="9" style="330" bestFit="1" customWidth="1"/>
    <col min="14090" max="14329" width="9.140625" style="330"/>
    <col min="14330" max="14330" width="4.7109375" style="330" bestFit="1" customWidth="1"/>
    <col min="14331" max="14331" width="9.7109375" style="330" bestFit="1" customWidth="1"/>
    <col min="14332" max="14332" width="10" style="330" bestFit="1" customWidth="1"/>
    <col min="14333" max="14333" width="8.85546875" style="330" bestFit="1" customWidth="1"/>
    <col min="14334" max="14334" width="22.85546875" style="330" customWidth="1"/>
    <col min="14335" max="14335" width="59.7109375" style="330" bestFit="1" customWidth="1"/>
    <col min="14336" max="14336" width="57.85546875" style="330" bestFit="1" customWidth="1"/>
    <col min="14337" max="14337" width="35.28515625" style="330" bestFit="1" customWidth="1"/>
    <col min="14338" max="14338" width="28.140625" style="330" bestFit="1" customWidth="1"/>
    <col min="14339" max="14339" width="33.140625" style="330" bestFit="1" customWidth="1"/>
    <col min="14340" max="14340" width="26" style="330" bestFit="1" customWidth="1"/>
    <col min="14341" max="14341" width="19.140625" style="330" bestFit="1" customWidth="1"/>
    <col min="14342" max="14342" width="10.42578125" style="330" customWidth="1"/>
    <col min="14343" max="14343" width="11.85546875" style="330" customWidth="1"/>
    <col min="14344" max="14344" width="14.7109375" style="330" customWidth="1"/>
    <col min="14345" max="14345" width="9" style="330" bestFit="1" customWidth="1"/>
    <col min="14346" max="14585" width="9.140625" style="330"/>
    <col min="14586" max="14586" width="4.7109375" style="330" bestFit="1" customWidth="1"/>
    <col min="14587" max="14587" width="9.7109375" style="330" bestFit="1" customWidth="1"/>
    <col min="14588" max="14588" width="10" style="330" bestFit="1" customWidth="1"/>
    <col min="14589" max="14589" width="8.85546875" style="330" bestFit="1" customWidth="1"/>
    <col min="14590" max="14590" width="22.85546875" style="330" customWidth="1"/>
    <col min="14591" max="14591" width="59.7109375" style="330" bestFit="1" customWidth="1"/>
    <col min="14592" max="14592" width="57.85546875" style="330" bestFit="1" customWidth="1"/>
    <col min="14593" max="14593" width="35.28515625" style="330" bestFit="1" customWidth="1"/>
    <col min="14594" max="14594" width="28.140625" style="330" bestFit="1" customWidth="1"/>
    <col min="14595" max="14595" width="33.140625" style="330" bestFit="1" customWidth="1"/>
    <col min="14596" max="14596" width="26" style="330" bestFit="1" customWidth="1"/>
    <col min="14597" max="14597" width="19.140625" style="330" bestFit="1" customWidth="1"/>
    <col min="14598" max="14598" width="10.42578125" style="330" customWidth="1"/>
    <col min="14599" max="14599" width="11.85546875" style="330" customWidth="1"/>
    <col min="14600" max="14600" width="14.7109375" style="330" customWidth="1"/>
    <col min="14601" max="14601" width="9" style="330" bestFit="1" customWidth="1"/>
    <col min="14602" max="14841" width="9.140625" style="330"/>
    <col min="14842" max="14842" width="4.7109375" style="330" bestFit="1" customWidth="1"/>
    <col min="14843" max="14843" width="9.7109375" style="330" bestFit="1" customWidth="1"/>
    <col min="14844" max="14844" width="10" style="330" bestFit="1" customWidth="1"/>
    <col min="14845" max="14845" width="8.85546875" style="330" bestFit="1" customWidth="1"/>
    <col min="14846" max="14846" width="22.85546875" style="330" customWidth="1"/>
    <col min="14847" max="14847" width="59.7109375" style="330" bestFit="1" customWidth="1"/>
    <col min="14848" max="14848" width="57.85546875" style="330" bestFit="1" customWidth="1"/>
    <col min="14849" max="14849" width="35.28515625" style="330" bestFit="1" customWidth="1"/>
    <col min="14850" max="14850" width="28.140625" style="330" bestFit="1" customWidth="1"/>
    <col min="14851" max="14851" width="33.140625" style="330" bestFit="1" customWidth="1"/>
    <col min="14852" max="14852" width="26" style="330" bestFit="1" customWidth="1"/>
    <col min="14853" max="14853" width="19.140625" style="330" bestFit="1" customWidth="1"/>
    <col min="14854" max="14854" width="10.42578125" style="330" customWidth="1"/>
    <col min="14855" max="14855" width="11.85546875" style="330" customWidth="1"/>
    <col min="14856" max="14856" width="14.7109375" style="330" customWidth="1"/>
    <col min="14857" max="14857" width="9" style="330" bestFit="1" customWidth="1"/>
    <col min="14858" max="15097" width="9.140625" style="330"/>
    <col min="15098" max="15098" width="4.7109375" style="330" bestFit="1" customWidth="1"/>
    <col min="15099" max="15099" width="9.7109375" style="330" bestFit="1" customWidth="1"/>
    <col min="15100" max="15100" width="10" style="330" bestFit="1" customWidth="1"/>
    <col min="15101" max="15101" width="8.85546875" style="330" bestFit="1" customWidth="1"/>
    <col min="15102" max="15102" width="22.85546875" style="330" customWidth="1"/>
    <col min="15103" max="15103" width="59.7109375" style="330" bestFit="1" customWidth="1"/>
    <col min="15104" max="15104" width="57.85546875" style="330" bestFit="1" customWidth="1"/>
    <col min="15105" max="15105" width="35.28515625" style="330" bestFit="1" customWidth="1"/>
    <col min="15106" max="15106" width="28.140625" style="330" bestFit="1" customWidth="1"/>
    <col min="15107" max="15107" width="33.140625" style="330" bestFit="1" customWidth="1"/>
    <col min="15108" max="15108" width="26" style="330" bestFit="1" customWidth="1"/>
    <col min="15109" max="15109" width="19.140625" style="330" bestFit="1" customWidth="1"/>
    <col min="15110" max="15110" width="10.42578125" style="330" customWidth="1"/>
    <col min="15111" max="15111" width="11.85546875" style="330" customWidth="1"/>
    <col min="15112" max="15112" width="14.7109375" style="330" customWidth="1"/>
    <col min="15113" max="15113" width="9" style="330" bestFit="1" customWidth="1"/>
    <col min="15114" max="15353" width="9.140625" style="330"/>
    <col min="15354" max="15354" width="4.7109375" style="330" bestFit="1" customWidth="1"/>
    <col min="15355" max="15355" width="9.7109375" style="330" bestFit="1" customWidth="1"/>
    <col min="15356" max="15356" width="10" style="330" bestFit="1" customWidth="1"/>
    <col min="15357" max="15357" width="8.85546875" style="330" bestFit="1" customWidth="1"/>
    <col min="15358" max="15358" width="22.85546875" style="330" customWidth="1"/>
    <col min="15359" max="15359" width="59.7109375" style="330" bestFit="1" customWidth="1"/>
    <col min="15360" max="15360" width="57.85546875" style="330" bestFit="1" customWidth="1"/>
    <col min="15361" max="15361" width="35.28515625" style="330" bestFit="1" customWidth="1"/>
    <col min="15362" max="15362" width="28.140625" style="330" bestFit="1" customWidth="1"/>
    <col min="15363" max="15363" width="33.140625" style="330" bestFit="1" customWidth="1"/>
    <col min="15364" max="15364" width="26" style="330" bestFit="1" customWidth="1"/>
    <col min="15365" max="15365" width="19.140625" style="330" bestFit="1" customWidth="1"/>
    <col min="15366" max="15366" width="10.42578125" style="330" customWidth="1"/>
    <col min="15367" max="15367" width="11.85546875" style="330" customWidth="1"/>
    <col min="15368" max="15368" width="14.7109375" style="330" customWidth="1"/>
    <col min="15369" max="15369" width="9" style="330" bestFit="1" customWidth="1"/>
    <col min="15370" max="15609" width="9.140625" style="330"/>
    <col min="15610" max="15610" width="4.7109375" style="330" bestFit="1" customWidth="1"/>
    <col min="15611" max="15611" width="9.7109375" style="330" bestFit="1" customWidth="1"/>
    <col min="15612" max="15612" width="10" style="330" bestFit="1" customWidth="1"/>
    <col min="15613" max="15613" width="8.85546875" style="330" bestFit="1" customWidth="1"/>
    <col min="15614" max="15614" width="22.85546875" style="330" customWidth="1"/>
    <col min="15615" max="15615" width="59.7109375" style="330" bestFit="1" customWidth="1"/>
    <col min="15616" max="15616" width="57.85546875" style="330" bestFit="1" customWidth="1"/>
    <col min="15617" max="15617" width="35.28515625" style="330" bestFit="1" customWidth="1"/>
    <col min="15618" max="15618" width="28.140625" style="330" bestFit="1" customWidth="1"/>
    <col min="15619" max="15619" width="33.140625" style="330" bestFit="1" customWidth="1"/>
    <col min="15620" max="15620" width="26" style="330" bestFit="1" customWidth="1"/>
    <col min="15621" max="15621" width="19.140625" style="330" bestFit="1" customWidth="1"/>
    <col min="15622" max="15622" width="10.42578125" style="330" customWidth="1"/>
    <col min="15623" max="15623" width="11.85546875" style="330" customWidth="1"/>
    <col min="15624" max="15624" width="14.7109375" style="330" customWidth="1"/>
    <col min="15625" max="15625" width="9" style="330" bestFit="1" customWidth="1"/>
    <col min="15626" max="15865" width="9.140625" style="330"/>
    <col min="15866" max="15866" width="4.7109375" style="330" bestFit="1" customWidth="1"/>
    <col min="15867" max="15867" width="9.7109375" style="330" bestFit="1" customWidth="1"/>
    <col min="15868" max="15868" width="10" style="330" bestFit="1" customWidth="1"/>
    <col min="15869" max="15869" width="8.85546875" style="330" bestFit="1" customWidth="1"/>
    <col min="15870" max="15870" width="22.85546875" style="330" customWidth="1"/>
    <col min="15871" max="15871" width="59.7109375" style="330" bestFit="1" customWidth="1"/>
    <col min="15872" max="15872" width="57.85546875" style="330" bestFit="1" customWidth="1"/>
    <col min="15873" max="15873" width="35.28515625" style="330" bestFit="1" customWidth="1"/>
    <col min="15874" max="15874" width="28.140625" style="330" bestFit="1" customWidth="1"/>
    <col min="15875" max="15875" width="33.140625" style="330" bestFit="1" customWidth="1"/>
    <col min="15876" max="15876" width="26" style="330" bestFit="1" customWidth="1"/>
    <col min="15877" max="15877" width="19.140625" style="330" bestFit="1" customWidth="1"/>
    <col min="15878" max="15878" width="10.42578125" style="330" customWidth="1"/>
    <col min="15879" max="15879" width="11.85546875" style="330" customWidth="1"/>
    <col min="15880" max="15880" width="14.7109375" style="330" customWidth="1"/>
    <col min="15881" max="15881" width="9" style="330" bestFit="1" customWidth="1"/>
    <col min="15882" max="16121" width="9.140625" style="330"/>
    <col min="16122" max="16122" width="4.7109375" style="330" bestFit="1" customWidth="1"/>
    <col min="16123" max="16123" width="9.7109375" style="330" bestFit="1" customWidth="1"/>
    <col min="16124" max="16124" width="10" style="330" bestFit="1" customWidth="1"/>
    <col min="16125" max="16125" width="8.85546875" style="330" bestFit="1" customWidth="1"/>
    <col min="16126" max="16126" width="22.85546875" style="330" customWidth="1"/>
    <col min="16127" max="16127" width="59.7109375" style="330" bestFit="1" customWidth="1"/>
    <col min="16128" max="16128" width="57.85546875" style="330" bestFit="1" customWidth="1"/>
    <col min="16129" max="16129" width="35.28515625" style="330" bestFit="1" customWidth="1"/>
    <col min="16130" max="16130" width="28.140625" style="330" bestFit="1" customWidth="1"/>
    <col min="16131" max="16131" width="33.140625" style="330" bestFit="1" customWidth="1"/>
    <col min="16132" max="16132" width="26" style="330" bestFit="1" customWidth="1"/>
    <col min="16133" max="16133" width="19.140625" style="330" bestFit="1" customWidth="1"/>
    <col min="16134" max="16134" width="10.42578125" style="330" customWidth="1"/>
    <col min="16135" max="16135" width="11.85546875" style="330" customWidth="1"/>
    <col min="16136" max="16136" width="14.7109375" style="330" customWidth="1"/>
    <col min="16137" max="16137" width="9" style="330" bestFit="1" customWidth="1"/>
    <col min="16138" max="16384" width="9.140625" style="330"/>
  </cols>
  <sheetData>
    <row r="1" spans="1:18" x14ac:dyDescent="0.25">
      <c r="M1" s="334"/>
      <c r="N1" s="334"/>
      <c r="O1" s="334"/>
      <c r="P1" s="335"/>
    </row>
    <row r="2" spans="1:18" s="337" customFormat="1" ht="18.75" x14ac:dyDescent="0.25">
      <c r="A2" s="336" t="s">
        <v>1714</v>
      </c>
      <c r="E2" s="338"/>
      <c r="L2" s="338"/>
      <c r="M2" s="339"/>
      <c r="N2" s="339"/>
      <c r="O2" s="339"/>
      <c r="P2" s="340"/>
    </row>
    <row r="3" spans="1:18" x14ac:dyDescent="0.25">
      <c r="M3" s="334"/>
      <c r="N3" s="334"/>
      <c r="O3" s="334"/>
      <c r="P3" s="335"/>
    </row>
    <row r="4" spans="1:18" s="341" customFormat="1" ht="75.75" customHeight="1" x14ac:dyDescent="0.25">
      <c r="A4" s="753" t="s">
        <v>0</v>
      </c>
      <c r="B4" s="754" t="s">
        <v>1</v>
      </c>
      <c r="C4" s="754" t="s">
        <v>2</v>
      </c>
      <c r="D4" s="754" t="s">
        <v>3</v>
      </c>
      <c r="E4" s="753" t="s">
        <v>4</v>
      </c>
      <c r="F4" s="753" t="s">
        <v>5</v>
      </c>
      <c r="G4" s="753" t="s">
        <v>6</v>
      </c>
      <c r="H4" s="754" t="s">
        <v>7</v>
      </c>
      <c r="I4" s="754"/>
      <c r="J4" s="753" t="s">
        <v>8</v>
      </c>
      <c r="K4" s="755" t="s">
        <v>9</v>
      </c>
      <c r="L4" s="756"/>
      <c r="M4" s="757" t="s">
        <v>10</v>
      </c>
      <c r="N4" s="757"/>
      <c r="O4" s="757" t="s">
        <v>11</v>
      </c>
      <c r="P4" s="757"/>
      <c r="Q4" s="753" t="s">
        <v>12</v>
      </c>
      <c r="R4" s="754" t="s">
        <v>13</v>
      </c>
    </row>
    <row r="5" spans="1:18" s="341" customFormat="1" ht="17.25" x14ac:dyDescent="0.25">
      <c r="A5" s="753"/>
      <c r="B5" s="754"/>
      <c r="C5" s="754"/>
      <c r="D5" s="754"/>
      <c r="E5" s="753"/>
      <c r="F5" s="753"/>
      <c r="G5" s="753"/>
      <c r="H5" s="342" t="s">
        <v>14</v>
      </c>
      <c r="I5" s="342" t="s">
        <v>15</v>
      </c>
      <c r="J5" s="753"/>
      <c r="K5" s="343">
        <v>2020</v>
      </c>
      <c r="L5" s="343">
        <v>2021</v>
      </c>
      <c r="M5" s="344">
        <v>2020</v>
      </c>
      <c r="N5" s="344">
        <v>2021</v>
      </c>
      <c r="O5" s="344">
        <v>2020</v>
      </c>
      <c r="P5" s="344">
        <v>2021</v>
      </c>
      <c r="Q5" s="753"/>
      <c r="R5" s="754"/>
    </row>
    <row r="6" spans="1:18" s="341" customFormat="1" ht="17.25" x14ac:dyDescent="0.25">
      <c r="A6" s="345" t="s">
        <v>16</v>
      </c>
      <c r="B6" s="342" t="s">
        <v>17</v>
      </c>
      <c r="C6" s="342" t="s">
        <v>18</v>
      </c>
      <c r="D6" s="342" t="s">
        <v>19</v>
      </c>
      <c r="E6" s="345" t="s">
        <v>20</v>
      </c>
      <c r="F6" s="345" t="s">
        <v>21</v>
      </c>
      <c r="G6" s="345" t="s">
        <v>22</v>
      </c>
      <c r="H6" s="342" t="s">
        <v>23</v>
      </c>
      <c r="I6" s="342" t="s">
        <v>24</v>
      </c>
      <c r="J6" s="345" t="s">
        <v>25</v>
      </c>
      <c r="K6" s="343" t="s">
        <v>26</v>
      </c>
      <c r="L6" s="343" t="s">
        <v>27</v>
      </c>
      <c r="M6" s="346" t="s">
        <v>28</v>
      </c>
      <c r="N6" s="346" t="s">
        <v>29</v>
      </c>
      <c r="O6" s="346" t="s">
        <v>30</v>
      </c>
      <c r="P6" s="346" t="s">
        <v>31</v>
      </c>
      <c r="Q6" s="345" t="s">
        <v>32</v>
      </c>
      <c r="R6" s="347" t="s">
        <v>33</v>
      </c>
    </row>
    <row r="7" spans="1:18" s="521" customFormat="1" ht="213.75" customHeight="1" x14ac:dyDescent="0.25">
      <c r="A7" s="520">
        <v>1</v>
      </c>
      <c r="B7" s="520">
        <v>3</v>
      </c>
      <c r="C7" s="520">
        <v>2.2999999999999998</v>
      </c>
      <c r="D7" s="520">
        <v>10</v>
      </c>
      <c r="E7" s="520" t="s">
        <v>1556</v>
      </c>
      <c r="F7" s="523" t="s">
        <v>1557</v>
      </c>
      <c r="G7" s="520" t="s">
        <v>1558</v>
      </c>
      <c r="H7" s="520" t="s">
        <v>1277</v>
      </c>
      <c r="I7" s="520">
        <v>2</v>
      </c>
      <c r="J7" s="520" t="s">
        <v>1559</v>
      </c>
      <c r="K7" s="524" t="s">
        <v>1560</v>
      </c>
      <c r="L7" s="525" t="s">
        <v>1561</v>
      </c>
      <c r="M7" s="524" t="s">
        <v>1560</v>
      </c>
      <c r="N7" s="526">
        <v>600000</v>
      </c>
      <c r="O7" s="526"/>
      <c r="P7" s="526">
        <v>600000</v>
      </c>
      <c r="Q7" s="520" t="s">
        <v>1562</v>
      </c>
      <c r="R7" s="520" t="s">
        <v>902</v>
      </c>
    </row>
    <row r="8" spans="1:18" s="332" customFormat="1" ht="369.75" customHeight="1" x14ac:dyDescent="0.25">
      <c r="A8" s="496">
        <v>2</v>
      </c>
      <c r="B8" s="348">
        <v>1</v>
      </c>
      <c r="C8" s="348">
        <v>1</v>
      </c>
      <c r="D8" s="348">
        <v>6</v>
      </c>
      <c r="E8" s="348" t="s">
        <v>1563</v>
      </c>
      <c r="F8" s="497" t="s">
        <v>1564</v>
      </c>
      <c r="G8" s="348" t="s">
        <v>1565</v>
      </c>
      <c r="H8" s="348" t="s">
        <v>1566</v>
      </c>
      <c r="I8" s="348" t="s">
        <v>1567</v>
      </c>
      <c r="J8" s="497" t="s">
        <v>1568</v>
      </c>
      <c r="K8" s="348" t="s">
        <v>79</v>
      </c>
      <c r="L8" s="348" t="s">
        <v>1569</v>
      </c>
      <c r="M8" s="349">
        <v>10000</v>
      </c>
      <c r="N8" s="349">
        <v>340000</v>
      </c>
      <c r="O8" s="349">
        <v>10000</v>
      </c>
      <c r="P8" s="349">
        <v>340000</v>
      </c>
      <c r="Q8" s="348" t="s">
        <v>1570</v>
      </c>
      <c r="R8" s="350" t="s">
        <v>902</v>
      </c>
    </row>
    <row r="9" spans="1:18" s="522" customFormat="1" ht="393" customHeight="1" x14ac:dyDescent="0.25">
      <c r="A9" s="527">
        <v>3</v>
      </c>
      <c r="B9" s="528">
        <v>1</v>
      </c>
      <c r="C9" s="527">
        <v>1</v>
      </c>
      <c r="D9" s="527">
        <v>6</v>
      </c>
      <c r="E9" s="527" t="s">
        <v>1571</v>
      </c>
      <c r="F9" s="529" t="s">
        <v>1572</v>
      </c>
      <c r="G9" s="527" t="s">
        <v>1573</v>
      </c>
      <c r="H9" s="527" t="s">
        <v>1574</v>
      </c>
      <c r="I9" s="527" t="s">
        <v>1575</v>
      </c>
      <c r="J9" s="529" t="s">
        <v>1576</v>
      </c>
      <c r="K9" s="527" t="s">
        <v>349</v>
      </c>
      <c r="L9" s="527" t="s">
        <v>74</v>
      </c>
      <c r="M9" s="530">
        <v>185000</v>
      </c>
      <c r="N9" s="530">
        <v>0</v>
      </c>
      <c r="O9" s="530">
        <v>185000</v>
      </c>
      <c r="P9" s="530">
        <v>0</v>
      </c>
      <c r="Q9" s="527" t="s">
        <v>1570</v>
      </c>
      <c r="R9" s="529" t="s">
        <v>902</v>
      </c>
    </row>
    <row r="10" spans="1:18" s="522" customFormat="1" ht="267.75" customHeight="1" x14ac:dyDescent="0.25">
      <c r="A10" s="527">
        <v>4</v>
      </c>
      <c r="B10" s="527">
        <v>1</v>
      </c>
      <c r="C10" s="527">
        <v>3</v>
      </c>
      <c r="D10" s="527">
        <v>13</v>
      </c>
      <c r="E10" s="527" t="s">
        <v>1577</v>
      </c>
      <c r="F10" s="529" t="s">
        <v>1578</v>
      </c>
      <c r="G10" s="527" t="s">
        <v>1579</v>
      </c>
      <c r="H10" s="527" t="s">
        <v>651</v>
      </c>
      <c r="I10" s="527">
        <v>2</v>
      </c>
      <c r="J10" s="529" t="s">
        <v>1580</v>
      </c>
      <c r="K10" s="527" t="s">
        <v>42</v>
      </c>
      <c r="L10" s="527" t="s">
        <v>738</v>
      </c>
      <c r="M10" s="531">
        <v>45000</v>
      </c>
      <c r="N10" s="531">
        <v>45000</v>
      </c>
      <c r="O10" s="530">
        <f>M10</f>
        <v>45000</v>
      </c>
      <c r="P10" s="530">
        <f>N10</f>
        <v>45000</v>
      </c>
      <c r="Q10" s="527" t="s">
        <v>1581</v>
      </c>
      <c r="R10" s="520" t="s">
        <v>902</v>
      </c>
    </row>
    <row r="11" spans="1:18" s="499" customFormat="1" ht="408.75" customHeight="1" x14ac:dyDescent="0.25">
      <c r="A11" s="348">
        <v>5</v>
      </c>
      <c r="B11" s="348">
        <v>2</v>
      </c>
      <c r="C11" s="348">
        <v>2</v>
      </c>
      <c r="D11" s="348">
        <v>3</v>
      </c>
      <c r="E11" s="348" t="s">
        <v>1582</v>
      </c>
      <c r="F11" s="497" t="s">
        <v>1583</v>
      </c>
      <c r="G11" s="348" t="s">
        <v>1584</v>
      </c>
      <c r="H11" s="348" t="s">
        <v>1585</v>
      </c>
      <c r="I11" s="348" t="s">
        <v>1586</v>
      </c>
      <c r="J11" s="497" t="s">
        <v>1587</v>
      </c>
      <c r="K11" s="348" t="s">
        <v>42</v>
      </c>
      <c r="L11" s="348" t="s">
        <v>42</v>
      </c>
      <c r="M11" s="498">
        <v>300000</v>
      </c>
      <c r="N11" s="498">
        <v>300000</v>
      </c>
      <c r="O11" s="498">
        <f>M11</f>
        <v>300000</v>
      </c>
      <c r="P11" s="498">
        <f>N11</f>
        <v>300000</v>
      </c>
      <c r="Q11" s="350" t="s">
        <v>1588</v>
      </c>
      <c r="R11" s="350" t="s">
        <v>902</v>
      </c>
    </row>
    <row r="12" spans="1:18" s="522" customFormat="1" ht="310.5" x14ac:dyDescent="0.25">
      <c r="A12" s="527">
        <v>6</v>
      </c>
      <c r="B12" s="527">
        <v>1</v>
      </c>
      <c r="C12" s="527">
        <v>1</v>
      </c>
      <c r="D12" s="527">
        <v>6</v>
      </c>
      <c r="E12" s="527" t="s">
        <v>1589</v>
      </c>
      <c r="F12" s="529" t="s">
        <v>1590</v>
      </c>
      <c r="G12" s="527" t="s">
        <v>1591</v>
      </c>
      <c r="H12" s="527" t="s">
        <v>1592</v>
      </c>
      <c r="I12" s="527" t="s">
        <v>1593</v>
      </c>
      <c r="J12" s="529" t="s">
        <v>1594</v>
      </c>
      <c r="K12" s="527" t="s">
        <v>1595</v>
      </c>
      <c r="L12" s="527" t="s">
        <v>903</v>
      </c>
      <c r="M12" s="532">
        <v>218000</v>
      </c>
      <c r="N12" s="532">
        <v>283000</v>
      </c>
      <c r="O12" s="532">
        <v>218000</v>
      </c>
      <c r="P12" s="532">
        <v>283000</v>
      </c>
      <c r="Q12" s="527" t="s">
        <v>1596</v>
      </c>
      <c r="R12" s="520" t="s">
        <v>902</v>
      </c>
    </row>
    <row r="13" spans="1:18" s="522" customFormat="1" ht="207.75" customHeight="1" x14ac:dyDescent="0.25">
      <c r="A13" s="534">
        <v>7</v>
      </c>
      <c r="B13" s="534">
        <v>1</v>
      </c>
      <c r="C13" s="534">
        <v>1</v>
      </c>
      <c r="D13" s="520">
        <v>6</v>
      </c>
      <c r="E13" s="520" t="s">
        <v>1597</v>
      </c>
      <c r="F13" s="523" t="s">
        <v>1693</v>
      </c>
      <c r="G13" s="520" t="s">
        <v>1598</v>
      </c>
      <c r="H13" s="520" t="s">
        <v>842</v>
      </c>
      <c r="I13" s="535" t="s">
        <v>1058</v>
      </c>
      <c r="J13" s="520" t="s">
        <v>1599</v>
      </c>
      <c r="K13" s="536" t="s">
        <v>1560</v>
      </c>
      <c r="L13" s="527" t="s">
        <v>1600</v>
      </c>
      <c r="M13" s="531">
        <v>0</v>
      </c>
      <c r="N13" s="537">
        <v>150000</v>
      </c>
      <c r="O13" s="531">
        <v>0</v>
      </c>
      <c r="P13" s="537">
        <v>150000</v>
      </c>
      <c r="Q13" s="520" t="s">
        <v>1596</v>
      </c>
      <c r="R13" s="520" t="s">
        <v>902</v>
      </c>
    </row>
    <row r="14" spans="1:18" s="522" customFormat="1" ht="409.5" x14ac:dyDescent="0.25">
      <c r="A14" s="534">
        <v>8</v>
      </c>
      <c r="B14" s="520">
        <v>6</v>
      </c>
      <c r="C14" s="534">
        <v>1</v>
      </c>
      <c r="D14" s="520">
        <v>6</v>
      </c>
      <c r="E14" s="520" t="s">
        <v>1601</v>
      </c>
      <c r="F14" s="523" t="s">
        <v>1602</v>
      </c>
      <c r="G14" s="520" t="s">
        <v>1603</v>
      </c>
      <c r="H14" s="520" t="s">
        <v>1604</v>
      </c>
      <c r="I14" s="535" t="s">
        <v>1605</v>
      </c>
      <c r="J14" s="520" t="s">
        <v>1606</v>
      </c>
      <c r="K14" s="525" t="s">
        <v>1607</v>
      </c>
      <c r="L14" s="525" t="s">
        <v>1607</v>
      </c>
      <c r="M14" s="531">
        <f>1834000+500000</f>
        <v>2334000</v>
      </c>
      <c r="N14" s="534" t="s">
        <v>1608</v>
      </c>
      <c r="O14" s="531">
        <f>M14</f>
        <v>2334000</v>
      </c>
      <c r="P14" s="534">
        <v>2700000</v>
      </c>
      <c r="Q14" s="520" t="s">
        <v>1596</v>
      </c>
      <c r="R14" s="520" t="s">
        <v>902</v>
      </c>
    </row>
    <row r="15" spans="1:18" s="506" customFormat="1" ht="299.25" customHeight="1" x14ac:dyDescent="0.25">
      <c r="A15" s="500">
        <v>9</v>
      </c>
      <c r="B15" s="500">
        <v>1</v>
      </c>
      <c r="C15" s="500">
        <v>1</v>
      </c>
      <c r="D15" s="500">
        <v>6</v>
      </c>
      <c r="E15" s="500" t="s">
        <v>1609</v>
      </c>
      <c r="F15" s="501" t="s">
        <v>1610</v>
      </c>
      <c r="G15" s="500" t="s">
        <v>1611</v>
      </c>
      <c r="H15" s="500" t="s">
        <v>1612</v>
      </c>
      <c r="I15" s="502">
        <v>1</v>
      </c>
      <c r="J15" s="500" t="s">
        <v>1613</v>
      </c>
      <c r="K15" s="502" t="s">
        <v>1614</v>
      </c>
      <c r="L15" s="503" t="s">
        <v>74</v>
      </c>
      <c r="M15" s="504">
        <v>119310</v>
      </c>
      <c r="N15" s="505">
        <v>0</v>
      </c>
      <c r="O15" s="504">
        <v>119310</v>
      </c>
      <c r="P15" s="505">
        <v>0</v>
      </c>
      <c r="Q15" s="500" t="s">
        <v>904</v>
      </c>
      <c r="R15" s="350" t="s">
        <v>902</v>
      </c>
    </row>
    <row r="16" spans="1:18" s="506" customFormat="1" ht="165" customHeight="1" x14ac:dyDescent="0.25">
      <c r="A16" s="500">
        <v>10</v>
      </c>
      <c r="B16" s="500">
        <v>1</v>
      </c>
      <c r="C16" s="500">
        <v>1</v>
      </c>
      <c r="D16" s="500">
        <v>6</v>
      </c>
      <c r="E16" s="500" t="s">
        <v>1615</v>
      </c>
      <c r="F16" s="501" t="s">
        <v>1616</v>
      </c>
      <c r="G16" s="500" t="s">
        <v>1617</v>
      </c>
      <c r="H16" s="500" t="s">
        <v>1618</v>
      </c>
      <c r="I16" s="500" t="s">
        <v>1619</v>
      </c>
      <c r="J16" s="500" t="s">
        <v>1620</v>
      </c>
      <c r="K16" s="500" t="s">
        <v>1607</v>
      </c>
      <c r="L16" s="500" t="s">
        <v>1607</v>
      </c>
      <c r="M16" s="507">
        <v>285000</v>
      </c>
      <c r="N16" s="507">
        <v>315000</v>
      </c>
      <c r="O16" s="507">
        <v>285000</v>
      </c>
      <c r="P16" s="507">
        <v>315000</v>
      </c>
      <c r="Q16" s="500" t="s">
        <v>904</v>
      </c>
      <c r="R16" s="350" t="s">
        <v>902</v>
      </c>
    </row>
    <row r="17" spans="1:18" s="506" customFormat="1" ht="287.25" customHeight="1" x14ac:dyDescent="0.25">
      <c r="A17" s="500">
        <v>11</v>
      </c>
      <c r="B17" s="500">
        <v>1</v>
      </c>
      <c r="C17" s="500">
        <v>1</v>
      </c>
      <c r="D17" s="500">
        <v>6</v>
      </c>
      <c r="E17" s="500" t="s">
        <v>1621</v>
      </c>
      <c r="F17" s="501" t="s">
        <v>1622</v>
      </c>
      <c r="G17" s="500" t="s">
        <v>75</v>
      </c>
      <c r="H17" s="500" t="s">
        <v>1623</v>
      </c>
      <c r="I17" s="500" t="s">
        <v>1624</v>
      </c>
      <c r="J17" s="500" t="s">
        <v>1625</v>
      </c>
      <c r="K17" s="502" t="s">
        <v>148</v>
      </c>
      <c r="L17" s="503" t="s">
        <v>120</v>
      </c>
      <c r="M17" s="504">
        <v>200000</v>
      </c>
      <c r="N17" s="504">
        <v>200000</v>
      </c>
      <c r="O17" s="504">
        <v>200000</v>
      </c>
      <c r="P17" s="504">
        <v>200000</v>
      </c>
      <c r="Q17" s="500" t="s">
        <v>904</v>
      </c>
      <c r="R17" s="350" t="s">
        <v>902</v>
      </c>
    </row>
    <row r="18" spans="1:18" ht="237" customHeight="1" x14ac:dyDescent="0.25">
      <c r="A18" s="348">
        <v>12</v>
      </c>
      <c r="B18" s="496">
        <v>2</v>
      </c>
      <c r="C18" s="508" t="s">
        <v>1626</v>
      </c>
      <c r="D18" s="496">
        <v>3</v>
      </c>
      <c r="E18" s="496" t="s">
        <v>1627</v>
      </c>
      <c r="F18" s="509" t="s">
        <v>1628</v>
      </c>
      <c r="G18" s="496" t="s">
        <v>905</v>
      </c>
      <c r="H18" s="496" t="s">
        <v>1263</v>
      </c>
      <c r="I18" s="496" t="s">
        <v>1629</v>
      </c>
      <c r="J18" s="510" t="s">
        <v>1630</v>
      </c>
      <c r="K18" s="511" t="s">
        <v>738</v>
      </c>
      <c r="L18" s="348" t="s">
        <v>74</v>
      </c>
      <c r="M18" s="512">
        <v>22000</v>
      </c>
      <c r="N18" s="512">
        <v>0</v>
      </c>
      <c r="O18" s="513">
        <v>22000</v>
      </c>
      <c r="P18" s="513">
        <v>0</v>
      </c>
      <c r="Q18" s="496" t="s">
        <v>1631</v>
      </c>
      <c r="R18" s="500" t="s">
        <v>902</v>
      </c>
    </row>
    <row r="19" spans="1:18" s="332" customFormat="1" ht="343.5" customHeight="1" x14ac:dyDescent="0.25">
      <c r="A19" s="496">
        <v>13</v>
      </c>
      <c r="B19" s="348">
        <v>1</v>
      </c>
      <c r="C19" s="514" t="s">
        <v>1626</v>
      </c>
      <c r="D19" s="348">
        <v>3</v>
      </c>
      <c r="E19" s="348" t="s">
        <v>1632</v>
      </c>
      <c r="F19" s="497" t="s">
        <v>1633</v>
      </c>
      <c r="G19" s="348" t="s">
        <v>1634</v>
      </c>
      <c r="H19" s="348" t="s">
        <v>1635</v>
      </c>
      <c r="I19" s="348" t="s">
        <v>1636</v>
      </c>
      <c r="J19" s="497" t="s">
        <v>1637</v>
      </c>
      <c r="K19" s="511" t="s">
        <v>1638</v>
      </c>
      <c r="L19" s="348" t="s">
        <v>1639</v>
      </c>
      <c r="M19" s="498">
        <v>153000</v>
      </c>
      <c r="N19" s="498">
        <v>160000</v>
      </c>
      <c r="O19" s="498">
        <v>153000</v>
      </c>
      <c r="P19" s="498">
        <v>160000</v>
      </c>
      <c r="Q19" s="348" t="s">
        <v>1588</v>
      </c>
      <c r="R19" s="350" t="s">
        <v>902</v>
      </c>
    </row>
    <row r="20" spans="1:18" ht="362.25" x14ac:dyDescent="0.25">
      <c r="A20" s="348">
        <v>14</v>
      </c>
      <c r="B20" s="351">
        <v>3</v>
      </c>
      <c r="C20" s="351">
        <v>1.3</v>
      </c>
      <c r="D20" s="351">
        <v>13</v>
      </c>
      <c r="E20" s="350" t="s">
        <v>1640</v>
      </c>
      <c r="F20" s="352" t="s">
        <v>1641</v>
      </c>
      <c r="G20" s="350" t="s">
        <v>1642</v>
      </c>
      <c r="H20" s="350" t="s">
        <v>1643</v>
      </c>
      <c r="I20" s="350">
        <v>2</v>
      </c>
      <c r="J20" s="352" t="s">
        <v>1644</v>
      </c>
      <c r="K20" s="351" t="s">
        <v>79</v>
      </c>
      <c r="L20" s="351" t="s">
        <v>79</v>
      </c>
      <c r="M20" s="353">
        <v>40000</v>
      </c>
      <c r="N20" s="353">
        <v>40000</v>
      </c>
      <c r="O20" s="353">
        <v>40000</v>
      </c>
      <c r="P20" s="353">
        <v>40000</v>
      </c>
      <c r="Q20" s="350" t="s">
        <v>1588</v>
      </c>
      <c r="R20" s="350" t="s">
        <v>902</v>
      </c>
    </row>
    <row r="21" spans="1:18" ht="154.5" customHeight="1" x14ac:dyDescent="0.25">
      <c r="A21" s="348">
        <v>15</v>
      </c>
      <c r="B21" s="351">
        <v>1</v>
      </c>
      <c r="C21" s="351">
        <v>4</v>
      </c>
      <c r="D21" s="351">
        <v>2</v>
      </c>
      <c r="E21" s="350" t="s">
        <v>906</v>
      </c>
      <c r="F21" s="352" t="s">
        <v>907</v>
      </c>
      <c r="G21" s="350" t="s">
        <v>908</v>
      </c>
      <c r="H21" s="350" t="s">
        <v>909</v>
      </c>
      <c r="I21" s="350" t="s">
        <v>910</v>
      </c>
      <c r="J21" s="352" t="s">
        <v>911</v>
      </c>
      <c r="K21" s="351" t="s">
        <v>912</v>
      </c>
      <c r="L21" s="351" t="s">
        <v>903</v>
      </c>
      <c r="M21" s="349">
        <v>0</v>
      </c>
      <c r="N21" s="353">
        <v>200000</v>
      </c>
      <c r="O21" s="354">
        <v>0</v>
      </c>
      <c r="P21" s="353">
        <v>200000</v>
      </c>
      <c r="Q21" s="350" t="s">
        <v>904</v>
      </c>
      <c r="R21" s="350" t="s">
        <v>902</v>
      </c>
    </row>
    <row r="22" spans="1:18" ht="213.75" customHeight="1" x14ac:dyDescent="0.25">
      <c r="A22" s="348">
        <v>16</v>
      </c>
      <c r="B22" s="351">
        <v>1</v>
      </c>
      <c r="C22" s="351">
        <v>4</v>
      </c>
      <c r="D22" s="351">
        <v>2</v>
      </c>
      <c r="E22" s="350" t="s">
        <v>913</v>
      </c>
      <c r="F22" s="352" t="s">
        <v>914</v>
      </c>
      <c r="G22" s="350" t="s">
        <v>905</v>
      </c>
      <c r="H22" s="350" t="s">
        <v>915</v>
      </c>
      <c r="I22" s="350" t="s">
        <v>916</v>
      </c>
      <c r="J22" s="352" t="s">
        <v>917</v>
      </c>
      <c r="K22" s="351" t="s">
        <v>912</v>
      </c>
      <c r="L22" s="351" t="s">
        <v>903</v>
      </c>
      <c r="M22" s="349">
        <v>0</v>
      </c>
      <c r="N22" s="353">
        <v>100000</v>
      </c>
      <c r="O22" s="354">
        <v>0</v>
      </c>
      <c r="P22" s="353">
        <v>100000</v>
      </c>
      <c r="Q22" s="350" t="s">
        <v>904</v>
      </c>
      <c r="R22" s="350" t="s">
        <v>902</v>
      </c>
    </row>
    <row r="23" spans="1:18" s="521" customFormat="1" ht="159" customHeight="1" x14ac:dyDescent="0.25">
      <c r="A23" s="533">
        <v>17</v>
      </c>
      <c r="B23" s="533">
        <v>5</v>
      </c>
      <c r="C23" s="533">
        <v>1.5</v>
      </c>
      <c r="D23" s="533">
        <v>7</v>
      </c>
      <c r="E23" s="518" t="s">
        <v>1645</v>
      </c>
      <c r="F23" s="538" t="s">
        <v>1646</v>
      </c>
      <c r="G23" s="518" t="s">
        <v>1647</v>
      </c>
      <c r="H23" s="518" t="s">
        <v>1648</v>
      </c>
      <c r="I23" s="518" t="s">
        <v>1649</v>
      </c>
      <c r="J23" s="538" t="s">
        <v>1650</v>
      </c>
      <c r="K23" s="539" t="s">
        <v>349</v>
      </c>
      <c r="L23" s="533" t="s">
        <v>79</v>
      </c>
      <c r="M23" s="540">
        <v>3000</v>
      </c>
      <c r="N23" s="540">
        <v>27000</v>
      </c>
      <c r="O23" s="540">
        <v>3000</v>
      </c>
      <c r="P23" s="540">
        <v>27000</v>
      </c>
      <c r="Q23" s="533" t="s">
        <v>1651</v>
      </c>
      <c r="R23" s="538" t="s">
        <v>902</v>
      </c>
    </row>
    <row r="24" spans="1:18" s="521" customFormat="1" ht="327.75" x14ac:dyDescent="0.25">
      <c r="A24" s="518">
        <v>18</v>
      </c>
      <c r="B24" s="533">
        <v>1</v>
      </c>
      <c r="C24" s="533">
        <v>1</v>
      </c>
      <c r="D24" s="533">
        <v>6</v>
      </c>
      <c r="E24" s="533" t="s">
        <v>1652</v>
      </c>
      <c r="F24" s="519" t="s">
        <v>1653</v>
      </c>
      <c r="G24" s="533" t="s">
        <v>203</v>
      </c>
      <c r="H24" s="533" t="s">
        <v>240</v>
      </c>
      <c r="I24" s="533">
        <v>18</v>
      </c>
      <c r="J24" s="519" t="s">
        <v>1654</v>
      </c>
      <c r="K24" s="541" t="s">
        <v>79</v>
      </c>
      <c r="L24" s="533" t="s">
        <v>42</v>
      </c>
      <c r="M24" s="542">
        <v>430000</v>
      </c>
      <c r="N24" s="542">
        <v>0</v>
      </c>
      <c r="O24" s="542">
        <v>430000</v>
      </c>
      <c r="P24" s="542">
        <v>0</v>
      </c>
      <c r="Q24" s="533" t="s">
        <v>1596</v>
      </c>
      <c r="R24" s="519" t="s">
        <v>902</v>
      </c>
    </row>
    <row r="25" spans="1:18" s="521" customFormat="1" ht="241.5" x14ac:dyDescent="0.25">
      <c r="A25" s="518">
        <v>19</v>
      </c>
      <c r="B25" s="518">
        <v>3</v>
      </c>
      <c r="C25" s="518">
        <v>5</v>
      </c>
      <c r="D25" s="518">
        <v>9</v>
      </c>
      <c r="E25" s="519" t="s">
        <v>1655</v>
      </c>
      <c r="F25" s="519" t="s">
        <v>1656</v>
      </c>
      <c r="G25" s="518" t="s">
        <v>1657</v>
      </c>
      <c r="H25" s="518" t="s">
        <v>1658</v>
      </c>
      <c r="I25" s="518">
        <v>1</v>
      </c>
      <c r="J25" s="519" t="s">
        <v>1659</v>
      </c>
      <c r="K25" s="519" t="s">
        <v>131</v>
      </c>
      <c r="L25" s="518" t="s">
        <v>74</v>
      </c>
      <c r="M25" s="543">
        <v>480000</v>
      </c>
      <c r="N25" s="543">
        <v>0</v>
      </c>
      <c r="O25" s="543">
        <v>480000</v>
      </c>
      <c r="P25" s="543">
        <v>0</v>
      </c>
      <c r="Q25" s="518" t="s">
        <v>1660</v>
      </c>
      <c r="R25" s="519" t="s">
        <v>902</v>
      </c>
    </row>
    <row r="26" spans="1:18" ht="18.75" x14ac:dyDescent="0.25">
      <c r="A26" s="749"/>
      <c r="B26" s="749"/>
      <c r="C26" s="749"/>
      <c r="D26" s="749"/>
      <c r="E26" s="749"/>
    </row>
    <row r="27" spans="1:18" ht="18.75" x14ac:dyDescent="0.25">
      <c r="A27" s="749"/>
      <c r="B27" s="749"/>
      <c r="C27" s="749"/>
      <c r="D27" s="749"/>
      <c r="E27" s="749"/>
      <c r="M27" s="750" t="s">
        <v>70</v>
      </c>
      <c r="N27" s="750"/>
      <c r="O27" s="751" t="s">
        <v>71</v>
      </c>
      <c r="P27" s="752"/>
    </row>
    <row r="28" spans="1:18" ht="18.75" x14ac:dyDescent="0.25">
      <c r="M28" s="515" t="s">
        <v>72</v>
      </c>
      <c r="N28" s="515" t="s">
        <v>73</v>
      </c>
      <c r="O28" s="556" t="s">
        <v>72</v>
      </c>
      <c r="P28" s="556" t="s">
        <v>73</v>
      </c>
    </row>
    <row r="29" spans="1:18" ht="18.75" x14ac:dyDescent="0.25">
      <c r="M29" s="516">
        <v>19</v>
      </c>
      <c r="N29" s="517">
        <v>10284310</v>
      </c>
      <c r="O29" s="557" t="s">
        <v>74</v>
      </c>
      <c r="P29" s="558" t="s">
        <v>74</v>
      </c>
    </row>
    <row r="31" spans="1:18" x14ac:dyDescent="0.25">
      <c r="N31" s="334"/>
      <c r="O31" s="334"/>
    </row>
  </sheetData>
  <mergeCells count="18">
    <mergeCell ref="J4:J5"/>
    <mergeCell ref="K4:L4"/>
    <mergeCell ref="M4:N4"/>
    <mergeCell ref="O4:P4"/>
    <mergeCell ref="A4:A5"/>
    <mergeCell ref="B4:B5"/>
    <mergeCell ref="C4:C5"/>
    <mergeCell ref="D4:D5"/>
    <mergeCell ref="E4:E5"/>
    <mergeCell ref="F4:F5"/>
    <mergeCell ref="Q4:Q5"/>
    <mergeCell ref="R4:R5"/>
    <mergeCell ref="G4:G5"/>
    <mergeCell ref="H4:I4"/>
    <mergeCell ref="A27:E27"/>
    <mergeCell ref="M27:N27"/>
    <mergeCell ref="A26:E26"/>
    <mergeCell ref="O27:P2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R13"/>
  <sheetViews>
    <sheetView workbookViewId="0">
      <selection activeCell="A3" sqref="A3"/>
    </sheetView>
  </sheetViews>
  <sheetFormatPr defaultColWidth="8.85546875" defaultRowHeight="15" x14ac:dyDescent="0.25"/>
  <cols>
    <col min="1" max="4" width="8.85546875" style="6"/>
    <col min="5" max="5" width="15.42578125" style="6" customWidth="1"/>
    <col min="6" max="6" width="38" style="6" customWidth="1"/>
    <col min="7" max="7" width="14.42578125" style="6" customWidth="1"/>
    <col min="8" max="8" width="11.7109375" style="6" customWidth="1"/>
    <col min="9" max="9" width="9.85546875" style="6" customWidth="1"/>
    <col min="10" max="10" width="19.85546875" style="6" customWidth="1"/>
    <col min="11" max="11" width="13.85546875" style="6" customWidth="1"/>
    <col min="12" max="12" width="14.28515625" style="6" customWidth="1"/>
    <col min="13" max="13" width="12.28515625" style="6" customWidth="1"/>
    <col min="14" max="14" width="13.28515625" style="6" customWidth="1"/>
    <col min="15" max="15" width="15.7109375" style="6" customWidth="1"/>
    <col min="16" max="16" width="10.28515625" style="6" customWidth="1"/>
    <col min="17" max="17" width="16.28515625" style="6" customWidth="1"/>
    <col min="18" max="18" width="15.7109375" style="6" customWidth="1"/>
    <col min="19" max="16384" width="8.85546875" style="6"/>
  </cols>
  <sheetData>
    <row r="2" spans="1:18" x14ac:dyDescent="0.25">
      <c r="A2" s="30" t="s">
        <v>1713</v>
      </c>
      <c r="B2" s="30"/>
      <c r="C2" s="30"/>
      <c r="D2" s="30"/>
      <c r="E2" s="30"/>
      <c r="F2" s="30"/>
      <c r="G2" s="30"/>
    </row>
    <row r="3" spans="1:18" x14ac:dyDescent="0.25">
      <c r="A3" s="30"/>
      <c r="B3" s="30"/>
      <c r="C3" s="30"/>
      <c r="D3" s="30"/>
      <c r="E3" s="30"/>
      <c r="F3" s="30"/>
      <c r="G3" s="30"/>
    </row>
    <row r="4" spans="1:18" ht="61.5" customHeight="1" x14ac:dyDescent="0.25">
      <c r="A4" s="768" t="s">
        <v>0</v>
      </c>
      <c r="B4" s="770" t="s">
        <v>1</v>
      </c>
      <c r="C4" s="770" t="s">
        <v>2</v>
      </c>
      <c r="D4" s="770" t="s">
        <v>3</v>
      </c>
      <c r="E4" s="544" t="s">
        <v>4</v>
      </c>
      <c r="F4" s="770" t="s">
        <v>5</v>
      </c>
      <c r="G4" s="770" t="s">
        <v>6</v>
      </c>
      <c r="H4" s="764" t="s">
        <v>7</v>
      </c>
      <c r="I4" s="765"/>
      <c r="J4" s="544" t="s">
        <v>8</v>
      </c>
      <c r="K4" s="764" t="s">
        <v>9</v>
      </c>
      <c r="L4" s="765"/>
      <c r="M4" s="766" t="s">
        <v>10</v>
      </c>
      <c r="N4" s="767"/>
      <c r="O4" s="766" t="s">
        <v>11</v>
      </c>
      <c r="P4" s="767"/>
      <c r="Q4" s="544" t="s">
        <v>12</v>
      </c>
      <c r="R4" s="545" t="s">
        <v>13</v>
      </c>
    </row>
    <row r="5" spans="1:18" x14ac:dyDescent="0.25">
      <c r="A5" s="769"/>
      <c r="B5" s="771"/>
      <c r="C5" s="771"/>
      <c r="D5" s="771"/>
      <c r="E5" s="546"/>
      <c r="F5" s="771"/>
      <c r="G5" s="771"/>
      <c r="H5" s="546" t="s">
        <v>14</v>
      </c>
      <c r="I5" s="546" t="s">
        <v>15</v>
      </c>
      <c r="J5" s="546"/>
      <c r="K5" s="547">
        <v>2020</v>
      </c>
      <c r="L5" s="547">
        <v>2021</v>
      </c>
      <c r="M5" s="548">
        <v>2020</v>
      </c>
      <c r="N5" s="548">
        <v>2021</v>
      </c>
      <c r="O5" s="548">
        <v>2020</v>
      </c>
      <c r="P5" s="548">
        <v>2021</v>
      </c>
      <c r="Q5" s="546"/>
      <c r="R5" s="549"/>
    </row>
    <row r="6" spans="1:18" x14ac:dyDescent="0.25">
      <c r="A6" s="550" t="s">
        <v>16</v>
      </c>
      <c r="B6" s="546" t="s">
        <v>17</v>
      </c>
      <c r="C6" s="546" t="s">
        <v>18</v>
      </c>
      <c r="D6" s="546" t="s">
        <v>19</v>
      </c>
      <c r="E6" s="550" t="s">
        <v>20</v>
      </c>
      <c r="F6" s="550" t="s">
        <v>21</v>
      </c>
      <c r="G6" s="550" t="s">
        <v>22</v>
      </c>
      <c r="H6" s="546" t="s">
        <v>23</v>
      </c>
      <c r="I6" s="546" t="s">
        <v>24</v>
      </c>
      <c r="J6" s="550" t="s">
        <v>25</v>
      </c>
      <c r="K6" s="547" t="s">
        <v>26</v>
      </c>
      <c r="L6" s="547" t="s">
        <v>27</v>
      </c>
      <c r="M6" s="551" t="s">
        <v>28</v>
      </c>
      <c r="N6" s="551" t="s">
        <v>29</v>
      </c>
      <c r="O6" s="551" t="s">
        <v>30</v>
      </c>
      <c r="P6" s="551" t="s">
        <v>31</v>
      </c>
      <c r="Q6" s="550" t="s">
        <v>32</v>
      </c>
      <c r="R6" s="546" t="s">
        <v>33</v>
      </c>
    </row>
    <row r="7" spans="1:18" x14ac:dyDescent="0.25">
      <c r="A7" s="699" t="s">
        <v>37</v>
      </c>
      <c r="B7" s="699" t="s">
        <v>1661</v>
      </c>
      <c r="C7" s="685" t="s">
        <v>1390</v>
      </c>
      <c r="D7" s="699">
        <v>13</v>
      </c>
      <c r="E7" s="699" t="s">
        <v>1662</v>
      </c>
      <c r="F7" s="699" t="s">
        <v>1663</v>
      </c>
      <c r="G7" s="699" t="s">
        <v>1664</v>
      </c>
      <c r="H7" s="761" t="s">
        <v>1665</v>
      </c>
      <c r="I7" s="761">
        <v>1</v>
      </c>
      <c r="J7" s="760" t="s">
        <v>1666</v>
      </c>
      <c r="K7" s="760" t="s">
        <v>131</v>
      </c>
      <c r="L7" s="760"/>
      <c r="M7" s="758">
        <v>100000</v>
      </c>
      <c r="N7" s="758"/>
      <c r="O7" s="758">
        <v>100000</v>
      </c>
      <c r="P7" s="758"/>
      <c r="Q7" s="760" t="s">
        <v>1667</v>
      </c>
      <c r="R7" s="760" t="s">
        <v>1668</v>
      </c>
    </row>
    <row r="8" spans="1:18" x14ac:dyDescent="0.25">
      <c r="A8" s="699"/>
      <c r="B8" s="699"/>
      <c r="C8" s="685"/>
      <c r="D8" s="699"/>
      <c r="E8" s="699"/>
      <c r="F8" s="699"/>
      <c r="G8" s="699"/>
      <c r="H8" s="762"/>
      <c r="I8" s="762"/>
      <c r="J8" s="760"/>
      <c r="K8" s="760"/>
      <c r="L8" s="760"/>
      <c r="M8" s="758"/>
      <c r="N8" s="758"/>
      <c r="O8" s="758"/>
      <c r="P8" s="758"/>
      <c r="Q8" s="760"/>
      <c r="R8" s="760"/>
    </row>
    <row r="9" spans="1:18" ht="135" customHeight="1" x14ac:dyDescent="0.25">
      <c r="A9" s="699"/>
      <c r="B9" s="699"/>
      <c r="C9" s="685"/>
      <c r="D9" s="699"/>
      <c r="E9" s="699"/>
      <c r="F9" s="699"/>
      <c r="G9" s="699"/>
      <c r="H9" s="763"/>
      <c r="I9" s="763"/>
      <c r="J9" s="699"/>
      <c r="K9" s="699"/>
      <c r="L9" s="699"/>
      <c r="M9" s="759"/>
      <c r="N9" s="759"/>
      <c r="O9" s="759"/>
      <c r="P9" s="759"/>
      <c r="Q9" s="699"/>
      <c r="R9" s="699"/>
    </row>
    <row r="11" spans="1:18" x14ac:dyDescent="0.25">
      <c r="M11" s="677" t="s">
        <v>70</v>
      </c>
      <c r="N11" s="678"/>
      <c r="O11" s="678" t="s">
        <v>71</v>
      </c>
      <c r="P11" s="682"/>
    </row>
    <row r="12" spans="1:18" x14ac:dyDescent="0.25">
      <c r="M12" s="424" t="s">
        <v>72</v>
      </c>
      <c r="N12" s="424" t="s">
        <v>73</v>
      </c>
      <c r="O12" s="424" t="s">
        <v>72</v>
      </c>
      <c r="P12" s="424" t="s">
        <v>73</v>
      </c>
    </row>
    <row r="13" spans="1:18" x14ac:dyDescent="0.25">
      <c r="M13" s="437">
        <v>1</v>
      </c>
      <c r="N13" s="220">
        <v>100000</v>
      </c>
      <c r="O13" s="493" t="s">
        <v>74</v>
      </c>
      <c r="P13" s="494" t="s">
        <v>74</v>
      </c>
    </row>
  </sheetData>
  <mergeCells count="30">
    <mergeCell ref="H4:I4"/>
    <mergeCell ref="K4:L4"/>
    <mergeCell ref="M4:N4"/>
    <mergeCell ref="O4:P4"/>
    <mergeCell ref="A7:A9"/>
    <mergeCell ref="B7:B9"/>
    <mergeCell ref="C7:C9"/>
    <mergeCell ref="D7:D9"/>
    <mergeCell ref="E7:E9"/>
    <mergeCell ref="F7:F9"/>
    <mergeCell ref="A4:A5"/>
    <mergeCell ref="B4:B5"/>
    <mergeCell ref="C4:C5"/>
    <mergeCell ref="D4:D5"/>
    <mergeCell ref="F4:F5"/>
    <mergeCell ref="G4:G5"/>
    <mergeCell ref="M11:N11"/>
    <mergeCell ref="O11:P11"/>
    <mergeCell ref="M7:M9"/>
    <mergeCell ref="N7:N9"/>
    <mergeCell ref="O7:O9"/>
    <mergeCell ref="P7:P9"/>
    <mergeCell ref="Q7:Q9"/>
    <mergeCell ref="R7:R9"/>
    <mergeCell ref="G7:G9"/>
    <mergeCell ref="H7:H9"/>
    <mergeCell ref="I7:I9"/>
    <mergeCell ref="J7:J9"/>
    <mergeCell ref="K7:K9"/>
    <mergeCell ref="L7: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1"/>
  <sheetViews>
    <sheetView zoomScale="70" zoomScaleNormal="7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1" spans="1:19" customFormat="1" ht="20.25" customHeight="1" x14ac:dyDescent="0.25"/>
    <row r="2" spans="1:19" ht="19.5" customHeight="1" x14ac:dyDescent="0.3">
      <c r="A2" s="55" t="s">
        <v>1730</v>
      </c>
    </row>
    <row r="3" spans="1:19" ht="18" customHeight="1" x14ac:dyDescent="0.3">
      <c r="A3" s="384"/>
      <c r="M3" s="8"/>
      <c r="N3" s="8"/>
      <c r="O3" s="8"/>
      <c r="P3" s="8"/>
    </row>
    <row r="4" spans="1:1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ht="35.25" customHeigh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ht="15.75" customHeigh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s="37" customFormat="1" ht="71.25" customHeight="1" x14ac:dyDescent="0.25">
      <c r="A7" s="658">
        <v>1</v>
      </c>
      <c r="B7" s="586" t="s">
        <v>956</v>
      </c>
      <c r="C7" s="586">
        <v>2.2999999999999998</v>
      </c>
      <c r="D7" s="577">
        <v>10</v>
      </c>
      <c r="E7" s="660" t="s">
        <v>957</v>
      </c>
      <c r="F7" s="577" t="s">
        <v>958</v>
      </c>
      <c r="G7" s="660" t="s">
        <v>959</v>
      </c>
      <c r="H7" s="219" t="s">
        <v>960</v>
      </c>
      <c r="I7" s="68" t="s">
        <v>99</v>
      </c>
      <c r="J7" s="660" t="s">
        <v>961</v>
      </c>
      <c r="K7" s="647" t="s">
        <v>94</v>
      </c>
      <c r="L7" s="647" t="s">
        <v>962</v>
      </c>
      <c r="M7" s="649">
        <v>76600</v>
      </c>
      <c r="N7" s="616" t="s">
        <v>962</v>
      </c>
      <c r="O7" s="652">
        <v>76600</v>
      </c>
      <c r="P7" s="649" t="s">
        <v>962</v>
      </c>
      <c r="Q7" s="660" t="s">
        <v>963</v>
      </c>
      <c r="R7" s="577" t="s">
        <v>964</v>
      </c>
      <c r="S7" s="104"/>
    </row>
    <row r="8" spans="1:19" s="37" customFormat="1" ht="73.5" customHeight="1" x14ac:dyDescent="0.25">
      <c r="A8" s="659"/>
      <c r="B8" s="588"/>
      <c r="C8" s="588"/>
      <c r="D8" s="579"/>
      <c r="E8" s="661"/>
      <c r="F8" s="579"/>
      <c r="G8" s="661"/>
      <c r="H8" s="75" t="s">
        <v>965</v>
      </c>
      <c r="I8" s="68" t="s">
        <v>966</v>
      </c>
      <c r="J8" s="661"/>
      <c r="K8" s="648"/>
      <c r="L8" s="648"/>
      <c r="M8" s="650"/>
      <c r="N8" s="651"/>
      <c r="O8" s="653"/>
      <c r="P8" s="650"/>
      <c r="Q8" s="661"/>
      <c r="R8" s="579"/>
      <c r="S8" s="104"/>
    </row>
    <row r="9" spans="1:19" s="17" customFormat="1" ht="93.75" customHeight="1" x14ac:dyDescent="0.25">
      <c r="A9" s="645">
        <v>2</v>
      </c>
      <c r="B9" s="627" t="s">
        <v>956</v>
      </c>
      <c r="C9" s="627">
        <v>2.2999999999999998</v>
      </c>
      <c r="D9" s="627">
        <v>10</v>
      </c>
      <c r="E9" s="627" t="s">
        <v>969</v>
      </c>
      <c r="F9" s="627" t="s">
        <v>958</v>
      </c>
      <c r="G9" s="627" t="s">
        <v>959</v>
      </c>
      <c r="H9" s="310" t="s">
        <v>960</v>
      </c>
      <c r="I9" s="250" t="s">
        <v>99</v>
      </c>
      <c r="J9" s="627" t="s">
        <v>961</v>
      </c>
      <c r="K9" s="625" t="s">
        <v>79</v>
      </c>
      <c r="L9" s="641" t="s">
        <v>962</v>
      </c>
      <c r="M9" s="643">
        <f>43400+13600</f>
        <v>57000</v>
      </c>
      <c r="N9" s="623" t="s">
        <v>962</v>
      </c>
      <c r="O9" s="643">
        <f>43400+13600</f>
        <v>57000</v>
      </c>
      <c r="P9" s="623" t="s">
        <v>962</v>
      </c>
      <c r="Q9" s="627" t="s">
        <v>963</v>
      </c>
      <c r="R9" s="627" t="s">
        <v>964</v>
      </c>
      <c r="S9" s="16"/>
    </row>
    <row r="10" spans="1:19" s="17" customFormat="1" ht="77.25" customHeight="1" x14ac:dyDescent="0.25">
      <c r="A10" s="646"/>
      <c r="B10" s="628"/>
      <c r="C10" s="628"/>
      <c r="D10" s="628"/>
      <c r="E10" s="628"/>
      <c r="F10" s="628"/>
      <c r="G10" s="628"/>
      <c r="H10" s="255" t="s">
        <v>965</v>
      </c>
      <c r="I10" s="250" t="s">
        <v>970</v>
      </c>
      <c r="J10" s="628"/>
      <c r="K10" s="626"/>
      <c r="L10" s="642"/>
      <c r="M10" s="644"/>
      <c r="N10" s="624"/>
      <c r="O10" s="644"/>
      <c r="P10" s="624"/>
      <c r="Q10" s="628"/>
      <c r="R10" s="628"/>
      <c r="S10" s="16"/>
    </row>
    <row r="11" spans="1:19" ht="111.75" customHeight="1" x14ac:dyDescent="0.25">
      <c r="A11" s="638">
        <v>3</v>
      </c>
      <c r="B11" s="592" t="s">
        <v>956</v>
      </c>
      <c r="C11" s="592">
        <v>2.2999999999999998</v>
      </c>
      <c r="D11" s="592">
        <v>10</v>
      </c>
      <c r="E11" s="592" t="s">
        <v>971</v>
      </c>
      <c r="F11" s="583" t="s">
        <v>972</v>
      </c>
      <c r="G11" s="583" t="s">
        <v>959</v>
      </c>
      <c r="H11" s="219" t="s">
        <v>960</v>
      </c>
      <c r="I11" s="200">
        <v>1</v>
      </c>
      <c r="J11" s="583" t="s">
        <v>961</v>
      </c>
      <c r="K11" s="592" t="s">
        <v>79</v>
      </c>
      <c r="L11" s="592" t="s">
        <v>962</v>
      </c>
      <c r="M11" s="589">
        <v>50000</v>
      </c>
      <c r="N11" s="592" t="s">
        <v>962</v>
      </c>
      <c r="O11" s="589">
        <v>50000</v>
      </c>
      <c r="P11" s="592" t="s">
        <v>962</v>
      </c>
      <c r="Q11" s="583" t="s">
        <v>963</v>
      </c>
      <c r="R11" s="583" t="s">
        <v>964</v>
      </c>
    </row>
    <row r="12" spans="1:19" ht="52.5" customHeight="1" x14ac:dyDescent="0.25">
      <c r="A12" s="639"/>
      <c r="B12" s="594"/>
      <c r="C12" s="594"/>
      <c r="D12" s="594"/>
      <c r="E12" s="594"/>
      <c r="F12" s="585"/>
      <c r="G12" s="585"/>
      <c r="H12" s="75" t="s">
        <v>965</v>
      </c>
      <c r="I12" s="202" t="s">
        <v>973</v>
      </c>
      <c r="J12" s="585"/>
      <c r="K12" s="594"/>
      <c r="L12" s="594"/>
      <c r="M12" s="591"/>
      <c r="N12" s="594"/>
      <c r="O12" s="591"/>
      <c r="P12" s="594"/>
      <c r="Q12" s="585"/>
      <c r="R12" s="585"/>
    </row>
    <row r="13" spans="1:19" ht="72" customHeight="1" x14ac:dyDescent="0.25">
      <c r="A13" s="635">
        <v>4</v>
      </c>
      <c r="B13" s="627" t="s">
        <v>956</v>
      </c>
      <c r="C13" s="627">
        <v>2.2999999999999998</v>
      </c>
      <c r="D13" s="627">
        <v>10</v>
      </c>
      <c r="E13" s="627" t="s">
        <v>974</v>
      </c>
      <c r="F13" s="627" t="s">
        <v>975</v>
      </c>
      <c r="G13" s="627" t="s">
        <v>212</v>
      </c>
      <c r="H13" s="255" t="s">
        <v>960</v>
      </c>
      <c r="I13" s="255">
        <v>1</v>
      </c>
      <c r="J13" s="627" t="s">
        <v>967</v>
      </c>
      <c r="K13" s="627" t="s">
        <v>42</v>
      </c>
      <c r="L13" s="627" t="s">
        <v>962</v>
      </c>
      <c r="M13" s="631">
        <f>15000+1400</f>
        <v>16400</v>
      </c>
      <c r="N13" s="627" t="s">
        <v>962</v>
      </c>
      <c r="O13" s="631">
        <f>15000+1400</f>
        <v>16400</v>
      </c>
      <c r="P13" s="627" t="s">
        <v>962</v>
      </c>
      <c r="Q13" s="627" t="s">
        <v>963</v>
      </c>
      <c r="R13" s="627" t="s">
        <v>964</v>
      </c>
    </row>
    <row r="14" spans="1:19" ht="36" customHeight="1" x14ac:dyDescent="0.25">
      <c r="A14" s="636"/>
      <c r="B14" s="634"/>
      <c r="C14" s="634"/>
      <c r="D14" s="634"/>
      <c r="E14" s="634"/>
      <c r="F14" s="634"/>
      <c r="G14" s="634"/>
      <c r="H14" s="394" t="s">
        <v>976</v>
      </c>
      <c r="I14" s="255">
        <v>26</v>
      </c>
      <c r="J14" s="634"/>
      <c r="K14" s="634"/>
      <c r="L14" s="634"/>
      <c r="M14" s="632"/>
      <c r="N14" s="634"/>
      <c r="O14" s="632"/>
      <c r="P14" s="634"/>
      <c r="Q14" s="634"/>
      <c r="R14" s="634"/>
    </row>
    <row r="15" spans="1:19" ht="72" customHeight="1" x14ac:dyDescent="0.25">
      <c r="A15" s="637"/>
      <c r="B15" s="628"/>
      <c r="C15" s="628"/>
      <c r="D15" s="628"/>
      <c r="E15" s="628"/>
      <c r="F15" s="628"/>
      <c r="G15" s="628"/>
      <c r="H15" s="255" t="s">
        <v>965</v>
      </c>
      <c r="I15" s="255">
        <v>26</v>
      </c>
      <c r="J15" s="628"/>
      <c r="K15" s="628"/>
      <c r="L15" s="628"/>
      <c r="M15" s="633"/>
      <c r="N15" s="628"/>
      <c r="O15" s="633"/>
      <c r="P15" s="628"/>
      <c r="Q15" s="628"/>
      <c r="R15" s="628"/>
    </row>
    <row r="16" spans="1:19" ht="59.25" customHeight="1" x14ac:dyDescent="0.25">
      <c r="A16" s="629">
        <v>5</v>
      </c>
      <c r="B16" s="629" t="s">
        <v>977</v>
      </c>
      <c r="C16" s="629">
        <v>1</v>
      </c>
      <c r="D16" s="629">
        <v>6</v>
      </c>
      <c r="E16" s="629" t="s">
        <v>978</v>
      </c>
      <c r="F16" s="630" t="s">
        <v>979</v>
      </c>
      <c r="G16" s="629" t="s">
        <v>203</v>
      </c>
      <c r="H16" s="255" t="s">
        <v>980</v>
      </c>
      <c r="I16" s="255">
        <v>1</v>
      </c>
      <c r="J16" s="625" t="s">
        <v>981</v>
      </c>
      <c r="K16" s="625" t="s">
        <v>79</v>
      </c>
      <c r="L16" s="625" t="s">
        <v>962</v>
      </c>
      <c r="M16" s="623">
        <v>20000</v>
      </c>
      <c r="N16" s="625" t="s">
        <v>962</v>
      </c>
      <c r="O16" s="623">
        <v>20000</v>
      </c>
      <c r="P16" s="625" t="s">
        <v>962</v>
      </c>
      <c r="Q16" s="627" t="s">
        <v>963</v>
      </c>
      <c r="R16" s="627" t="s">
        <v>964</v>
      </c>
    </row>
    <row r="17" spans="1:18" ht="76.5" customHeight="1" x14ac:dyDescent="0.25">
      <c r="A17" s="629"/>
      <c r="B17" s="629"/>
      <c r="C17" s="629"/>
      <c r="D17" s="629"/>
      <c r="E17" s="629"/>
      <c r="F17" s="630"/>
      <c r="G17" s="629"/>
      <c r="H17" s="255" t="s">
        <v>982</v>
      </c>
      <c r="I17" s="255" t="s">
        <v>983</v>
      </c>
      <c r="J17" s="626"/>
      <c r="K17" s="626"/>
      <c r="L17" s="626"/>
      <c r="M17" s="624"/>
      <c r="N17" s="626"/>
      <c r="O17" s="624"/>
      <c r="P17" s="626"/>
      <c r="Q17" s="628"/>
      <c r="R17" s="628"/>
    </row>
    <row r="18" spans="1:18" ht="47.25" customHeight="1" x14ac:dyDescent="0.25">
      <c r="A18" s="598">
        <v>6</v>
      </c>
      <c r="B18" s="592" t="s">
        <v>984</v>
      </c>
      <c r="C18" s="592">
        <v>1</v>
      </c>
      <c r="D18" s="592">
        <v>6</v>
      </c>
      <c r="E18" s="583" t="s">
        <v>985</v>
      </c>
      <c r="F18" s="620" t="s">
        <v>986</v>
      </c>
      <c r="G18" s="592" t="s">
        <v>203</v>
      </c>
      <c r="H18" s="75" t="s">
        <v>980</v>
      </c>
      <c r="I18" s="386">
        <v>1</v>
      </c>
      <c r="J18" s="622" t="s">
        <v>987</v>
      </c>
      <c r="K18" s="606" t="s">
        <v>42</v>
      </c>
      <c r="L18" s="592" t="s">
        <v>962</v>
      </c>
      <c r="M18" s="589">
        <v>10000</v>
      </c>
      <c r="N18" s="592" t="s">
        <v>962</v>
      </c>
      <c r="O18" s="589">
        <v>10000</v>
      </c>
      <c r="P18" s="592" t="s">
        <v>962</v>
      </c>
      <c r="Q18" s="583" t="s">
        <v>963</v>
      </c>
      <c r="R18" s="583" t="s">
        <v>964</v>
      </c>
    </row>
    <row r="19" spans="1:18" ht="50.25" customHeight="1" x14ac:dyDescent="0.25">
      <c r="A19" s="600"/>
      <c r="B19" s="594"/>
      <c r="C19" s="594"/>
      <c r="D19" s="594"/>
      <c r="E19" s="585"/>
      <c r="F19" s="621"/>
      <c r="G19" s="594"/>
      <c r="H19" s="75" t="s">
        <v>982</v>
      </c>
      <c r="I19" s="386" t="s">
        <v>988</v>
      </c>
      <c r="J19" s="622"/>
      <c r="K19" s="606"/>
      <c r="L19" s="594"/>
      <c r="M19" s="591"/>
      <c r="N19" s="594"/>
      <c r="O19" s="591"/>
      <c r="P19" s="594"/>
      <c r="Q19" s="585"/>
      <c r="R19" s="585"/>
    </row>
    <row r="20" spans="1:18" ht="50.25" customHeight="1" x14ac:dyDescent="0.25">
      <c r="A20" s="598">
        <v>7</v>
      </c>
      <c r="B20" s="583" t="s">
        <v>94</v>
      </c>
      <c r="C20" s="583">
        <v>5</v>
      </c>
      <c r="D20" s="583">
        <v>4</v>
      </c>
      <c r="E20" s="583" t="s">
        <v>989</v>
      </c>
      <c r="F20" s="620" t="s">
        <v>990</v>
      </c>
      <c r="G20" s="583" t="s">
        <v>203</v>
      </c>
      <c r="H20" s="75" t="s">
        <v>980</v>
      </c>
      <c r="I20" s="386">
        <v>1</v>
      </c>
      <c r="J20" s="583" t="s">
        <v>991</v>
      </c>
      <c r="K20" s="583" t="s">
        <v>42</v>
      </c>
      <c r="L20" s="583" t="s">
        <v>962</v>
      </c>
      <c r="M20" s="618">
        <v>20000</v>
      </c>
      <c r="N20" s="583" t="s">
        <v>962</v>
      </c>
      <c r="O20" s="618">
        <v>20000</v>
      </c>
      <c r="P20" s="583" t="s">
        <v>962</v>
      </c>
      <c r="Q20" s="583" t="s">
        <v>963</v>
      </c>
      <c r="R20" s="583" t="s">
        <v>964</v>
      </c>
    </row>
    <row r="21" spans="1:18" ht="50.25" customHeight="1" x14ac:dyDescent="0.25">
      <c r="A21" s="600"/>
      <c r="B21" s="585"/>
      <c r="C21" s="585"/>
      <c r="D21" s="585"/>
      <c r="E21" s="585"/>
      <c r="F21" s="621"/>
      <c r="G21" s="585"/>
      <c r="H21" s="75" t="s">
        <v>982</v>
      </c>
      <c r="I21" s="386" t="s">
        <v>988</v>
      </c>
      <c r="J21" s="585"/>
      <c r="K21" s="585"/>
      <c r="L21" s="585"/>
      <c r="M21" s="619"/>
      <c r="N21" s="585"/>
      <c r="O21" s="619"/>
      <c r="P21" s="585"/>
      <c r="Q21" s="585"/>
      <c r="R21" s="585"/>
    </row>
    <row r="22" spans="1:18" ht="50.25" customHeight="1" x14ac:dyDescent="0.25">
      <c r="A22" s="598">
        <v>8</v>
      </c>
      <c r="B22" s="592" t="s">
        <v>992</v>
      </c>
      <c r="C22" s="592">
        <v>5</v>
      </c>
      <c r="D22" s="592">
        <v>11</v>
      </c>
      <c r="E22" s="583" t="s">
        <v>993</v>
      </c>
      <c r="F22" s="583" t="s">
        <v>994</v>
      </c>
      <c r="G22" s="616" t="s">
        <v>127</v>
      </c>
      <c r="H22" s="222" t="s">
        <v>127</v>
      </c>
      <c r="I22" s="222">
        <v>1</v>
      </c>
      <c r="J22" s="583" t="s">
        <v>995</v>
      </c>
      <c r="K22" s="592" t="s">
        <v>42</v>
      </c>
      <c r="L22" s="592" t="s">
        <v>962</v>
      </c>
      <c r="M22" s="589">
        <v>30000</v>
      </c>
      <c r="N22" s="592" t="s">
        <v>962</v>
      </c>
      <c r="O22" s="589">
        <v>30000</v>
      </c>
      <c r="P22" s="592" t="s">
        <v>962</v>
      </c>
      <c r="Q22" s="583" t="s">
        <v>963</v>
      </c>
      <c r="R22" s="583" t="s">
        <v>964</v>
      </c>
    </row>
    <row r="23" spans="1:18" ht="50.25" customHeight="1" x14ac:dyDescent="0.25">
      <c r="A23" s="600"/>
      <c r="B23" s="594"/>
      <c r="C23" s="594"/>
      <c r="D23" s="594"/>
      <c r="E23" s="585"/>
      <c r="F23" s="585"/>
      <c r="G23" s="617"/>
      <c r="H23" s="211" t="s">
        <v>207</v>
      </c>
      <c r="I23" s="222">
        <v>30</v>
      </c>
      <c r="J23" s="585"/>
      <c r="K23" s="594"/>
      <c r="L23" s="594"/>
      <c r="M23" s="591"/>
      <c r="N23" s="594"/>
      <c r="O23" s="591"/>
      <c r="P23" s="594"/>
      <c r="Q23" s="585"/>
      <c r="R23" s="585"/>
    </row>
    <row r="24" spans="1:18" ht="50.25" customHeight="1" x14ac:dyDescent="0.25">
      <c r="A24" s="613">
        <v>9</v>
      </c>
      <c r="B24" s="606" t="s">
        <v>94</v>
      </c>
      <c r="C24" s="606">
        <v>5</v>
      </c>
      <c r="D24" s="606">
        <v>11</v>
      </c>
      <c r="E24" s="601" t="s">
        <v>996</v>
      </c>
      <c r="F24" s="601" t="s">
        <v>997</v>
      </c>
      <c r="G24" s="607" t="s">
        <v>998</v>
      </c>
      <c r="H24" s="209" t="s">
        <v>999</v>
      </c>
      <c r="I24" s="222">
        <v>1</v>
      </c>
      <c r="J24" s="610" t="s">
        <v>1000</v>
      </c>
      <c r="K24" s="606" t="s">
        <v>968</v>
      </c>
      <c r="L24" s="606" t="s">
        <v>962</v>
      </c>
      <c r="M24" s="605">
        <v>20000</v>
      </c>
      <c r="N24" s="605" t="s">
        <v>962</v>
      </c>
      <c r="O24" s="605">
        <v>20000</v>
      </c>
      <c r="P24" s="606" t="s">
        <v>962</v>
      </c>
      <c r="Q24" s="601" t="s">
        <v>963</v>
      </c>
      <c r="R24" s="602" t="s">
        <v>964</v>
      </c>
    </row>
    <row r="25" spans="1:18" ht="50.25" customHeight="1" x14ac:dyDescent="0.25">
      <c r="A25" s="614"/>
      <c r="B25" s="606"/>
      <c r="C25" s="606"/>
      <c r="D25" s="606"/>
      <c r="E25" s="601"/>
      <c r="F25" s="601"/>
      <c r="G25" s="608"/>
      <c r="H25" s="211" t="s">
        <v>1001</v>
      </c>
      <c r="I25" s="222" t="s">
        <v>1002</v>
      </c>
      <c r="J25" s="611"/>
      <c r="K25" s="606"/>
      <c r="L25" s="606"/>
      <c r="M25" s="605"/>
      <c r="N25" s="605"/>
      <c r="O25" s="605"/>
      <c r="P25" s="606"/>
      <c r="Q25" s="601"/>
      <c r="R25" s="603"/>
    </row>
    <row r="26" spans="1:18" ht="50.25" customHeight="1" x14ac:dyDescent="0.25">
      <c r="A26" s="615"/>
      <c r="B26" s="606"/>
      <c r="C26" s="606"/>
      <c r="D26" s="606"/>
      <c r="E26" s="601"/>
      <c r="F26" s="601"/>
      <c r="G26" s="609"/>
      <c r="H26" s="211" t="s">
        <v>1003</v>
      </c>
      <c r="I26" s="222" t="s">
        <v>988</v>
      </c>
      <c r="J26" s="612"/>
      <c r="K26" s="606"/>
      <c r="L26" s="606"/>
      <c r="M26" s="605"/>
      <c r="N26" s="605"/>
      <c r="O26" s="605"/>
      <c r="P26" s="606"/>
      <c r="Q26" s="601"/>
      <c r="R26" s="604"/>
    </row>
    <row r="27" spans="1:18" ht="50.25" customHeight="1" x14ac:dyDescent="0.25">
      <c r="A27" s="598">
        <v>10</v>
      </c>
      <c r="B27" s="592" t="s">
        <v>1004</v>
      </c>
      <c r="C27" s="592">
        <v>1</v>
      </c>
      <c r="D27" s="592">
        <v>6</v>
      </c>
      <c r="E27" s="583" t="s">
        <v>1005</v>
      </c>
      <c r="F27" s="583" t="s">
        <v>1006</v>
      </c>
      <c r="G27" s="592" t="s">
        <v>651</v>
      </c>
      <c r="H27" s="75" t="s">
        <v>1007</v>
      </c>
      <c r="I27" s="75">
        <v>1</v>
      </c>
      <c r="J27" s="583" t="s">
        <v>1008</v>
      </c>
      <c r="K27" s="592" t="s">
        <v>79</v>
      </c>
      <c r="L27" s="592" t="s">
        <v>962</v>
      </c>
      <c r="M27" s="589">
        <v>8000</v>
      </c>
      <c r="N27" s="589" t="s">
        <v>962</v>
      </c>
      <c r="O27" s="589">
        <v>8000</v>
      </c>
      <c r="P27" s="592" t="s">
        <v>962</v>
      </c>
      <c r="Q27" s="601" t="s">
        <v>963</v>
      </c>
      <c r="R27" s="602" t="s">
        <v>964</v>
      </c>
    </row>
    <row r="28" spans="1:18" ht="50.25" customHeight="1" x14ac:dyDescent="0.25">
      <c r="A28" s="599"/>
      <c r="B28" s="593"/>
      <c r="C28" s="593"/>
      <c r="D28" s="593"/>
      <c r="E28" s="584"/>
      <c r="F28" s="584"/>
      <c r="G28" s="593"/>
      <c r="H28" s="75" t="s">
        <v>1009</v>
      </c>
      <c r="I28" s="75" t="s">
        <v>1010</v>
      </c>
      <c r="J28" s="584"/>
      <c r="K28" s="593"/>
      <c r="L28" s="593"/>
      <c r="M28" s="590"/>
      <c r="N28" s="590"/>
      <c r="O28" s="590"/>
      <c r="P28" s="593"/>
      <c r="Q28" s="601"/>
      <c r="R28" s="603"/>
    </row>
    <row r="29" spans="1:18" ht="50.25" customHeight="1" x14ac:dyDescent="0.25">
      <c r="A29" s="600"/>
      <c r="B29" s="594"/>
      <c r="C29" s="594"/>
      <c r="D29" s="594"/>
      <c r="E29" s="585"/>
      <c r="F29" s="585"/>
      <c r="G29" s="594"/>
      <c r="H29" s="75" t="s">
        <v>1003</v>
      </c>
      <c r="I29" s="75" t="s">
        <v>988</v>
      </c>
      <c r="J29" s="585"/>
      <c r="K29" s="594"/>
      <c r="L29" s="594"/>
      <c r="M29" s="591"/>
      <c r="N29" s="591"/>
      <c r="O29" s="591"/>
      <c r="P29" s="594"/>
      <c r="Q29" s="601"/>
      <c r="R29" s="604"/>
    </row>
    <row r="30" spans="1:18" ht="81.75" customHeight="1" x14ac:dyDescent="0.25">
      <c r="A30" s="598">
        <v>11</v>
      </c>
      <c r="B30" s="592" t="s">
        <v>1011</v>
      </c>
      <c r="C30" s="592">
        <v>1</v>
      </c>
      <c r="D30" s="592">
        <v>6</v>
      </c>
      <c r="E30" s="583" t="s">
        <v>1012</v>
      </c>
      <c r="F30" s="583" t="s">
        <v>1013</v>
      </c>
      <c r="G30" s="592" t="s">
        <v>651</v>
      </c>
      <c r="H30" s="387" t="s">
        <v>842</v>
      </c>
      <c r="I30" s="75">
        <v>1</v>
      </c>
      <c r="J30" s="583" t="s">
        <v>1014</v>
      </c>
      <c r="K30" s="592" t="s">
        <v>42</v>
      </c>
      <c r="L30" s="592" t="s">
        <v>962</v>
      </c>
      <c r="M30" s="589">
        <v>80000</v>
      </c>
      <c r="N30" s="589" t="s">
        <v>962</v>
      </c>
      <c r="O30" s="589">
        <v>80000</v>
      </c>
      <c r="P30" s="592" t="s">
        <v>962</v>
      </c>
      <c r="Q30" s="583" t="s">
        <v>963</v>
      </c>
      <c r="R30" s="583" t="s">
        <v>964</v>
      </c>
    </row>
    <row r="31" spans="1:18" ht="50.25" customHeight="1" x14ac:dyDescent="0.25">
      <c r="A31" s="599"/>
      <c r="B31" s="593"/>
      <c r="C31" s="593"/>
      <c r="D31" s="593"/>
      <c r="E31" s="584"/>
      <c r="F31" s="584"/>
      <c r="G31" s="593"/>
      <c r="H31" s="388" t="s">
        <v>1009</v>
      </c>
      <c r="I31" s="389">
        <v>35</v>
      </c>
      <c r="J31" s="584"/>
      <c r="K31" s="593"/>
      <c r="L31" s="593"/>
      <c r="M31" s="590"/>
      <c r="N31" s="590"/>
      <c r="O31" s="590"/>
      <c r="P31" s="593"/>
      <c r="Q31" s="584"/>
      <c r="R31" s="584"/>
    </row>
    <row r="32" spans="1:18" ht="50.25" customHeight="1" x14ac:dyDescent="0.25">
      <c r="A32" s="599"/>
      <c r="B32" s="593"/>
      <c r="C32" s="593"/>
      <c r="D32" s="593"/>
      <c r="E32" s="584"/>
      <c r="F32" s="584"/>
      <c r="G32" s="593"/>
      <c r="H32" s="385" t="s">
        <v>1015</v>
      </c>
      <c r="I32" s="75" t="s">
        <v>1016</v>
      </c>
      <c r="J32" s="584"/>
      <c r="K32" s="593"/>
      <c r="L32" s="593"/>
      <c r="M32" s="590"/>
      <c r="N32" s="590"/>
      <c r="O32" s="590"/>
      <c r="P32" s="593"/>
      <c r="Q32" s="584"/>
      <c r="R32" s="584"/>
    </row>
    <row r="33" spans="1:18" ht="50.25" customHeight="1" x14ac:dyDescent="0.25">
      <c r="A33" s="600"/>
      <c r="B33" s="594"/>
      <c r="C33" s="594"/>
      <c r="D33" s="594"/>
      <c r="E33" s="585"/>
      <c r="F33" s="585"/>
      <c r="G33" s="594"/>
      <c r="H33" s="386" t="s">
        <v>1017</v>
      </c>
      <c r="I33" s="75" t="s">
        <v>1016</v>
      </c>
      <c r="J33" s="585"/>
      <c r="K33" s="594"/>
      <c r="L33" s="594"/>
      <c r="M33" s="591"/>
      <c r="N33" s="591"/>
      <c r="O33" s="591"/>
      <c r="P33" s="594"/>
      <c r="Q33" s="585"/>
      <c r="R33" s="585"/>
    </row>
    <row r="34" spans="1:18" ht="102.75" customHeight="1" x14ac:dyDescent="0.25">
      <c r="A34" s="595">
        <v>12</v>
      </c>
      <c r="B34" s="577" t="s">
        <v>1011</v>
      </c>
      <c r="C34" s="586">
        <v>5</v>
      </c>
      <c r="D34" s="586">
        <v>11</v>
      </c>
      <c r="E34" s="577" t="s">
        <v>1018</v>
      </c>
      <c r="F34" s="577" t="s">
        <v>1019</v>
      </c>
      <c r="G34" s="586" t="s">
        <v>651</v>
      </c>
      <c r="H34" s="387" t="s">
        <v>842</v>
      </c>
      <c r="I34" s="75">
        <v>1</v>
      </c>
      <c r="J34" s="577" t="s">
        <v>1020</v>
      </c>
      <c r="K34" s="577" t="s">
        <v>79</v>
      </c>
      <c r="L34" s="577" t="s">
        <v>962</v>
      </c>
      <c r="M34" s="580">
        <v>12000</v>
      </c>
      <c r="N34" s="577" t="s">
        <v>962</v>
      </c>
      <c r="O34" s="580">
        <v>12000</v>
      </c>
      <c r="P34" s="577" t="s">
        <v>962</v>
      </c>
      <c r="Q34" s="583" t="s">
        <v>963</v>
      </c>
      <c r="R34" s="583" t="s">
        <v>964</v>
      </c>
    </row>
    <row r="35" spans="1:18" ht="50.25" customHeight="1" x14ac:dyDescent="0.25">
      <c r="A35" s="596"/>
      <c r="B35" s="578"/>
      <c r="C35" s="587"/>
      <c r="D35" s="587"/>
      <c r="E35" s="578"/>
      <c r="F35" s="578"/>
      <c r="G35" s="587"/>
      <c r="H35" s="388" t="s">
        <v>1009</v>
      </c>
      <c r="I35" s="389" t="s">
        <v>1021</v>
      </c>
      <c r="J35" s="578"/>
      <c r="K35" s="578"/>
      <c r="L35" s="578"/>
      <c r="M35" s="581"/>
      <c r="N35" s="578"/>
      <c r="O35" s="581"/>
      <c r="P35" s="578"/>
      <c r="Q35" s="584"/>
      <c r="R35" s="584"/>
    </row>
    <row r="36" spans="1:18" ht="50.25" customHeight="1" x14ac:dyDescent="0.25">
      <c r="A36" s="596"/>
      <c r="B36" s="578"/>
      <c r="C36" s="587"/>
      <c r="D36" s="587"/>
      <c r="E36" s="578"/>
      <c r="F36" s="578"/>
      <c r="G36" s="587"/>
      <c r="H36" s="385" t="s">
        <v>1015</v>
      </c>
      <c r="I36" s="390" t="s">
        <v>1022</v>
      </c>
      <c r="J36" s="578"/>
      <c r="K36" s="578"/>
      <c r="L36" s="578"/>
      <c r="M36" s="581"/>
      <c r="N36" s="578"/>
      <c r="O36" s="581"/>
      <c r="P36" s="578"/>
      <c r="Q36" s="584"/>
      <c r="R36" s="584"/>
    </row>
    <row r="37" spans="1:18" ht="50.25" customHeight="1" x14ac:dyDescent="0.25">
      <c r="A37" s="597"/>
      <c r="B37" s="579"/>
      <c r="C37" s="588"/>
      <c r="D37" s="588"/>
      <c r="E37" s="579"/>
      <c r="F37" s="579"/>
      <c r="G37" s="588"/>
      <c r="H37" s="386" t="s">
        <v>1003</v>
      </c>
      <c r="I37" s="75" t="s">
        <v>1022</v>
      </c>
      <c r="J37" s="579"/>
      <c r="K37" s="579"/>
      <c r="L37" s="579"/>
      <c r="M37" s="582"/>
      <c r="N37" s="579"/>
      <c r="O37" s="582"/>
      <c r="P37" s="579"/>
      <c r="Q37" s="585"/>
      <c r="R37" s="585"/>
    </row>
    <row r="38" spans="1:18" ht="27.75" customHeight="1" x14ac:dyDescent="0.25">
      <c r="A38" s="391"/>
      <c r="B38" s="391"/>
      <c r="C38" s="391"/>
      <c r="D38" s="391"/>
      <c r="E38" s="391"/>
      <c r="F38" s="391"/>
      <c r="G38" s="391"/>
      <c r="H38" s="391"/>
      <c r="I38" s="391"/>
      <c r="J38" s="391"/>
      <c r="K38" s="391"/>
      <c r="L38" s="391"/>
      <c r="M38" s="391"/>
      <c r="N38" s="391"/>
      <c r="O38" s="391"/>
      <c r="P38" s="391"/>
      <c r="Q38" s="391"/>
      <c r="R38" s="391"/>
    </row>
    <row r="39" spans="1:18" ht="20.25" customHeight="1" x14ac:dyDescent="0.25">
      <c r="L39" s="576" t="s">
        <v>951</v>
      </c>
      <c r="M39" s="576" t="s">
        <v>70</v>
      </c>
      <c r="N39" s="576"/>
      <c r="O39" s="576" t="s">
        <v>71</v>
      </c>
      <c r="P39" s="576"/>
    </row>
    <row r="40" spans="1:18" x14ac:dyDescent="0.25">
      <c r="L40" s="576"/>
      <c r="M40" s="392" t="s">
        <v>72</v>
      </c>
      <c r="N40" s="392" t="s">
        <v>73</v>
      </c>
      <c r="O40" s="392" t="s">
        <v>72</v>
      </c>
      <c r="P40" s="392" t="s">
        <v>73</v>
      </c>
    </row>
    <row r="41" spans="1:18" x14ac:dyDescent="0.25">
      <c r="L41" s="576"/>
      <c r="M41" s="202">
        <v>12</v>
      </c>
      <c r="N41" s="203">
        <f>O7+O9+O11+O13+O16+O18+O20+O22+O24+O27+O30+O34</f>
        <v>400000</v>
      </c>
      <c r="O41" s="43" t="s">
        <v>74</v>
      </c>
      <c r="P41" s="44" t="s">
        <v>74</v>
      </c>
    </row>
  </sheetData>
  <mergeCells count="209">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K7:K8"/>
    <mergeCell ref="L7:L8"/>
    <mergeCell ref="M7:M8"/>
    <mergeCell ref="N7:N8"/>
    <mergeCell ref="O7:O8"/>
    <mergeCell ref="P7:P8"/>
    <mergeCell ref="N9:N10"/>
    <mergeCell ref="O9:O10"/>
    <mergeCell ref="P9:P10"/>
    <mergeCell ref="Q9:Q10"/>
    <mergeCell ref="R9:R10"/>
    <mergeCell ref="F9:F10"/>
    <mergeCell ref="G9:G10"/>
    <mergeCell ref="J9:J10"/>
    <mergeCell ref="K9:K10"/>
    <mergeCell ref="L9:L10"/>
    <mergeCell ref="M9:M10"/>
    <mergeCell ref="A9:A10"/>
    <mergeCell ref="B9:B10"/>
    <mergeCell ref="C9:C10"/>
    <mergeCell ref="D9:D10"/>
    <mergeCell ref="E9:E10"/>
    <mergeCell ref="O11:O12"/>
    <mergeCell ref="P11:P12"/>
    <mergeCell ref="Q11:Q12"/>
    <mergeCell ref="R11:R12"/>
    <mergeCell ref="G11:G12"/>
    <mergeCell ref="J11:J12"/>
    <mergeCell ref="K11:K12"/>
    <mergeCell ref="L11:L12"/>
    <mergeCell ref="M11:M12"/>
    <mergeCell ref="N11:N12"/>
    <mergeCell ref="A11:A12"/>
    <mergeCell ref="B11:B12"/>
    <mergeCell ref="C11:C12"/>
    <mergeCell ref="D11:D12"/>
    <mergeCell ref="E11:E12"/>
    <mergeCell ref="F11:F12"/>
    <mergeCell ref="O13:O15"/>
    <mergeCell ref="P13:P15"/>
    <mergeCell ref="Q13:Q15"/>
    <mergeCell ref="R13:R15"/>
    <mergeCell ref="G13:G15"/>
    <mergeCell ref="J13:J15"/>
    <mergeCell ref="K13:K15"/>
    <mergeCell ref="L13:L15"/>
    <mergeCell ref="M13:M15"/>
    <mergeCell ref="N13:N15"/>
    <mergeCell ref="A13:A15"/>
    <mergeCell ref="B13:B15"/>
    <mergeCell ref="C13:C15"/>
    <mergeCell ref="D13:D15"/>
    <mergeCell ref="E13:E15"/>
    <mergeCell ref="F13:F15"/>
    <mergeCell ref="O16:O17"/>
    <mergeCell ref="P16:P17"/>
    <mergeCell ref="Q16:Q17"/>
    <mergeCell ref="R16:R17"/>
    <mergeCell ref="A18:A19"/>
    <mergeCell ref="B18:B19"/>
    <mergeCell ref="C18:C19"/>
    <mergeCell ref="D18:D19"/>
    <mergeCell ref="E18:E19"/>
    <mergeCell ref="G16:G17"/>
    <mergeCell ref="J16:J17"/>
    <mergeCell ref="K16:K17"/>
    <mergeCell ref="L16:L17"/>
    <mergeCell ref="M16:M17"/>
    <mergeCell ref="N16:N17"/>
    <mergeCell ref="A16:A17"/>
    <mergeCell ref="B16:B17"/>
    <mergeCell ref="C16:C17"/>
    <mergeCell ref="D16:D17"/>
    <mergeCell ref="E16:E17"/>
    <mergeCell ref="F16:F17"/>
    <mergeCell ref="N18:N19"/>
    <mergeCell ref="O18:O19"/>
    <mergeCell ref="P18:P19"/>
    <mergeCell ref="Q18:Q19"/>
    <mergeCell ref="R18:R19"/>
    <mergeCell ref="F18:F19"/>
    <mergeCell ref="G18:G19"/>
    <mergeCell ref="J18:J19"/>
    <mergeCell ref="K18:K19"/>
    <mergeCell ref="L18:L19"/>
    <mergeCell ref="M18:M19"/>
    <mergeCell ref="O20:O21"/>
    <mergeCell ref="P20:P21"/>
    <mergeCell ref="Q20:Q21"/>
    <mergeCell ref="R20:R21"/>
    <mergeCell ref="A22:A23"/>
    <mergeCell ref="B22:B23"/>
    <mergeCell ref="C22:C23"/>
    <mergeCell ref="D22:D23"/>
    <mergeCell ref="E22:E23"/>
    <mergeCell ref="G20:G21"/>
    <mergeCell ref="J20:J21"/>
    <mergeCell ref="K20:K21"/>
    <mergeCell ref="L20:L21"/>
    <mergeCell ref="M20:M21"/>
    <mergeCell ref="N20:N21"/>
    <mergeCell ref="A20:A21"/>
    <mergeCell ref="B20:B21"/>
    <mergeCell ref="C20:C21"/>
    <mergeCell ref="D20:D21"/>
    <mergeCell ref="E20:E21"/>
    <mergeCell ref="F20:F21"/>
    <mergeCell ref="N22:N23"/>
    <mergeCell ref="O22:O23"/>
    <mergeCell ref="P22:P23"/>
    <mergeCell ref="Q22:Q23"/>
    <mergeCell ref="R22:R23"/>
    <mergeCell ref="F22:F23"/>
    <mergeCell ref="G22:G23"/>
    <mergeCell ref="J22:J23"/>
    <mergeCell ref="K22:K23"/>
    <mergeCell ref="L22:L23"/>
    <mergeCell ref="M22:M23"/>
    <mergeCell ref="O24:O26"/>
    <mergeCell ref="P24:P26"/>
    <mergeCell ref="Q24:Q26"/>
    <mergeCell ref="R24:R26"/>
    <mergeCell ref="A27:A29"/>
    <mergeCell ref="B27:B29"/>
    <mergeCell ref="C27:C29"/>
    <mergeCell ref="D27:D29"/>
    <mergeCell ref="E27:E29"/>
    <mergeCell ref="G24:G26"/>
    <mergeCell ref="J24:J26"/>
    <mergeCell ref="K24:K26"/>
    <mergeCell ref="L24:L26"/>
    <mergeCell ref="M24:M26"/>
    <mergeCell ref="N24:N26"/>
    <mergeCell ref="A24:A26"/>
    <mergeCell ref="B24:B26"/>
    <mergeCell ref="C24:C26"/>
    <mergeCell ref="D24:D26"/>
    <mergeCell ref="E24:E26"/>
    <mergeCell ref="F24:F26"/>
    <mergeCell ref="N27:N29"/>
    <mergeCell ref="O27:O29"/>
    <mergeCell ref="P27:P29"/>
    <mergeCell ref="Q27:Q29"/>
    <mergeCell ref="R27:R29"/>
    <mergeCell ref="F27:F29"/>
    <mergeCell ref="G27:G29"/>
    <mergeCell ref="J27:J29"/>
    <mergeCell ref="K27:K29"/>
    <mergeCell ref="L27:L29"/>
    <mergeCell ref="M27:M29"/>
    <mergeCell ref="O30:O33"/>
    <mergeCell ref="P30:P33"/>
    <mergeCell ref="Q30:Q33"/>
    <mergeCell ref="R30:R33"/>
    <mergeCell ref="A34:A37"/>
    <mergeCell ref="B34:B37"/>
    <mergeCell ref="C34:C37"/>
    <mergeCell ref="D34:D37"/>
    <mergeCell ref="E34:E37"/>
    <mergeCell ref="G30:G33"/>
    <mergeCell ref="J30:J33"/>
    <mergeCell ref="K30:K33"/>
    <mergeCell ref="L30:L33"/>
    <mergeCell ref="M30:M33"/>
    <mergeCell ref="N30:N33"/>
    <mergeCell ref="A30:A33"/>
    <mergeCell ref="B30:B33"/>
    <mergeCell ref="C30:C33"/>
    <mergeCell ref="D30:D33"/>
    <mergeCell ref="E30:E33"/>
    <mergeCell ref="F30:F33"/>
    <mergeCell ref="L39:L41"/>
    <mergeCell ref="M39:N39"/>
    <mergeCell ref="O39:P39"/>
    <mergeCell ref="N34:N37"/>
    <mergeCell ref="O34:O37"/>
    <mergeCell ref="P34:P37"/>
    <mergeCell ref="Q34:Q37"/>
    <mergeCell ref="R34:R37"/>
    <mergeCell ref="F34:F37"/>
    <mergeCell ref="G34:G37"/>
    <mergeCell ref="J34:J37"/>
    <mergeCell ref="K34:K37"/>
    <mergeCell ref="L34:L37"/>
    <mergeCell ref="M34:M3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U66"/>
  <sheetViews>
    <sheetView zoomScale="60" zoomScaleNormal="60" workbookViewId="0">
      <selection activeCell="A3" sqref="A3"/>
    </sheetView>
  </sheetViews>
  <sheetFormatPr defaultRowHeight="26.25" x14ac:dyDescent="0.4"/>
  <cols>
    <col min="1" max="1" width="6" style="173" customWidth="1"/>
    <col min="2" max="2" width="8.85546875" style="6" customWidth="1"/>
    <col min="3" max="3" width="11.42578125" style="6" customWidth="1"/>
    <col min="4" max="4" width="9.7109375" style="6" customWidth="1"/>
    <col min="5" max="5" width="45.7109375" style="6" customWidth="1"/>
    <col min="6" max="6" width="68.28515625" style="6" customWidth="1"/>
    <col min="7" max="7" width="35.7109375" style="6" customWidth="1"/>
    <col min="8" max="9" width="20.7109375" style="6" customWidth="1"/>
    <col min="10" max="10" width="29.7109375" style="6" customWidth="1"/>
    <col min="11" max="12" width="19.5703125" style="6" customWidth="1"/>
    <col min="13" max="16" width="14.7109375" style="8" customWidth="1"/>
    <col min="17" max="17" width="16.7109375" style="6" customWidth="1"/>
    <col min="18" max="18" width="27.5703125" style="6" customWidth="1"/>
    <col min="19" max="19" width="18.140625" style="23" customWidth="1"/>
    <col min="20" max="20" width="20.7109375" style="23" customWidth="1"/>
    <col min="21" max="21" width="9.140625" style="23"/>
    <col min="22" max="255" width="9.140625" style="6"/>
    <col min="256" max="256" width="4.7109375" style="6" bestFit="1" customWidth="1"/>
    <col min="257" max="257" width="9.7109375" style="6" bestFit="1" customWidth="1"/>
    <col min="258" max="258" width="10" style="6" bestFit="1" customWidth="1"/>
    <col min="259" max="259" width="8.85546875" style="6" bestFit="1" customWidth="1"/>
    <col min="260" max="260" width="22.85546875" style="6" customWidth="1"/>
    <col min="261" max="261" width="59.7109375" style="6" bestFit="1" customWidth="1"/>
    <col min="262" max="262" width="57.85546875" style="6" bestFit="1" customWidth="1"/>
    <col min="263" max="263" width="35.28515625" style="6" bestFit="1" customWidth="1"/>
    <col min="264" max="264" width="28.140625" style="6" bestFit="1" customWidth="1"/>
    <col min="265" max="265" width="33.140625" style="6" bestFit="1" customWidth="1"/>
    <col min="266" max="266" width="26" style="6" bestFit="1" customWidth="1"/>
    <col min="267" max="267" width="19.140625" style="6" bestFit="1" customWidth="1"/>
    <col min="268" max="268" width="10.42578125" style="6" customWidth="1"/>
    <col min="269" max="269" width="11.85546875" style="6" customWidth="1"/>
    <col min="270" max="270" width="14.7109375" style="6" customWidth="1"/>
    <col min="271" max="271" width="9" style="6" bestFit="1" customWidth="1"/>
    <col min="272" max="511" width="9.140625" style="6"/>
    <col min="512" max="512" width="4.7109375" style="6" bestFit="1" customWidth="1"/>
    <col min="513" max="513" width="9.7109375" style="6" bestFit="1" customWidth="1"/>
    <col min="514" max="514" width="10" style="6" bestFit="1" customWidth="1"/>
    <col min="515" max="515" width="8.85546875" style="6" bestFit="1" customWidth="1"/>
    <col min="516" max="516" width="22.85546875" style="6" customWidth="1"/>
    <col min="517" max="517" width="59.7109375" style="6" bestFit="1" customWidth="1"/>
    <col min="518" max="518" width="57.85546875" style="6" bestFit="1" customWidth="1"/>
    <col min="519" max="519" width="35.28515625" style="6" bestFit="1" customWidth="1"/>
    <col min="520" max="520" width="28.140625" style="6" bestFit="1" customWidth="1"/>
    <col min="521" max="521" width="33.140625" style="6" bestFit="1" customWidth="1"/>
    <col min="522" max="522" width="26" style="6" bestFit="1" customWidth="1"/>
    <col min="523" max="523" width="19.140625" style="6" bestFit="1" customWidth="1"/>
    <col min="524" max="524" width="10.42578125" style="6" customWidth="1"/>
    <col min="525" max="525" width="11.85546875" style="6" customWidth="1"/>
    <col min="526" max="526" width="14.7109375" style="6" customWidth="1"/>
    <col min="527" max="527" width="9" style="6" bestFit="1" customWidth="1"/>
    <col min="528" max="767" width="9.140625" style="6"/>
    <col min="768" max="768" width="4.7109375" style="6" bestFit="1" customWidth="1"/>
    <col min="769" max="769" width="9.7109375" style="6" bestFit="1" customWidth="1"/>
    <col min="770" max="770" width="10" style="6" bestFit="1" customWidth="1"/>
    <col min="771" max="771" width="8.85546875" style="6" bestFit="1" customWidth="1"/>
    <col min="772" max="772" width="22.85546875" style="6" customWidth="1"/>
    <col min="773" max="773" width="59.7109375" style="6" bestFit="1" customWidth="1"/>
    <col min="774" max="774" width="57.85546875" style="6" bestFit="1" customWidth="1"/>
    <col min="775" max="775" width="35.28515625" style="6" bestFit="1" customWidth="1"/>
    <col min="776" max="776" width="28.140625" style="6" bestFit="1" customWidth="1"/>
    <col min="777" max="777" width="33.140625" style="6" bestFit="1" customWidth="1"/>
    <col min="778" max="778" width="26" style="6" bestFit="1" customWidth="1"/>
    <col min="779" max="779" width="19.140625" style="6" bestFit="1" customWidth="1"/>
    <col min="780" max="780" width="10.42578125" style="6" customWidth="1"/>
    <col min="781" max="781" width="11.85546875" style="6" customWidth="1"/>
    <col min="782" max="782" width="14.7109375" style="6" customWidth="1"/>
    <col min="783" max="783" width="9" style="6" bestFit="1" customWidth="1"/>
    <col min="784" max="1023" width="9.140625" style="6"/>
    <col min="1024" max="1024" width="4.7109375" style="6" bestFit="1" customWidth="1"/>
    <col min="1025" max="1025" width="9.7109375" style="6" bestFit="1" customWidth="1"/>
    <col min="1026" max="1026" width="10" style="6" bestFit="1" customWidth="1"/>
    <col min="1027" max="1027" width="8.85546875" style="6" bestFit="1" customWidth="1"/>
    <col min="1028" max="1028" width="22.85546875" style="6" customWidth="1"/>
    <col min="1029" max="1029" width="59.7109375" style="6" bestFit="1" customWidth="1"/>
    <col min="1030" max="1030" width="57.85546875" style="6" bestFit="1" customWidth="1"/>
    <col min="1031" max="1031" width="35.28515625" style="6" bestFit="1" customWidth="1"/>
    <col min="1032" max="1032" width="28.140625" style="6" bestFit="1" customWidth="1"/>
    <col min="1033" max="1033" width="33.140625" style="6" bestFit="1" customWidth="1"/>
    <col min="1034" max="1034" width="26" style="6" bestFit="1" customWidth="1"/>
    <col min="1035" max="1035" width="19.140625" style="6" bestFit="1" customWidth="1"/>
    <col min="1036" max="1036" width="10.42578125" style="6" customWidth="1"/>
    <col min="1037" max="1037" width="11.85546875" style="6" customWidth="1"/>
    <col min="1038" max="1038" width="14.7109375" style="6" customWidth="1"/>
    <col min="1039" max="1039" width="9" style="6" bestFit="1" customWidth="1"/>
    <col min="1040" max="1279" width="9.140625" style="6"/>
    <col min="1280" max="1280" width="4.7109375" style="6" bestFit="1" customWidth="1"/>
    <col min="1281" max="1281" width="9.7109375" style="6" bestFit="1" customWidth="1"/>
    <col min="1282" max="1282" width="10" style="6" bestFit="1" customWidth="1"/>
    <col min="1283" max="1283" width="8.85546875" style="6" bestFit="1" customWidth="1"/>
    <col min="1284" max="1284" width="22.85546875" style="6" customWidth="1"/>
    <col min="1285" max="1285" width="59.7109375" style="6" bestFit="1" customWidth="1"/>
    <col min="1286" max="1286" width="57.85546875" style="6" bestFit="1" customWidth="1"/>
    <col min="1287" max="1287" width="35.28515625" style="6" bestFit="1" customWidth="1"/>
    <col min="1288" max="1288" width="28.140625" style="6" bestFit="1" customWidth="1"/>
    <col min="1289" max="1289" width="33.140625" style="6" bestFit="1" customWidth="1"/>
    <col min="1290" max="1290" width="26" style="6" bestFit="1" customWidth="1"/>
    <col min="1291" max="1291" width="19.140625" style="6" bestFit="1" customWidth="1"/>
    <col min="1292" max="1292" width="10.42578125" style="6" customWidth="1"/>
    <col min="1293" max="1293" width="11.85546875" style="6" customWidth="1"/>
    <col min="1294" max="1294" width="14.7109375" style="6" customWidth="1"/>
    <col min="1295" max="1295" width="9" style="6" bestFit="1" customWidth="1"/>
    <col min="1296" max="1535" width="9.140625" style="6"/>
    <col min="1536" max="1536" width="4.7109375" style="6" bestFit="1" customWidth="1"/>
    <col min="1537" max="1537" width="9.7109375" style="6" bestFit="1" customWidth="1"/>
    <col min="1538" max="1538" width="10" style="6" bestFit="1" customWidth="1"/>
    <col min="1539" max="1539" width="8.85546875" style="6" bestFit="1" customWidth="1"/>
    <col min="1540" max="1540" width="22.85546875" style="6" customWidth="1"/>
    <col min="1541" max="1541" width="59.7109375" style="6" bestFit="1" customWidth="1"/>
    <col min="1542" max="1542" width="57.85546875" style="6" bestFit="1" customWidth="1"/>
    <col min="1543" max="1543" width="35.28515625" style="6" bestFit="1" customWidth="1"/>
    <col min="1544" max="1544" width="28.140625" style="6" bestFit="1" customWidth="1"/>
    <col min="1545" max="1545" width="33.140625" style="6" bestFit="1" customWidth="1"/>
    <col min="1546" max="1546" width="26" style="6" bestFit="1" customWidth="1"/>
    <col min="1547" max="1547" width="19.140625" style="6" bestFit="1" customWidth="1"/>
    <col min="1548" max="1548" width="10.42578125" style="6" customWidth="1"/>
    <col min="1549" max="1549" width="11.85546875" style="6" customWidth="1"/>
    <col min="1550" max="1550" width="14.7109375" style="6" customWidth="1"/>
    <col min="1551" max="1551" width="9" style="6" bestFit="1" customWidth="1"/>
    <col min="1552" max="1791" width="9.140625" style="6"/>
    <col min="1792" max="1792" width="4.7109375" style="6" bestFit="1" customWidth="1"/>
    <col min="1793" max="1793" width="9.7109375" style="6" bestFit="1" customWidth="1"/>
    <col min="1794" max="1794" width="10" style="6" bestFit="1" customWidth="1"/>
    <col min="1795" max="1795" width="8.85546875" style="6" bestFit="1" customWidth="1"/>
    <col min="1796" max="1796" width="22.85546875" style="6" customWidth="1"/>
    <col min="1797" max="1797" width="59.7109375" style="6" bestFit="1" customWidth="1"/>
    <col min="1798" max="1798" width="57.85546875" style="6" bestFit="1" customWidth="1"/>
    <col min="1799" max="1799" width="35.28515625" style="6" bestFit="1" customWidth="1"/>
    <col min="1800" max="1800" width="28.140625" style="6" bestFit="1" customWidth="1"/>
    <col min="1801" max="1801" width="33.140625" style="6" bestFit="1" customWidth="1"/>
    <col min="1802" max="1802" width="26" style="6" bestFit="1" customWidth="1"/>
    <col min="1803" max="1803" width="19.140625" style="6" bestFit="1" customWidth="1"/>
    <col min="1804" max="1804" width="10.42578125" style="6" customWidth="1"/>
    <col min="1805" max="1805" width="11.85546875" style="6" customWidth="1"/>
    <col min="1806" max="1806" width="14.7109375" style="6" customWidth="1"/>
    <col min="1807" max="1807" width="9" style="6" bestFit="1" customWidth="1"/>
    <col min="1808" max="2047" width="9.140625" style="6"/>
    <col min="2048" max="2048" width="4.7109375" style="6" bestFit="1" customWidth="1"/>
    <col min="2049" max="2049" width="9.7109375" style="6" bestFit="1" customWidth="1"/>
    <col min="2050" max="2050" width="10" style="6" bestFit="1" customWidth="1"/>
    <col min="2051" max="2051" width="8.85546875" style="6" bestFit="1" customWidth="1"/>
    <col min="2052" max="2052" width="22.85546875" style="6" customWidth="1"/>
    <col min="2053" max="2053" width="59.7109375" style="6" bestFit="1" customWidth="1"/>
    <col min="2054" max="2054" width="57.85546875" style="6" bestFit="1" customWidth="1"/>
    <col min="2055" max="2055" width="35.28515625" style="6" bestFit="1" customWidth="1"/>
    <col min="2056" max="2056" width="28.140625" style="6" bestFit="1" customWidth="1"/>
    <col min="2057" max="2057" width="33.140625" style="6" bestFit="1" customWidth="1"/>
    <col min="2058" max="2058" width="26" style="6" bestFit="1" customWidth="1"/>
    <col min="2059" max="2059" width="19.140625" style="6" bestFit="1" customWidth="1"/>
    <col min="2060" max="2060" width="10.42578125" style="6" customWidth="1"/>
    <col min="2061" max="2061" width="11.85546875" style="6" customWidth="1"/>
    <col min="2062" max="2062" width="14.7109375" style="6" customWidth="1"/>
    <col min="2063" max="2063" width="9" style="6" bestFit="1" customWidth="1"/>
    <col min="2064" max="2303" width="9.140625" style="6"/>
    <col min="2304" max="2304" width="4.7109375" style="6" bestFit="1" customWidth="1"/>
    <col min="2305" max="2305" width="9.7109375" style="6" bestFit="1" customWidth="1"/>
    <col min="2306" max="2306" width="10" style="6" bestFit="1" customWidth="1"/>
    <col min="2307" max="2307" width="8.85546875" style="6" bestFit="1" customWidth="1"/>
    <col min="2308" max="2308" width="22.85546875" style="6" customWidth="1"/>
    <col min="2309" max="2309" width="59.7109375" style="6" bestFit="1" customWidth="1"/>
    <col min="2310" max="2310" width="57.85546875" style="6" bestFit="1" customWidth="1"/>
    <col min="2311" max="2311" width="35.28515625" style="6" bestFit="1" customWidth="1"/>
    <col min="2312" max="2312" width="28.140625" style="6" bestFit="1" customWidth="1"/>
    <col min="2313" max="2313" width="33.140625" style="6" bestFit="1" customWidth="1"/>
    <col min="2314" max="2314" width="26" style="6" bestFit="1" customWidth="1"/>
    <col min="2315" max="2315" width="19.140625" style="6" bestFit="1" customWidth="1"/>
    <col min="2316" max="2316" width="10.42578125" style="6" customWidth="1"/>
    <col min="2317" max="2317" width="11.85546875" style="6" customWidth="1"/>
    <col min="2318" max="2318" width="14.7109375" style="6" customWidth="1"/>
    <col min="2319" max="2319" width="9" style="6" bestFit="1" customWidth="1"/>
    <col min="2320" max="2559" width="9.140625" style="6"/>
    <col min="2560" max="2560" width="4.7109375" style="6" bestFit="1" customWidth="1"/>
    <col min="2561" max="2561" width="9.7109375" style="6" bestFit="1" customWidth="1"/>
    <col min="2562" max="2562" width="10" style="6" bestFit="1" customWidth="1"/>
    <col min="2563" max="2563" width="8.85546875" style="6" bestFit="1" customWidth="1"/>
    <col min="2564" max="2564" width="22.85546875" style="6" customWidth="1"/>
    <col min="2565" max="2565" width="59.7109375" style="6" bestFit="1" customWidth="1"/>
    <col min="2566" max="2566" width="57.85546875" style="6" bestFit="1" customWidth="1"/>
    <col min="2567" max="2567" width="35.28515625" style="6" bestFit="1" customWidth="1"/>
    <col min="2568" max="2568" width="28.140625" style="6" bestFit="1" customWidth="1"/>
    <col min="2569" max="2569" width="33.140625" style="6" bestFit="1" customWidth="1"/>
    <col min="2570" max="2570" width="26" style="6" bestFit="1" customWidth="1"/>
    <col min="2571" max="2571" width="19.140625" style="6" bestFit="1" customWidth="1"/>
    <col min="2572" max="2572" width="10.42578125" style="6" customWidth="1"/>
    <col min="2573" max="2573" width="11.85546875" style="6" customWidth="1"/>
    <col min="2574" max="2574" width="14.7109375" style="6" customWidth="1"/>
    <col min="2575" max="2575" width="9" style="6" bestFit="1" customWidth="1"/>
    <col min="2576" max="2815" width="9.140625" style="6"/>
    <col min="2816" max="2816" width="4.7109375" style="6" bestFit="1" customWidth="1"/>
    <col min="2817" max="2817" width="9.7109375" style="6" bestFit="1" customWidth="1"/>
    <col min="2818" max="2818" width="10" style="6" bestFit="1" customWidth="1"/>
    <col min="2819" max="2819" width="8.85546875" style="6" bestFit="1" customWidth="1"/>
    <col min="2820" max="2820" width="22.85546875" style="6" customWidth="1"/>
    <col min="2821" max="2821" width="59.7109375" style="6" bestFit="1" customWidth="1"/>
    <col min="2822" max="2822" width="57.85546875" style="6" bestFit="1" customWidth="1"/>
    <col min="2823" max="2823" width="35.28515625" style="6" bestFit="1" customWidth="1"/>
    <col min="2824" max="2824" width="28.140625" style="6" bestFit="1" customWidth="1"/>
    <col min="2825" max="2825" width="33.140625" style="6" bestFit="1" customWidth="1"/>
    <col min="2826" max="2826" width="26" style="6" bestFit="1" customWidth="1"/>
    <col min="2827" max="2827" width="19.140625" style="6" bestFit="1" customWidth="1"/>
    <col min="2828" max="2828" width="10.42578125" style="6" customWidth="1"/>
    <col min="2829" max="2829" width="11.85546875" style="6" customWidth="1"/>
    <col min="2830" max="2830" width="14.7109375" style="6" customWidth="1"/>
    <col min="2831" max="2831" width="9" style="6" bestFit="1" customWidth="1"/>
    <col min="2832" max="3071" width="9.140625" style="6"/>
    <col min="3072" max="3072" width="4.7109375" style="6" bestFit="1" customWidth="1"/>
    <col min="3073" max="3073" width="9.7109375" style="6" bestFit="1" customWidth="1"/>
    <col min="3074" max="3074" width="10" style="6" bestFit="1" customWidth="1"/>
    <col min="3075" max="3075" width="8.85546875" style="6" bestFit="1" customWidth="1"/>
    <col min="3076" max="3076" width="22.85546875" style="6" customWidth="1"/>
    <col min="3077" max="3077" width="59.7109375" style="6" bestFit="1" customWidth="1"/>
    <col min="3078" max="3078" width="57.85546875" style="6" bestFit="1" customWidth="1"/>
    <col min="3079" max="3079" width="35.28515625" style="6" bestFit="1" customWidth="1"/>
    <col min="3080" max="3080" width="28.140625" style="6" bestFit="1" customWidth="1"/>
    <col min="3081" max="3081" width="33.140625" style="6" bestFit="1" customWidth="1"/>
    <col min="3082" max="3082" width="26" style="6" bestFit="1" customWidth="1"/>
    <col min="3083" max="3083" width="19.140625" style="6" bestFit="1" customWidth="1"/>
    <col min="3084" max="3084" width="10.42578125" style="6" customWidth="1"/>
    <col min="3085" max="3085" width="11.85546875" style="6" customWidth="1"/>
    <col min="3086" max="3086" width="14.7109375" style="6" customWidth="1"/>
    <col min="3087" max="3087" width="9" style="6" bestFit="1" customWidth="1"/>
    <col min="3088" max="3327" width="9.140625" style="6"/>
    <col min="3328" max="3328" width="4.7109375" style="6" bestFit="1" customWidth="1"/>
    <col min="3329" max="3329" width="9.7109375" style="6" bestFit="1" customWidth="1"/>
    <col min="3330" max="3330" width="10" style="6" bestFit="1" customWidth="1"/>
    <col min="3331" max="3331" width="8.85546875" style="6" bestFit="1" customWidth="1"/>
    <col min="3332" max="3332" width="22.85546875" style="6" customWidth="1"/>
    <col min="3333" max="3333" width="59.7109375" style="6" bestFit="1" customWidth="1"/>
    <col min="3334" max="3334" width="57.85546875" style="6" bestFit="1" customWidth="1"/>
    <col min="3335" max="3335" width="35.28515625" style="6" bestFit="1" customWidth="1"/>
    <col min="3336" max="3336" width="28.140625" style="6" bestFit="1" customWidth="1"/>
    <col min="3337" max="3337" width="33.140625" style="6" bestFit="1" customWidth="1"/>
    <col min="3338" max="3338" width="26" style="6" bestFit="1" customWidth="1"/>
    <col min="3339" max="3339" width="19.140625" style="6" bestFit="1" customWidth="1"/>
    <col min="3340" max="3340" width="10.42578125" style="6" customWidth="1"/>
    <col min="3341" max="3341" width="11.85546875" style="6" customWidth="1"/>
    <col min="3342" max="3342" width="14.7109375" style="6" customWidth="1"/>
    <col min="3343" max="3343" width="9" style="6" bestFit="1" customWidth="1"/>
    <col min="3344" max="3583" width="9.140625" style="6"/>
    <col min="3584" max="3584" width="4.7109375" style="6" bestFit="1" customWidth="1"/>
    <col min="3585" max="3585" width="9.7109375" style="6" bestFit="1" customWidth="1"/>
    <col min="3586" max="3586" width="10" style="6" bestFit="1" customWidth="1"/>
    <col min="3587" max="3587" width="8.85546875" style="6" bestFit="1" customWidth="1"/>
    <col min="3588" max="3588" width="22.85546875" style="6" customWidth="1"/>
    <col min="3589" max="3589" width="59.7109375" style="6" bestFit="1" customWidth="1"/>
    <col min="3590" max="3590" width="57.85546875" style="6" bestFit="1" customWidth="1"/>
    <col min="3591" max="3591" width="35.28515625" style="6" bestFit="1" customWidth="1"/>
    <col min="3592" max="3592" width="28.140625" style="6" bestFit="1" customWidth="1"/>
    <col min="3593" max="3593" width="33.140625" style="6" bestFit="1" customWidth="1"/>
    <col min="3594" max="3594" width="26" style="6" bestFit="1" customWidth="1"/>
    <col min="3595" max="3595" width="19.140625" style="6" bestFit="1" customWidth="1"/>
    <col min="3596" max="3596" width="10.42578125" style="6" customWidth="1"/>
    <col min="3597" max="3597" width="11.85546875" style="6" customWidth="1"/>
    <col min="3598" max="3598" width="14.7109375" style="6" customWidth="1"/>
    <col min="3599" max="3599" width="9" style="6" bestFit="1" customWidth="1"/>
    <col min="3600" max="3839" width="9.140625" style="6"/>
    <col min="3840" max="3840" width="4.7109375" style="6" bestFit="1" customWidth="1"/>
    <col min="3841" max="3841" width="9.7109375" style="6" bestFit="1" customWidth="1"/>
    <col min="3842" max="3842" width="10" style="6" bestFit="1" customWidth="1"/>
    <col min="3843" max="3843" width="8.85546875" style="6" bestFit="1" customWidth="1"/>
    <col min="3844" max="3844" width="22.85546875" style="6" customWidth="1"/>
    <col min="3845" max="3845" width="59.7109375" style="6" bestFit="1" customWidth="1"/>
    <col min="3846" max="3846" width="57.85546875" style="6" bestFit="1" customWidth="1"/>
    <col min="3847" max="3847" width="35.28515625" style="6" bestFit="1" customWidth="1"/>
    <col min="3848" max="3848" width="28.140625" style="6" bestFit="1" customWidth="1"/>
    <col min="3849" max="3849" width="33.140625" style="6" bestFit="1" customWidth="1"/>
    <col min="3850" max="3850" width="26" style="6" bestFit="1" customWidth="1"/>
    <col min="3851" max="3851" width="19.140625" style="6" bestFit="1" customWidth="1"/>
    <col min="3852" max="3852" width="10.42578125" style="6" customWidth="1"/>
    <col min="3853" max="3853" width="11.85546875" style="6" customWidth="1"/>
    <col min="3854" max="3854" width="14.7109375" style="6" customWidth="1"/>
    <col min="3855" max="3855" width="9" style="6" bestFit="1" customWidth="1"/>
    <col min="3856" max="4095" width="9.140625" style="6"/>
    <col min="4096" max="4096" width="4.7109375" style="6" bestFit="1" customWidth="1"/>
    <col min="4097" max="4097" width="9.7109375" style="6" bestFit="1" customWidth="1"/>
    <col min="4098" max="4098" width="10" style="6" bestFit="1" customWidth="1"/>
    <col min="4099" max="4099" width="8.85546875" style="6" bestFit="1" customWidth="1"/>
    <col min="4100" max="4100" width="22.85546875" style="6" customWidth="1"/>
    <col min="4101" max="4101" width="59.7109375" style="6" bestFit="1" customWidth="1"/>
    <col min="4102" max="4102" width="57.85546875" style="6" bestFit="1" customWidth="1"/>
    <col min="4103" max="4103" width="35.28515625" style="6" bestFit="1" customWidth="1"/>
    <col min="4104" max="4104" width="28.140625" style="6" bestFit="1" customWidth="1"/>
    <col min="4105" max="4105" width="33.140625" style="6" bestFit="1" customWidth="1"/>
    <col min="4106" max="4106" width="26" style="6" bestFit="1" customWidth="1"/>
    <col min="4107" max="4107" width="19.140625" style="6" bestFit="1" customWidth="1"/>
    <col min="4108" max="4108" width="10.42578125" style="6" customWidth="1"/>
    <col min="4109" max="4109" width="11.85546875" style="6" customWidth="1"/>
    <col min="4110" max="4110" width="14.7109375" style="6" customWidth="1"/>
    <col min="4111" max="4111" width="9" style="6" bestFit="1" customWidth="1"/>
    <col min="4112" max="4351" width="9.140625" style="6"/>
    <col min="4352" max="4352" width="4.7109375" style="6" bestFit="1" customWidth="1"/>
    <col min="4353" max="4353" width="9.7109375" style="6" bestFit="1" customWidth="1"/>
    <col min="4354" max="4354" width="10" style="6" bestFit="1" customWidth="1"/>
    <col min="4355" max="4355" width="8.85546875" style="6" bestFit="1" customWidth="1"/>
    <col min="4356" max="4356" width="22.85546875" style="6" customWidth="1"/>
    <col min="4357" max="4357" width="59.7109375" style="6" bestFit="1" customWidth="1"/>
    <col min="4358" max="4358" width="57.85546875" style="6" bestFit="1" customWidth="1"/>
    <col min="4359" max="4359" width="35.28515625" style="6" bestFit="1" customWidth="1"/>
    <col min="4360" max="4360" width="28.140625" style="6" bestFit="1" customWidth="1"/>
    <col min="4361" max="4361" width="33.140625" style="6" bestFit="1" customWidth="1"/>
    <col min="4362" max="4362" width="26" style="6" bestFit="1" customWidth="1"/>
    <col min="4363" max="4363" width="19.140625" style="6" bestFit="1" customWidth="1"/>
    <col min="4364" max="4364" width="10.42578125" style="6" customWidth="1"/>
    <col min="4365" max="4365" width="11.85546875" style="6" customWidth="1"/>
    <col min="4366" max="4366" width="14.7109375" style="6" customWidth="1"/>
    <col min="4367" max="4367" width="9" style="6" bestFit="1" customWidth="1"/>
    <col min="4368" max="4607" width="9.140625" style="6"/>
    <col min="4608" max="4608" width="4.7109375" style="6" bestFit="1" customWidth="1"/>
    <col min="4609" max="4609" width="9.7109375" style="6" bestFit="1" customWidth="1"/>
    <col min="4610" max="4610" width="10" style="6" bestFit="1" customWidth="1"/>
    <col min="4611" max="4611" width="8.85546875" style="6" bestFit="1" customWidth="1"/>
    <col min="4612" max="4612" width="22.85546875" style="6" customWidth="1"/>
    <col min="4613" max="4613" width="59.7109375" style="6" bestFit="1" customWidth="1"/>
    <col min="4614" max="4614" width="57.85546875" style="6" bestFit="1" customWidth="1"/>
    <col min="4615" max="4615" width="35.28515625" style="6" bestFit="1" customWidth="1"/>
    <col min="4616" max="4616" width="28.140625" style="6" bestFit="1" customWidth="1"/>
    <col min="4617" max="4617" width="33.140625" style="6" bestFit="1" customWidth="1"/>
    <col min="4618" max="4618" width="26" style="6" bestFit="1" customWidth="1"/>
    <col min="4619" max="4619" width="19.140625" style="6" bestFit="1" customWidth="1"/>
    <col min="4620" max="4620" width="10.42578125" style="6" customWidth="1"/>
    <col min="4621" max="4621" width="11.85546875" style="6" customWidth="1"/>
    <col min="4622" max="4622" width="14.7109375" style="6" customWidth="1"/>
    <col min="4623" max="4623" width="9" style="6" bestFit="1" customWidth="1"/>
    <col min="4624" max="4863" width="9.140625" style="6"/>
    <col min="4864" max="4864" width="4.7109375" style="6" bestFit="1" customWidth="1"/>
    <col min="4865" max="4865" width="9.7109375" style="6" bestFit="1" customWidth="1"/>
    <col min="4866" max="4866" width="10" style="6" bestFit="1" customWidth="1"/>
    <col min="4867" max="4867" width="8.85546875" style="6" bestFit="1" customWidth="1"/>
    <col min="4868" max="4868" width="22.85546875" style="6" customWidth="1"/>
    <col min="4869" max="4869" width="59.7109375" style="6" bestFit="1" customWidth="1"/>
    <col min="4870" max="4870" width="57.85546875" style="6" bestFit="1" customWidth="1"/>
    <col min="4871" max="4871" width="35.28515625" style="6" bestFit="1" customWidth="1"/>
    <col min="4872" max="4872" width="28.140625" style="6" bestFit="1" customWidth="1"/>
    <col min="4873" max="4873" width="33.140625" style="6" bestFit="1" customWidth="1"/>
    <col min="4874" max="4874" width="26" style="6" bestFit="1" customWidth="1"/>
    <col min="4875" max="4875" width="19.140625" style="6" bestFit="1" customWidth="1"/>
    <col min="4876" max="4876" width="10.42578125" style="6" customWidth="1"/>
    <col min="4877" max="4877" width="11.85546875" style="6" customWidth="1"/>
    <col min="4878" max="4878" width="14.7109375" style="6" customWidth="1"/>
    <col min="4879" max="4879" width="9" style="6" bestFit="1" customWidth="1"/>
    <col min="4880" max="5119" width="9.140625" style="6"/>
    <col min="5120" max="5120" width="4.7109375" style="6" bestFit="1" customWidth="1"/>
    <col min="5121" max="5121" width="9.7109375" style="6" bestFit="1" customWidth="1"/>
    <col min="5122" max="5122" width="10" style="6" bestFit="1" customWidth="1"/>
    <col min="5123" max="5123" width="8.85546875" style="6" bestFit="1" customWidth="1"/>
    <col min="5124" max="5124" width="22.85546875" style="6" customWidth="1"/>
    <col min="5125" max="5125" width="59.7109375" style="6" bestFit="1" customWidth="1"/>
    <col min="5126" max="5126" width="57.85546875" style="6" bestFit="1" customWidth="1"/>
    <col min="5127" max="5127" width="35.28515625" style="6" bestFit="1" customWidth="1"/>
    <col min="5128" max="5128" width="28.140625" style="6" bestFit="1" customWidth="1"/>
    <col min="5129" max="5129" width="33.140625" style="6" bestFit="1" customWidth="1"/>
    <col min="5130" max="5130" width="26" style="6" bestFit="1" customWidth="1"/>
    <col min="5131" max="5131" width="19.140625" style="6" bestFit="1" customWidth="1"/>
    <col min="5132" max="5132" width="10.42578125" style="6" customWidth="1"/>
    <col min="5133" max="5133" width="11.85546875" style="6" customWidth="1"/>
    <col min="5134" max="5134" width="14.7109375" style="6" customWidth="1"/>
    <col min="5135" max="5135" width="9" style="6" bestFit="1" customWidth="1"/>
    <col min="5136" max="5375" width="9.140625" style="6"/>
    <col min="5376" max="5376" width="4.7109375" style="6" bestFit="1" customWidth="1"/>
    <col min="5377" max="5377" width="9.7109375" style="6" bestFit="1" customWidth="1"/>
    <col min="5378" max="5378" width="10" style="6" bestFit="1" customWidth="1"/>
    <col min="5379" max="5379" width="8.85546875" style="6" bestFit="1" customWidth="1"/>
    <col min="5380" max="5380" width="22.85546875" style="6" customWidth="1"/>
    <col min="5381" max="5381" width="59.7109375" style="6" bestFit="1" customWidth="1"/>
    <col min="5382" max="5382" width="57.85546875" style="6" bestFit="1" customWidth="1"/>
    <col min="5383" max="5383" width="35.28515625" style="6" bestFit="1" customWidth="1"/>
    <col min="5384" max="5384" width="28.140625" style="6" bestFit="1" customWidth="1"/>
    <col min="5385" max="5385" width="33.140625" style="6" bestFit="1" customWidth="1"/>
    <col min="5386" max="5386" width="26" style="6" bestFit="1" customWidth="1"/>
    <col min="5387" max="5387" width="19.140625" style="6" bestFit="1" customWidth="1"/>
    <col min="5388" max="5388" width="10.42578125" style="6" customWidth="1"/>
    <col min="5389" max="5389" width="11.85546875" style="6" customWidth="1"/>
    <col min="5390" max="5390" width="14.7109375" style="6" customWidth="1"/>
    <col min="5391" max="5391" width="9" style="6" bestFit="1" customWidth="1"/>
    <col min="5392" max="5631" width="9.140625" style="6"/>
    <col min="5632" max="5632" width="4.7109375" style="6" bestFit="1" customWidth="1"/>
    <col min="5633" max="5633" width="9.7109375" style="6" bestFit="1" customWidth="1"/>
    <col min="5634" max="5634" width="10" style="6" bestFit="1" customWidth="1"/>
    <col min="5635" max="5635" width="8.85546875" style="6" bestFit="1" customWidth="1"/>
    <col min="5636" max="5636" width="22.85546875" style="6" customWidth="1"/>
    <col min="5637" max="5637" width="59.7109375" style="6" bestFit="1" customWidth="1"/>
    <col min="5638" max="5638" width="57.85546875" style="6" bestFit="1" customWidth="1"/>
    <col min="5639" max="5639" width="35.28515625" style="6" bestFit="1" customWidth="1"/>
    <col min="5640" max="5640" width="28.140625" style="6" bestFit="1" customWidth="1"/>
    <col min="5641" max="5641" width="33.140625" style="6" bestFit="1" customWidth="1"/>
    <col min="5642" max="5642" width="26" style="6" bestFit="1" customWidth="1"/>
    <col min="5643" max="5643" width="19.140625" style="6" bestFit="1" customWidth="1"/>
    <col min="5644" max="5644" width="10.42578125" style="6" customWidth="1"/>
    <col min="5645" max="5645" width="11.85546875" style="6" customWidth="1"/>
    <col min="5646" max="5646" width="14.7109375" style="6" customWidth="1"/>
    <col min="5647" max="5647" width="9" style="6" bestFit="1" customWidth="1"/>
    <col min="5648" max="5887" width="9.140625" style="6"/>
    <col min="5888" max="5888" width="4.7109375" style="6" bestFit="1" customWidth="1"/>
    <col min="5889" max="5889" width="9.7109375" style="6" bestFit="1" customWidth="1"/>
    <col min="5890" max="5890" width="10" style="6" bestFit="1" customWidth="1"/>
    <col min="5891" max="5891" width="8.85546875" style="6" bestFit="1" customWidth="1"/>
    <col min="5892" max="5892" width="22.85546875" style="6" customWidth="1"/>
    <col min="5893" max="5893" width="59.7109375" style="6" bestFit="1" customWidth="1"/>
    <col min="5894" max="5894" width="57.85546875" style="6" bestFit="1" customWidth="1"/>
    <col min="5895" max="5895" width="35.28515625" style="6" bestFit="1" customWidth="1"/>
    <col min="5896" max="5896" width="28.140625" style="6" bestFit="1" customWidth="1"/>
    <col min="5897" max="5897" width="33.140625" style="6" bestFit="1" customWidth="1"/>
    <col min="5898" max="5898" width="26" style="6" bestFit="1" customWidth="1"/>
    <col min="5899" max="5899" width="19.140625" style="6" bestFit="1" customWidth="1"/>
    <col min="5900" max="5900" width="10.42578125" style="6" customWidth="1"/>
    <col min="5901" max="5901" width="11.85546875" style="6" customWidth="1"/>
    <col min="5902" max="5902" width="14.7109375" style="6" customWidth="1"/>
    <col min="5903" max="5903" width="9" style="6" bestFit="1" customWidth="1"/>
    <col min="5904" max="6143" width="9.140625" style="6"/>
    <col min="6144" max="6144" width="4.7109375" style="6" bestFit="1" customWidth="1"/>
    <col min="6145" max="6145" width="9.7109375" style="6" bestFit="1" customWidth="1"/>
    <col min="6146" max="6146" width="10" style="6" bestFit="1" customWidth="1"/>
    <col min="6147" max="6147" width="8.85546875" style="6" bestFit="1" customWidth="1"/>
    <col min="6148" max="6148" width="22.85546875" style="6" customWidth="1"/>
    <col min="6149" max="6149" width="59.7109375" style="6" bestFit="1" customWidth="1"/>
    <col min="6150" max="6150" width="57.85546875" style="6" bestFit="1" customWidth="1"/>
    <col min="6151" max="6151" width="35.28515625" style="6" bestFit="1" customWidth="1"/>
    <col min="6152" max="6152" width="28.140625" style="6" bestFit="1" customWidth="1"/>
    <col min="6153" max="6153" width="33.140625" style="6" bestFit="1" customWidth="1"/>
    <col min="6154" max="6154" width="26" style="6" bestFit="1" customWidth="1"/>
    <col min="6155" max="6155" width="19.140625" style="6" bestFit="1" customWidth="1"/>
    <col min="6156" max="6156" width="10.42578125" style="6" customWidth="1"/>
    <col min="6157" max="6157" width="11.85546875" style="6" customWidth="1"/>
    <col min="6158" max="6158" width="14.7109375" style="6" customWidth="1"/>
    <col min="6159" max="6159" width="9" style="6" bestFit="1" customWidth="1"/>
    <col min="6160" max="6399" width="9.140625" style="6"/>
    <col min="6400" max="6400" width="4.7109375" style="6" bestFit="1" customWidth="1"/>
    <col min="6401" max="6401" width="9.7109375" style="6" bestFit="1" customWidth="1"/>
    <col min="6402" max="6402" width="10" style="6" bestFit="1" customWidth="1"/>
    <col min="6403" max="6403" width="8.85546875" style="6" bestFit="1" customWidth="1"/>
    <col min="6404" max="6404" width="22.85546875" style="6" customWidth="1"/>
    <col min="6405" max="6405" width="59.7109375" style="6" bestFit="1" customWidth="1"/>
    <col min="6406" max="6406" width="57.85546875" style="6" bestFit="1" customWidth="1"/>
    <col min="6407" max="6407" width="35.28515625" style="6" bestFit="1" customWidth="1"/>
    <col min="6408" max="6408" width="28.140625" style="6" bestFit="1" customWidth="1"/>
    <col min="6409" max="6409" width="33.140625" style="6" bestFit="1" customWidth="1"/>
    <col min="6410" max="6410" width="26" style="6" bestFit="1" customWidth="1"/>
    <col min="6411" max="6411" width="19.140625" style="6" bestFit="1" customWidth="1"/>
    <col min="6412" max="6412" width="10.42578125" style="6" customWidth="1"/>
    <col min="6413" max="6413" width="11.85546875" style="6" customWidth="1"/>
    <col min="6414" max="6414" width="14.7109375" style="6" customWidth="1"/>
    <col min="6415" max="6415" width="9" style="6" bestFit="1" customWidth="1"/>
    <col min="6416" max="6655" width="9.140625" style="6"/>
    <col min="6656" max="6656" width="4.7109375" style="6" bestFit="1" customWidth="1"/>
    <col min="6657" max="6657" width="9.7109375" style="6" bestFit="1" customWidth="1"/>
    <col min="6658" max="6658" width="10" style="6" bestFit="1" customWidth="1"/>
    <col min="6659" max="6659" width="8.85546875" style="6" bestFit="1" customWidth="1"/>
    <col min="6660" max="6660" width="22.85546875" style="6" customWidth="1"/>
    <col min="6661" max="6661" width="59.7109375" style="6" bestFit="1" customWidth="1"/>
    <col min="6662" max="6662" width="57.85546875" style="6" bestFit="1" customWidth="1"/>
    <col min="6663" max="6663" width="35.28515625" style="6" bestFit="1" customWidth="1"/>
    <col min="6664" max="6664" width="28.140625" style="6" bestFit="1" customWidth="1"/>
    <col min="6665" max="6665" width="33.140625" style="6" bestFit="1" customWidth="1"/>
    <col min="6666" max="6666" width="26" style="6" bestFit="1" customWidth="1"/>
    <col min="6667" max="6667" width="19.140625" style="6" bestFit="1" customWidth="1"/>
    <col min="6668" max="6668" width="10.42578125" style="6" customWidth="1"/>
    <col min="6669" max="6669" width="11.85546875" style="6" customWidth="1"/>
    <col min="6670" max="6670" width="14.7109375" style="6" customWidth="1"/>
    <col min="6671" max="6671" width="9" style="6" bestFit="1" customWidth="1"/>
    <col min="6672" max="6911" width="9.140625" style="6"/>
    <col min="6912" max="6912" width="4.7109375" style="6" bestFit="1" customWidth="1"/>
    <col min="6913" max="6913" width="9.7109375" style="6" bestFit="1" customWidth="1"/>
    <col min="6914" max="6914" width="10" style="6" bestFit="1" customWidth="1"/>
    <col min="6915" max="6915" width="8.85546875" style="6" bestFit="1" customWidth="1"/>
    <col min="6916" max="6916" width="22.85546875" style="6" customWidth="1"/>
    <col min="6917" max="6917" width="59.7109375" style="6" bestFit="1" customWidth="1"/>
    <col min="6918" max="6918" width="57.85546875" style="6" bestFit="1" customWidth="1"/>
    <col min="6919" max="6919" width="35.28515625" style="6" bestFit="1" customWidth="1"/>
    <col min="6920" max="6920" width="28.140625" style="6" bestFit="1" customWidth="1"/>
    <col min="6921" max="6921" width="33.140625" style="6" bestFit="1" customWidth="1"/>
    <col min="6922" max="6922" width="26" style="6" bestFit="1" customWidth="1"/>
    <col min="6923" max="6923" width="19.140625" style="6" bestFit="1" customWidth="1"/>
    <col min="6924" max="6924" width="10.42578125" style="6" customWidth="1"/>
    <col min="6925" max="6925" width="11.85546875" style="6" customWidth="1"/>
    <col min="6926" max="6926" width="14.7109375" style="6" customWidth="1"/>
    <col min="6927" max="6927" width="9" style="6" bestFit="1" customWidth="1"/>
    <col min="6928" max="7167" width="9.140625" style="6"/>
    <col min="7168" max="7168" width="4.7109375" style="6" bestFit="1" customWidth="1"/>
    <col min="7169" max="7169" width="9.7109375" style="6" bestFit="1" customWidth="1"/>
    <col min="7170" max="7170" width="10" style="6" bestFit="1" customWidth="1"/>
    <col min="7171" max="7171" width="8.85546875" style="6" bestFit="1" customWidth="1"/>
    <col min="7172" max="7172" width="22.85546875" style="6" customWidth="1"/>
    <col min="7173" max="7173" width="59.7109375" style="6" bestFit="1" customWidth="1"/>
    <col min="7174" max="7174" width="57.85546875" style="6" bestFit="1" customWidth="1"/>
    <col min="7175" max="7175" width="35.28515625" style="6" bestFit="1" customWidth="1"/>
    <col min="7176" max="7176" width="28.140625" style="6" bestFit="1" customWidth="1"/>
    <col min="7177" max="7177" width="33.140625" style="6" bestFit="1" customWidth="1"/>
    <col min="7178" max="7178" width="26" style="6" bestFit="1" customWidth="1"/>
    <col min="7179" max="7179" width="19.140625" style="6" bestFit="1" customWidth="1"/>
    <col min="7180" max="7180" width="10.42578125" style="6" customWidth="1"/>
    <col min="7181" max="7181" width="11.85546875" style="6" customWidth="1"/>
    <col min="7182" max="7182" width="14.7109375" style="6" customWidth="1"/>
    <col min="7183" max="7183" width="9" style="6" bestFit="1" customWidth="1"/>
    <col min="7184" max="7423" width="9.140625" style="6"/>
    <col min="7424" max="7424" width="4.7109375" style="6" bestFit="1" customWidth="1"/>
    <col min="7425" max="7425" width="9.7109375" style="6" bestFit="1" customWidth="1"/>
    <col min="7426" max="7426" width="10" style="6" bestFit="1" customWidth="1"/>
    <col min="7427" max="7427" width="8.85546875" style="6" bestFit="1" customWidth="1"/>
    <col min="7428" max="7428" width="22.85546875" style="6" customWidth="1"/>
    <col min="7429" max="7429" width="59.7109375" style="6" bestFit="1" customWidth="1"/>
    <col min="7430" max="7430" width="57.85546875" style="6" bestFit="1" customWidth="1"/>
    <col min="7431" max="7431" width="35.28515625" style="6" bestFit="1" customWidth="1"/>
    <col min="7432" max="7432" width="28.140625" style="6" bestFit="1" customWidth="1"/>
    <col min="7433" max="7433" width="33.140625" style="6" bestFit="1" customWidth="1"/>
    <col min="7434" max="7434" width="26" style="6" bestFit="1" customWidth="1"/>
    <col min="7435" max="7435" width="19.140625" style="6" bestFit="1" customWidth="1"/>
    <col min="7436" max="7436" width="10.42578125" style="6" customWidth="1"/>
    <col min="7437" max="7437" width="11.85546875" style="6" customWidth="1"/>
    <col min="7438" max="7438" width="14.7109375" style="6" customWidth="1"/>
    <col min="7439" max="7439" width="9" style="6" bestFit="1" customWidth="1"/>
    <col min="7440" max="7679" width="9.140625" style="6"/>
    <col min="7680" max="7680" width="4.7109375" style="6" bestFit="1" customWidth="1"/>
    <col min="7681" max="7681" width="9.7109375" style="6" bestFit="1" customWidth="1"/>
    <col min="7682" max="7682" width="10" style="6" bestFit="1" customWidth="1"/>
    <col min="7683" max="7683" width="8.85546875" style="6" bestFit="1" customWidth="1"/>
    <col min="7684" max="7684" width="22.85546875" style="6" customWidth="1"/>
    <col min="7685" max="7685" width="59.7109375" style="6" bestFit="1" customWidth="1"/>
    <col min="7686" max="7686" width="57.85546875" style="6" bestFit="1" customWidth="1"/>
    <col min="7687" max="7687" width="35.28515625" style="6" bestFit="1" customWidth="1"/>
    <col min="7688" max="7688" width="28.140625" style="6" bestFit="1" customWidth="1"/>
    <col min="7689" max="7689" width="33.140625" style="6" bestFit="1" customWidth="1"/>
    <col min="7690" max="7690" width="26" style="6" bestFit="1" customWidth="1"/>
    <col min="7691" max="7691" width="19.140625" style="6" bestFit="1" customWidth="1"/>
    <col min="7692" max="7692" width="10.42578125" style="6" customWidth="1"/>
    <col min="7693" max="7693" width="11.85546875" style="6" customWidth="1"/>
    <col min="7694" max="7694" width="14.7109375" style="6" customWidth="1"/>
    <col min="7695" max="7695" width="9" style="6" bestFit="1" customWidth="1"/>
    <col min="7696" max="7935" width="9.140625" style="6"/>
    <col min="7936" max="7936" width="4.7109375" style="6" bestFit="1" customWidth="1"/>
    <col min="7937" max="7937" width="9.7109375" style="6" bestFit="1" customWidth="1"/>
    <col min="7938" max="7938" width="10" style="6" bestFit="1" customWidth="1"/>
    <col min="7939" max="7939" width="8.85546875" style="6" bestFit="1" customWidth="1"/>
    <col min="7940" max="7940" width="22.85546875" style="6" customWidth="1"/>
    <col min="7941" max="7941" width="59.7109375" style="6" bestFit="1" customWidth="1"/>
    <col min="7942" max="7942" width="57.85546875" style="6" bestFit="1" customWidth="1"/>
    <col min="7943" max="7943" width="35.28515625" style="6" bestFit="1" customWidth="1"/>
    <col min="7944" max="7944" width="28.140625" style="6" bestFit="1" customWidth="1"/>
    <col min="7945" max="7945" width="33.140625" style="6" bestFit="1" customWidth="1"/>
    <col min="7946" max="7946" width="26" style="6" bestFit="1" customWidth="1"/>
    <col min="7947" max="7947" width="19.140625" style="6" bestFit="1" customWidth="1"/>
    <col min="7948" max="7948" width="10.42578125" style="6" customWidth="1"/>
    <col min="7949" max="7949" width="11.85546875" style="6" customWidth="1"/>
    <col min="7950" max="7950" width="14.7109375" style="6" customWidth="1"/>
    <col min="7951" max="7951" width="9" style="6" bestFit="1" customWidth="1"/>
    <col min="7952" max="8191" width="9.140625" style="6"/>
    <col min="8192" max="8192" width="4.7109375" style="6" bestFit="1" customWidth="1"/>
    <col min="8193" max="8193" width="9.7109375" style="6" bestFit="1" customWidth="1"/>
    <col min="8194" max="8194" width="10" style="6" bestFit="1" customWidth="1"/>
    <col min="8195" max="8195" width="8.85546875" style="6" bestFit="1" customWidth="1"/>
    <col min="8196" max="8196" width="22.85546875" style="6" customWidth="1"/>
    <col min="8197" max="8197" width="59.7109375" style="6" bestFit="1" customWidth="1"/>
    <col min="8198" max="8198" width="57.85546875" style="6" bestFit="1" customWidth="1"/>
    <col min="8199" max="8199" width="35.28515625" style="6" bestFit="1" customWidth="1"/>
    <col min="8200" max="8200" width="28.140625" style="6" bestFit="1" customWidth="1"/>
    <col min="8201" max="8201" width="33.140625" style="6" bestFit="1" customWidth="1"/>
    <col min="8202" max="8202" width="26" style="6" bestFit="1" customWidth="1"/>
    <col min="8203" max="8203" width="19.140625" style="6" bestFit="1" customWidth="1"/>
    <col min="8204" max="8204" width="10.42578125" style="6" customWidth="1"/>
    <col min="8205" max="8205" width="11.85546875" style="6" customWidth="1"/>
    <col min="8206" max="8206" width="14.7109375" style="6" customWidth="1"/>
    <col min="8207" max="8207" width="9" style="6" bestFit="1" customWidth="1"/>
    <col min="8208" max="8447" width="9.140625" style="6"/>
    <col min="8448" max="8448" width="4.7109375" style="6" bestFit="1" customWidth="1"/>
    <col min="8449" max="8449" width="9.7109375" style="6" bestFit="1" customWidth="1"/>
    <col min="8450" max="8450" width="10" style="6" bestFit="1" customWidth="1"/>
    <col min="8451" max="8451" width="8.85546875" style="6" bestFit="1" customWidth="1"/>
    <col min="8452" max="8452" width="22.85546875" style="6" customWidth="1"/>
    <col min="8453" max="8453" width="59.7109375" style="6" bestFit="1" customWidth="1"/>
    <col min="8454" max="8454" width="57.85546875" style="6" bestFit="1" customWidth="1"/>
    <col min="8455" max="8455" width="35.28515625" style="6" bestFit="1" customWidth="1"/>
    <col min="8456" max="8456" width="28.140625" style="6" bestFit="1" customWidth="1"/>
    <col min="8457" max="8457" width="33.140625" style="6" bestFit="1" customWidth="1"/>
    <col min="8458" max="8458" width="26" style="6" bestFit="1" customWidth="1"/>
    <col min="8459" max="8459" width="19.140625" style="6" bestFit="1" customWidth="1"/>
    <col min="8460" max="8460" width="10.42578125" style="6" customWidth="1"/>
    <col min="8461" max="8461" width="11.85546875" style="6" customWidth="1"/>
    <col min="8462" max="8462" width="14.7109375" style="6" customWidth="1"/>
    <col min="8463" max="8463" width="9" style="6" bestFit="1" customWidth="1"/>
    <col min="8464" max="8703" width="9.140625" style="6"/>
    <col min="8704" max="8704" width="4.7109375" style="6" bestFit="1" customWidth="1"/>
    <col min="8705" max="8705" width="9.7109375" style="6" bestFit="1" customWidth="1"/>
    <col min="8706" max="8706" width="10" style="6" bestFit="1" customWidth="1"/>
    <col min="8707" max="8707" width="8.85546875" style="6" bestFit="1" customWidth="1"/>
    <col min="8708" max="8708" width="22.85546875" style="6" customWidth="1"/>
    <col min="8709" max="8709" width="59.7109375" style="6" bestFit="1" customWidth="1"/>
    <col min="8710" max="8710" width="57.85546875" style="6" bestFit="1" customWidth="1"/>
    <col min="8711" max="8711" width="35.28515625" style="6" bestFit="1" customWidth="1"/>
    <col min="8712" max="8712" width="28.140625" style="6" bestFit="1" customWidth="1"/>
    <col min="8713" max="8713" width="33.140625" style="6" bestFit="1" customWidth="1"/>
    <col min="8714" max="8714" width="26" style="6" bestFit="1" customWidth="1"/>
    <col min="8715" max="8715" width="19.140625" style="6" bestFit="1" customWidth="1"/>
    <col min="8716" max="8716" width="10.42578125" style="6" customWidth="1"/>
    <col min="8717" max="8717" width="11.85546875" style="6" customWidth="1"/>
    <col min="8718" max="8718" width="14.7109375" style="6" customWidth="1"/>
    <col min="8719" max="8719" width="9" style="6" bestFit="1" customWidth="1"/>
    <col min="8720" max="8959" width="9.140625" style="6"/>
    <col min="8960" max="8960" width="4.7109375" style="6" bestFit="1" customWidth="1"/>
    <col min="8961" max="8961" width="9.7109375" style="6" bestFit="1" customWidth="1"/>
    <col min="8962" max="8962" width="10" style="6" bestFit="1" customWidth="1"/>
    <col min="8963" max="8963" width="8.85546875" style="6" bestFit="1" customWidth="1"/>
    <col min="8964" max="8964" width="22.85546875" style="6" customWidth="1"/>
    <col min="8965" max="8965" width="59.7109375" style="6" bestFit="1" customWidth="1"/>
    <col min="8966" max="8966" width="57.85546875" style="6" bestFit="1" customWidth="1"/>
    <col min="8967" max="8967" width="35.28515625" style="6" bestFit="1" customWidth="1"/>
    <col min="8968" max="8968" width="28.140625" style="6" bestFit="1" customWidth="1"/>
    <col min="8969" max="8969" width="33.140625" style="6" bestFit="1" customWidth="1"/>
    <col min="8970" max="8970" width="26" style="6" bestFit="1" customWidth="1"/>
    <col min="8971" max="8971" width="19.140625" style="6" bestFit="1" customWidth="1"/>
    <col min="8972" max="8972" width="10.42578125" style="6" customWidth="1"/>
    <col min="8973" max="8973" width="11.85546875" style="6" customWidth="1"/>
    <col min="8974" max="8974" width="14.7109375" style="6" customWidth="1"/>
    <col min="8975" max="8975" width="9" style="6" bestFit="1" customWidth="1"/>
    <col min="8976" max="9215" width="9.140625" style="6"/>
    <col min="9216" max="9216" width="4.7109375" style="6" bestFit="1" customWidth="1"/>
    <col min="9217" max="9217" width="9.7109375" style="6" bestFit="1" customWidth="1"/>
    <col min="9218" max="9218" width="10" style="6" bestFit="1" customWidth="1"/>
    <col min="9219" max="9219" width="8.85546875" style="6" bestFit="1" customWidth="1"/>
    <col min="9220" max="9220" width="22.85546875" style="6" customWidth="1"/>
    <col min="9221" max="9221" width="59.7109375" style="6" bestFit="1" customWidth="1"/>
    <col min="9222" max="9222" width="57.85546875" style="6" bestFit="1" customWidth="1"/>
    <col min="9223" max="9223" width="35.28515625" style="6" bestFit="1" customWidth="1"/>
    <col min="9224" max="9224" width="28.140625" style="6" bestFit="1" customWidth="1"/>
    <col min="9225" max="9225" width="33.140625" style="6" bestFit="1" customWidth="1"/>
    <col min="9226" max="9226" width="26" style="6" bestFit="1" customWidth="1"/>
    <col min="9227" max="9227" width="19.140625" style="6" bestFit="1" customWidth="1"/>
    <col min="9228" max="9228" width="10.42578125" style="6" customWidth="1"/>
    <col min="9229" max="9229" width="11.85546875" style="6" customWidth="1"/>
    <col min="9230" max="9230" width="14.7109375" style="6" customWidth="1"/>
    <col min="9231" max="9231" width="9" style="6" bestFit="1" customWidth="1"/>
    <col min="9232" max="9471" width="9.140625" style="6"/>
    <col min="9472" max="9472" width="4.7109375" style="6" bestFit="1" customWidth="1"/>
    <col min="9473" max="9473" width="9.7109375" style="6" bestFit="1" customWidth="1"/>
    <col min="9474" max="9474" width="10" style="6" bestFit="1" customWidth="1"/>
    <col min="9475" max="9475" width="8.85546875" style="6" bestFit="1" customWidth="1"/>
    <col min="9476" max="9476" width="22.85546875" style="6" customWidth="1"/>
    <col min="9477" max="9477" width="59.7109375" style="6" bestFit="1" customWidth="1"/>
    <col min="9478" max="9478" width="57.85546875" style="6" bestFit="1" customWidth="1"/>
    <col min="9479" max="9479" width="35.28515625" style="6" bestFit="1" customWidth="1"/>
    <col min="9480" max="9480" width="28.140625" style="6" bestFit="1" customWidth="1"/>
    <col min="9481" max="9481" width="33.140625" style="6" bestFit="1" customWidth="1"/>
    <col min="9482" max="9482" width="26" style="6" bestFit="1" customWidth="1"/>
    <col min="9483" max="9483" width="19.140625" style="6" bestFit="1" customWidth="1"/>
    <col min="9484" max="9484" width="10.42578125" style="6" customWidth="1"/>
    <col min="9485" max="9485" width="11.85546875" style="6" customWidth="1"/>
    <col min="9486" max="9486" width="14.7109375" style="6" customWidth="1"/>
    <col min="9487" max="9487" width="9" style="6" bestFit="1" customWidth="1"/>
    <col min="9488" max="9727" width="9.140625" style="6"/>
    <col min="9728" max="9728" width="4.7109375" style="6" bestFit="1" customWidth="1"/>
    <col min="9729" max="9729" width="9.7109375" style="6" bestFit="1" customWidth="1"/>
    <col min="9730" max="9730" width="10" style="6" bestFit="1" customWidth="1"/>
    <col min="9731" max="9731" width="8.85546875" style="6" bestFit="1" customWidth="1"/>
    <col min="9732" max="9732" width="22.85546875" style="6" customWidth="1"/>
    <col min="9733" max="9733" width="59.7109375" style="6" bestFit="1" customWidth="1"/>
    <col min="9734" max="9734" width="57.85546875" style="6" bestFit="1" customWidth="1"/>
    <col min="9735" max="9735" width="35.28515625" style="6" bestFit="1" customWidth="1"/>
    <col min="9736" max="9736" width="28.140625" style="6" bestFit="1" customWidth="1"/>
    <col min="9737" max="9737" width="33.140625" style="6" bestFit="1" customWidth="1"/>
    <col min="9738" max="9738" width="26" style="6" bestFit="1" customWidth="1"/>
    <col min="9739" max="9739" width="19.140625" style="6" bestFit="1" customWidth="1"/>
    <col min="9740" max="9740" width="10.42578125" style="6" customWidth="1"/>
    <col min="9741" max="9741" width="11.85546875" style="6" customWidth="1"/>
    <col min="9742" max="9742" width="14.7109375" style="6" customWidth="1"/>
    <col min="9743" max="9743" width="9" style="6" bestFit="1" customWidth="1"/>
    <col min="9744" max="9983" width="9.140625" style="6"/>
    <col min="9984" max="9984" width="4.7109375" style="6" bestFit="1" customWidth="1"/>
    <col min="9985" max="9985" width="9.7109375" style="6" bestFit="1" customWidth="1"/>
    <col min="9986" max="9986" width="10" style="6" bestFit="1" customWidth="1"/>
    <col min="9987" max="9987" width="8.85546875" style="6" bestFit="1" customWidth="1"/>
    <col min="9988" max="9988" width="22.85546875" style="6" customWidth="1"/>
    <col min="9989" max="9989" width="59.7109375" style="6" bestFit="1" customWidth="1"/>
    <col min="9990" max="9990" width="57.85546875" style="6" bestFit="1" customWidth="1"/>
    <col min="9991" max="9991" width="35.28515625" style="6" bestFit="1" customWidth="1"/>
    <col min="9992" max="9992" width="28.140625" style="6" bestFit="1" customWidth="1"/>
    <col min="9993" max="9993" width="33.140625" style="6" bestFit="1" customWidth="1"/>
    <col min="9994" max="9994" width="26" style="6" bestFit="1" customWidth="1"/>
    <col min="9995" max="9995" width="19.140625" style="6" bestFit="1" customWidth="1"/>
    <col min="9996" max="9996" width="10.42578125" style="6" customWidth="1"/>
    <col min="9997" max="9997" width="11.85546875" style="6" customWidth="1"/>
    <col min="9998" max="9998" width="14.7109375" style="6" customWidth="1"/>
    <col min="9999" max="9999" width="9" style="6" bestFit="1" customWidth="1"/>
    <col min="10000" max="10239" width="9.140625" style="6"/>
    <col min="10240" max="10240" width="4.7109375" style="6" bestFit="1" customWidth="1"/>
    <col min="10241" max="10241" width="9.7109375" style="6" bestFit="1" customWidth="1"/>
    <col min="10242" max="10242" width="10" style="6" bestFit="1" customWidth="1"/>
    <col min="10243" max="10243" width="8.85546875" style="6" bestFit="1" customWidth="1"/>
    <col min="10244" max="10244" width="22.85546875" style="6" customWidth="1"/>
    <col min="10245" max="10245" width="59.7109375" style="6" bestFit="1" customWidth="1"/>
    <col min="10246" max="10246" width="57.85546875" style="6" bestFit="1" customWidth="1"/>
    <col min="10247" max="10247" width="35.28515625" style="6" bestFit="1" customWidth="1"/>
    <col min="10248" max="10248" width="28.140625" style="6" bestFit="1" customWidth="1"/>
    <col min="10249" max="10249" width="33.140625" style="6" bestFit="1" customWidth="1"/>
    <col min="10250" max="10250" width="26" style="6" bestFit="1" customWidth="1"/>
    <col min="10251" max="10251" width="19.140625" style="6" bestFit="1" customWidth="1"/>
    <col min="10252" max="10252" width="10.42578125" style="6" customWidth="1"/>
    <col min="10253" max="10253" width="11.85546875" style="6" customWidth="1"/>
    <col min="10254" max="10254" width="14.7109375" style="6" customWidth="1"/>
    <col min="10255" max="10255" width="9" style="6" bestFit="1" customWidth="1"/>
    <col min="10256" max="10495" width="9.140625" style="6"/>
    <col min="10496" max="10496" width="4.7109375" style="6" bestFit="1" customWidth="1"/>
    <col min="10497" max="10497" width="9.7109375" style="6" bestFit="1" customWidth="1"/>
    <col min="10498" max="10498" width="10" style="6" bestFit="1" customWidth="1"/>
    <col min="10499" max="10499" width="8.85546875" style="6" bestFit="1" customWidth="1"/>
    <col min="10500" max="10500" width="22.85546875" style="6" customWidth="1"/>
    <col min="10501" max="10501" width="59.7109375" style="6" bestFit="1" customWidth="1"/>
    <col min="10502" max="10502" width="57.85546875" style="6" bestFit="1" customWidth="1"/>
    <col min="10503" max="10503" width="35.28515625" style="6" bestFit="1" customWidth="1"/>
    <col min="10504" max="10504" width="28.140625" style="6" bestFit="1" customWidth="1"/>
    <col min="10505" max="10505" width="33.140625" style="6" bestFit="1" customWidth="1"/>
    <col min="10506" max="10506" width="26" style="6" bestFit="1" customWidth="1"/>
    <col min="10507" max="10507" width="19.140625" style="6" bestFit="1" customWidth="1"/>
    <col min="10508" max="10508" width="10.42578125" style="6" customWidth="1"/>
    <col min="10509" max="10509" width="11.85546875" style="6" customWidth="1"/>
    <col min="10510" max="10510" width="14.7109375" style="6" customWidth="1"/>
    <col min="10511" max="10511" width="9" style="6" bestFit="1" customWidth="1"/>
    <col min="10512" max="10751" width="9.140625" style="6"/>
    <col min="10752" max="10752" width="4.7109375" style="6" bestFit="1" customWidth="1"/>
    <col min="10753" max="10753" width="9.7109375" style="6" bestFit="1" customWidth="1"/>
    <col min="10754" max="10754" width="10" style="6" bestFit="1" customWidth="1"/>
    <col min="10755" max="10755" width="8.85546875" style="6" bestFit="1" customWidth="1"/>
    <col min="10756" max="10756" width="22.85546875" style="6" customWidth="1"/>
    <col min="10757" max="10757" width="59.7109375" style="6" bestFit="1" customWidth="1"/>
    <col min="10758" max="10758" width="57.85546875" style="6" bestFit="1" customWidth="1"/>
    <col min="10759" max="10759" width="35.28515625" style="6" bestFit="1" customWidth="1"/>
    <col min="10760" max="10760" width="28.140625" style="6" bestFit="1" customWidth="1"/>
    <col min="10761" max="10761" width="33.140625" style="6" bestFit="1" customWidth="1"/>
    <col min="10762" max="10762" width="26" style="6" bestFit="1" customWidth="1"/>
    <col min="10763" max="10763" width="19.140625" style="6" bestFit="1" customWidth="1"/>
    <col min="10764" max="10764" width="10.42578125" style="6" customWidth="1"/>
    <col min="10765" max="10765" width="11.85546875" style="6" customWidth="1"/>
    <col min="10766" max="10766" width="14.7109375" style="6" customWidth="1"/>
    <col min="10767" max="10767" width="9" style="6" bestFit="1" customWidth="1"/>
    <col min="10768" max="11007" width="9.140625" style="6"/>
    <col min="11008" max="11008" width="4.7109375" style="6" bestFit="1" customWidth="1"/>
    <col min="11009" max="11009" width="9.7109375" style="6" bestFit="1" customWidth="1"/>
    <col min="11010" max="11010" width="10" style="6" bestFit="1" customWidth="1"/>
    <col min="11011" max="11011" width="8.85546875" style="6" bestFit="1" customWidth="1"/>
    <col min="11012" max="11012" width="22.85546875" style="6" customWidth="1"/>
    <col min="11013" max="11013" width="59.7109375" style="6" bestFit="1" customWidth="1"/>
    <col min="11014" max="11014" width="57.85546875" style="6" bestFit="1" customWidth="1"/>
    <col min="11015" max="11015" width="35.28515625" style="6" bestFit="1" customWidth="1"/>
    <col min="11016" max="11016" width="28.140625" style="6" bestFit="1" customWidth="1"/>
    <col min="11017" max="11017" width="33.140625" style="6" bestFit="1" customWidth="1"/>
    <col min="11018" max="11018" width="26" style="6" bestFit="1" customWidth="1"/>
    <col min="11019" max="11019" width="19.140625" style="6" bestFit="1" customWidth="1"/>
    <col min="11020" max="11020" width="10.42578125" style="6" customWidth="1"/>
    <col min="11021" max="11021" width="11.85546875" style="6" customWidth="1"/>
    <col min="11022" max="11022" width="14.7109375" style="6" customWidth="1"/>
    <col min="11023" max="11023" width="9" style="6" bestFit="1" customWidth="1"/>
    <col min="11024" max="11263" width="9.140625" style="6"/>
    <col min="11264" max="11264" width="4.7109375" style="6" bestFit="1" customWidth="1"/>
    <col min="11265" max="11265" width="9.7109375" style="6" bestFit="1" customWidth="1"/>
    <col min="11266" max="11266" width="10" style="6" bestFit="1" customWidth="1"/>
    <col min="11267" max="11267" width="8.85546875" style="6" bestFit="1" customWidth="1"/>
    <col min="11268" max="11268" width="22.85546875" style="6" customWidth="1"/>
    <col min="11269" max="11269" width="59.7109375" style="6" bestFit="1" customWidth="1"/>
    <col min="11270" max="11270" width="57.85546875" style="6" bestFit="1" customWidth="1"/>
    <col min="11271" max="11271" width="35.28515625" style="6" bestFit="1" customWidth="1"/>
    <col min="11272" max="11272" width="28.140625" style="6" bestFit="1" customWidth="1"/>
    <col min="11273" max="11273" width="33.140625" style="6" bestFit="1" customWidth="1"/>
    <col min="11274" max="11274" width="26" style="6" bestFit="1" customWidth="1"/>
    <col min="11275" max="11275" width="19.140625" style="6" bestFit="1" customWidth="1"/>
    <col min="11276" max="11276" width="10.42578125" style="6" customWidth="1"/>
    <col min="11277" max="11277" width="11.85546875" style="6" customWidth="1"/>
    <col min="11278" max="11278" width="14.7109375" style="6" customWidth="1"/>
    <col min="11279" max="11279" width="9" style="6" bestFit="1" customWidth="1"/>
    <col min="11280" max="11519" width="9.140625" style="6"/>
    <col min="11520" max="11520" width="4.7109375" style="6" bestFit="1" customWidth="1"/>
    <col min="11521" max="11521" width="9.7109375" style="6" bestFit="1" customWidth="1"/>
    <col min="11522" max="11522" width="10" style="6" bestFit="1" customWidth="1"/>
    <col min="11523" max="11523" width="8.85546875" style="6" bestFit="1" customWidth="1"/>
    <col min="11524" max="11524" width="22.85546875" style="6" customWidth="1"/>
    <col min="11525" max="11525" width="59.7109375" style="6" bestFit="1" customWidth="1"/>
    <col min="11526" max="11526" width="57.85546875" style="6" bestFit="1" customWidth="1"/>
    <col min="11527" max="11527" width="35.28515625" style="6" bestFit="1" customWidth="1"/>
    <col min="11528" max="11528" width="28.140625" style="6" bestFit="1" customWidth="1"/>
    <col min="11529" max="11529" width="33.140625" style="6" bestFit="1" customWidth="1"/>
    <col min="11530" max="11530" width="26" style="6" bestFit="1" customWidth="1"/>
    <col min="11531" max="11531" width="19.140625" style="6" bestFit="1" customWidth="1"/>
    <col min="11532" max="11532" width="10.42578125" style="6" customWidth="1"/>
    <col min="11533" max="11533" width="11.85546875" style="6" customWidth="1"/>
    <col min="11534" max="11534" width="14.7109375" style="6" customWidth="1"/>
    <col min="11535" max="11535" width="9" style="6" bestFit="1" customWidth="1"/>
    <col min="11536" max="11775" width="9.140625" style="6"/>
    <col min="11776" max="11776" width="4.7109375" style="6" bestFit="1" customWidth="1"/>
    <col min="11777" max="11777" width="9.7109375" style="6" bestFit="1" customWidth="1"/>
    <col min="11778" max="11778" width="10" style="6" bestFit="1" customWidth="1"/>
    <col min="11779" max="11779" width="8.85546875" style="6" bestFit="1" customWidth="1"/>
    <col min="11780" max="11780" width="22.85546875" style="6" customWidth="1"/>
    <col min="11781" max="11781" width="59.7109375" style="6" bestFit="1" customWidth="1"/>
    <col min="11782" max="11782" width="57.85546875" style="6" bestFit="1" customWidth="1"/>
    <col min="11783" max="11783" width="35.28515625" style="6" bestFit="1" customWidth="1"/>
    <col min="11784" max="11784" width="28.140625" style="6" bestFit="1" customWidth="1"/>
    <col min="11785" max="11785" width="33.140625" style="6" bestFit="1" customWidth="1"/>
    <col min="11786" max="11786" width="26" style="6" bestFit="1" customWidth="1"/>
    <col min="11787" max="11787" width="19.140625" style="6" bestFit="1" customWidth="1"/>
    <col min="11788" max="11788" width="10.42578125" style="6" customWidth="1"/>
    <col min="11789" max="11789" width="11.85546875" style="6" customWidth="1"/>
    <col min="11790" max="11790" width="14.7109375" style="6" customWidth="1"/>
    <col min="11791" max="11791" width="9" style="6" bestFit="1" customWidth="1"/>
    <col min="11792" max="12031" width="9.140625" style="6"/>
    <col min="12032" max="12032" width="4.7109375" style="6" bestFit="1" customWidth="1"/>
    <col min="12033" max="12033" width="9.7109375" style="6" bestFit="1" customWidth="1"/>
    <col min="12034" max="12034" width="10" style="6" bestFit="1" customWidth="1"/>
    <col min="12035" max="12035" width="8.85546875" style="6" bestFit="1" customWidth="1"/>
    <col min="12036" max="12036" width="22.85546875" style="6" customWidth="1"/>
    <col min="12037" max="12037" width="59.7109375" style="6" bestFit="1" customWidth="1"/>
    <col min="12038" max="12038" width="57.85546875" style="6" bestFit="1" customWidth="1"/>
    <col min="12039" max="12039" width="35.28515625" style="6" bestFit="1" customWidth="1"/>
    <col min="12040" max="12040" width="28.140625" style="6" bestFit="1" customWidth="1"/>
    <col min="12041" max="12041" width="33.140625" style="6" bestFit="1" customWidth="1"/>
    <col min="12042" max="12042" width="26" style="6" bestFit="1" customWidth="1"/>
    <col min="12043" max="12043" width="19.140625" style="6" bestFit="1" customWidth="1"/>
    <col min="12044" max="12044" width="10.42578125" style="6" customWidth="1"/>
    <col min="12045" max="12045" width="11.85546875" style="6" customWidth="1"/>
    <col min="12046" max="12046" width="14.7109375" style="6" customWidth="1"/>
    <col min="12047" max="12047" width="9" style="6" bestFit="1" customWidth="1"/>
    <col min="12048" max="12287" width="9.140625" style="6"/>
    <col min="12288" max="12288" width="4.7109375" style="6" bestFit="1" customWidth="1"/>
    <col min="12289" max="12289" width="9.7109375" style="6" bestFit="1" customWidth="1"/>
    <col min="12290" max="12290" width="10" style="6" bestFit="1" customWidth="1"/>
    <col min="12291" max="12291" width="8.85546875" style="6" bestFit="1" customWidth="1"/>
    <col min="12292" max="12292" width="22.85546875" style="6" customWidth="1"/>
    <col min="12293" max="12293" width="59.7109375" style="6" bestFit="1" customWidth="1"/>
    <col min="12294" max="12294" width="57.85546875" style="6" bestFit="1" customWidth="1"/>
    <col min="12295" max="12295" width="35.28515625" style="6" bestFit="1" customWidth="1"/>
    <col min="12296" max="12296" width="28.140625" style="6" bestFit="1" customWidth="1"/>
    <col min="12297" max="12297" width="33.140625" style="6" bestFit="1" customWidth="1"/>
    <col min="12298" max="12298" width="26" style="6" bestFit="1" customWidth="1"/>
    <col min="12299" max="12299" width="19.140625" style="6" bestFit="1" customWidth="1"/>
    <col min="12300" max="12300" width="10.42578125" style="6" customWidth="1"/>
    <col min="12301" max="12301" width="11.85546875" style="6" customWidth="1"/>
    <col min="12302" max="12302" width="14.7109375" style="6" customWidth="1"/>
    <col min="12303" max="12303" width="9" style="6" bestFit="1" customWidth="1"/>
    <col min="12304" max="12543" width="9.140625" style="6"/>
    <col min="12544" max="12544" width="4.7109375" style="6" bestFit="1" customWidth="1"/>
    <col min="12545" max="12545" width="9.7109375" style="6" bestFit="1" customWidth="1"/>
    <col min="12546" max="12546" width="10" style="6" bestFit="1" customWidth="1"/>
    <col min="12547" max="12547" width="8.85546875" style="6" bestFit="1" customWidth="1"/>
    <col min="12548" max="12548" width="22.85546875" style="6" customWidth="1"/>
    <col min="12549" max="12549" width="59.7109375" style="6" bestFit="1" customWidth="1"/>
    <col min="12550" max="12550" width="57.85546875" style="6" bestFit="1" customWidth="1"/>
    <col min="12551" max="12551" width="35.28515625" style="6" bestFit="1" customWidth="1"/>
    <col min="12552" max="12552" width="28.140625" style="6" bestFit="1" customWidth="1"/>
    <col min="12553" max="12553" width="33.140625" style="6" bestFit="1" customWidth="1"/>
    <col min="12554" max="12554" width="26" style="6" bestFit="1" customWidth="1"/>
    <col min="12555" max="12555" width="19.140625" style="6" bestFit="1" customWidth="1"/>
    <col min="12556" max="12556" width="10.42578125" style="6" customWidth="1"/>
    <col min="12557" max="12557" width="11.85546875" style="6" customWidth="1"/>
    <col min="12558" max="12558" width="14.7109375" style="6" customWidth="1"/>
    <col min="12559" max="12559" width="9" style="6" bestFit="1" customWidth="1"/>
    <col min="12560" max="12799" width="9.140625" style="6"/>
    <col min="12800" max="12800" width="4.7109375" style="6" bestFit="1" customWidth="1"/>
    <col min="12801" max="12801" width="9.7109375" style="6" bestFit="1" customWidth="1"/>
    <col min="12802" max="12802" width="10" style="6" bestFit="1" customWidth="1"/>
    <col min="12803" max="12803" width="8.85546875" style="6" bestFit="1" customWidth="1"/>
    <col min="12804" max="12804" width="22.85546875" style="6" customWidth="1"/>
    <col min="12805" max="12805" width="59.7109375" style="6" bestFit="1" customWidth="1"/>
    <col min="12806" max="12806" width="57.85546875" style="6" bestFit="1" customWidth="1"/>
    <col min="12807" max="12807" width="35.28515625" style="6" bestFit="1" customWidth="1"/>
    <col min="12808" max="12808" width="28.140625" style="6" bestFit="1" customWidth="1"/>
    <col min="12809" max="12809" width="33.140625" style="6" bestFit="1" customWidth="1"/>
    <col min="12810" max="12810" width="26" style="6" bestFit="1" customWidth="1"/>
    <col min="12811" max="12811" width="19.140625" style="6" bestFit="1" customWidth="1"/>
    <col min="12812" max="12812" width="10.42578125" style="6" customWidth="1"/>
    <col min="12813" max="12813" width="11.85546875" style="6" customWidth="1"/>
    <col min="12814" max="12814" width="14.7109375" style="6" customWidth="1"/>
    <col min="12815" max="12815" width="9" style="6" bestFit="1" customWidth="1"/>
    <col min="12816" max="13055" width="9.140625" style="6"/>
    <col min="13056" max="13056" width="4.7109375" style="6" bestFit="1" customWidth="1"/>
    <col min="13057" max="13057" width="9.7109375" style="6" bestFit="1" customWidth="1"/>
    <col min="13058" max="13058" width="10" style="6" bestFit="1" customWidth="1"/>
    <col min="13059" max="13059" width="8.85546875" style="6" bestFit="1" customWidth="1"/>
    <col min="13060" max="13060" width="22.85546875" style="6" customWidth="1"/>
    <col min="13061" max="13061" width="59.7109375" style="6" bestFit="1" customWidth="1"/>
    <col min="13062" max="13062" width="57.85546875" style="6" bestFit="1" customWidth="1"/>
    <col min="13063" max="13063" width="35.28515625" style="6" bestFit="1" customWidth="1"/>
    <col min="13064" max="13064" width="28.140625" style="6" bestFit="1" customWidth="1"/>
    <col min="13065" max="13065" width="33.140625" style="6" bestFit="1" customWidth="1"/>
    <col min="13066" max="13066" width="26" style="6" bestFit="1" customWidth="1"/>
    <col min="13067" max="13067" width="19.140625" style="6" bestFit="1" customWidth="1"/>
    <col min="13068" max="13068" width="10.42578125" style="6" customWidth="1"/>
    <col min="13069" max="13069" width="11.85546875" style="6" customWidth="1"/>
    <col min="13070" max="13070" width="14.7109375" style="6" customWidth="1"/>
    <col min="13071" max="13071" width="9" style="6" bestFit="1" customWidth="1"/>
    <col min="13072" max="13311" width="9.140625" style="6"/>
    <col min="13312" max="13312" width="4.7109375" style="6" bestFit="1" customWidth="1"/>
    <col min="13313" max="13313" width="9.7109375" style="6" bestFit="1" customWidth="1"/>
    <col min="13314" max="13314" width="10" style="6" bestFit="1" customWidth="1"/>
    <col min="13315" max="13315" width="8.85546875" style="6" bestFit="1" customWidth="1"/>
    <col min="13316" max="13316" width="22.85546875" style="6" customWidth="1"/>
    <col min="13317" max="13317" width="59.7109375" style="6" bestFit="1" customWidth="1"/>
    <col min="13318" max="13318" width="57.85546875" style="6" bestFit="1" customWidth="1"/>
    <col min="13319" max="13319" width="35.28515625" style="6" bestFit="1" customWidth="1"/>
    <col min="13320" max="13320" width="28.140625" style="6" bestFit="1" customWidth="1"/>
    <col min="13321" max="13321" width="33.140625" style="6" bestFit="1" customWidth="1"/>
    <col min="13322" max="13322" width="26" style="6" bestFit="1" customWidth="1"/>
    <col min="13323" max="13323" width="19.140625" style="6" bestFit="1" customWidth="1"/>
    <col min="13324" max="13324" width="10.42578125" style="6" customWidth="1"/>
    <col min="13325" max="13325" width="11.85546875" style="6" customWidth="1"/>
    <col min="13326" max="13326" width="14.7109375" style="6" customWidth="1"/>
    <col min="13327" max="13327" width="9" style="6" bestFit="1" customWidth="1"/>
    <col min="13328" max="13567" width="9.140625" style="6"/>
    <col min="13568" max="13568" width="4.7109375" style="6" bestFit="1" customWidth="1"/>
    <col min="13569" max="13569" width="9.7109375" style="6" bestFit="1" customWidth="1"/>
    <col min="13570" max="13570" width="10" style="6" bestFit="1" customWidth="1"/>
    <col min="13571" max="13571" width="8.85546875" style="6" bestFit="1" customWidth="1"/>
    <col min="13572" max="13572" width="22.85546875" style="6" customWidth="1"/>
    <col min="13573" max="13573" width="59.7109375" style="6" bestFit="1" customWidth="1"/>
    <col min="13574" max="13574" width="57.85546875" style="6" bestFit="1" customWidth="1"/>
    <col min="13575" max="13575" width="35.28515625" style="6" bestFit="1" customWidth="1"/>
    <col min="13576" max="13576" width="28.140625" style="6" bestFit="1" customWidth="1"/>
    <col min="13577" max="13577" width="33.140625" style="6" bestFit="1" customWidth="1"/>
    <col min="13578" max="13578" width="26" style="6" bestFit="1" customWidth="1"/>
    <col min="13579" max="13579" width="19.140625" style="6" bestFit="1" customWidth="1"/>
    <col min="13580" max="13580" width="10.42578125" style="6" customWidth="1"/>
    <col min="13581" max="13581" width="11.85546875" style="6" customWidth="1"/>
    <col min="13582" max="13582" width="14.7109375" style="6" customWidth="1"/>
    <col min="13583" max="13583" width="9" style="6" bestFit="1" customWidth="1"/>
    <col min="13584" max="13823" width="9.140625" style="6"/>
    <col min="13824" max="13824" width="4.7109375" style="6" bestFit="1" customWidth="1"/>
    <col min="13825" max="13825" width="9.7109375" style="6" bestFit="1" customWidth="1"/>
    <col min="13826" max="13826" width="10" style="6" bestFit="1" customWidth="1"/>
    <col min="13827" max="13827" width="8.85546875" style="6" bestFit="1" customWidth="1"/>
    <col min="13828" max="13828" width="22.85546875" style="6" customWidth="1"/>
    <col min="13829" max="13829" width="59.7109375" style="6" bestFit="1" customWidth="1"/>
    <col min="13830" max="13830" width="57.85546875" style="6" bestFit="1" customWidth="1"/>
    <col min="13831" max="13831" width="35.28515625" style="6" bestFit="1" customWidth="1"/>
    <col min="13832" max="13832" width="28.140625" style="6" bestFit="1" customWidth="1"/>
    <col min="13833" max="13833" width="33.140625" style="6" bestFit="1" customWidth="1"/>
    <col min="13834" max="13834" width="26" style="6" bestFit="1" customWidth="1"/>
    <col min="13835" max="13835" width="19.140625" style="6" bestFit="1" customWidth="1"/>
    <col min="13836" max="13836" width="10.42578125" style="6" customWidth="1"/>
    <col min="13837" max="13837" width="11.85546875" style="6" customWidth="1"/>
    <col min="13838" max="13838" width="14.7109375" style="6" customWidth="1"/>
    <col min="13839" max="13839" width="9" style="6" bestFit="1" customWidth="1"/>
    <col min="13840" max="14079" width="9.140625" style="6"/>
    <col min="14080" max="14080" width="4.7109375" style="6" bestFit="1" customWidth="1"/>
    <col min="14081" max="14081" width="9.7109375" style="6" bestFit="1" customWidth="1"/>
    <col min="14082" max="14082" width="10" style="6" bestFit="1" customWidth="1"/>
    <col min="14083" max="14083" width="8.85546875" style="6" bestFit="1" customWidth="1"/>
    <col min="14084" max="14084" width="22.85546875" style="6" customWidth="1"/>
    <col min="14085" max="14085" width="59.7109375" style="6" bestFit="1" customWidth="1"/>
    <col min="14086" max="14086" width="57.85546875" style="6" bestFit="1" customWidth="1"/>
    <col min="14087" max="14087" width="35.28515625" style="6" bestFit="1" customWidth="1"/>
    <col min="14088" max="14088" width="28.140625" style="6" bestFit="1" customWidth="1"/>
    <col min="14089" max="14089" width="33.140625" style="6" bestFit="1" customWidth="1"/>
    <col min="14090" max="14090" width="26" style="6" bestFit="1" customWidth="1"/>
    <col min="14091" max="14091" width="19.140625" style="6" bestFit="1" customWidth="1"/>
    <col min="14092" max="14092" width="10.42578125" style="6" customWidth="1"/>
    <col min="14093" max="14093" width="11.85546875" style="6" customWidth="1"/>
    <col min="14094" max="14094" width="14.7109375" style="6" customWidth="1"/>
    <col min="14095" max="14095" width="9" style="6" bestFit="1" customWidth="1"/>
    <col min="14096" max="14335" width="9.140625" style="6"/>
    <col min="14336" max="14336" width="4.7109375" style="6" bestFit="1" customWidth="1"/>
    <col min="14337" max="14337" width="9.7109375" style="6" bestFit="1" customWidth="1"/>
    <col min="14338" max="14338" width="10" style="6" bestFit="1" customWidth="1"/>
    <col min="14339" max="14339" width="8.85546875" style="6" bestFit="1" customWidth="1"/>
    <col min="14340" max="14340" width="22.85546875" style="6" customWidth="1"/>
    <col min="14341" max="14341" width="59.7109375" style="6" bestFit="1" customWidth="1"/>
    <col min="14342" max="14342" width="57.85546875" style="6" bestFit="1" customWidth="1"/>
    <col min="14343" max="14343" width="35.28515625" style="6" bestFit="1" customWidth="1"/>
    <col min="14344" max="14344" width="28.140625" style="6" bestFit="1" customWidth="1"/>
    <col min="14345" max="14345" width="33.140625" style="6" bestFit="1" customWidth="1"/>
    <col min="14346" max="14346" width="26" style="6" bestFit="1" customWidth="1"/>
    <col min="14347" max="14347" width="19.140625" style="6" bestFit="1" customWidth="1"/>
    <col min="14348" max="14348" width="10.42578125" style="6" customWidth="1"/>
    <col min="14349" max="14349" width="11.85546875" style="6" customWidth="1"/>
    <col min="14350" max="14350" width="14.7109375" style="6" customWidth="1"/>
    <col min="14351" max="14351" width="9" style="6" bestFit="1" customWidth="1"/>
    <col min="14352" max="14591" width="9.140625" style="6"/>
    <col min="14592" max="14592" width="4.7109375" style="6" bestFit="1" customWidth="1"/>
    <col min="14593" max="14593" width="9.7109375" style="6" bestFit="1" customWidth="1"/>
    <col min="14594" max="14594" width="10" style="6" bestFit="1" customWidth="1"/>
    <col min="14595" max="14595" width="8.85546875" style="6" bestFit="1" customWidth="1"/>
    <col min="14596" max="14596" width="22.85546875" style="6" customWidth="1"/>
    <col min="14597" max="14597" width="59.7109375" style="6" bestFit="1" customWidth="1"/>
    <col min="14598" max="14598" width="57.85546875" style="6" bestFit="1" customWidth="1"/>
    <col min="14599" max="14599" width="35.28515625" style="6" bestFit="1" customWidth="1"/>
    <col min="14600" max="14600" width="28.140625" style="6" bestFit="1" customWidth="1"/>
    <col min="14601" max="14601" width="33.140625" style="6" bestFit="1" customWidth="1"/>
    <col min="14602" max="14602" width="26" style="6" bestFit="1" customWidth="1"/>
    <col min="14603" max="14603" width="19.140625" style="6" bestFit="1" customWidth="1"/>
    <col min="14604" max="14604" width="10.42578125" style="6" customWidth="1"/>
    <col min="14605" max="14605" width="11.85546875" style="6" customWidth="1"/>
    <col min="14606" max="14606" width="14.7109375" style="6" customWidth="1"/>
    <col min="14607" max="14607" width="9" style="6" bestFit="1" customWidth="1"/>
    <col min="14608" max="14847" width="9.140625" style="6"/>
    <col min="14848" max="14848" width="4.7109375" style="6" bestFit="1" customWidth="1"/>
    <col min="14849" max="14849" width="9.7109375" style="6" bestFit="1" customWidth="1"/>
    <col min="14850" max="14850" width="10" style="6" bestFit="1" customWidth="1"/>
    <col min="14851" max="14851" width="8.85546875" style="6" bestFit="1" customWidth="1"/>
    <col min="14852" max="14852" width="22.85546875" style="6" customWidth="1"/>
    <col min="14853" max="14853" width="59.7109375" style="6" bestFit="1" customWidth="1"/>
    <col min="14854" max="14854" width="57.85546875" style="6" bestFit="1" customWidth="1"/>
    <col min="14855" max="14855" width="35.28515625" style="6" bestFit="1" customWidth="1"/>
    <col min="14856" max="14856" width="28.140625" style="6" bestFit="1" customWidth="1"/>
    <col min="14857" max="14857" width="33.140625" style="6" bestFit="1" customWidth="1"/>
    <col min="14858" max="14858" width="26" style="6" bestFit="1" customWidth="1"/>
    <col min="14859" max="14859" width="19.140625" style="6" bestFit="1" customWidth="1"/>
    <col min="14860" max="14860" width="10.42578125" style="6" customWidth="1"/>
    <col min="14861" max="14861" width="11.85546875" style="6" customWidth="1"/>
    <col min="14862" max="14862" width="14.7109375" style="6" customWidth="1"/>
    <col min="14863" max="14863" width="9" style="6" bestFit="1" customWidth="1"/>
    <col min="14864" max="15103" width="9.140625" style="6"/>
    <col min="15104" max="15104" width="4.7109375" style="6" bestFit="1" customWidth="1"/>
    <col min="15105" max="15105" width="9.7109375" style="6" bestFit="1" customWidth="1"/>
    <col min="15106" max="15106" width="10" style="6" bestFit="1" customWidth="1"/>
    <col min="15107" max="15107" width="8.85546875" style="6" bestFit="1" customWidth="1"/>
    <col min="15108" max="15108" width="22.85546875" style="6" customWidth="1"/>
    <col min="15109" max="15109" width="59.7109375" style="6" bestFit="1" customWidth="1"/>
    <col min="15110" max="15110" width="57.85546875" style="6" bestFit="1" customWidth="1"/>
    <col min="15111" max="15111" width="35.28515625" style="6" bestFit="1" customWidth="1"/>
    <col min="15112" max="15112" width="28.140625" style="6" bestFit="1" customWidth="1"/>
    <col min="15113" max="15113" width="33.140625" style="6" bestFit="1" customWidth="1"/>
    <col min="15114" max="15114" width="26" style="6" bestFit="1" customWidth="1"/>
    <col min="15115" max="15115" width="19.140625" style="6" bestFit="1" customWidth="1"/>
    <col min="15116" max="15116" width="10.42578125" style="6" customWidth="1"/>
    <col min="15117" max="15117" width="11.85546875" style="6" customWidth="1"/>
    <col min="15118" max="15118" width="14.7109375" style="6" customWidth="1"/>
    <col min="15119" max="15119" width="9" style="6" bestFit="1" customWidth="1"/>
    <col min="15120" max="15359" width="9.140625" style="6"/>
    <col min="15360" max="15360" width="4.7109375" style="6" bestFit="1" customWidth="1"/>
    <col min="15361" max="15361" width="9.7109375" style="6" bestFit="1" customWidth="1"/>
    <col min="15362" max="15362" width="10" style="6" bestFit="1" customWidth="1"/>
    <col min="15363" max="15363" width="8.85546875" style="6" bestFit="1" customWidth="1"/>
    <col min="15364" max="15364" width="22.85546875" style="6" customWidth="1"/>
    <col min="15365" max="15365" width="59.7109375" style="6" bestFit="1" customWidth="1"/>
    <col min="15366" max="15366" width="57.85546875" style="6" bestFit="1" customWidth="1"/>
    <col min="15367" max="15367" width="35.28515625" style="6" bestFit="1" customWidth="1"/>
    <col min="15368" max="15368" width="28.140625" style="6" bestFit="1" customWidth="1"/>
    <col min="15369" max="15369" width="33.140625" style="6" bestFit="1" customWidth="1"/>
    <col min="15370" max="15370" width="26" style="6" bestFit="1" customWidth="1"/>
    <col min="15371" max="15371" width="19.140625" style="6" bestFit="1" customWidth="1"/>
    <col min="15372" max="15372" width="10.42578125" style="6" customWidth="1"/>
    <col min="15373" max="15373" width="11.85546875" style="6" customWidth="1"/>
    <col min="15374" max="15374" width="14.7109375" style="6" customWidth="1"/>
    <col min="15375" max="15375" width="9" style="6" bestFit="1" customWidth="1"/>
    <col min="15376" max="15615" width="9.140625" style="6"/>
    <col min="15616" max="15616" width="4.7109375" style="6" bestFit="1" customWidth="1"/>
    <col min="15617" max="15617" width="9.7109375" style="6" bestFit="1" customWidth="1"/>
    <col min="15618" max="15618" width="10" style="6" bestFit="1" customWidth="1"/>
    <col min="15619" max="15619" width="8.85546875" style="6" bestFit="1" customWidth="1"/>
    <col min="15620" max="15620" width="22.85546875" style="6" customWidth="1"/>
    <col min="15621" max="15621" width="59.7109375" style="6" bestFit="1" customWidth="1"/>
    <col min="15622" max="15622" width="57.85546875" style="6" bestFit="1" customWidth="1"/>
    <col min="15623" max="15623" width="35.28515625" style="6" bestFit="1" customWidth="1"/>
    <col min="15624" max="15624" width="28.140625" style="6" bestFit="1" customWidth="1"/>
    <col min="15625" max="15625" width="33.140625" style="6" bestFit="1" customWidth="1"/>
    <col min="15626" max="15626" width="26" style="6" bestFit="1" customWidth="1"/>
    <col min="15627" max="15627" width="19.140625" style="6" bestFit="1" customWidth="1"/>
    <col min="15628" max="15628" width="10.42578125" style="6" customWidth="1"/>
    <col min="15629" max="15629" width="11.85546875" style="6" customWidth="1"/>
    <col min="15630" max="15630" width="14.7109375" style="6" customWidth="1"/>
    <col min="15631" max="15631" width="9" style="6" bestFit="1" customWidth="1"/>
    <col min="15632" max="15871" width="9.140625" style="6"/>
    <col min="15872" max="15872" width="4.7109375" style="6" bestFit="1" customWidth="1"/>
    <col min="15873" max="15873" width="9.7109375" style="6" bestFit="1" customWidth="1"/>
    <col min="15874" max="15874" width="10" style="6" bestFit="1" customWidth="1"/>
    <col min="15875" max="15875" width="8.85546875" style="6" bestFit="1" customWidth="1"/>
    <col min="15876" max="15876" width="22.85546875" style="6" customWidth="1"/>
    <col min="15877" max="15877" width="59.7109375" style="6" bestFit="1" customWidth="1"/>
    <col min="15878" max="15878" width="57.85546875" style="6" bestFit="1" customWidth="1"/>
    <col min="15879" max="15879" width="35.28515625" style="6" bestFit="1" customWidth="1"/>
    <col min="15880" max="15880" width="28.140625" style="6" bestFit="1" customWidth="1"/>
    <col min="15881" max="15881" width="33.140625" style="6" bestFit="1" customWidth="1"/>
    <col min="15882" max="15882" width="26" style="6" bestFit="1" customWidth="1"/>
    <col min="15883" max="15883" width="19.140625" style="6" bestFit="1" customWidth="1"/>
    <col min="15884" max="15884" width="10.42578125" style="6" customWidth="1"/>
    <col min="15885" max="15885" width="11.85546875" style="6" customWidth="1"/>
    <col min="15886" max="15886" width="14.7109375" style="6" customWidth="1"/>
    <col min="15887" max="15887" width="9" style="6" bestFit="1" customWidth="1"/>
    <col min="15888" max="16127" width="9.140625" style="6"/>
    <col min="16128" max="16128" width="4.7109375" style="6" bestFit="1" customWidth="1"/>
    <col min="16129" max="16129" width="9.7109375" style="6" bestFit="1" customWidth="1"/>
    <col min="16130" max="16130" width="10" style="6" bestFit="1" customWidth="1"/>
    <col min="16131" max="16131" width="8.85546875" style="6" bestFit="1" customWidth="1"/>
    <col min="16132" max="16132" width="22.85546875" style="6" customWidth="1"/>
    <col min="16133" max="16133" width="59.7109375" style="6" bestFit="1" customWidth="1"/>
    <col min="16134" max="16134" width="57.85546875" style="6" bestFit="1" customWidth="1"/>
    <col min="16135" max="16135" width="35.28515625" style="6" bestFit="1" customWidth="1"/>
    <col min="16136" max="16136" width="28.140625" style="6" bestFit="1" customWidth="1"/>
    <col min="16137" max="16137" width="33.140625" style="6" bestFit="1" customWidth="1"/>
    <col min="16138" max="16138" width="26" style="6" bestFit="1" customWidth="1"/>
    <col min="16139" max="16139" width="19.140625" style="6" bestFit="1" customWidth="1"/>
    <col min="16140" max="16140" width="10.42578125" style="6" customWidth="1"/>
    <col min="16141" max="16141" width="11.85546875" style="6" customWidth="1"/>
    <col min="16142" max="16142" width="14.7109375" style="6" customWidth="1"/>
    <col min="16143" max="16143" width="9" style="6" bestFit="1" customWidth="1"/>
    <col min="16144" max="16384" width="9.140625" style="6"/>
  </cols>
  <sheetData>
    <row r="2" spans="1:21" ht="18.75" x14ac:dyDescent="0.25">
      <c r="A2" s="30" t="s">
        <v>1712</v>
      </c>
      <c r="J2" s="174"/>
    </row>
    <row r="4" spans="1:21" s="10" customFormat="1" ht="59.25" customHeight="1" x14ac:dyDescent="0.2">
      <c r="A4" s="772" t="s">
        <v>0</v>
      </c>
      <c r="B4" s="773" t="s">
        <v>1</v>
      </c>
      <c r="C4" s="773" t="s">
        <v>2</v>
      </c>
      <c r="D4" s="773" t="s">
        <v>3</v>
      </c>
      <c r="E4" s="772" t="s">
        <v>4</v>
      </c>
      <c r="F4" s="772" t="s">
        <v>5</v>
      </c>
      <c r="G4" s="772" t="s">
        <v>6</v>
      </c>
      <c r="H4" s="773" t="s">
        <v>7</v>
      </c>
      <c r="I4" s="773"/>
      <c r="J4" s="772" t="s">
        <v>8</v>
      </c>
      <c r="K4" s="777" t="s">
        <v>759</v>
      </c>
      <c r="L4" s="777"/>
      <c r="M4" s="778" t="s">
        <v>760</v>
      </c>
      <c r="N4" s="778"/>
      <c r="O4" s="778" t="s">
        <v>11</v>
      </c>
      <c r="P4" s="778"/>
      <c r="Q4" s="773" t="s">
        <v>761</v>
      </c>
      <c r="R4" s="773" t="s">
        <v>13</v>
      </c>
      <c r="S4" s="323"/>
      <c r="T4" s="323"/>
      <c r="U4" s="323"/>
    </row>
    <row r="5" spans="1:21" s="10" customFormat="1" ht="35.25" customHeight="1" x14ac:dyDescent="0.2">
      <c r="A5" s="772"/>
      <c r="B5" s="773"/>
      <c r="C5" s="773"/>
      <c r="D5" s="773"/>
      <c r="E5" s="772"/>
      <c r="F5" s="772"/>
      <c r="G5" s="772"/>
      <c r="H5" s="176" t="s">
        <v>14</v>
      </c>
      <c r="I5" s="176" t="s">
        <v>15</v>
      </c>
      <c r="J5" s="772"/>
      <c r="K5" s="176">
        <v>2020</v>
      </c>
      <c r="L5" s="176">
        <v>2021</v>
      </c>
      <c r="M5" s="177">
        <v>2020</v>
      </c>
      <c r="N5" s="177">
        <v>2021</v>
      </c>
      <c r="O5" s="177">
        <v>2020</v>
      </c>
      <c r="P5" s="177">
        <v>2021</v>
      </c>
      <c r="Q5" s="773"/>
      <c r="R5" s="773"/>
      <c r="S5" s="323"/>
      <c r="T5" s="323"/>
      <c r="U5" s="323"/>
    </row>
    <row r="6" spans="1:21" s="10" customFormat="1" ht="23.25" customHeight="1" x14ac:dyDescent="0.2">
      <c r="A6" s="185" t="s">
        <v>16</v>
      </c>
      <c r="B6" s="176" t="s">
        <v>17</v>
      </c>
      <c r="C6" s="176" t="s">
        <v>18</v>
      </c>
      <c r="D6" s="176" t="s">
        <v>19</v>
      </c>
      <c r="E6" s="185" t="s">
        <v>20</v>
      </c>
      <c r="F6" s="185" t="s">
        <v>21</v>
      </c>
      <c r="G6" s="185" t="s">
        <v>22</v>
      </c>
      <c r="H6" s="176" t="s">
        <v>23</v>
      </c>
      <c r="I6" s="176" t="s">
        <v>24</v>
      </c>
      <c r="J6" s="185" t="s">
        <v>25</v>
      </c>
      <c r="K6" s="176" t="s">
        <v>26</v>
      </c>
      <c r="L6" s="176" t="s">
        <v>27</v>
      </c>
      <c r="M6" s="186" t="s">
        <v>28</v>
      </c>
      <c r="N6" s="186" t="s">
        <v>29</v>
      </c>
      <c r="O6" s="186" t="s">
        <v>30</v>
      </c>
      <c r="P6" s="186" t="s">
        <v>31</v>
      </c>
      <c r="Q6" s="185" t="s">
        <v>32</v>
      </c>
      <c r="R6" s="176" t="s">
        <v>33</v>
      </c>
      <c r="S6" s="323"/>
      <c r="T6" s="323"/>
      <c r="U6" s="323"/>
    </row>
    <row r="7" spans="1:21" s="318" customFormat="1" ht="80.25" customHeight="1" x14ac:dyDescent="0.25">
      <c r="A7" s="786">
        <v>1</v>
      </c>
      <c r="B7" s="786">
        <v>1</v>
      </c>
      <c r="C7" s="786">
        <v>4</v>
      </c>
      <c r="D7" s="787">
        <v>2</v>
      </c>
      <c r="E7" s="787" t="s">
        <v>762</v>
      </c>
      <c r="F7" s="787" t="s">
        <v>763</v>
      </c>
      <c r="G7" s="787" t="s">
        <v>203</v>
      </c>
      <c r="H7" s="317" t="s">
        <v>240</v>
      </c>
      <c r="I7" s="317">
        <v>4</v>
      </c>
      <c r="J7" s="775" t="s">
        <v>764</v>
      </c>
      <c r="K7" s="775"/>
      <c r="L7" s="775" t="s">
        <v>768</v>
      </c>
      <c r="M7" s="774"/>
      <c r="N7" s="774">
        <v>100000</v>
      </c>
      <c r="O7" s="774"/>
      <c r="P7" s="774">
        <v>100000</v>
      </c>
      <c r="Q7" s="775" t="s">
        <v>765</v>
      </c>
      <c r="R7" s="776" t="s">
        <v>766</v>
      </c>
    </row>
    <row r="8" spans="1:21" s="318" customFormat="1" ht="101.25" customHeight="1" x14ac:dyDescent="0.25">
      <c r="A8" s="786"/>
      <c r="B8" s="786"/>
      <c r="C8" s="786"/>
      <c r="D8" s="787"/>
      <c r="E8" s="787"/>
      <c r="F8" s="787"/>
      <c r="G8" s="787"/>
      <c r="H8" s="317" t="s">
        <v>767</v>
      </c>
      <c r="I8" s="317">
        <v>200</v>
      </c>
      <c r="J8" s="775"/>
      <c r="K8" s="775"/>
      <c r="L8" s="775"/>
      <c r="M8" s="774"/>
      <c r="N8" s="774"/>
      <c r="O8" s="774"/>
      <c r="P8" s="774"/>
      <c r="Q8" s="775"/>
      <c r="R8" s="776"/>
    </row>
    <row r="9" spans="1:21" s="37" customFormat="1" ht="105" customHeight="1" x14ac:dyDescent="0.25">
      <c r="A9" s="780">
        <v>2</v>
      </c>
      <c r="B9" s="781">
        <v>1</v>
      </c>
      <c r="C9" s="781">
        <v>4</v>
      </c>
      <c r="D9" s="782">
        <v>5</v>
      </c>
      <c r="E9" s="782" t="s">
        <v>769</v>
      </c>
      <c r="F9" s="782" t="s">
        <v>770</v>
      </c>
      <c r="G9" s="782" t="s">
        <v>55</v>
      </c>
      <c r="H9" s="178" t="s">
        <v>235</v>
      </c>
      <c r="I9" s="178">
        <v>1</v>
      </c>
      <c r="J9" s="784" t="s">
        <v>771</v>
      </c>
      <c r="K9" s="788" t="s">
        <v>131</v>
      </c>
      <c r="L9" s="784"/>
      <c r="M9" s="783">
        <v>120000</v>
      </c>
      <c r="N9" s="783"/>
      <c r="O9" s="783">
        <v>120000</v>
      </c>
      <c r="P9" s="783"/>
      <c r="Q9" s="784" t="s">
        <v>765</v>
      </c>
      <c r="R9" s="785" t="s">
        <v>766</v>
      </c>
      <c r="S9" s="17"/>
      <c r="T9" s="17"/>
      <c r="U9" s="17"/>
    </row>
    <row r="10" spans="1:21" s="37" customFormat="1" ht="108" customHeight="1" x14ac:dyDescent="0.25">
      <c r="A10" s="780"/>
      <c r="B10" s="781"/>
      <c r="C10" s="781"/>
      <c r="D10" s="782"/>
      <c r="E10" s="782"/>
      <c r="F10" s="782"/>
      <c r="G10" s="782"/>
      <c r="H10" s="178" t="s">
        <v>89</v>
      </c>
      <c r="I10" s="178">
        <v>120</v>
      </c>
      <c r="J10" s="784"/>
      <c r="K10" s="788"/>
      <c r="L10" s="784"/>
      <c r="M10" s="783"/>
      <c r="N10" s="783"/>
      <c r="O10" s="783"/>
      <c r="P10" s="783"/>
      <c r="Q10" s="784"/>
      <c r="R10" s="785"/>
      <c r="S10" s="17"/>
      <c r="T10" s="17"/>
      <c r="U10" s="17"/>
    </row>
    <row r="11" spans="1:21" s="37" customFormat="1" ht="92.25" customHeight="1" x14ac:dyDescent="0.25">
      <c r="A11" s="780">
        <v>3</v>
      </c>
      <c r="B11" s="781">
        <v>1</v>
      </c>
      <c r="C11" s="781">
        <v>4</v>
      </c>
      <c r="D11" s="782">
        <v>5</v>
      </c>
      <c r="E11" s="782" t="s">
        <v>772</v>
      </c>
      <c r="F11" s="782" t="s">
        <v>773</v>
      </c>
      <c r="G11" s="782" t="s">
        <v>203</v>
      </c>
      <c r="H11" s="178" t="s">
        <v>240</v>
      </c>
      <c r="I11" s="178">
        <v>2</v>
      </c>
      <c r="J11" s="784" t="s">
        <v>774</v>
      </c>
      <c r="K11" s="789" t="s">
        <v>131</v>
      </c>
      <c r="L11" s="784"/>
      <c r="M11" s="783">
        <v>50000</v>
      </c>
      <c r="N11" s="783"/>
      <c r="O11" s="783">
        <v>50000</v>
      </c>
      <c r="P11" s="783"/>
      <c r="Q11" s="784" t="s">
        <v>765</v>
      </c>
      <c r="R11" s="785" t="s">
        <v>766</v>
      </c>
      <c r="S11" s="17"/>
      <c r="T11" s="17"/>
      <c r="U11" s="17"/>
    </row>
    <row r="12" spans="1:21" s="37" customFormat="1" ht="92.25" customHeight="1" x14ac:dyDescent="0.25">
      <c r="A12" s="780"/>
      <c r="B12" s="781"/>
      <c r="C12" s="781"/>
      <c r="D12" s="782"/>
      <c r="E12" s="782"/>
      <c r="F12" s="782"/>
      <c r="G12" s="782"/>
      <c r="H12" s="178" t="s">
        <v>767</v>
      </c>
      <c r="I12" s="178">
        <v>100</v>
      </c>
      <c r="J12" s="784"/>
      <c r="K12" s="789"/>
      <c r="L12" s="784"/>
      <c r="M12" s="783"/>
      <c r="N12" s="783"/>
      <c r="O12" s="783"/>
      <c r="P12" s="783"/>
      <c r="Q12" s="784"/>
      <c r="R12" s="785"/>
      <c r="S12" s="17"/>
      <c r="T12" s="17"/>
      <c r="U12" s="17"/>
    </row>
    <row r="13" spans="1:21" s="37" customFormat="1" ht="85.5" customHeight="1" x14ac:dyDescent="0.25">
      <c r="A13" s="780">
        <v>4</v>
      </c>
      <c r="B13" s="781">
        <v>1</v>
      </c>
      <c r="C13" s="781">
        <v>4</v>
      </c>
      <c r="D13" s="782">
        <v>2</v>
      </c>
      <c r="E13" s="782" t="s">
        <v>775</v>
      </c>
      <c r="F13" s="782" t="s">
        <v>776</v>
      </c>
      <c r="G13" s="782" t="s">
        <v>55</v>
      </c>
      <c r="H13" s="178" t="s">
        <v>235</v>
      </c>
      <c r="I13" s="178">
        <v>1</v>
      </c>
      <c r="J13" s="784" t="s">
        <v>777</v>
      </c>
      <c r="K13" s="784" t="s">
        <v>79</v>
      </c>
      <c r="L13" s="784"/>
      <c r="M13" s="783">
        <v>60000</v>
      </c>
      <c r="N13" s="783"/>
      <c r="O13" s="783">
        <v>60000</v>
      </c>
      <c r="P13" s="783"/>
      <c r="Q13" s="784" t="s">
        <v>765</v>
      </c>
      <c r="R13" s="785" t="s">
        <v>766</v>
      </c>
      <c r="S13" s="17"/>
      <c r="T13" s="17"/>
      <c r="U13" s="17"/>
    </row>
    <row r="14" spans="1:21" s="37" customFormat="1" ht="81" customHeight="1" x14ac:dyDescent="0.25">
      <c r="A14" s="780"/>
      <c r="B14" s="781"/>
      <c r="C14" s="781"/>
      <c r="D14" s="782"/>
      <c r="E14" s="782"/>
      <c r="F14" s="782"/>
      <c r="G14" s="782"/>
      <c r="H14" s="178" t="s">
        <v>89</v>
      </c>
      <c r="I14" s="178">
        <v>100</v>
      </c>
      <c r="J14" s="784"/>
      <c r="K14" s="784"/>
      <c r="L14" s="784"/>
      <c r="M14" s="783"/>
      <c r="N14" s="783"/>
      <c r="O14" s="783"/>
      <c r="P14" s="783"/>
      <c r="Q14" s="784"/>
      <c r="R14" s="785"/>
      <c r="S14" s="17"/>
      <c r="T14" s="17"/>
      <c r="U14" s="17"/>
    </row>
    <row r="15" spans="1:21" s="37" customFormat="1" ht="103.5" customHeight="1" x14ac:dyDescent="0.25">
      <c r="A15" s="780">
        <v>5</v>
      </c>
      <c r="B15" s="781">
        <v>1</v>
      </c>
      <c r="C15" s="781">
        <v>4</v>
      </c>
      <c r="D15" s="782">
        <v>2</v>
      </c>
      <c r="E15" s="782" t="s">
        <v>778</v>
      </c>
      <c r="F15" s="782" t="s">
        <v>779</v>
      </c>
      <c r="G15" s="782" t="s">
        <v>780</v>
      </c>
      <c r="H15" s="178" t="s">
        <v>570</v>
      </c>
      <c r="I15" s="178">
        <v>3</v>
      </c>
      <c r="J15" s="784" t="s">
        <v>781</v>
      </c>
      <c r="K15" s="784" t="s">
        <v>42</v>
      </c>
      <c r="L15" s="784"/>
      <c r="M15" s="783">
        <v>60000</v>
      </c>
      <c r="N15" s="783"/>
      <c r="O15" s="783">
        <v>60000</v>
      </c>
      <c r="P15" s="783"/>
      <c r="Q15" s="784" t="s">
        <v>765</v>
      </c>
      <c r="R15" s="785" t="s">
        <v>766</v>
      </c>
      <c r="S15" s="17"/>
      <c r="T15" s="17"/>
      <c r="U15" s="17"/>
    </row>
    <row r="16" spans="1:21" s="37" customFormat="1" ht="110.25" customHeight="1" x14ac:dyDescent="0.25">
      <c r="A16" s="780"/>
      <c r="B16" s="781"/>
      <c r="C16" s="781"/>
      <c r="D16" s="782"/>
      <c r="E16" s="782"/>
      <c r="F16" s="782"/>
      <c r="G16" s="782"/>
      <c r="H16" s="178" t="s">
        <v>767</v>
      </c>
      <c r="I16" s="178">
        <v>160</v>
      </c>
      <c r="J16" s="784"/>
      <c r="K16" s="784"/>
      <c r="L16" s="784"/>
      <c r="M16" s="783"/>
      <c r="N16" s="783"/>
      <c r="O16" s="783"/>
      <c r="P16" s="783"/>
      <c r="Q16" s="784"/>
      <c r="R16" s="785"/>
      <c r="S16" s="17"/>
      <c r="T16" s="17"/>
      <c r="U16" s="17"/>
    </row>
    <row r="17" spans="1:20" s="318" customFormat="1" ht="49.5" customHeight="1" x14ac:dyDescent="0.25">
      <c r="A17" s="786">
        <v>6</v>
      </c>
      <c r="B17" s="786">
        <v>1</v>
      </c>
      <c r="C17" s="786">
        <v>4</v>
      </c>
      <c r="D17" s="787">
        <v>5</v>
      </c>
      <c r="E17" s="787" t="s">
        <v>782</v>
      </c>
      <c r="F17" s="787" t="s">
        <v>783</v>
      </c>
      <c r="G17" s="787" t="s">
        <v>786</v>
      </c>
      <c r="H17" s="787" t="s">
        <v>538</v>
      </c>
      <c r="I17" s="787">
        <v>1</v>
      </c>
      <c r="J17" s="775" t="s">
        <v>784</v>
      </c>
      <c r="K17" s="775" t="s">
        <v>42</v>
      </c>
      <c r="L17" s="775"/>
      <c r="M17" s="774">
        <v>120000</v>
      </c>
      <c r="N17" s="774"/>
      <c r="O17" s="774">
        <v>120000</v>
      </c>
      <c r="P17" s="774"/>
      <c r="Q17" s="775" t="s">
        <v>785</v>
      </c>
      <c r="R17" s="787" t="s">
        <v>766</v>
      </c>
    </row>
    <row r="18" spans="1:20" s="318" customFormat="1" ht="3" customHeight="1" x14ac:dyDescent="0.25">
      <c r="A18" s="786"/>
      <c r="B18" s="786"/>
      <c r="C18" s="786"/>
      <c r="D18" s="787"/>
      <c r="E18" s="787"/>
      <c r="F18" s="787"/>
      <c r="G18" s="787"/>
      <c r="H18" s="787"/>
      <c r="I18" s="787"/>
      <c r="J18" s="775"/>
      <c r="K18" s="775"/>
      <c r="L18" s="775"/>
      <c r="M18" s="774"/>
      <c r="N18" s="774"/>
      <c r="O18" s="774"/>
      <c r="P18" s="774"/>
      <c r="Q18" s="775"/>
      <c r="R18" s="786"/>
    </row>
    <row r="19" spans="1:20" s="318" customFormat="1" ht="48" customHeight="1" x14ac:dyDescent="0.25">
      <c r="A19" s="786"/>
      <c r="B19" s="786"/>
      <c r="C19" s="786"/>
      <c r="D19" s="787"/>
      <c r="E19" s="787"/>
      <c r="F19" s="787"/>
      <c r="G19" s="787"/>
      <c r="H19" s="787"/>
      <c r="I19" s="787"/>
      <c r="J19" s="775"/>
      <c r="K19" s="775"/>
      <c r="L19" s="775"/>
      <c r="M19" s="774"/>
      <c r="N19" s="774"/>
      <c r="O19" s="774"/>
      <c r="P19" s="774"/>
      <c r="Q19" s="775"/>
      <c r="R19" s="786"/>
    </row>
    <row r="20" spans="1:20" s="318" customFormat="1" ht="85.5" customHeight="1" x14ac:dyDescent="0.25">
      <c r="A20" s="786"/>
      <c r="B20" s="786"/>
      <c r="C20" s="786"/>
      <c r="D20" s="787"/>
      <c r="E20" s="787"/>
      <c r="F20" s="787"/>
      <c r="G20" s="787"/>
      <c r="H20" s="286" t="s">
        <v>89</v>
      </c>
      <c r="I20" s="286">
        <v>30</v>
      </c>
      <c r="J20" s="775"/>
      <c r="K20" s="775"/>
      <c r="L20" s="775"/>
      <c r="M20" s="774"/>
      <c r="N20" s="774"/>
      <c r="O20" s="774"/>
      <c r="P20" s="774"/>
      <c r="Q20" s="775"/>
      <c r="R20" s="786"/>
      <c r="S20" s="319"/>
    </row>
    <row r="21" spans="1:20" s="318" customFormat="1" ht="95.25" customHeight="1" x14ac:dyDescent="0.25">
      <c r="A21" s="786"/>
      <c r="B21" s="786"/>
      <c r="C21" s="786"/>
      <c r="D21" s="787"/>
      <c r="E21" s="787"/>
      <c r="F21" s="787"/>
      <c r="G21" s="787" t="s">
        <v>787</v>
      </c>
      <c r="H21" s="286" t="s">
        <v>235</v>
      </c>
      <c r="I21" s="286">
        <v>1</v>
      </c>
      <c r="J21" s="775"/>
      <c r="K21" s="775"/>
      <c r="L21" s="775"/>
      <c r="M21" s="774"/>
      <c r="N21" s="774"/>
      <c r="O21" s="774"/>
      <c r="P21" s="774"/>
      <c r="Q21" s="775"/>
      <c r="R21" s="786"/>
    </row>
    <row r="22" spans="1:20" s="318" customFormat="1" ht="98.25" customHeight="1" x14ac:dyDescent="0.25">
      <c r="A22" s="786"/>
      <c r="B22" s="786"/>
      <c r="C22" s="786"/>
      <c r="D22" s="787"/>
      <c r="E22" s="787"/>
      <c r="F22" s="787"/>
      <c r="G22" s="787"/>
      <c r="H22" s="286" t="s">
        <v>89</v>
      </c>
      <c r="I22" s="286">
        <v>100</v>
      </c>
      <c r="J22" s="775"/>
      <c r="K22" s="775"/>
      <c r="L22" s="775"/>
      <c r="M22" s="774"/>
      <c r="N22" s="774"/>
      <c r="O22" s="774"/>
      <c r="P22" s="774"/>
      <c r="Q22" s="775"/>
      <c r="R22" s="786"/>
    </row>
    <row r="23" spans="1:20" ht="78" customHeight="1" x14ac:dyDescent="0.25">
      <c r="A23" s="780">
        <v>7</v>
      </c>
      <c r="B23" s="781">
        <v>1</v>
      </c>
      <c r="C23" s="781">
        <v>4</v>
      </c>
      <c r="D23" s="782">
        <v>2</v>
      </c>
      <c r="E23" s="782" t="s">
        <v>788</v>
      </c>
      <c r="F23" s="782" t="s">
        <v>789</v>
      </c>
      <c r="G23" s="782" t="s">
        <v>86</v>
      </c>
      <c r="H23" s="179" t="s">
        <v>87</v>
      </c>
      <c r="I23" s="179">
        <v>1</v>
      </c>
      <c r="J23" s="782" t="s">
        <v>790</v>
      </c>
      <c r="K23" s="782" t="s">
        <v>318</v>
      </c>
      <c r="L23" s="782"/>
      <c r="M23" s="792">
        <v>170000</v>
      </c>
      <c r="N23" s="790"/>
      <c r="O23" s="790">
        <v>170000</v>
      </c>
      <c r="P23" s="790"/>
      <c r="Q23" s="782" t="s">
        <v>791</v>
      </c>
      <c r="R23" s="785" t="s">
        <v>792</v>
      </c>
    </row>
    <row r="24" spans="1:20" ht="81" customHeight="1" x14ac:dyDescent="0.25">
      <c r="A24" s="780"/>
      <c r="B24" s="781"/>
      <c r="C24" s="781"/>
      <c r="D24" s="782"/>
      <c r="E24" s="782"/>
      <c r="F24" s="782"/>
      <c r="G24" s="791"/>
      <c r="H24" s="181" t="s">
        <v>793</v>
      </c>
      <c r="I24" s="179">
        <v>200</v>
      </c>
      <c r="J24" s="782"/>
      <c r="K24" s="782"/>
      <c r="L24" s="782"/>
      <c r="M24" s="792"/>
      <c r="N24" s="790"/>
      <c r="O24" s="790"/>
      <c r="P24" s="790"/>
      <c r="Q24" s="782"/>
      <c r="R24" s="785"/>
    </row>
    <row r="25" spans="1:20" s="318" customFormat="1" ht="58.5" customHeight="1" x14ac:dyDescent="0.25">
      <c r="A25" s="786">
        <v>8</v>
      </c>
      <c r="B25" s="786">
        <v>1</v>
      </c>
      <c r="C25" s="786">
        <v>4</v>
      </c>
      <c r="D25" s="787">
        <v>2</v>
      </c>
      <c r="E25" s="787" t="s">
        <v>794</v>
      </c>
      <c r="F25" s="787" t="s">
        <v>803</v>
      </c>
      <c r="G25" s="787" t="s">
        <v>798</v>
      </c>
      <c r="H25" s="787" t="s">
        <v>87</v>
      </c>
      <c r="I25" s="787">
        <v>1</v>
      </c>
      <c r="J25" s="787" t="s">
        <v>795</v>
      </c>
      <c r="K25" s="787" t="s">
        <v>901</v>
      </c>
      <c r="L25" s="787"/>
      <c r="M25" s="793">
        <v>218000</v>
      </c>
      <c r="N25" s="793"/>
      <c r="O25" s="793">
        <v>218000</v>
      </c>
      <c r="P25" s="793"/>
      <c r="Q25" s="787" t="s">
        <v>797</v>
      </c>
      <c r="R25" s="776" t="s">
        <v>792</v>
      </c>
    </row>
    <row r="26" spans="1:20" s="318" customFormat="1" ht="45" customHeight="1" x14ac:dyDescent="0.25">
      <c r="A26" s="786"/>
      <c r="B26" s="786"/>
      <c r="C26" s="786"/>
      <c r="D26" s="787"/>
      <c r="E26" s="787"/>
      <c r="F26" s="787"/>
      <c r="G26" s="787"/>
      <c r="H26" s="787"/>
      <c r="I26" s="787"/>
      <c r="J26" s="787"/>
      <c r="K26" s="787"/>
      <c r="L26" s="787"/>
      <c r="M26" s="793"/>
      <c r="N26" s="793"/>
      <c r="O26" s="793"/>
      <c r="P26" s="793"/>
      <c r="Q26" s="787"/>
      <c r="R26" s="776"/>
    </row>
    <row r="27" spans="1:20" s="318" customFormat="1" ht="54" customHeight="1" x14ac:dyDescent="0.25">
      <c r="A27" s="786"/>
      <c r="B27" s="786"/>
      <c r="C27" s="786"/>
      <c r="D27" s="787"/>
      <c r="E27" s="787"/>
      <c r="F27" s="787"/>
      <c r="G27" s="787"/>
      <c r="H27" s="787"/>
      <c r="I27" s="787"/>
      <c r="J27" s="787"/>
      <c r="K27" s="787"/>
      <c r="L27" s="787"/>
      <c r="M27" s="793"/>
      <c r="N27" s="793"/>
      <c r="O27" s="793"/>
      <c r="P27" s="793"/>
      <c r="Q27" s="787"/>
      <c r="R27" s="776"/>
    </row>
    <row r="28" spans="1:20" s="318" customFormat="1" ht="45" customHeight="1" x14ac:dyDescent="0.35">
      <c r="A28" s="786"/>
      <c r="B28" s="786"/>
      <c r="C28" s="786"/>
      <c r="D28" s="787"/>
      <c r="E28" s="787"/>
      <c r="F28" s="787"/>
      <c r="G28" s="787"/>
      <c r="H28" s="286" t="s">
        <v>591</v>
      </c>
      <c r="I28" s="286">
        <v>200</v>
      </c>
      <c r="J28" s="787"/>
      <c r="K28" s="787"/>
      <c r="L28" s="787"/>
      <c r="M28" s="793"/>
      <c r="N28" s="793"/>
      <c r="O28" s="793"/>
      <c r="P28" s="793"/>
      <c r="Q28" s="787"/>
      <c r="R28" s="776"/>
      <c r="S28" s="321"/>
    </row>
    <row r="29" spans="1:20" s="318" customFormat="1" ht="57" customHeight="1" x14ac:dyDescent="0.25">
      <c r="A29" s="786"/>
      <c r="B29" s="786"/>
      <c r="C29" s="786"/>
      <c r="D29" s="787"/>
      <c r="E29" s="787"/>
      <c r="F29" s="787"/>
      <c r="G29" s="286" t="s">
        <v>799</v>
      </c>
      <c r="H29" s="286" t="s">
        <v>408</v>
      </c>
      <c r="I29" s="320" t="s">
        <v>800</v>
      </c>
      <c r="J29" s="787"/>
      <c r="K29" s="787"/>
      <c r="L29" s="787"/>
      <c r="M29" s="793"/>
      <c r="N29" s="793"/>
      <c r="O29" s="793"/>
      <c r="P29" s="793"/>
      <c r="Q29" s="787"/>
      <c r="R29" s="776"/>
    </row>
    <row r="30" spans="1:20" s="318" customFormat="1" ht="48.75" customHeight="1" x14ac:dyDescent="0.25">
      <c r="A30" s="786"/>
      <c r="B30" s="786"/>
      <c r="C30" s="786"/>
      <c r="D30" s="787"/>
      <c r="E30" s="787"/>
      <c r="F30" s="787"/>
      <c r="G30" s="286" t="s">
        <v>801</v>
      </c>
      <c r="H30" s="286" t="s">
        <v>802</v>
      </c>
      <c r="I30" s="286">
        <v>1</v>
      </c>
      <c r="J30" s="787"/>
      <c r="K30" s="787"/>
      <c r="L30" s="787"/>
      <c r="M30" s="793"/>
      <c r="N30" s="793"/>
      <c r="O30" s="793"/>
      <c r="P30" s="793"/>
      <c r="Q30" s="787"/>
      <c r="R30" s="776"/>
      <c r="S30" s="319"/>
      <c r="T30" s="319"/>
    </row>
    <row r="31" spans="1:20" ht="74.25" customHeight="1" x14ac:dyDescent="0.25">
      <c r="A31" s="798">
        <v>9</v>
      </c>
      <c r="B31" s="799">
        <v>1</v>
      </c>
      <c r="C31" s="799">
        <v>4</v>
      </c>
      <c r="D31" s="800">
        <v>2</v>
      </c>
      <c r="E31" s="791" t="s">
        <v>804</v>
      </c>
      <c r="F31" s="791" t="s">
        <v>805</v>
      </c>
      <c r="G31" s="182" t="s">
        <v>806</v>
      </c>
      <c r="H31" s="183" t="s">
        <v>807</v>
      </c>
      <c r="I31" s="184">
        <v>12</v>
      </c>
      <c r="J31" s="184" t="s">
        <v>808</v>
      </c>
      <c r="K31" s="801" t="s">
        <v>809</v>
      </c>
      <c r="L31" s="796"/>
      <c r="M31" s="802">
        <v>260000</v>
      </c>
      <c r="N31" s="794"/>
      <c r="O31" s="802">
        <v>260000</v>
      </c>
      <c r="P31" s="794"/>
      <c r="Q31" s="795" t="s">
        <v>791</v>
      </c>
      <c r="R31" s="791" t="s">
        <v>792</v>
      </c>
    </row>
    <row r="32" spans="1:20" ht="84.75" customHeight="1" x14ac:dyDescent="0.25">
      <c r="A32" s="798"/>
      <c r="B32" s="799"/>
      <c r="C32" s="799"/>
      <c r="D32" s="800"/>
      <c r="E32" s="791"/>
      <c r="F32" s="791"/>
      <c r="G32" s="797" t="s">
        <v>810</v>
      </c>
      <c r="H32" s="180" t="s">
        <v>87</v>
      </c>
      <c r="I32" s="180">
        <v>2</v>
      </c>
      <c r="J32" s="791" t="s">
        <v>811</v>
      </c>
      <c r="K32" s="801"/>
      <c r="L32" s="796"/>
      <c r="M32" s="802"/>
      <c r="N32" s="794"/>
      <c r="O32" s="802"/>
      <c r="P32" s="794"/>
      <c r="Q32" s="795"/>
      <c r="R32" s="796"/>
    </row>
    <row r="33" spans="1:21" ht="51.75" customHeight="1" x14ac:dyDescent="0.25">
      <c r="A33" s="798"/>
      <c r="B33" s="799"/>
      <c r="C33" s="799"/>
      <c r="D33" s="800"/>
      <c r="E33" s="791"/>
      <c r="F33" s="791"/>
      <c r="G33" s="797"/>
      <c r="H33" s="180" t="s">
        <v>812</v>
      </c>
      <c r="I33" s="180">
        <v>100</v>
      </c>
      <c r="J33" s="791"/>
      <c r="K33" s="801"/>
      <c r="L33" s="796"/>
      <c r="M33" s="802"/>
      <c r="N33" s="794"/>
      <c r="O33" s="802"/>
      <c r="P33" s="794"/>
      <c r="Q33" s="795"/>
      <c r="R33" s="796"/>
    </row>
    <row r="34" spans="1:21" ht="102.75" customHeight="1" x14ac:dyDescent="0.25">
      <c r="A34" s="798"/>
      <c r="B34" s="799"/>
      <c r="C34" s="799"/>
      <c r="D34" s="800"/>
      <c r="E34" s="791"/>
      <c r="F34" s="791"/>
      <c r="G34" s="797" t="s">
        <v>813</v>
      </c>
      <c r="H34" s="180" t="s">
        <v>87</v>
      </c>
      <c r="I34" s="180">
        <v>1</v>
      </c>
      <c r="J34" s="791"/>
      <c r="K34" s="801"/>
      <c r="L34" s="796"/>
      <c r="M34" s="802"/>
      <c r="N34" s="794"/>
      <c r="O34" s="802"/>
      <c r="P34" s="794"/>
      <c r="Q34" s="795"/>
      <c r="R34" s="796"/>
    </row>
    <row r="35" spans="1:21" ht="114" customHeight="1" x14ac:dyDescent="0.25">
      <c r="A35" s="798"/>
      <c r="B35" s="799"/>
      <c r="C35" s="799"/>
      <c r="D35" s="800"/>
      <c r="E35" s="791"/>
      <c r="F35" s="791"/>
      <c r="G35" s="797"/>
      <c r="H35" s="180" t="s">
        <v>591</v>
      </c>
      <c r="I35" s="180">
        <v>40</v>
      </c>
      <c r="J35" s="791"/>
      <c r="K35" s="801"/>
      <c r="L35" s="796"/>
      <c r="M35" s="802"/>
      <c r="N35" s="794"/>
      <c r="O35" s="802"/>
      <c r="P35" s="794"/>
      <c r="Q35" s="795"/>
      <c r="R35" s="796"/>
    </row>
    <row r="36" spans="1:21" ht="102.75" customHeight="1" x14ac:dyDescent="0.25">
      <c r="A36" s="780">
        <v>10</v>
      </c>
      <c r="B36" s="781">
        <v>1</v>
      </c>
      <c r="C36" s="781">
        <v>4</v>
      </c>
      <c r="D36" s="782">
        <v>2</v>
      </c>
      <c r="E36" s="782" t="s">
        <v>814</v>
      </c>
      <c r="F36" s="800" t="s">
        <v>815</v>
      </c>
      <c r="G36" s="179" t="s">
        <v>816</v>
      </c>
      <c r="H36" s="178" t="s">
        <v>817</v>
      </c>
      <c r="I36" s="178">
        <v>3</v>
      </c>
      <c r="J36" s="784" t="s">
        <v>875</v>
      </c>
      <c r="K36" s="784" t="s">
        <v>79</v>
      </c>
      <c r="L36" s="784" t="s">
        <v>83</v>
      </c>
      <c r="M36" s="783">
        <v>130000</v>
      </c>
      <c r="N36" s="783">
        <v>35000</v>
      </c>
      <c r="O36" s="803">
        <v>130000</v>
      </c>
      <c r="P36" s="803">
        <v>35000</v>
      </c>
      <c r="Q36" s="784" t="s">
        <v>818</v>
      </c>
      <c r="R36" s="785" t="s">
        <v>819</v>
      </c>
    </row>
    <row r="37" spans="1:21" ht="114" customHeight="1" x14ac:dyDescent="0.25">
      <c r="A37" s="780"/>
      <c r="B37" s="781"/>
      <c r="C37" s="781"/>
      <c r="D37" s="782"/>
      <c r="E37" s="782"/>
      <c r="F37" s="782"/>
      <c r="G37" s="179" t="s">
        <v>820</v>
      </c>
      <c r="H37" s="179" t="s">
        <v>821</v>
      </c>
      <c r="I37" s="180">
        <v>3</v>
      </c>
      <c r="J37" s="784"/>
      <c r="K37" s="784"/>
      <c r="L37" s="784"/>
      <c r="M37" s="783"/>
      <c r="N37" s="783"/>
      <c r="O37" s="803"/>
      <c r="P37" s="803"/>
      <c r="Q37" s="784"/>
      <c r="R37" s="785"/>
    </row>
    <row r="38" spans="1:21" ht="99" customHeight="1" x14ac:dyDescent="0.25">
      <c r="A38" s="780"/>
      <c r="B38" s="781"/>
      <c r="C38" s="781"/>
      <c r="D38" s="782"/>
      <c r="E38" s="782"/>
      <c r="F38" s="782"/>
      <c r="G38" s="179" t="s">
        <v>689</v>
      </c>
      <c r="H38" s="179" t="s">
        <v>767</v>
      </c>
      <c r="I38" s="180">
        <v>300</v>
      </c>
      <c r="J38" s="784"/>
      <c r="K38" s="784"/>
      <c r="L38" s="784"/>
      <c r="M38" s="783"/>
      <c r="N38" s="783"/>
      <c r="O38" s="803"/>
      <c r="P38" s="803"/>
      <c r="Q38" s="784"/>
      <c r="R38" s="785"/>
    </row>
    <row r="39" spans="1:21" s="323" customFormat="1" ht="191.25" customHeight="1" x14ac:dyDescent="0.2">
      <c r="A39" s="786">
        <v>11</v>
      </c>
      <c r="B39" s="786">
        <v>1</v>
      </c>
      <c r="C39" s="786">
        <v>4</v>
      </c>
      <c r="D39" s="787">
        <v>2</v>
      </c>
      <c r="E39" s="787" t="s">
        <v>822</v>
      </c>
      <c r="F39" s="787" t="s">
        <v>823</v>
      </c>
      <c r="G39" s="787" t="s">
        <v>824</v>
      </c>
      <c r="H39" s="317" t="s">
        <v>825</v>
      </c>
      <c r="I39" s="317">
        <v>2</v>
      </c>
      <c r="J39" s="775" t="s">
        <v>826</v>
      </c>
      <c r="K39" s="775" t="s">
        <v>829</v>
      </c>
      <c r="L39" s="775" t="s">
        <v>768</v>
      </c>
      <c r="M39" s="774">
        <v>0</v>
      </c>
      <c r="N39" s="774">
        <v>24000</v>
      </c>
      <c r="O39" s="774">
        <v>0</v>
      </c>
      <c r="P39" s="774">
        <v>24000</v>
      </c>
      <c r="Q39" s="775" t="s">
        <v>827</v>
      </c>
      <c r="R39" s="776" t="s">
        <v>828</v>
      </c>
      <c r="S39" s="322"/>
    </row>
    <row r="40" spans="1:21" s="323" customFormat="1" ht="164.25" customHeight="1" x14ac:dyDescent="0.2">
      <c r="A40" s="786"/>
      <c r="B40" s="786"/>
      <c r="C40" s="786"/>
      <c r="D40" s="787"/>
      <c r="E40" s="787"/>
      <c r="F40" s="787"/>
      <c r="G40" s="787"/>
      <c r="H40" s="317" t="s">
        <v>767</v>
      </c>
      <c r="I40" s="317">
        <v>50</v>
      </c>
      <c r="J40" s="775"/>
      <c r="K40" s="775"/>
      <c r="L40" s="775"/>
      <c r="M40" s="774"/>
      <c r="N40" s="774"/>
      <c r="O40" s="774"/>
      <c r="P40" s="774"/>
      <c r="Q40" s="775"/>
      <c r="R40" s="776"/>
      <c r="S40" s="322"/>
    </row>
    <row r="41" spans="1:21" ht="192.75" customHeight="1" x14ac:dyDescent="0.25">
      <c r="A41" s="780">
        <v>12</v>
      </c>
      <c r="B41" s="781">
        <v>1</v>
      </c>
      <c r="C41" s="781">
        <v>4</v>
      </c>
      <c r="D41" s="782">
        <v>2</v>
      </c>
      <c r="E41" s="782" t="s">
        <v>830</v>
      </c>
      <c r="F41" s="782" t="s">
        <v>831</v>
      </c>
      <c r="G41" s="782" t="s">
        <v>55</v>
      </c>
      <c r="H41" s="178" t="s">
        <v>235</v>
      </c>
      <c r="I41" s="178">
        <v>1</v>
      </c>
      <c r="J41" s="784" t="s">
        <v>254</v>
      </c>
      <c r="K41" s="784" t="s">
        <v>796</v>
      </c>
      <c r="L41" s="784"/>
      <c r="M41" s="783">
        <v>100000</v>
      </c>
      <c r="N41" s="783"/>
      <c r="O41" s="783">
        <v>100000</v>
      </c>
      <c r="P41" s="783"/>
      <c r="Q41" s="784" t="s">
        <v>827</v>
      </c>
      <c r="R41" s="785" t="s">
        <v>828</v>
      </c>
    </row>
    <row r="42" spans="1:21" ht="168.75" customHeight="1" x14ac:dyDescent="0.25">
      <c r="A42" s="780"/>
      <c r="B42" s="781"/>
      <c r="C42" s="781"/>
      <c r="D42" s="782"/>
      <c r="E42" s="782"/>
      <c r="F42" s="782"/>
      <c r="G42" s="782"/>
      <c r="H42" s="178" t="s">
        <v>89</v>
      </c>
      <c r="I42" s="178">
        <v>150</v>
      </c>
      <c r="J42" s="784"/>
      <c r="K42" s="784"/>
      <c r="L42" s="784"/>
      <c r="M42" s="783"/>
      <c r="N42" s="783"/>
      <c r="O42" s="783"/>
      <c r="P42" s="783"/>
      <c r="Q42" s="784"/>
      <c r="R42" s="785"/>
    </row>
    <row r="43" spans="1:21" ht="87.75" customHeight="1" x14ac:dyDescent="0.25">
      <c r="A43" s="780"/>
      <c r="B43" s="781"/>
      <c r="C43" s="781"/>
      <c r="D43" s="782"/>
      <c r="E43" s="782"/>
      <c r="F43" s="782"/>
      <c r="G43" s="782"/>
      <c r="H43" s="178" t="s">
        <v>832</v>
      </c>
      <c r="I43" s="178">
        <v>300</v>
      </c>
      <c r="J43" s="784"/>
      <c r="K43" s="784"/>
      <c r="L43" s="784"/>
      <c r="M43" s="783"/>
      <c r="N43" s="783"/>
      <c r="O43" s="783"/>
      <c r="P43" s="783"/>
      <c r="Q43" s="784"/>
      <c r="R43" s="785"/>
    </row>
    <row r="44" spans="1:21" s="175" customFormat="1" ht="146.25" customHeight="1" x14ac:dyDescent="0.25">
      <c r="A44" s="804">
        <v>13</v>
      </c>
      <c r="B44" s="805">
        <v>1</v>
      </c>
      <c r="C44" s="805">
        <v>4</v>
      </c>
      <c r="D44" s="805">
        <v>2</v>
      </c>
      <c r="E44" s="804" t="s">
        <v>833</v>
      </c>
      <c r="F44" s="805" t="s">
        <v>834</v>
      </c>
      <c r="G44" s="805" t="s">
        <v>835</v>
      </c>
      <c r="H44" s="324" t="s">
        <v>531</v>
      </c>
      <c r="I44" s="324">
        <v>5</v>
      </c>
      <c r="J44" s="809" t="s">
        <v>836</v>
      </c>
      <c r="K44" s="810" t="s">
        <v>131</v>
      </c>
      <c r="L44" s="805"/>
      <c r="M44" s="806">
        <v>44000</v>
      </c>
      <c r="N44" s="807"/>
      <c r="O44" s="806">
        <v>44000</v>
      </c>
      <c r="P44" s="807"/>
      <c r="Q44" s="787" t="s">
        <v>765</v>
      </c>
      <c r="R44" s="787" t="s">
        <v>837</v>
      </c>
      <c r="S44" s="23"/>
      <c r="T44" s="23"/>
      <c r="U44" s="23"/>
    </row>
    <row r="45" spans="1:21" s="175" customFormat="1" ht="192.75" customHeight="1" x14ac:dyDescent="0.25">
      <c r="A45" s="804"/>
      <c r="B45" s="805"/>
      <c r="C45" s="805"/>
      <c r="D45" s="805"/>
      <c r="E45" s="804"/>
      <c r="F45" s="805"/>
      <c r="G45" s="805"/>
      <c r="H45" s="324" t="s">
        <v>838</v>
      </c>
      <c r="I45" s="324">
        <v>500</v>
      </c>
      <c r="J45" s="809"/>
      <c r="K45" s="810"/>
      <c r="L45" s="805"/>
      <c r="M45" s="806"/>
      <c r="N45" s="807"/>
      <c r="O45" s="806"/>
      <c r="P45" s="807"/>
      <c r="Q45" s="787"/>
      <c r="R45" s="787"/>
      <c r="S45" s="23"/>
      <c r="T45" s="23"/>
      <c r="U45" s="23"/>
    </row>
    <row r="46" spans="1:21" s="175" customFormat="1" ht="167.25" customHeight="1" x14ac:dyDescent="0.25">
      <c r="A46" s="787">
        <v>14</v>
      </c>
      <c r="B46" s="808">
        <v>1</v>
      </c>
      <c r="C46" s="808">
        <v>4</v>
      </c>
      <c r="D46" s="808">
        <v>2</v>
      </c>
      <c r="E46" s="787" t="s">
        <v>839</v>
      </c>
      <c r="F46" s="779" t="s">
        <v>840</v>
      </c>
      <c r="G46" s="787" t="s">
        <v>841</v>
      </c>
      <c r="H46" s="320" t="s">
        <v>842</v>
      </c>
      <c r="I46" s="286">
        <v>1</v>
      </c>
      <c r="J46" s="787" t="s">
        <v>843</v>
      </c>
      <c r="K46" s="808" t="s">
        <v>131</v>
      </c>
      <c r="L46" s="808"/>
      <c r="M46" s="811">
        <v>20000</v>
      </c>
      <c r="N46" s="811"/>
      <c r="O46" s="811">
        <v>20000</v>
      </c>
      <c r="P46" s="812"/>
      <c r="Q46" s="793" t="s">
        <v>765</v>
      </c>
      <c r="R46" s="793" t="s">
        <v>766</v>
      </c>
      <c r="S46" s="23"/>
      <c r="T46" s="23"/>
      <c r="U46" s="23"/>
    </row>
    <row r="47" spans="1:21" s="175" customFormat="1" ht="207" customHeight="1" x14ac:dyDescent="0.25">
      <c r="A47" s="787"/>
      <c r="B47" s="808"/>
      <c r="C47" s="808"/>
      <c r="D47" s="808"/>
      <c r="E47" s="787"/>
      <c r="F47" s="779"/>
      <c r="G47" s="787"/>
      <c r="H47" s="320" t="s">
        <v>844</v>
      </c>
      <c r="I47" s="286">
        <v>6</v>
      </c>
      <c r="J47" s="787"/>
      <c r="K47" s="808"/>
      <c r="L47" s="808"/>
      <c r="M47" s="811"/>
      <c r="N47" s="811"/>
      <c r="O47" s="811"/>
      <c r="P47" s="812"/>
      <c r="Q47" s="793"/>
      <c r="R47" s="793"/>
      <c r="S47" s="23"/>
      <c r="T47" s="23"/>
      <c r="U47" s="23"/>
    </row>
    <row r="48" spans="1:21" ht="94.5" customHeight="1" x14ac:dyDescent="0.25">
      <c r="A48" s="813">
        <v>15</v>
      </c>
      <c r="B48" s="786">
        <v>1</v>
      </c>
      <c r="C48" s="786">
        <v>4</v>
      </c>
      <c r="D48" s="787">
        <v>2</v>
      </c>
      <c r="E48" s="787" t="s">
        <v>845</v>
      </c>
      <c r="F48" s="787" t="s">
        <v>846</v>
      </c>
      <c r="G48" s="787" t="s">
        <v>847</v>
      </c>
      <c r="H48" s="317" t="s">
        <v>848</v>
      </c>
      <c r="I48" s="317">
        <v>2000</v>
      </c>
      <c r="J48" s="775" t="s">
        <v>849</v>
      </c>
      <c r="K48" s="775" t="s">
        <v>850</v>
      </c>
      <c r="L48" s="775" t="s">
        <v>851</v>
      </c>
      <c r="M48" s="774">
        <v>18000</v>
      </c>
      <c r="N48" s="774"/>
      <c r="O48" s="774">
        <v>18000</v>
      </c>
      <c r="P48" s="774"/>
      <c r="Q48" s="775" t="s">
        <v>765</v>
      </c>
      <c r="R48" s="785" t="s">
        <v>852</v>
      </c>
    </row>
    <row r="49" spans="1:18" ht="94.5" customHeight="1" x14ac:dyDescent="0.25">
      <c r="A49" s="813"/>
      <c r="B49" s="786"/>
      <c r="C49" s="786"/>
      <c r="D49" s="787"/>
      <c r="E49" s="787"/>
      <c r="F49" s="787"/>
      <c r="G49" s="787"/>
      <c r="H49" s="317" t="s">
        <v>853</v>
      </c>
      <c r="I49" s="317">
        <v>1000</v>
      </c>
      <c r="J49" s="775"/>
      <c r="K49" s="775"/>
      <c r="L49" s="775"/>
      <c r="M49" s="774"/>
      <c r="N49" s="774"/>
      <c r="O49" s="774"/>
      <c r="P49" s="774"/>
      <c r="Q49" s="775"/>
      <c r="R49" s="785"/>
    </row>
    <row r="50" spans="1:18" ht="84" customHeight="1" x14ac:dyDescent="0.25">
      <c r="A50" s="813"/>
      <c r="B50" s="786"/>
      <c r="C50" s="786"/>
      <c r="D50" s="787"/>
      <c r="E50" s="787"/>
      <c r="F50" s="787"/>
      <c r="G50" s="787"/>
      <c r="H50" s="317" t="s">
        <v>854</v>
      </c>
      <c r="I50" s="317">
        <v>1000</v>
      </c>
      <c r="J50" s="775"/>
      <c r="K50" s="775"/>
      <c r="L50" s="775"/>
      <c r="M50" s="774"/>
      <c r="N50" s="774"/>
      <c r="O50" s="774"/>
      <c r="P50" s="774"/>
      <c r="Q50" s="775"/>
      <c r="R50" s="785"/>
    </row>
    <row r="51" spans="1:18" ht="72" customHeight="1" x14ac:dyDescent="0.25">
      <c r="A51" s="813"/>
      <c r="B51" s="786"/>
      <c r="C51" s="786"/>
      <c r="D51" s="787"/>
      <c r="E51" s="787"/>
      <c r="F51" s="787"/>
      <c r="G51" s="787"/>
      <c r="H51" s="317" t="s">
        <v>855</v>
      </c>
      <c r="I51" s="317">
        <v>1000</v>
      </c>
      <c r="J51" s="775"/>
      <c r="K51" s="775"/>
      <c r="L51" s="775"/>
      <c r="M51" s="774"/>
      <c r="N51" s="774"/>
      <c r="O51" s="774"/>
      <c r="P51" s="774"/>
      <c r="Q51" s="775"/>
      <c r="R51" s="785"/>
    </row>
    <row r="52" spans="1:18" ht="81.75" customHeight="1" x14ac:dyDescent="0.25">
      <c r="A52" s="813"/>
      <c r="B52" s="786"/>
      <c r="C52" s="786"/>
      <c r="D52" s="787"/>
      <c r="E52" s="787"/>
      <c r="F52" s="787"/>
      <c r="G52" s="787"/>
      <c r="H52" s="317" t="s">
        <v>856</v>
      </c>
      <c r="I52" s="317">
        <v>2</v>
      </c>
      <c r="J52" s="775"/>
      <c r="K52" s="775"/>
      <c r="L52" s="775"/>
      <c r="M52" s="774"/>
      <c r="N52" s="774"/>
      <c r="O52" s="774"/>
      <c r="P52" s="774"/>
      <c r="Q52" s="775"/>
      <c r="R52" s="785"/>
    </row>
    <row r="53" spans="1:18" ht="150" x14ac:dyDescent="0.25">
      <c r="A53" s="325">
        <v>16</v>
      </c>
      <c r="B53" s="326">
        <v>1</v>
      </c>
      <c r="C53" s="326">
        <v>4</v>
      </c>
      <c r="D53" s="317">
        <v>2</v>
      </c>
      <c r="E53" s="317" t="s">
        <v>857</v>
      </c>
      <c r="F53" s="317" t="s">
        <v>858</v>
      </c>
      <c r="G53" s="317" t="s">
        <v>859</v>
      </c>
      <c r="H53" s="317" t="s">
        <v>859</v>
      </c>
      <c r="I53" s="317">
        <v>1</v>
      </c>
      <c r="J53" s="317" t="s">
        <v>860</v>
      </c>
      <c r="K53" s="317" t="s">
        <v>131</v>
      </c>
      <c r="L53" s="317"/>
      <c r="M53" s="327">
        <v>130000</v>
      </c>
      <c r="N53" s="327"/>
      <c r="O53" s="327">
        <v>130000</v>
      </c>
      <c r="P53" s="327"/>
      <c r="Q53" s="317" t="s">
        <v>827</v>
      </c>
      <c r="R53" s="328" t="s">
        <v>861</v>
      </c>
    </row>
    <row r="54" spans="1:18" ht="48" customHeight="1" x14ac:dyDescent="0.25">
      <c r="A54" s="817" t="s">
        <v>862</v>
      </c>
      <c r="B54" s="786">
        <v>1</v>
      </c>
      <c r="C54" s="786">
        <v>4</v>
      </c>
      <c r="D54" s="787">
        <v>2</v>
      </c>
      <c r="E54" s="818" t="s">
        <v>863</v>
      </c>
      <c r="F54" s="787" t="s">
        <v>864</v>
      </c>
      <c r="G54" s="787" t="s">
        <v>865</v>
      </c>
      <c r="H54" s="320" t="s">
        <v>570</v>
      </c>
      <c r="I54" s="286">
        <v>3</v>
      </c>
      <c r="J54" s="775" t="s">
        <v>866</v>
      </c>
      <c r="K54" s="775" t="s">
        <v>131</v>
      </c>
      <c r="L54" s="775" t="s">
        <v>94</v>
      </c>
      <c r="M54" s="774">
        <v>100000</v>
      </c>
      <c r="N54" s="816">
        <v>10000</v>
      </c>
      <c r="O54" s="774">
        <v>100000</v>
      </c>
      <c r="P54" s="806">
        <v>10000</v>
      </c>
      <c r="Q54" s="787" t="s">
        <v>867</v>
      </c>
      <c r="R54" s="775" t="s">
        <v>868</v>
      </c>
    </row>
    <row r="55" spans="1:18" ht="54.75" customHeight="1" x14ac:dyDescent="0.25">
      <c r="A55" s="817"/>
      <c r="B55" s="786"/>
      <c r="C55" s="786"/>
      <c r="D55" s="787"/>
      <c r="E55" s="818"/>
      <c r="F55" s="787"/>
      <c r="G55" s="787"/>
      <c r="H55" s="320" t="s">
        <v>869</v>
      </c>
      <c r="I55" s="286">
        <v>10</v>
      </c>
      <c r="J55" s="775"/>
      <c r="K55" s="775"/>
      <c r="L55" s="775"/>
      <c r="M55" s="774"/>
      <c r="N55" s="816"/>
      <c r="O55" s="774"/>
      <c r="P55" s="806"/>
      <c r="Q55" s="787"/>
      <c r="R55" s="775"/>
    </row>
    <row r="56" spans="1:18" ht="51.75" customHeight="1" x14ac:dyDescent="0.25">
      <c r="A56" s="817"/>
      <c r="B56" s="786"/>
      <c r="C56" s="786"/>
      <c r="D56" s="787"/>
      <c r="E56" s="818"/>
      <c r="F56" s="787"/>
      <c r="G56" s="286" t="s">
        <v>870</v>
      </c>
      <c r="H56" s="320" t="s">
        <v>98</v>
      </c>
      <c r="I56" s="286">
        <v>2</v>
      </c>
      <c r="J56" s="775"/>
      <c r="K56" s="775"/>
      <c r="L56" s="775"/>
      <c r="M56" s="774"/>
      <c r="N56" s="816"/>
      <c r="O56" s="774"/>
      <c r="P56" s="806"/>
      <c r="Q56" s="787"/>
      <c r="R56" s="775"/>
    </row>
    <row r="57" spans="1:18" ht="50.25" customHeight="1" x14ac:dyDescent="0.25">
      <c r="A57" s="817"/>
      <c r="B57" s="786"/>
      <c r="C57" s="786"/>
      <c r="D57" s="787"/>
      <c r="E57" s="818"/>
      <c r="F57" s="787"/>
      <c r="G57" s="787" t="s">
        <v>871</v>
      </c>
      <c r="H57" s="320" t="s">
        <v>240</v>
      </c>
      <c r="I57" s="286">
        <v>2</v>
      </c>
      <c r="J57" s="775"/>
      <c r="K57" s="775"/>
      <c r="L57" s="775"/>
      <c r="M57" s="774"/>
      <c r="N57" s="816"/>
      <c r="O57" s="774"/>
      <c r="P57" s="806"/>
      <c r="Q57" s="787"/>
      <c r="R57" s="775"/>
    </row>
    <row r="58" spans="1:18" ht="48.75" customHeight="1" x14ac:dyDescent="0.25">
      <c r="A58" s="817"/>
      <c r="B58" s="786"/>
      <c r="C58" s="786"/>
      <c r="D58" s="787"/>
      <c r="E58" s="818"/>
      <c r="F58" s="787"/>
      <c r="G58" s="787"/>
      <c r="H58" s="320" t="s">
        <v>872</v>
      </c>
      <c r="I58" s="286">
        <v>40</v>
      </c>
      <c r="J58" s="775"/>
      <c r="K58" s="775"/>
      <c r="L58" s="775"/>
      <c r="M58" s="774"/>
      <c r="N58" s="816"/>
      <c r="O58" s="774"/>
      <c r="P58" s="806"/>
      <c r="Q58" s="787"/>
      <c r="R58" s="775"/>
    </row>
    <row r="59" spans="1:18" ht="51.75" customHeight="1" x14ac:dyDescent="0.25">
      <c r="A59" s="817"/>
      <c r="B59" s="786"/>
      <c r="C59" s="786"/>
      <c r="D59" s="787"/>
      <c r="E59" s="818"/>
      <c r="F59" s="787"/>
      <c r="G59" s="787" t="s">
        <v>873</v>
      </c>
      <c r="H59" s="320" t="s">
        <v>240</v>
      </c>
      <c r="I59" s="286">
        <v>3</v>
      </c>
      <c r="J59" s="775"/>
      <c r="K59" s="775"/>
      <c r="L59" s="775"/>
      <c r="M59" s="774"/>
      <c r="N59" s="816"/>
      <c r="O59" s="774"/>
      <c r="P59" s="806"/>
      <c r="Q59" s="787"/>
      <c r="R59" s="775"/>
    </row>
    <row r="60" spans="1:18" ht="50.25" customHeight="1" x14ac:dyDescent="0.25">
      <c r="A60" s="817"/>
      <c r="B60" s="786"/>
      <c r="C60" s="786"/>
      <c r="D60" s="787"/>
      <c r="E60" s="818"/>
      <c r="F60" s="787"/>
      <c r="G60" s="787"/>
      <c r="H60" s="320" t="s">
        <v>874</v>
      </c>
      <c r="I60" s="286">
        <v>20</v>
      </c>
      <c r="J60" s="775"/>
      <c r="K60" s="775"/>
      <c r="L60" s="775"/>
      <c r="M60" s="774"/>
      <c r="N60" s="816"/>
      <c r="O60" s="774"/>
      <c r="P60" s="806"/>
      <c r="Q60" s="787"/>
      <c r="R60" s="775"/>
    </row>
    <row r="61" spans="1:18" ht="52.5" customHeight="1" x14ac:dyDescent="0.25">
      <c r="A61" s="817"/>
      <c r="B61" s="786"/>
      <c r="C61" s="786"/>
      <c r="D61" s="787"/>
      <c r="E61" s="818"/>
      <c r="F61" s="787"/>
      <c r="G61" s="787" t="s">
        <v>674</v>
      </c>
      <c r="H61" s="286" t="s">
        <v>674</v>
      </c>
      <c r="I61" s="286">
        <v>1</v>
      </c>
      <c r="J61" s="775"/>
      <c r="K61" s="775"/>
      <c r="L61" s="775"/>
      <c r="M61" s="774"/>
      <c r="N61" s="816"/>
      <c r="O61" s="774"/>
      <c r="P61" s="806"/>
      <c r="Q61" s="787"/>
      <c r="R61" s="775"/>
    </row>
    <row r="62" spans="1:18" ht="47.25" customHeight="1" x14ac:dyDescent="0.25">
      <c r="A62" s="817"/>
      <c r="B62" s="786"/>
      <c r="C62" s="786"/>
      <c r="D62" s="787"/>
      <c r="E62" s="818"/>
      <c r="F62" s="787"/>
      <c r="G62" s="787"/>
      <c r="H62" s="329" t="s">
        <v>656</v>
      </c>
      <c r="I62" s="286">
        <v>500</v>
      </c>
      <c r="J62" s="775"/>
      <c r="K62" s="775"/>
      <c r="L62" s="775"/>
      <c r="M62" s="774"/>
      <c r="N62" s="816"/>
      <c r="O62" s="774"/>
      <c r="P62" s="806"/>
      <c r="Q62" s="787"/>
      <c r="R62" s="775"/>
    </row>
    <row r="64" spans="1:18" ht="24" customHeight="1" x14ac:dyDescent="0.4">
      <c r="M64" s="814" t="s">
        <v>70</v>
      </c>
      <c r="N64" s="815"/>
      <c r="O64" s="814" t="s">
        <v>71</v>
      </c>
      <c r="P64" s="815"/>
    </row>
    <row r="65" spans="13:16" ht="16.5" customHeight="1" x14ac:dyDescent="0.4">
      <c r="M65" s="64" t="s">
        <v>72</v>
      </c>
      <c r="N65" s="64" t="s">
        <v>73</v>
      </c>
      <c r="O65" s="64" t="s">
        <v>72</v>
      </c>
      <c r="P65" s="64" t="s">
        <v>73</v>
      </c>
    </row>
    <row r="66" spans="13:16" ht="21" customHeight="1" x14ac:dyDescent="0.4">
      <c r="M66" s="99">
        <v>17</v>
      </c>
      <c r="N66" s="100">
        <f>P7+O9+O11+O13+O15+O17+O23+O25+O31+O36+P36+P39+O41+O44+O46+O48+O53+O54+P54</f>
        <v>1769000</v>
      </c>
      <c r="O66" s="43" t="s">
        <v>74</v>
      </c>
      <c r="P66" s="44" t="s">
        <v>74</v>
      </c>
    </row>
  </sheetData>
  <mergeCells count="280">
    <mergeCell ref="M64:N64"/>
    <mergeCell ref="O64:P64"/>
    <mergeCell ref="O54:O62"/>
    <mergeCell ref="P54:P62"/>
    <mergeCell ref="Q54:Q62"/>
    <mergeCell ref="R54:R62"/>
    <mergeCell ref="G57:G58"/>
    <mergeCell ref="G59:G60"/>
    <mergeCell ref="G61:G62"/>
    <mergeCell ref="G54:G55"/>
    <mergeCell ref="J54:J62"/>
    <mergeCell ref="K54:K62"/>
    <mergeCell ref="L54:L62"/>
    <mergeCell ref="M54:M62"/>
    <mergeCell ref="N54:N62"/>
    <mergeCell ref="A54:A62"/>
    <mergeCell ref="B54:B62"/>
    <mergeCell ref="C54:C62"/>
    <mergeCell ref="D54:D62"/>
    <mergeCell ref="E54:E62"/>
    <mergeCell ref="F54:F62"/>
    <mergeCell ref="G48:G52"/>
    <mergeCell ref="J48:J52"/>
    <mergeCell ref="K48:K52"/>
    <mergeCell ref="L48:L52"/>
    <mergeCell ref="M48:M52"/>
    <mergeCell ref="N48:N52"/>
    <mergeCell ref="A48:A52"/>
    <mergeCell ref="B48:B52"/>
    <mergeCell ref="C48:C52"/>
    <mergeCell ref="D48:D52"/>
    <mergeCell ref="E48:E52"/>
    <mergeCell ref="F48:F52"/>
    <mergeCell ref="F46:F47"/>
    <mergeCell ref="G46:G47"/>
    <mergeCell ref="J46:J47"/>
    <mergeCell ref="K46:K47"/>
    <mergeCell ref="L46:L47"/>
    <mergeCell ref="M46:M47"/>
    <mergeCell ref="O48:O52"/>
    <mergeCell ref="P48:P52"/>
    <mergeCell ref="Q48:Q52"/>
    <mergeCell ref="R48:R52"/>
    <mergeCell ref="A46:A47"/>
    <mergeCell ref="B46:B47"/>
    <mergeCell ref="C46:C47"/>
    <mergeCell ref="D46:D47"/>
    <mergeCell ref="E46:E47"/>
    <mergeCell ref="G44:G45"/>
    <mergeCell ref="J44:J45"/>
    <mergeCell ref="K44:K45"/>
    <mergeCell ref="L44:L45"/>
    <mergeCell ref="M44:M45"/>
    <mergeCell ref="N44:N45"/>
    <mergeCell ref="N46:N47"/>
    <mergeCell ref="O46:O47"/>
    <mergeCell ref="P46:P47"/>
    <mergeCell ref="Q46:Q47"/>
    <mergeCell ref="R46:R47"/>
    <mergeCell ref="A44:A45"/>
    <mergeCell ref="B44:B45"/>
    <mergeCell ref="C44:C45"/>
    <mergeCell ref="D44:D45"/>
    <mergeCell ref="E44:E45"/>
    <mergeCell ref="F44:F45"/>
    <mergeCell ref="J41:J43"/>
    <mergeCell ref="K41:K43"/>
    <mergeCell ref="L41:L43"/>
    <mergeCell ref="M41:M43"/>
    <mergeCell ref="N41:N43"/>
    <mergeCell ref="O41:O43"/>
    <mergeCell ref="O44:O45"/>
    <mergeCell ref="P44:P45"/>
    <mergeCell ref="Q44:Q45"/>
    <mergeCell ref="R44:R45"/>
    <mergeCell ref="A41:A43"/>
    <mergeCell ref="B41:B43"/>
    <mergeCell ref="C41:C43"/>
    <mergeCell ref="D41:D43"/>
    <mergeCell ref="E41:E43"/>
    <mergeCell ref="F41:F43"/>
    <mergeCell ref="G41:G43"/>
    <mergeCell ref="K39:K40"/>
    <mergeCell ref="L39:L40"/>
    <mergeCell ref="M39:M40"/>
    <mergeCell ref="N39:N40"/>
    <mergeCell ref="O39:O40"/>
    <mergeCell ref="P39:P40"/>
    <mergeCell ref="P41:P43"/>
    <mergeCell ref="Q41:Q43"/>
    <mergeCell ref="R41:R43"/>
    <mergeCell ref="A39:A40"/>
    <mergeCell ref="B39:B40"/>
    <mergeCell ref="C39:C40"/>
    <mergeCell ref="D39:D40"/>
    <mergeCell ref="E39:E40"/>
    <mergeCell ref="F39:F40"/>
    <mergeCell ref="G39:G40"/>
    <mergeCell ref="Q25:Q30"/>
    <mergeCell ref="J39:J40"/>
    <mergeCell ref="Q39:Q40"/>
    <mergeCell ref="R39:R40"/>
    <mergeCell ref="M31:M35"/>
    <mergeCell ref="M36:M38"/>
    <mergeCell ref="N36:N38"/>
    <mergeCell ref="O36:O38"/>
    <mergeCell ref="P36:P38"/>
    <mergeCell ref="Q36:Q38"/>
    <mergeCell ref="R36:R38"/>
    <mergeCell ref="A36:A38"/>
    <mergeCell ref="B36:B38"/>
    <mergeCell ref="C36:C38"/>
    <mergeCell ref="D36:D38"/>
    <mergeCell ref="E36:E38"/>
    <mergeCell ref="F36:F38"/>
    <mergeCell ref="J36:J38"/>
    <mergeCell ref="K36:K38"/>
    <mergeCell ref="L36:L38"/>
    <mergeCell ref="N31:N35"/>
    <mergeCell ref="O31:O35"/>
    <mergeCell ref="P31:P35"/>
    <mergeCell ref="Q31:Q35"/>
    <mergeCell ref="R31:R35"/>
    <mergeCell ref="G32:G33"/>
    <mergeCell ref="J32:J35"/>
    <mergeCell ref="G34:G35"/>
    <mergeCell ref="A31:A35"/>
    <mergeCell ref="B31:B35"/>
    <mergeCell ref="C31:C35"/>
    <mergeCell ref="D31:D35"/>
    <mergeCell ref="E31:E35"/>
    <mergeCell ref="F31:F35"/>
    <mergeCell ref="K31:K35"/>
    <mergeCell ref="L31:L35"/>
    <mergeCell ref="F23:F24"/>
    <mergeCell ref="G23:G24"/>
    <mergeCell ref="J23:J24"/>
    <mergeCell ref="K23:K24"/>
    <mergeCell ref="L23:L24"/>
    <mergeCell ref="M23:M24"/>
    <mergeCell ref="A25:A30"/>
    <mergeCell ref="B25:B30"/>
    <mergeCell ref="C25:C30"/>
    <mergeCell ref="D25:D30"/>
    <mergeCell ref="E25:E30"/>
    <mergeCell ref="F25:F30"/>
    <mergeCell ref="M25:M30"/>
    <mergeCell ref="N25:N30"/>
    <mergeCell ref="O25:O30"/>
    <mergeCell ref="R25:R30"/>
    <mergeCell ref="G25:G28"/>
    <mergeCell ref="H25:H27"/>
    <mergeCell ref="I25:I27"/>
    <mergeCell ref="J25:J30"/>
    <mergeCell ref="K25:K30"/>
    <mergeCell ref="L25:L30"/>
    <mergeCell ref="P25:P30"/>
    <mergeCell ref="A23:A24"/>
    <mergeCell ref="B23:B24"/>
    <mergeCell ref="C23:C24"/>
    <mergeCell ref="D23:D24"/>
    <mergeCell ref="E23:E24"/>
    <mergeCell ref="J17:J22"/>
    <mergeCell ref="K17:K22"/>
    <mergeCell ref="L17:L22"/>
    <mergeCell ref="M17:M22"/>
    <mergeCell ref="N17:N22"/>
    <mergeCell ref="O17:O22"/>
    <mergeCell ref="N23:N24"/>
    <mergeCell ref="O23:O24"/>
    <mergeCell ref="P23:P24"/>
    <mergeCell ref="Q23:Q24"/>
    <mergeCell ref="R23:R24"/>
    <mergeCell ref="A17:A22"/>
    <mergeCell ref="B17:B22"/>
    <mergeCell ref="C17:C22"/>
    <mergeCell ref="D17:D22"/>
    <mergeCell ref="E17:E22"/>
    <mergeCell ref="F17:F22"/>
    <mergeCell ref="G17:G20"/>
    <mergeCell ref="H17:H19"/>
    <mergeCell ref="I17:I19"/>
    <mergeCell ref="P17:P22"/>
    <mergeCell ref="Q17:Q22"/>
    <mergeCell ref="R17:R22"/>
    <mergeCell ref="G21:G22"/>
    <mergeCell ref="F15:F16"/>
    <mergeCell ref="G15:G16"/>
    <mergeCell ref="J15:J16"/>
    <mergeCell ref="K15:K16"/>
    <mergeCell ref="L15:L16"/>
    <mergeCell ref="M15:M16"/>
    <mergeCell ref="N15:N16"/>
    <mergeCell ref="O15:O16"/>
    <mergeCell ref="P15:P16"/>
    <mergeCell ref="A15:A16"/>
    <mergeCell ref="B15:B16"/>
    <mergeCell ref="C15:C16"/>
    <mergeCell ref="D15:D16"/>
    <mergeCell ref="E15:E16"/>
    <mergeCell ref="G13:G14"/>
    <mergeCell ref="J13:J14"/>
    <mergeCell ref="K13:K14"/>
    <mergeCell ref="L13:L14"/>
    <mergeCell ref="M13:M14"/>
    <mergeCell ref="N13:N14"/>
    <mergeCell ref="A13:A14"/>
    <mergeCell ref="B13:B14"/>
    <mergeCell ref="C13:C14"/>
    <mergeCell ref="D13:D14"/>
    <mergeCell ref="E13:E14"/>
    <mergeCell ref="F13:F14"/>
    <mergeCell ref="Q15:Q16"/>
    <mergeCell ref="R15:R16"/>
    <mergeCell ref="F11:F12"/>
    <mergeCell ref="G11:G12"/>
    <mergeCell ref="J11:J12"/>
    <mergeCell ref="K11:K12"/>
    <mergeCell ref="L11:L12"/>
    <mergeCell ref="M11:M12"/>
    <mergeCell ref="O13:O14"/>
    <mergeCell ref="P13:P14"/>
    <mergeCell ref="Q13:Q14"/>
    <mergeCell ref="R13:R14"/>
    <mergeCell ref="A11:A12"/>
    <mergeCell ref="B11:B12"/>
    <mergeCell ref="C11:C12"/>
    <mergeCell ref="D11:D12"/>
    <mergeCell ref="E11:E12"/>
    <mergeCell ref="G9:G10"/>
    <mergeCell ref="J9:J10"/>
    <mergeCell ref="K9:K10"/>
    <mergeCell ref="L9:L10"/>
    <mergeCell ref="M9:M10"/>
    <mergeCell ref="N9:N10"/>
    <mergeCell ref="N11:N12"/>
    <mergeCell ref="O11:O12"/>
    <mergeCell ref="P11:P12"/>
    <mergeCell ref="Q11:Q12"/>
    <mergeCell ref="R11:R12"/>
    <mergeCell ref="A9:A10"/>
    <mergeCell ref="B9:B10"/>
    <mergeCell ref="C9:C10"/>
    <mergeCell ref="D9:D10"/>
    <mergeCell ref="E9:E10"/>
    <mergeCell ref="F9:F10"/>
    <mergeCell ref="J7:J8"/>
    <mergeCell ref="K7:K8"/>
    <mergeCell ref="L7:L8"/>
    <mergeCell ref="M7:M8"/>
    <mergeCell ref="N7:N8"/>
    <mergeCell ref="O7:O8"/>
    <mergeCell ref="O9:O10"/>
    <mergeCell ref="P9:P10"/>
    <mergeCell ref="Q9:Q10"/>
    <mergeCell ref="R9:R10"/>
    <mergeCell ref="A7:A8"/>
    <mergeCell ref="B7:B8"/>
    <mergeCell ref="C7:C8"/>
    <mergeCell ref="D7:D8"/>
    <mergeCell ref="E7:E8"/>
    <mergeCell ref="F7:F8"/>
    <mergeCell ref="G7:G8"/>
    <mergeCell ref="A4:A5"/>
    <mergeCell ref="B4:B5"/>
    <mergeCell ref="C4:C5"/>
    <mergeCell ref="D4:D5"/>
    <mergeCell ref="E4:E5"/>
    <mergeCell ref="F4:F5"/>
    <mergeCell ref="P7:P8"/>
    <mergeCell ref="Q7:Q8"/>
    <mergeCell ref="R7:R8"/>
    <mergeCell ref="Q4:Q5"/>
    <mergeCell ref="R4:R5"/>
    <mergeCell ref="G4:G5"/>
    <mergeCell ref="H4:I4"/>
    <mergeCell ref="J4:J5"/>
    <mergeCell ref="K4:L4"/>
    <mergeCell ref="M4:N4"/>
    <mergeCell ref="O4:P4"/>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
    <pageSetUpPr fitToPage="1"/>
  </sheetPr>
  <dimension ref="A2:S16"/>
  <sheetViews>
    <sheetView zoomScale="70" zoomScaleNormal="70" workbookViewId="0">
      <selection activeCell="A3" sqref="A3"/>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5" t="s">
        <v>1711</v>
      </c>
      <c r="F2" s="4"/>
    </row>
    <row r="3" spans="1:19" x14ac:dyDescent="0.25">
      <c r="M3" s="1"/>
      <c r="N3" s="1"/>
      <c r="O3" s="1"/>
      <c r="P3" s="1"/>
    </row>
    <row r="4" spans="1:1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ht="35.25" customHeight="1" x14ac:dyDescent="0.2">
      <c r="A5" s="655"/>
      <c r="B5" s="657"/>
      <c r="C5" s="657"/>
      <c r="D5" s="657"/>
      <c r="E5" s="655"/>
      <c r="F5" s="655"/>
      <c r="G5" s="655"/>
      <c r="H5" s="82" t="s">
        <v>14</v>
      </c>
      <c r="I5" s="82" t="s">
        <v>15</v>
      </c>
      <c r="J5" s="655"/>
      <c r="K5" s="83">
        <v>2020</v>
      </c>
      <c r="L5" s="83">
        <v>2021</v>
      </c>
      <c r="M5" s="13">
        <v>2020</v>
      </c>
      <c r="N5" s="13">
        <v>2021</v>
      </c>
      <c r="O5" s="13">
        <v>2020</v>
      </c>
      <c r="P5" s="13">
        <v>2021</v>
      </c>
      <c r="Q5" s="655"/>
      <c r="R5" s="657"/>
      <c r="S5" s="9"/>
    </row>
    <row r="6" spans="1:19" s="10" customFormat="1" ht="15.75" customHeight="1" x14ac:dyDescent="0.2">
      <c r="A6" s="81" t="s">
        <v>16</v>
      </c>
      <c r="B6" s="82" t="s">
        <v>17</v>
      </c>
      <c r="C6" s="82" t="s">
        <v>18</v>
      </c>
      <c r="D6" s="82" t="s">
        <v>19</v>
      </c>
      <c r="E6" s="81" t="s">
        <v>20</v>
      </c>
      <c r="F6" s="81" t="s">
        <v>21</v>
      </c>
      <c r="G6" s="81" t="s">
        <v>22</v>
      </c>
      <c r="H6" s="82" t="s">
        <v>23</v>
      </c>
      <c r="I6" s="82" t="s">
        <v>24</v>
      </c>
      <c r="J6" s="81" t="s">
        <v>25</v>
      </c>
      <c r="K6" s="83" t="s">
        <v>26</v>
      </c>
      <c r="L6" s="83" t="s">
        <v>27</v>
      </c>
      <c r="M6" s="84" t="s">
        <v>28</v>
      </c>
      <c r="N6" s="84" t="s">
        <v>29</v>
      </c>
      <c r="O6" s="84" t="s">
        <v>30</v>
      </c>
      <c r="P6" s="84" t="s">
        <v>31</v>
      </c>
      <c r="Q6" s="81" t="s">
        <v>32</v>
      </c>
      <c r="R6" s="82" t="s">
        <v>33</v>
      </c>
      <c r="S6" s="9"/>
    </row>
    <row r="7" spans="1:19" s="37" customFormat="1" ht="138.75" customHeight="1" x14ac:dyDescent="0.25">
      <c r="A7" s="95">
        <v>1</v>
      </c>
      <c r="B7" s="96">
        <v>1</v>
      </c>
      <c r="C7" s="95">
        <v>4</v>
      </c>
      <c r="D7" s="96">
        <v>2</v>
      </c>
      <c r="E7" s="101" t="s">
        <v>36</v>
      </c>
      <c r="F7" s="94" t="s">
        <v>65</v>
      </c>
      <c r="G7" s="96" t="s">
        <v>39</v>
      </c>
      <c r="H7" s="3" t="s">
        <v>40</v>
      </c>
      <c r="I7" s="102" t="s">
        <v>61</v>
      </c>
      <c r="J7" s="96" t="s">
        <v>41</v>
      </c>
      <c r="K7" s="103" t="s">
        <v>42</v>
      </c>
      <c r="L7" s="103"/>
      <c r="M7" s="97">
        <v>59670</v>
      </c>
      <c r="N7" s="95"/>
      <c r="O7" s="97">
        <v>59670</v>
      </c>
      <c r="P7" s="97"/>
      <c r="Q7" s="96" t="s">
        <v>34</v>
      </c>
      <c r="R7" s="96" t="s">
        <v>35</v>
      </c>
      <c r="S7" s="104"/>
    </row>
    <row r="8" spans="1:19" s="17" customFormat="1" ht="246" customHeight="1" x14ac:dyDescent="0.25">
      <c r="A8" s="229" t="s">
        <v>38</v>
      </c>
      <c r="B8" s="229">
        <v>1</v>
      </c>
      <c r="C8" s="229">
        <v>4</v>
      </c>
      <c r="D8" s="228">
        <v>2</v>
      </c>
      <c r="E8" s="230" t="s">
        <v>44</v>
      </c>
      <c r="F8" s="231" t="s">
        <v>876</v>
      </c>
      <c r="G8" s="228" t="s">
        <v>877</v>
      </c>
      <c r="H8" s="232" t="s">
        <v>878</v>
      </c>
      <c r="I8" s="233" t="s">
        <v>879</v>
      </c>
      <c r="J8" s="228" t="s">
        <v>43</v>
      </c>
      <c r="K8" s="234" t="s">
        <v>42</v>
      </c>
      <c r="L8" s="234"/>
      <c r="M8" s="235">
        <v>40330</v>
      </c>
      <c r="N8" s="229"/>
      <c r="O8" s="235">
        <v>40330</v>
      </c>
      <c r="P8" s="235"/>
      <c r="Q8" s="228" t="s">
        <v>34</v>
      </c>
      <c r="R8" s="228" t="s">
        <v>35</v>
      </c>
      <c r="S8" s="16"/>
    </row>
    <row r="9" spans="1:19" s="6" customFormat="1" ht="233.25" customHeight="1" x14ac:dyDescent="0.25">
      <c r="A9" s="89">
        <v>3</v>
      </c>
      <c r="B9" s="89">
        <v>1</v>
      </c>
      <c r="C9" s="89">
        <v>4</v>
      </c>
      <c r="D9" s="88">
        <v>5</v>
      </c>
      <c r="E9" s="105" t="s">
        <v>45</v>
      </c>
      <c r="F9" s="85" t="s">
        <v>66</v>
      </c>
      <c r="G9" s="88" t="s">
        <v>46</v>
      </c>
      <c r="H9" s="106" t="s">
        <v>48</v>
      </c>
      <c r="I9" s="107" t="s">
        <v>62</v>
      </c>
      <c r="J9" s="88" t="s">
        <v>47</v>
      </c>
      <c r="K9" s="108" t="s">
        <v>42</v>
      </c>
      <c r="L9" s="108"/>
      <c r="M9" s="90">
        <v>44570</v>
      </c>
      <c r="N9" s="89"/>
      <c r="O9" s="90">
        <v>44570</v>
      </c>
      <c r="P9" s="90"/>
      <c r="Q9" s="96" t="s">
        <v>34</v>
      </c>
      <c r="R9" s="96" t="s">
        <v>35</v>
      </c>
      <c r="S9" s="109"/>
    </row>
    <row r="10" spans="1:19" s="6" customFormat="1" ht="242.25" customHeight="1" x14ac:dyDescent="0.25">
      <c r="A10" s="89">
        <v>4</v>
      </c>
      <c r="B10" s="89">
        <v>1</v>
      </c>
      <c r="C10" s="89">
        <v>4</v>
      </c>
      <c r="D10" s="88">
        <v>5</v>
      </c>
      <c r="E10" s="105" t="s">
        <v>49</v>
      </c>
      <c r="F10" s="85" t="s">
        <v>50</v>
      </c>
      <c r="G10" s="88" t="s">
        <v>52</v>
      </c>
      <c r="H10" s="106" t="s">
        <v>51</v>
      </c>
      <c r="I10" s="107" t="s">
        <v>53</v>
      </c>
      <c r="J10" s="88" t="s">
        <v>69</v>
      </c>
      <c r="K10" s="108" t="s">
        <v>42</v>
      </c>
      <c r="L10" s="108"/>
      <c r="M10" s="90">
        <v>81324.2</v>
      </c>
      <c r="N10" s="89"/>
      <c r="O10" s="90">
        <v>81324.2</v>
      </c>
      <c r="P10" s="90"/>
      <c r="Q10" s="96" t="s">
        <v>34</v>
      </c>
      <c r="R10" s="96" t="s">
        <v>35</v>
      </c>
      <c r="S10" s="109"/>
    </row>
    <row r="11" spans="1:19" s="6" customFormat="1" ht="255" x14ac:dyDescent="0.25">
      <c r="A11" s="191">
        <v>5</v>
      </c>
      <c r="B11" s="191">
        <v>1</v>
      </c>
      <c r="C11" s="191">
        <v>4</v>
      </c>
      <c r="D11" s="190">
        <v>5</v>
      </c>
      <c r="E11" s="101" t="s">
        <v>54</v>
      </c>
      <c r="F11" s="188" t="s">
        <v>880</v>
      </c>
      <c r="G11" s="190" t="s">
        <v>55</v>
      </c>
      <c r="H11" s="187" t="s">
        <v>59</v>
      </c>
      <c r="I11" s="102" t="s">
        <v>60</v>
      </c>
      <c r="J11" s="190" t="s">
        <v>68</v>
      </c>
      <c r="K11" s="103" t="s">
        <v>42</v>
      </c>
      <c r="L11" s="103"/>
      <c r="M11" s="192">
        <v>9916</v>
      </c>
      <c r="N11" s="191"/>
      <c r="O11" s="192">
        <v>9916</v>
      </c>
      <c r="P11" s="192"/>
      <c r="Q11" s="190" t="s">
        <v>34</v>
      </c>
      <c r="R11" s="190" t="s">
        <v>35</v>
      </c>
      <c r="S11" s="109"/>
    </row>
    <row r="12" spans="1:19" s="6" customFormat="1" ht="210" x14ac:dyDescent="0.25">
      <c r="A12" s="191">
        <v>6</v>
      </c>
      <c r="B12" s="191">
        <v>1</v>
      </c>
      <c r="C12" s="191">
        <v>4</v>
      </c>
      <c r="D12" s="190">
        <v>5</v>
      </c>
      <c r="E12" s="101" t="s">
        <v>56</v>
      </c>
      <c r="F12" s="188" t="s">
        <v>881</v>
      </c>
      <c r="G12" s="190" t="s">
        <v>58</v>
      </c>
      <c r="H12" s="187" t="s">
        <v>64</v>
      </c>
      <c r="I12" s="102" t="s">
        <v>63</v>
      </c>
      <c r="J12" s="190" t="s">
        <v>67</v>
      </c>
      <c r="K12" s="103" t="s">
        <v>57</v>
      </c>
      <c r="L12" s="103"/>
      <c r="M12" s="192">
        <v>4189.8</v>
      </c>
      <c r="N12" s="191"/>
      <c r="O12" s="192">
        <v>4189.8</v>
      </c>
      <c r="P12" s="192"/>
      <c r="Q12" s="190" t="s">
        <v>34</v>
      </c>
      <c r="R12" s="190" t="s">
        <v>35</v>
      </c>
    </row>
    <row r="13" spans="1:19" s="47" customFormat="1" ht="24.75" customHeight="1" x14ac:dyDescent="0.25">
      <c r="A13" s="110"/>
      <c r="B13" s="111"/>
      <c r="C13" s="111"/>
      <c r="D13" s="111"/>
      <c r="E13" s="111"/>
      <c r="F13" s="111"/>
      <c r="G13" s="111"/>
      <c r="H13" s="111"/>
      <c r="I13" s="111"/>
      <c r="J13" s="111"/>
      <c r="K13" s="111"/>
      <c r="L13" s="111"/>
      <c r="M13" s="111"/>
      <c r="N13" s="111"/>
      <c r="O13" s="111"/>
      <c r="P13" s="111"/>
      <c r="Q13" s="111"/>
      <c r="R13" s="111"/>
    </row>
    <row r="14" spans="1:19" x14ac:dyDescent="0.25">
      <c r="A14" s="2"/>
      <c r="B14" s="2"/>
      <c r="C14" s="2"/>
      <c r="D14" s="2"/>
      <c r="E14" s="2"/>
      <c r="F14" s="2"/>
      <c r="G14" s="2"/>
      <c r="H14" s="2"/>
      <c r="I14" s="2"/>
      <c r="J14" s="2"/>
      <c r="K14" s="2"/>
      <c r="L14" s="2"/>
      <c r="M14" s="819" t="s">
        <v>70</v>
      </c>
      <c r="N14" s="820"/>
      <c r="O14" s="819" t="s">
        <v>71</v>
      </c>
      <c r="P14" s="820"/>
      <c r="Q14" s="2"/>
      <c r="R14" s="2"/>
    </row>
    <row r="15" spans="1:19" x14ac:dyDescent="0.25">
      <c r="A15" s="2"/>
      <c r="B15" s="2"/>
      <c r="C15" s="2"/>
      <c r="D15" s="2"/>
      <c r="E15" s="2"/>
      <c r="F15" s="2"/>
      <c r="G15" s="2"/>
      <c r="H15" s="2"/>
      <c r="I15" s="2"/>
      <c r="J15" s="2"/>
      <c r="K15" s="2"/>
      <c r="L15" s="2"/>
      <c r="M15" s="29" t="s">
        <v>72</v>
      </c>
      <c r="N15" s="29" t="s">
        <v>73</v>
      </c>
      <c r="O15" s="29" t="s">
        <v>72</v>
      </c>
      <c r="P15" s="29" t="s">
        <v>73</v>
      </c>
      <c r="Q15" s="2"/>
      <c r="R15" s="2"/>
    </row>
    <row r="16" spans="1:19" x14ac:dyDescent="0.25">
      <c r="M16" s="89">
        <v>6</v>
      </c>
      <c r="N16" s="90">
        <f>O7+O8+O9+O10+O11+O12</f>
        <v>240000</v>
      </c>
      <c r="O16" s="43" t="s">
        <v>74</v>
      </c>
      <c r="P16" s="44" t="s">
        <v>74</v>
      </c>
    </row>
  </sheetData>
  <mergeCells count="16">
    <mergeCell ref="M14:N14"/>
    <mergeCell ref="O14:P14"/>
    <mergeCell ref="Q4:Q5"/>
    <mergeCell ref="R4:R5"/>
    <mergeCell ref="G4:G5"/>
    <mergeCell ref="H4:I4"/>
    <mergeCell ref="J4:J5"/>
    <mergeCell ref="K4:L4"/>
    <mergeCell ref="M4:N4"/>
    <mergeCell ref="O4:P4"/>
    <mergeCell ref="A4:A5"/>
    <mergeCell ref="B4:B5"/>
    <mergeCell ref="C4:C5"/>
    <mergeCell ref="D4:D5"/>
    <mergeCell ref="E4:E5"/>
    <mergeCell ref="F4:F5"/>
  </mergeCells>
  <pageMargins left="3.937007874015748E-2" right="3.937007874015748E-2" top="0.74803149606299213" bottom="0.74803149606299213" header="0.31496062992125984" footer="0.31496062992125984"/>
  <pageSetup paperSize="8" scale="5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R23"/>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8" x14ac:dyDescent="0.25">
      <c r="A2" s="30" t="s">
        <v>1710</v>
      </c>
    </row>
    <row r="3" spans="1:18" x14ac:dyDescent="0.25">
      <c r="M3" s="8"/>
      <c r="N3" s="8"/>
      <c r="O3" s="8"/>
      <c r="P3" s="8"/>
    </row>
    <row r="4" spans="1:18" ht="60" customHeight="1" x14ac:dyDescent="0.25">
      <c r="A4" s="841" t="s">
        <v>0</v>
      </c>
      <c r="B4" s="843" t="s">
        <v>1</v>
      </c>
      <c r="C4" s="843" t="s">
        <v>2</v>
      </c>
      <c r="D4" s="843" t="s">
        <v>3</v>
      </c>
      <c r="E4" s="841" t="s">
        <v>4</v>
      </c>
      <c r="F4" s="841" t="s">
        <v>5</v>
      </c>
      <c r="G4" s="841" t="s">
        <v>6</v>
      </c>
      <c r="H4" s="844" t="s">
        <v>7</v>
      </c>
      <c r="I4" s="845"/>
      <c r="J4" s="841" t="s">
        <v>8</v>
      </c>
      <c r="K4" s="844" t="s">
        <v>9</v>
      </c>
      <c r="L4" s="845"/>
      <c r="M4" s="846" t="s">
        <v>10</v>
      </c>
      <c r="N4" s="845"/>
      <c r="O4" s="846" t="s">
        <v>11</v>
      </c>
      <c r="P4" s="845"/>
      <c r="Q4" s="841" t="s">
        <v>12</v>
      </c>
      <c r="R4" s="843" t="s">
        <v>13</v>
      </c>
    </row>
    <row r="5" spans="1:18" ht="29.25" customHeight="1" x14ac:dyDescent="0.25">
      <c r="A5" s="842"/>
      <c r="B5" s="842"/>
      <c r="C5" s="842"/>
      <c r="D5" s="842"/>
      <c r="E5" s="842"/>
      <c r="F5" s="842"/>
      <c r="G5" s="842"/>
      <c r="H5" s="112" t="s">
        <v>14</v>
      </c>
      <c r="I5" s="112" t="s">
        <v>15</v>
      </c>
      <c r="J5" s="842"/>
      <c r="K5" s="113">
        <v>2020</v>
      </c>
      <c r="L5" s="113">
        <v>2021</v>
      </c>
      <c r="M5" s="114">
        <v>2020</v>
      </c>
      <c r="N5" s="114">
        <v>2021</v>
      </c>
      <c r="O5" s="114">
        <v>2020</v>
      </c>
      <c r="P5" s="114">
        <v>2021</v>
      </c>
      <c r="Q5" s="842"/>
      <c r="R5" s="842"/>
    </row>
    <row r="6" spans="1:18" ht="15.75" customHeight="1" x14ac:dyDescent="0.25">
      <c r="A6" s="115" t="s">
        <v>16</v>
      </c>
      <c r="B6" s="112" t="s">
        <v>17</v>
      </c>
      <c r="C6" s="112" t="s">
        <v>18</v>
      </c>
      <c r="D6" s="112" t="s">
        <v>19</v>
      </c>
      <c r="E6" s="115" t="s">
        <v>20</v>
      </c>
      <c r="F6" s="115" t="s">
        <v>21</v>
      </c>
      <c r="G6" s="115" t="s">
        <v>22</v>
      </c>
      <c r="H6" s="112" t="s">
        <v>23</v>
      </c>
      <c r="I6" s="112" t="s">
        <v>24</v>
      </c>
      <c r="J6" s="115" t="s">
        <v>25</v>
      </c>
      <c r="K6" s="113" t="s">
        <v>26</v>
      </c>
      <c r="L6" s="113" t="s">
        <v>27</v>
      </c>
      <c r="M6" s="116" t="s">
        <v>28</v>
      </c>
      <c r="N6" s="116" t="s">
        <v>29</v>
      </c>
      <c r="O6" s="116" t="s">
        <v>30</v>
      </c>
      <c r="P6" s="116" t="s">
        <v>31</v>
      </c>
      <c r="Q6" s="115" t="s">
        <v>32</v>
      </c>
      <c r="R6" s="112" t="s">
        <v>33</v>
      </c>
    </row>
    <row r="7" spans="1:18" ht="75" customHeight="1" x14ac:dyDescent="0.25">
      <c r="A7" s="836">
        <v>1</v>
      </c>
      <c r="B7" s="836">
        <v>1</v>
      </c>
      <c r="C7" s="836">
        <v>4</v>
      </c>
      <c r="D7" s="836">
        <v>2</v>
      </c>
      <c r="E7" s="835" t="s">
        <v>84</v>
      </c>
      <c r="F7" s="833" t="s">
        <v>882</v>
      </c>
      <c r="G7" s="835" t="s">
        <v>599</v>
      </c>
      <c r="H7" s="236" t="s">
        <v>600</v>
      </c>
      <c r="I7" s="237">
        <v>2</v>
      </c>
      <c r="J7" s="835" t="s">
        <v>883</v>
      </c>
      <c r="K7" s="836" t="s">
        <v>79</v>
      </c>
      <c r="L7" s="840"/>
      <c r="M7" s="839">
        <v>60000</v>
      </c>
      <c r="N7" s="840"/>
      <c r="O7" s="839">
        <v>60000</v>
      </c>
      <c r="P7" s="840"/>
      <c r="Q7" s="835" t="s">
        <v>80</v>
      </c>
      <c r="R7" s="835" t="s">
        <v>81</v>
      </c>
    </row>
    <row r="8" spans="1:18" ht="151.5" customHeight="1" x14ac:dyDescent="0.25">
      <c r="A8" s="834"/>
      <c r="B8" s="834"/>
      <c r="C8" s="834"/>
      <c r="D8" s="834"/>
      <c r="E8" s="834"/>
      <c r="F8" s="834"/>
      <c r="G8" s="834"/>
      <c r="H8" s="236" t="s">
        <v>601</v>
      </c>
      <c r="I8" s="236">
        <v>500</v>
      </c>
      <c r="J8" s="834"/>
      <c r="K8" s="834"/>
      <c r="L8" s="834"/>
      <c r="M8" s="822"/>
      <c r="N8" s="834"/>
      <c r="O8" s="822"/>
      <c r="P8" s="834"/>
      <c r="Q8" s="834"/>
      <c r="R8" s="834"/>
    </row>
    <row r="9" spans="1:18" s="17" customFormat="1" ht="30.75" customHeight="1" x14ac:dyDescent="0.25">
      <c r="A9" s="835">
        <v>2</v>
      </c>
      <c r="B9" s="835">
        <v>1</v>
      </c>
      <c r="C9" s="835">
        <v>4</v>
      </c>
      <c r="D9" s="835">
        <v>2</v>
      </c>
      <c r="E9" s="835" t="s">
        <v>85</v>
      </c>
      <c r="F9" s="833" t="s">
        <v>884</v>
      </c>
      <c r="G9" s="835" t="s">
        <v>602</v>
      </c>
      <c r="H9" s="238" t="s">
        <v>603</v>
      </c>
      <c r="I9" s="239">
        <v>2</v>
      </c>
      <c r="J9" s="833"/>
      <c r="K9" s="835" t="s">
        <v>88</v>
      </c>
      <c r="L9" s="836"/>
      <c r="M9" s="839">
        <v>150000</v>
      </c>
      <c r="N9" s="836"/>
      <c r="O9" s="839">
        <v>150000</v>
      </c>
      <c r="P9" s="836"/>
      <c r="Q9" s="835" t="s">
        <v>80</v>
      </c>
      <c r="R9" s="835" t="s">
        <v>81</v>
      </c>
    </row>
    <row r="10" spans="1:18" s="17" customFormat="1" ht="30.75" customHeight="1" x14ac:dyDescent="0.25">
      <c r="A10" s="837"/>
      <c r="B10" s="837"/>
      <c r="C10" s="837"/>
      <c r="D10" s="837"/>
      <c r="E10" s="834"/>
      <c r="F10" s="834"/>
      <c r="G10" s="822"/>
      <c r="H10" s="238" t="s">
        <v>76</v>
      </c>
      <c r="I10" s="239">
        <v>100</v>
      </c>
      <c r="J10" s="834"/>
      <c r="K10" s="834"/>
      <c r="L10" s="834"/>
      <c r="M10" s="834"/>
      <c r="N10" s="834"/>
      <c r="O10" s="834"/>
      <c r="P10" s="834"/>
      <c r="Q10" s="834"/>
      <c r="R10" s="834"/>
    </row>
    <row r="11" spans="1:18" s="17" customFormat="1" ht="30.75" customHeight="1" x14ac:dyDescent="0.25">
      <c r="A11" s="837"/>
      <c r="B11" s="837"/>
      <c r="C11" s="837"/>
      <c r="D11" s="837"/>
      <c r="E11" s="834"/>
      <c r="F11" s="834"/>
      <c r="G11" s="835" t="s">
        <v>604</v>
      </c>
      <c r="H11" s="238" t="s">
        <v>605</v>
      </c>
      <c r="I11" s="239">
        <v>2</v>
      </c>
      <c r="J11" s="834"/>
      <c r="K11" s="834"/>
      <c r="L11" s="834"/>
      <c r="M11" s="834"/>
      <c r="N11" s="834"/>
      <c r="O11" s="834"/>
      <c r="P11" s="834"/>
      <c r="Q11" s="834"/>
      <c r="R11" s="834"/>
    </row>
    <row r="12" spans="1:18" s="17" customFormat="1" ht="30.75" customHeight="1" x14ac:dyDescent="0.25">
      <c r="A12" s="837"/>
      <c r="B12" s="837"/>
      <c r="C12" s="837"/>
      <c r="D12" s="837"/>
      <c r="E12" s="834"/>
      <c r="F12" s="834"/>
      <c r="G12" s="822"/>
      <c r="H12" s="238" t="s">
        <v>606</v>
      </c>
      <c r="I12" s="239">
        <v>100</v>
      </c>
      <c r="J12" s="834"/>
      <c r="K12" s="834"/>
      <c r="L12" s="834"/>
      <c r="M12" s="834"/>
      <c r="N12" s="834"/>
      <c r="O12" s="834"/>
      <c r="P12" s="834"/>
      <c r="Q12" s="834"/>
      <c r="R12" s="834"/>
    </row>
    <row r="13" spans="1:18" s="17" customFormat="1" ht="30.75" customHeight="1" x14ac:dyDescent="0.25">
      <c r="A13" s="837"/>
      <c r="B13" s="837"/>
      <c r="C13" s="837"/>
      <c r="D13" s="837"/>
      <c r="E13" s="834"/>
      <c r="F13" s="834"/>
      <c r="G13" s="835" t="s">
        <v>599</v>
      </c>
      <c r="H13" s="238" t="s">
        <v>607</v>
      </c>
      <c r="I13" s="239">
        <v>1</v>
      </c>
      <c r="J13" s="834"/>
      <c r="K13" s="834"/>
      <c r="L13" s="834"/>
      <c r="M13" s="834"/>
      <c r="N13" s="834"/>
      <c r="O13" s="834"/>
      <c r="P13" s="834"/>
      <c r="Q13" s="834"/>
      <c r="R13" s="834"/>
    </row>
    <row r="14" spans="1:18" s="17" customFormat="1" ht="82.5" customHeight="1" x14ac:dyDescent="0.25">
      <c r="A14" s="838"/>
      <c r="B14" s="838"/>
      <c r="C14" s="838"/>
      <c r="D14" s="838"/>
      <c r="E14" s="822"/>
      <c r="F14" s="822"/>
      <c r="G14" s="822"/>
      <c r="H14" s="238" t="s">
        <v>601</v>
      </c>
      <c r="I14" s="239">
        <v>500</v>
      </c>
      <c r="J14" s="822"/>
      <c r="K14" s="822"/>
      <c r="L14" s="822"/>
      <c r="M14" s="822"/>
      <c r="N14" s="822"/>
      <c r="O14" s="822"/>
      <c r="P14" s="822"/>
      <c r="Q14" s="822"/>
      <c r="R14" s="822"/>
    </row>
    <row r="15" spans="1:18" s="23" customFormat="1" ht="78" customHeight="1" x14ac:dyDescent="0.25">
      <c r="A15" s="825">
        <v>3</v>
      </c>
      <c r="B15" s="826">
        <v>1</v>
      </c>
      <c r="C15" s="826">
        <v>4</v>
      </c>
      <c r="D15" s="826">
        <v>2</v>
      </c>
      <c r="E15" s="827" t="s">
        <v>608</v>
      </c>
      <c r="F15" s="828" t="s">
        <v>609</v>
      </c>
      <c r="G15" s="825" t="s">
        <v>599</v>
      </c>
      <c r="H15" s="240" t="s">
        <v>600</v>
      </c>
      <c r="I15" s="240">
        <v>8</v>
      </c>
      <c r="J15" s="829" t="s">
        <v>610</v>
      </c>
      <c r="K15" s="823" t="s">
        <v>611</v>
      </c>
      <c r="L15" s="830"/>
      <c r="M15" s="831">
        <v>50000</v>
      </c>
      <c r="N15" s="832"/>
      <c r="O15" s="831">
        <v>50000</v>
      </c>
      <c r="P15" s="832"/>
      <c r="Q15" s="823" t="s">
        <v>80</v>
      </c>
      <c r="R15" s="823" t="s">
        <v>81</v>
      </c>
    </row>
    <row r="16" spans="1:18" s="23" customFormat="1" ht="113.25" customHeight="1" x14ac:dyDescent="0.25">
      <c r="A16" s="822"/>
      <c r="B16" s="822"/>
      <c r="C16" s="822"/>
      <c r="D16" s="822"/>
      <c r="E16" s="822"/>
      <c r="F16" s="822"/>
      <c r="G16" s="822"/>
      <c r="H16" s="240" t="s">
        <v>612</v>
      </c>
      <c r="I16" s="240">
        <v>16</v>
      </c>
      <c r="J16" s="822"/>
      <c r="K16" s="822"/>
      <c r="L16" s="822"/>
      <c r="M16" s="822"/>
      <c r="N16" s="822"/>
      <c r="O16" s="822"/>
      <c r="P16" s="822"/>
      <c r="Q16" s="822"/>
      <c r="R16" s="822"/>
    </row>
    <row r="17" spans="1:18" s="23" customFormat="1" ht="268.5" customHeight="1" x14ac:dyDescent="0.25">
      <c r="A17" s="241">
        <v>4</v>
      </c>
      <c r="B17" s="242">
        <v>1</v>
      </c>
      <c r="C17" s="241">
        <v>4</v>
      </c>
      <c r="D17" s="242">
        <v>2</v>
      </c>
      <c r="E17" s="242" t="s">
        <v>613</v>
      </c>
      <c r="F17" s="243" t="s">
        <v>614</v>
      </c>
      <c r="G17" s="242" t="s">
        <v>75</v>
      </c>
      <c r="H17" s="242" t="s">
        <v>76</v>
      </c>
      <c r="I17" s="244" t="s">
        <v>404</v>
      </c>
      <c r="J17" s="242" t="s">
        <v>78</v>
      </c>
      <c r="K17" s="245" t="s">
        <v>79</v>
      </c>
      <c r="L17" s="246"/>
      <c r="M17" s="247">
        <v>60000</v>
      </c>
      <c r="N17" s="248"/>
      <c r="O17" s="247">
        <v>60000</v>
      </c>
      <c r="P17" s="247"/>
      <c r="Q17" s="240" t="s">
        <v>80</v>
      </c>
      <c r="R17" s="240" t="s">
        <v>81</v>
      </c>
    </row>
    <row r="18" spans="1:18" s="23" customFormat="1" ht="69" customHeight="1" x14ac:dyDescent="0.25">
      <c r="A18" s="821">
        <v>5</v>
      </c>
      <c r="B18" s="821">
        <v>1</v>
      </c>
      <c r="C18" s="821">
        <v>4</v>
      </c>
      <c r="D18" s="821">
        <v>2</v>
      </c>
      <c r="E18" s="821" t="s">
        <v>615</v>
      </c>
      <c r="F18" s="821" t="s">
        <v>616</v>
      </c>
      <c r="G18" s="249" t="s">
        <v>617</v>
      </c>
      <c r="H18" s="249" t="s">
        <v>618</v>
      </c>
      <c r="I18" s="249">
        <v>5</v>
      </c>
      <c r="J18" s="821" t="s">
        <v>619</v>
      </c>
      <c r="K18" s="821" t="s">
        <v>79</v>
      </c>
      <c r="L18" s="821"/>
      <c r="M18" s="824">
        <v>50000</v>
      </c>
      <c r="N18" s="821"/>
      <c r="O18" s="824">
        <v>50000</v>
      </c>
      <c r="P18" s="821"/>
      <c r="Q18" s="821" t="s">
        <v>620</v>
      </c>
      <c r="R18" s="821" t="s">
        <v>621</v>
      </c>
    </row>
    <row r="19" spans="1:18" s="23" customFormat="1" ht="85.5" customHeight="1" x14ac:dyDescent="0.25">
      <c r="A19" s="822"/>
      <c r="B19" s="822"/>
      <c r="C19" s="822"/>
      <c r="D19" s="822"/>
      <c r="E19" s="822"/>
      <c r="F19" s="822"/>
      <c r="G19" s="249" t="s">
        <v>622</v>
      </c>
      <c r="H19" s="249" t="s">
        <v>618</v>
      </c>
      <c r="I19" s="249">
        <v>10</v>
      </c>
      <c r="J19" s="822"/>
      <c r="K19" s="822"/>
      <c r="L19" s="822"/>
      <c r="M19" s="822"/>
      <c r="N19" s="822"/>
      <c r="O19" s="822"/>
      <c r="P19" s="822"/>
      <c r="Q19" s="822"/>
      <c r="R19" s="822"/>
    </row>
    <row r="20" spans="1:18" x14ac:dyDescent="0.25">
      <c r="A20" s="48"/>
    </row>
    <row r="21" spans="1:18" x14ac:dyDescent="0.25">
      <c r="H21" s="45"/>
      <c r="M21" s="819" t="s">
        <v>70</v>
      </c>
      <c r="N21" s="820"/>
      <c r="O21" s="819" t="s">
        <v>71</v>
      </c>
      <c r="P21" s="820"/>
    </row>
    <row r="22" spans="1:18" x14ac:dyDescent="0.25">
      <c r="M22" s="29" t="s">
        <v>72</v>
      </c>
      <c r="N22" s="29" t="s">
        <v>73</v>
      </c>
      <c r="O22" s="29" t="s">
        <v>72</v>
      </c>
      <c r="P22" s="29" t="s">
        <v>73</v>
      </c>
    </row>
    <row r="23" spans="1:18" x14ac:dyDescent="0.25">
      <c r="M23" s="20">
        <v>5</v>
      </c>
      <c r="N23" s="21">
        <f>O7+O9+O15+O17+O18</f>
        <v>370000</v>
      </c>
      <c r="O23" s="43" t="s">
        <v>74</v>
      </c>
      <c r="P23" s="44" t="s">
        <v>74</v>
      </c>
    </row>
  </sheetData>
  <mergeCells count="81">
    <mergeCell ref="M21:N21"/>
    <mergeCell ref="O21:P21"/>
    <mergeCell ref="G7:G8"/>
    <mergeCell ref="Q4:Q5"/>
    <mergeCell ref="R4:R5"/>
    <mergeCell ref="H4:I4"/>
    <mergeCell ref="J4:J5"/>
    <mergeCell ref="K4:L4"/>
    <mergeCell ref="M4:N4"/>
    <mergeCell ref="O4:P4"/>
    <mergeCell ref="N7:N8"/>
    <mergeCell ref="O7:O8"/>
    <mergeCell ref="P7:P8"/>
    <mergeCell ref="Q7:Q8"/>
    <mergeCell ref="R7:R8"/>
    <mergeCell ref="A4:A5"/>
    <mergeCell ref="G4:G5"/>
    <mergeCell ref="B4:B5"/>
    <mergeCell ref="C4:C5"/>
    <mergeCell ref="D4:D5"/>
    <mergeCell ref="E4:E5"/>
    <mergeCell ref="F4:F5"/>
    <mergeCell ref="A7:A8"/>
    <mergeCell ref="B7:B8"/>
    <mergeCell ref="C7:C8"/>
    <mergeCell ref="D7:D8"/>
    <mergeCell ref="E7:E8"/>
    <mergeCell ref="F7:F8"/>
    <mergeCell ref="J7:J8"/>
    <mergeCell ref="K7:K8"/>
    <mergeCell ref="L7:L8"/>
    <mergeCell ref="M7:M8"/>
    <mergeCell ref="R9:R14"/>
    <mergeCell ref="G11:G12"/>
    <mergeCell ref="G13:G14"/>
    <mergeCell ref="M9:M14"/>
    <mergeCell ref="N9:N14"/>
    <mergeCell ref="O9:O14"/>
    <mergeCell ref="A9:A14"/>
    <mergeCell ref="B9:B14"/>
    <mergeCell ref="C9:C14"/>
    <mergeCell ref="D9:D14"/>
    <mergeCell ref="E9:E14"/>
    <mergeCell ref="O15:O16"/>
    <mergeCell ref="P15:P16"/>
    <mergeCell ref="Q15:Q16"/>
    <mergeCell ref="F9:F14"/>
    <mergeCell ref="G9:G10"/>
    <mergeCell ref="J9:J14"/>
    <mergeCell ref="K9:K14"/>
    <mergeCell ref="L9:L14"/>
    <mergeCell ref="P9:P14"/>
    <mergeCell ref="Q9:Q14"/>
    <mergeCell ref="M18:M19"/>
    <mergeCell ref="N18:N19"/>
    <mergeCell ref="O18:O19"/>
    <mergeCell ref="A15:A16"/>
    <mergeCell ref="B15:B16"/>
    <mergeCell ref="C15:C16"/>
    <mergeCell ref="D15:D16"/>
    <mergeCell ref="E15:E16"/>
    <mergeCell ref="F15:F16"/>
    <mergeCell ref="G15:G16"/>
    <mergeCell ref="J15:J16"/>
    <mergeCell ref="K15:K16"/>
    <mergeCell ref="L15:L16"/>
    <mergeCell ref="M15:M16"/>
    <mergeCell ref="N15:N16"/>
    <mergeCell ref="P18:P19"/>
    <mergeCell ref="Q18:Q19"/>
    <mergeCell ref="R18:R19"/>
    <mergeCell ref="R15:R16"/>
    <mergeCell ref="A18:A19"/>
    <mergeCell ref="B18:B19"/>
    <mergeCell ref="C18:C19"/>
    <mergeCell ref="D18:D19"/>
    <mergeCell ref="E18:E19"/>
    <mergeCell ref="F18:F19"/>
    <mergeCell ref="J18:J19"/>
    <mergeCell ref="K18:K19"/>
    <mergeCell ref="L18:L19"/>
  </mergeCells>
  <pageMargins left="0.7" right="0.7" top="0.75" bottom="0.75" header="0.3" footer="0.3"/>
  <ignoredErrors>
    <ignoredError sqref="I1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S41"/>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7" t="s">
        <v>1709</v>
      </c>
    </row>
    <row r="3" spans="1:19" x14ac:dyDescent="0.25">
      <c r="M3" s="8"/>
      <c r="N3" s="8"/>
      <c r="O3" s="8"/>
      <c r="P3" s="8"/>
    </row>
    <row r="4" spans="1:1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ht="35.25" customHeight="1" x14ac:dyDescent="0.2">
      <c r="A5" s="655"/>
      <c r="B5" s="657"/>
      <c r="C5" s="657"/>
      <c r="D5" s="657"/>
      <c r="E5" s="655"/>
      <c r="F5" s="655"/>
      <c r="G5" s="655"/>
      <c r="H5" s="82" t="s">
        <v>14</v>
      </c>
      <c r="I5" s="82" t="s">
        <v>15</v>
      </c>
      <c r="J5" s="655"/>
      <c r="K5" s="83">
        <v>2020</v>
      </c>
      <c r="L5" s="83">
        <v>2021</v>
      </c>
      <c r="M5" s="13">
        <v>2020</v>
      </c>
      <c r="N5" s="13">
        <v>2021</v>
      </c>
      <c r="O5" s="13">
        <v>2020</v>
      </c>
      <c r="P5" s="13">
        <v>2021</v>
      </c>
      <c r="Q5" s="655"/>
      <c r="R5" s="657"/>
      <c r="S5" s="9"/>
    </row>
    <row r="6" spans="1:19" s="10" customFormat="1" ht="15.75" customHeight="1" x14ac:dyDescent="0.2">
      <c r="A6" s="81" t="s">
        <v>16</v>
      </c>
      <c r="B6" s="82" t="s">
        <v>17</v>
      </c>
      <c r="C6" s="82" t="s">
        <v>18</v>
      </c>
      <c r="D6" s="82" t="s">
        <v>19</v>
      </c>
      <c r="E6" s="81" t="s">
        <v>20</v>
      </c>
      <c r="F6" s="81" t="s">
        <v>21</v>
      </c>
      <c r="G6" s="81" t="s">
        <v>22</v>
      </c>
      <c r="H6" s="82" t="s">
        <v>23</v>
      </c>
      <c r="I6" s="82" t="s">
        <v>24</v>
      </c>
      <c r="J6" s="81" t="s">
        <v>25</v>
      </c>
      <c r="K6" s="83" t="s">
        <v>26</v>
      </c>
      <c r="L6" s="83" t="s">
        <v>27</v>
      </c>
      <c r="M6" s="84" t="s">
        <v>28</v>
      </c>
      <c r="N6" s="84" t="s">
        <v>29</v>
      </c>
      <c r="O6" s="84" t="s">
        <v>30</v>
      </c>
      <c r="P6" s="84" t="s">
        <v>31</v>
      </c>
      <c r="Q6" s="81" t="s">
        <v>32</v>
      </c>
      <c r="R6" s="82" t="s">
        <v>33</v>
      </c>
      <c r="S6" s="9"/>
    </row>
    <row r="7" spans="1:19" s="37" customFormat="1" ht="107.25" customHeight="1" x14ac:dyDescent="0.25">
      <c r="A7" s="616">
        <v>1</v>
      </c>
      <c r="B7" s="616">
        <v>1</v>
      </c>
      <c r="C7" s="616">
        <v>4</v>
      </c>
      <c r="D7" s="616">
        <v>2</v>
      </c>
      <c r="E7" s="700" t="s">
        <v>90</v>
      </c>
      <c r="F7" s="700" t="s">
        <v>91</v>
      </c>
      <c r="G7" s="96" t="s">
        <v>55</v>
      </c>
      <c r="H7" s="96" t="s">
        <v>89</v>
      </c>
      <c r="I7" s="68" t="s">
        <v>92</v>
      </c>
      <c r="J7" s="700" t="s">
        <v>93</v>
      </c>
      <c r="K7" s="647" t="s">
        <v>94</v>
      </c>
      <c r="L7" s="647"/>
      <c r="M7" s="649">
        <v>10000</v>
      </c>
      <c r="N7" s="616"/>
      <c r="O7" s="649">
        <v>10000</v>
      </c>
      <c r="P7" s="649"/>
      <c r="Q7" s="700" t="s">
        <v>95</v>
      </c>
      <c r="R7" s="700" t="s">
        <v>96</v>
      </c>
      <c r="S7" s="104"/>
    </row>
    <row r="8" spans="1:19" s="37" customFormat="1" ht="118.5" customHeight="1" x14ac:dyDescent="0.25">
      <c r="A8" s="651"/>
      <c r="B8" s="651"/>
      <c r="C8" s="651"/>
      <c r="D8" s="651"/>
      <c r="E8" s="701"/>
      <c r="F8" s="701"/>
      <c r="G8" s="96" t="s">
        <v>97</v>
      </c>
      <c r="H8" s="96" t="s">
        <v>98</v>
      </c>
      <c r="I8" s="68" t="s">
        <v>99</v>
      </c>
      <c r="J8" s="701"/>
      <c r="K8" s="648"/>
      <c r="L8" s="648"/>
      <c r="M8" s="650"/>
      <c r="N8" s="651"/>
      <c r="O8" s="650"/>
      <c r="P8" s="650"/>
      <c r="Q8" s="701"/>
      <c r="R8" s="701"/>
      <c r="S8" s="104"/>
    </row>
    <row r="9" spans="1:19" ht="142.5" customHeight="1" x14ac:dyDescent="0.25">
      <c r="A9" s="592">
        <v>2</v>
      </c>
      <c r="B9" s="592">
        <v>1</v>
      </c>
      <c r="C9" s="592">
        <v>4</v>
      </c>
      <c r="D9" s="583">
        <v>2</v>
      </c>
      <c r="E9" s="583" t="s">
        <v>100</v>
      </c>
      <c r="F9" s="583" t="s">
        <v>101</v>
      </c>
      <c r="G9" s="88" t="s">
        <v>102</v>
      </c>
      <c r="H9" s="88" t="s">
        <v>89</v>
      </c>
      <c r="I9" s="69" t="s">
        <v>103</v>
      </c>
      <c r="J9" s="583" t="s">
        <v>93</v>
      </c>
      <c r="K9" s="704" t="s">
        <v>104</v>
      </c>
      <c r="L9" s="704"/>
      <c r="M9" s="691">
        <v>18000</v>
      </c>
      <c r="N9" s="592"/>
      <c r="O9" s="703">
        <v>18000</v>
      </c>
      <c r="P9" s="703"/>
      <c r="Q9" s="583" t="s">
        <v>95</v>
      </c>
      <c r="R9" s="583" t="s">
        <v>96</v>
      </c>
      <c r="S9" s="109"/>
    </row>
    <row r="10" spans="1:19" ht="208.5" customHeight="1" x14ac:dyDescent="0.25">
      <c r="A10" s="594"/>
      <c r="B10" s="594"/>
      <c r="C10" s="594"/>
      <c r="D10" s="585"/>
      <c r="E10" s="585"/>
      <c r="F10" s="585"/>
      <c r="G10" s="88" t="s">
        <v>97</v>
      </c>
      <c r="H10" s="88" t="s">
        <v>98</v>
      </c>
      <c r="I10" s="69" t="s">
        <v>99</v>
      </c>
      <c r="J10" s="585"/>
      <c r="K10" s="854"/>
      <c r="L10" s="854"/>
      <c r="M10" s="692"/>
      <c r="N10" s="594"/>
      <c r="O10" s="709"/>
      <c r="P10" s="709"/>
      <c r="Q10" s="585"/>
      <c r="R10" s="585"/>
      <c r="S10" s="109"/>
    </row>
    <row r="11" spans="1:19" ht="147.75" customHeight="1" x14ac:dyDescent="0.25">
      <c r="A11" s="601">
        <v>3</v>
      </c>
      <c r="B11" s="601">
        <v>1</v>
      </c>
      <c r="C11" s="601">
        <v>4</v>
      </c>
      <c r="D11" s="601">
        <v>2</v>
      </c>
      <c r="E11" s="601" t="s">
        <v>105</v>
      </c>
      <c r="F11" s="699" t="s">
        <v>106</v>
      </c>
      <c r="G11" s="88" t="s">
        <v>55</v>
      </c>
      <c r="H11" s="88" t="s">
        <v>89</v>
      </c>
      <c r="I11" s="89">
        <v>60</v>
      </c>
      <c r="J11" s="601" t="s">
        <v>93</v>
      </c>
      <c r="K11" s="606" t="s">
        <v>79</v>
      </c>
      <c r="L11" s="855"/>
      <c r="M11" s="696">
        <v>13000</v>
      </c>
      <c r="N11" s="605"/>
      <c r="O11" s="696">
        <v>13000</v>
      </c>
      <c r="P11" s="605"/>
      <c r="Q11" s="601" t="s">
        <v>95</v>
      </c>
      <c r="R11" s="601" t="s">
        <v>96</v>
      </c>
      <c r="S11" s="109"/>
    </row>
    <row r="12" spans="1:19" ht="123" customHeight="1" x14ac:dyDescent="0.25">
      <c r="A12" s="601"/>
      <c r="B12" s="601"/>
      <c r="C12" s="601"/>
      <c r="D12" s="601"/>
      <c r="E12" s="601"/>
      <c r="F12" s="699"/>
      <c r="G12" s="88" t="s">
        <v>97</v>
      </c>
      <c r="H12" s="88" t="s">
        <v>98</v>
      </c>
      <c r="I12" s="89">
        <v>1</v>
      </c>
      <c r="J12" s="601"/>
      <c r="K12" s="606"/>
      <c r="L12" s="855"/>
      <c r="M12" s="696"/>
      <c r="N12" s="605"/>
      <c r="O12" s="696"/>
      <c r="P12" s="605"/>
      <c r="Q12" s="601"/>
      <c r="R12" s="601"/>
      <c r="S12" s="109"/>
    </row>
    <row r="13" spans="1:19" ht="132.75" customHeight="1" x14ac:dyDescent="0.25">
      <c r="A13" s="583">
        <v>4</v>
      </c>
      <c r="B13" s="583">
        <v>1</v>
      </c>
      <c r="C13" s="583">
        <v>4</v>
      </c>
      <c r="D13" s="583">
        <v>5</v>
      </c>
      <c r="E13" s="583" t="s">
        <v>107</v>
      </c>
      <c r="F13" s="583" t="s">
        <v>108</v>
      </c>
      <c r="G13" s="88" t="s">
        <v>55</v>
      </c>
      <c r="H13" s="88" t="s">
        <v>89</v>
      </c>
      <c r="I13" s="89">
        <v>40</v>
      </c>
      <c r="J13" s="583" t="s">
        <v>93</v>
      </c>
      <c r="K13" s="592" t="s">
        <v>79</v>
      </c>
      <c r="L13" s="704"/>
      <c r="M13" s="691">
        <v>14000</v>
      </c>
      <c r="N13" s="691"/>
      <c r="O13" s="691">
        <v>14000</v>
      </c>
      <c r="P13" s="589"/>
      <c r="Q13" s="583" t="s">
        <v>95</v>
      </c>
      <c r="R13" s="583" t="s">
        <v>95</v>
      </c>
      <c r="S13" s="109"/>
    </row>
    <row r="14" spans="1:19" ht="117.75" customHeight="1" x14ac:dyDescent="0.25">
      <c r="A14" s="585"/>
      <c r="B14" s="585"/>
      <c r="C14" s="585"/>
      <c r="D14" s="585"/>
      <c r="E14" s="585"/>
      <c r="F14" s="585"/>
      <c r="G14" s="88" t="s">
        <v>97</v>
      </c>
      <c r="H14" s="88" t="s">
        <v>98</v>
      </c>
      <c r="I14" s="89">
        <v>1</v>
      </c>
      <c r="J14" s="585"/>
      <c r="K14" s="594"/>
      <c r="L14" s="854"/>
      <c r="M14" s="692"/>
      <c r="N14" s="692"/>
      <c r="O14" s="692"/>
      <c r="P14" s="591"/>
      <c r="Q14" s="585"/>
      <c r="R14" s="585"/>
      <c r="S14" s="109"/>
    </row>
    <row r="15" spans="1:19" ht="100.5" customHeight="1" x14ac:dyDescent="0.25">
      <c r="A15" s="583">
        <v>5</v>
      </c>
      <c r="B15" s="583">
        <v>1</v>
      </c>
      <c r="C15" s="583">
        <v>4</v>
      </c>
      <c r="D15" s="583">
        <v>2</v>
      </c>
      <c r="E15" s="583" t="s">
        <v>109</v>
      </c>
      <c r="F15" s="583" t="s">
        <v>110</v>
      </c>
      <c r="G15" s="88" t="s">
        <v>55</v>
      </c>
      <c r="H15" s="88" t="s">
        <v>89</v>
      </c>
      <c r="I15" s="89">
        <v>40</v>
      </c>
      <c r="J15" s="583" t="s">
        <v>93</v>
      </c>
      <c r="K15" s="592" t="s">
        <v>79</v>
      </c>
      <c r="L15" s="704"/>
      <c r="M15" s="691">
        <v>13500</v>
      </c>
      <c r="N15" s="589"/>
      <c r="O15" s="691">
        <v>13500</v>
      </c>
      <c r="P15" s="589"/>
      <c r="Q15" s="583" t="s">
        <v>95</v>
      </c>
      <c r="R15" s="583" t="s">
        <v>96</v>
      </c>
      <c r="S15" s="109"/>
    </row>
    <row r="16" spans="1:19" ht="94.5" customHeight="1" x14ac:dyDescent="0.25">
      <c r="A16" s="585"/>
      <c r="B16" s="585"/>
      <c r="C16" s="585"/>
      <c r="D16" s="585"/>
      <c r="E16" s="585"/>
      <c r="F16" s="585"/>
      <c r="G16" s="88" t="s">
        <v>97</v>
      </c>
      <c r="H16" s="88" t="s">
        <v>98</v>
      </c>
      <c r="I16" s="89">
        <v>1</v>
      </c>
      <c r="J16" s="585"/>
      <c r="K16" s="594"/>
      <c r="L16" s="854"/>
      <c r="M16" s="692"/>
      <c r="N16" s="591"/>
      <c r="O16" s="692"/>
      <c r="P16" s="591"/>
      <c r="Q16" s="585"/>
      <c r="R16" s="585"/>
      <c r="S16" s="109"/>
    </row>
    <row r="17" spans="1:19" ht="159" customHeight="1" x14ac:dyDescent="0.25">
      <c r="A17" s="601">
        <v>6</v>
      </c>
      <c r="B17" s="601">
        <v>1</v>
      </c>
      <c r="C17" s="601">
        <v>4</v>
      </c>
      <c r="D17" s="601">
        <v>2</v>
      </c>
      <c r="E17" s="601" t="s">
        <v>111</v>
      </c>
      <c r="F17" s="601" t="s">
        <v>112</v>
      </c>
      <c r="G17" s="88" t="s">
        <v>55</v>
      </c>
      <c r="H17" s="88" t="s">
        <v>89</v>
      </c>
      <c r="I17" s="88">
        <v>60</v>
      </c>
      <c r="J17" s="601" t="s">
        <v>113</v>
      </c>
      <c r="K17" s="601" t="s">
        <v>79</v>
      </c>
      <c r="L17" s="601"/>
      <c r="M17" s="696">
        <v>15000</v>
      </c>
      <c r="N17" s="601"/>
      <c r="O17" s="853">
        <v>15000</v>
      </c>
      <c r="P17" s="601"/>
      <c r="Q17" s="601" t="s">
        <v>95</v>
      </c>
      <c r="R17" s="601" t="s">
        <v>96</v>
      </c>
      <c r="S17" s="109"/>
    </row>
    <row r="18" spans="1:19" ht="186.75" customHeight="1" x14ac:dyDescent="0.25">
      <c r="A18" s="601"/>
      <c r="B18" s="601"/>
      <c r="C18" s="601"/>
      <c r="D18" s="601"/>
      <c r="E18" s="601"/>
      <c r="F18" s="601"/>
      <c r="G18" s="88" t="s">
        <v>97</v>
      </c>
      <c r="H18" s="88" t="s">
        <v>98</v>
      </c>
      <c r="I18" s="88">
        <v>1</v>
      </c>
      <c r="J18" s="601"/>
      <c r="K18" s="601"/>
      <c r="L18" s="601"/>
      <c r="M18" s="696"/>
      <c r="N18" s="601"/>
      <c r="O18" s="853"/>
      <c r="P18" s="601"/>
      <c r="Q18" s="601"/>
      <c r="R18" s="601"/>
      <c r="S18" s="109"/>
    </row>
    <row r="19" spans="1:19" ht="157.5" customHeight="1" x14ac:dyDescent="0.25">
      <c r="A19" s="583">
        <v>7</v>
      </c>
      <c r="B19" s="583">
        <v>1</v>
      </c>
      <c r="C19" s="583">
        <v>4</v>
      </c>
      <c r="D19" s="583">
        <v>5</v>
      </c>
      <c r="E19" s="583" t="s">
        <v>114</v>
      </c>
      <c r="F19" s="583" t="s">
        <v>115</v>
      </c>
      <c r="G19" s="88" t="s">
        <v>55</v>
      </c>
      <c r="H19" s="88" t="s">
        <v>89</v>
      </c>
      <c r="I19" s="88">
        <v>40</v>
      </c>
      <c r="J19" s="583" t="s">
        <v>116</v>
      </c>
      <c r="K19" s="583" t="s">
        <v>79</v>
      </c>
      <c r="L19" s="583"/>
      <c r="M19" s="691">
        <v>10000</v>
      </c>
      <c r="N19" s="583"/>
      <c r="O19" s="691">
        <v>10000</v>
      </c>
      <c r="P19" s="583"/>
      <c r="Q19" s="583" t="s">
        <v>95</v>
      </c>
      <c r="R19" s="583" t="s">
        <v>96</v>
      </c>
      <c r="S19" s="109"/>
    </row>
    <row r="20" spans="1:19" ht="156" customHeight="1" x14ac:dyDescent="0.25">
      <c r="A20" s="585"/>
      <c r="B20" s="585"/>
      <c r="C20" s="585"/>
      <c r="D20" s="585"/>
      <c r="E20" s="585"/>
      <c r="F20" s="585"/>
      <c r="G20" s="88" t="s">
        <v>97</v>
      </c>
      <c r="H20" s="88" t="s">
        <v>98</v>
      </c>
      <c r="I20" s="88">
        <v>1</v>
      </c>
      <c r="J20" s="585"/>
      <c r="K20" s="585"/>
      <c r="L20" s="585"/>
      <c r="M20" s="692"/>
      <c r="N20" s="585"/>
      <c r="O20" s="692"/>
      <c r="P20" s="585"/>
      <c r="Q20" s="585"/>
      <c r="R20" s="585"/>
      <c r="S20" s="109"/>
    </row>
    <row r="21" spans="1:19" ht="111" customHeight="1" x14ac:dyDescent="0.25">
      <c r="A21" s="583">
        <v>8</v>
      </c>
      <c r="B21" s="583">
        <v>1</v>
      </c>
      <c r="C21" s="583">
        <v>4</v>
      </c>
      <c r="D21" s="583">
        <v>2</v>
      </c>
      <c r="E21" s="583" t="s">
        <v>117</v>
      </c>
      <c r="F21" s="583" t="s">
        <v>118</v>
      </c>
      <c r="G21" s="86" t="s">
        <v>119</v>
      </c>
      <c r="H21" s="86" t="s">
        <v>89</v>
      </c>
      <c r="I21" s="87">
        <v>200</v>
      </c>
      <c r="J21" s="583" t="s">
        <v>93</v>
      </c>
      <c r="K21" s="592" t="s">
        <v>120</v>
      </c>
      <c r="L21" s="592"/>
      <c r="M21" s="703">
        <v>30000</v>
      </c>
      <c r="N21" s="592"/>
      <c r="O21" s="703">
        <v>30000</v>
      </c>
      <c r="P21" s="592"/>
      <c r="Q21" s="583" t="s">
        <v>95</v>
      </c>
      <c r="R21" s="583" t="s">
        <v>96</v>
      </c>
      <c r="S21" s="109"/>
    </row>
    <row r="22" spans="1:19" ht="126.75" customHeight="1" x14ac:dyDescent="0.25">
      <c r="A22" s="584"/>
      <c r="B22" s="584"/>
      <c r="C22" s="584"/>
      <c r="D22" s="584"/>
      <c r="E22" s="584"/>
      <c r="F22" s="584"/>
      <c r="G22" s="86" t="s">
        <v>121</v>
      </c>
      <c r="H22" s="86" t="s">
        <v>89</v>
      </c>
      <c r="I22" s="87">
        <v>200</v>
      </c>
      <c r="J22" s="584"/>
      <c r="K22" s="593"/>
      <c r="L22" s="593"/>
      <c r="M22" s="851"/>
      <c r="N22" s="593"/>
      <c r="O22" s="851"/>
      <c r="P22" s="593"/>
      <c r="Q22" s="584"/>
      <c r="R22" s="584"/>
      <c r="S22" s="109"/>
    </row>
    <row r="23" spans="1:19" ht="159" customHeight="1" x14ac:dyDescent="0.25">
      <c r="A23" s="585"/>
      <c r="B23" s="585"/>
      <c r="C23" s="585"/>
      <c r="D23" s="585"/>
      <c r="E23" s="585"/>
      <c r="F23" s="585"/>
      <c r="G23" s="86" t="s">
        <v>97</v>
      </c>
      <c r="H23" s="86" t="s">
        <v>98</v>
      </c>
      <c r="I23" s="87">
        <v>1</v>
      </c>
      <c r="J23" s="585"/>
      <c r="K23" s="594"/>
      <c r="L23" s="594"/>
      <c r="M23" s="709"/>
      <c r="N23" s="594"/>
      <c r="O23" s="709"/>
      <c r="P23" s="594"/>
      <c r="Q23" s="585"/>
      <c r="R23" s="585"/>
      <c r="S23" s="109"/>
    </row>
    <row r="24" spans="1:19" ht="83.25" customHeight="1" x14ac:dyDescent="0.25">
      <c r="A24" s="606">
        <v>9</v>
      </c>
      <c r="B24" s="606">
        <v>1</v>
      </c>
      <c r="C24" s="606">
        <v>4</v>
      </c>
      <c r="D24" s="606">
        <v>2</v>
      </c>
      <c r="E24" s="601" t="s">
        <v>122</v>
      </c>
      <c r="F24" s="601" t="s">
        <v>123</v>
      </c>
      <c r="G24" s="89" t="s">
        <v>55</v>
      </c>
      <c r="H24" s="89" t="s">
        <v>89</v>
      </c>
      <c r="I24" s="89">
        <v>40</v>
      </c>
      <c r="J24" s="601" t="s">
        <v>124</v>
      </c>
      <c r="K24" s="606" t="s">
        <v>83</v>
      </c>
      <c r="L24" s="606"/>
      <c r="M24" s="852">
        <v>10000</v>
      </c>
      <c r="N24" s="606"/>
      <c r="O24" s="852">
        <v>10000</v>
      </c>
      <c r="P24" s="606"/>
      <c r="Q24" s="601" t="s">
        <v>95</v>
      </c>
      <c r="R24" s="601" t="s">
        <v>96</v>
      </c>
    </row>
    <row r="25" spans="1:19" ht="89.25" customHeight="1" x14ac:dyDescent="0.25">
      <c r="A25" s="606"/>
      <c r="B25" s="606"/>
      <c r="C25" s="606"/>
      <c r="D25" s="606"/>
      <c r="E25" s="601"/>
      <c r="F25" s="601"/>
      <c r="G25" s="89" t="s">
        <v>97</v>
      </c>
      <c r="H25" s="89" t="s">
        <v>98</v>
      </c>
      <c r="I25" s="89">
        <v>1</v>
      </c>
      <c r="J25" s="601"/>
      <c r="K25" s="606"/>
      <c r="L25" s="606"/>
      <c r="M25" s="852"/>
      <c r="N25" s="606"/>
      <c r="O25" s="852"/>
      <c r="P25" s="606"/>
      <c r="Q25" s="601"/>
      <c r="R25" s="601"/>
    </row>
    <row r="26" spans="1:19" ht="98.25" customHeight="1" x14ac:dyDescent="0.25">
      <c r="A26" s="592">
        <v>10</v>
      </c>
      <c r="B26" s="583">
        <v>1</v>
      </c>
      <c r="C26" s="583">
        <v>4</v>
      </c>
      <c r="D26" s="583">
        <v>5</v>
      </c>
      <c r="E26" s="583" t="s">
        <v>125</v>
      </c>
      <c r="F26" s="583" t="s">
        <v>126</v>
      </c>
      <c r="G26" s="88" t="s">
        <v>127</v>
      </c>
      <c r="H26" s="88" t="s">
        <v>89</v>
      </c>
      <c r="I26" s="88">
        <v>20</v>
      </c>
      <c r="J26" s="583" t="s">
        <v>93</v>
      </c>
      <c r="K26" s="583" t="s">
        <v>79</v>
      </c>
      <c r="L26" s="583"/>
      <c r="M26" s="691">
        <v>15000</v>
      </c>
      <c r="N26" s="583"/>
      <c r="O26" s="691">
        <v>15000</v>
      </c>
      <c r="P26" s="691"/>
      <c r="Q26" s="583" t="s">
        <v>95</v>
      </c>
      <c r="R26" s="583" t="s">
        <v>96</v>
      </c>
    </row>
    <row r="27" spans="1:19" ht="84" customHeight="1" x14ac:dyDescent="0.25">
      <c r="A27" s="594"/>
      <c r="B27" s="585"/>
      <c r="C27" s="585"/>
      <c r="D27" s="585"/>
      <c r="E27" s="585"/>
      <c r="F27" s="585"/>
      <c r="G27" s="88" t="s">
        <v>97</v>
      </c>
      <c r="H27" s="88" t="s">
        <v>98</v>
      </c>
      <c r="I27" s="88">
        <v>1</v>
      </c>
      <c r="J27" s="585"/>
      <c r="K27" s="585"/>
      <c r="L27" s="585"/>
      <c r="M27" s="692"/>
      <c r="N27" s="585"/>
      <c r="O27" s="692"/>
      <c r="P27" s="692"/>
      <c r="Q27" s="585"/>
      <c r="R27" s="585"/>
    </row>
    <row r="28" spans="1:19" ht="105" customHeight="1" x14ac:dyDescent="0.25">
      <c r="A28" s="592">
        <v>11</v>
      </c>
      <c r="B28" s="592">
        <v>1</v>
      </c>
      <c r="C28" s="592">
        <v>4</v>
      </c>
      <c r="D28" s="592">
        <v>2</v>
      </c>
      <c r="E28" s="583" t="s">
        <v>128</v>
      </c>
      <c r="F28" s="583" t="s">
        <v>129</v>
      </c>
      <c r="G28" s="89" t="s">
        <v>39</v>
      </c>
      <c r="H28" s="88" t="s">
        <v>89</v>
      </c>
      <c r="I28" s="88">
        <v>15</v>
      </c>
      <c r="J28" s="583" t="s">
        <v>130</v>
      </c>
      <c r="K28" s="583" t="s">
        <v>131</v>
      </c>
      <c r="L28" s="583"/>
      <c r="M28" s="691">
        <v>25000</v>
      </c>
      <c r="N28" s="583"/>
      <c r="O28" s="691">
        <v>25000</v>
      </c>
      <c r="P28" s="583"/>
      <c r="Q28" s="583" t="s">
        <v>95</v>
      </c>
      <c r="R28" s="583" t="s">
        <v>96</v>
      </c>
    </row>
    <row r="29" spans="1:19" ht="132.75" customHeight="1" x14ac:dyDescent="0.25">
      <c r="A29" s="594"/>
      <c r="B29" s="594"/>
      <c r="C29" s="594"/>
      <c r="D29" s="594"/>
      <c r="E29" s="585"/>
      <c r="F29" s="585"/>
      <c r="G29" s="89" t="s">
        <v>97</v>
      </c>
      <c r="H29" s="89" t="s">
        <v>98</v>
      </c>
      <c r="I29" s="89">
        <v>1</v>
      </c>
      <c r="J29" s="585"/>
      <c r="K29" s="585"/>
      <c r="L29" s="585"/>
      <c r="M29" s="692"/>
      <c r="N29" s="585"/>
      <c r="O29" s="692"/>
      <c r="P29" s="585"/>
      <c r="Q29" s="585"/>
      <c r="R29" s="585"/>
    </row>
    <row r="30" spans="1:19" ht="83.25" customHeight="1" x14ac:dyDescent="0.25">
      <c r="A30" s="583">
        <v>12</v>
      </c>
      <c r="B30" s="583">
        <v>1</v>
      </c>
      <c r="C30" s="583">
        <v>4</v>
      </c>
      <c r="D30" s="583">
        <v>2</v>
      </c>
      <c r="E30" s="583" t="s">
        <v>132</v>
      </c>
      <c r="F30" s="583" t="s">
        <v>133</v>
      </c>
      <c r="G30" s="88" t="s">
        <v>55</v>
      </c>
      <c r="H30" s="88" t="s">
        <v>89</v>
      </c>
      <c r="I30" s="88">
        <v>40</v>
      </c>
      <c r="J30" s="583" t="s">
        <v>134</v>
      </c>
      <c r="K30" s="583" t="s">
        <v>79</v>
      </c>
      <c r="L30" s="583"/>
      <c r="M30" s="691">
        <v>12000</v>
      </c>
      <c r="N30" s="583"/>
      <c r="O30" s="691">
        <v>12000</v>
      </c>
      <c r="P30" s="583"/>
      <c r="Q30" s="583" t="s">
        <v>95</v>
      </c>
      <c r="R30" s="583" t="s">
        <v>96</v>
      </c>
    </row>
    <row r="31" spans="1:19" ht="65.25" customHeight="1" x14ac:dyDescent="0.25">
      <c r="A31" s="585"/>
      <c r="B31" s="585"/>
      <c r="C31" s="585"/>
      <c r="D31" s="585"/>
      <c r="E31" s="585"/>
      <c r="F31" s="585"/>
      <c r="G31" s="88" t="s">
        <v>97</v>
      </c>
      <c r="H31" s="88" t="s">
        <v>98</v>
      </c>
      <c r="I31" s="88">
        <v>1</v>
      </c>
      <c r="J31" s="585"/>
      <c r="K31" s="585"/>
      <c r="L31" s="585"/>
      <c r="M31" s="692"/>
      <c r="N31" s="585"/>
      <c r="O31" s="692"/>
      <c r="P31" s="585"/>
      <c r="Q31" s="585"/>
      <c r="R31" s="585"/>
    </row>
    <row r="32" spans="1:19" s="17" customFormat="1" ht="84.75" customHeight="1" x14ac:dyDescent="0.25">
      <c r="A32" s="627">
        <v>13</v>
      </c>
      <c r="B32" s="627">
        <v>1</v>
      </c>
      <c r="C32" s="627">
        <v>4</v>
      </c>
      <c r="D32" s="627">
        <v>2</v>
      </c>
      <c r="E32" s="627" t="s">
        <v>135</v>
      </c>
      <c r="F32" s="627" t="s">
        <v>623</v>
      </c>
      <c r="G32" s="627" t="s">
        <v>624</v>
      </c>
      <c r="H32" s="627" t="s">
        <v>98</v>
      </c>
      <c r="I32" s="627">
        <v>5</v>
      </c>
      <c r="J32" s="627" t="s">
        <v>139</v>
      </c>
      <c r="K32" s="627" t="s">
        <v>131</v>
      </c>
      <c r="L32" s="627"/>
      <c r="M32" s="849">
        <v>35000</v>
      </c>
      <c r="N32" s="627"/>
      <c r="O32" s="849">
        <v>35000</v>
      </c>
      <c r="P32" s="627"/>
      <c r="Q32" s="627" t="s">
        <v>95</v>
      </c>
      <c r="R32" s="627" t="s">
        <v>96</v>
      </c>
    </row>
    <row r="33" spans="1:18" s="17" customFormat="1" ht="243.75" customHeight="1" x14ac:dyDescent="0.25">
      <c r="A33" s="628"/>
      <c r="B33" s="628"/>
      <c r="C33" s="628"/>
      <c r="D33" s="628"/>
      <c r="E33" s="628"/>
      <c r="F33" s="628"/>
      <c r="G33" s="628"/>
      <c r="H33" s="628"/>
      <c r="I33" s="628"/>
      <c r="J33" s="628"/>
      <c r="K33" s="628"/>
      <c r="L33" s="628"/>
      <c r="M33" s="850"/>
      <c r="N33" s="628"/>
      <c r="O33" s="850"/>
      <c r="P33" s="628"/>
      <c r="Q33" s="628"/>
      <c r="R33" s="628"/>
    </row>
    <row r="34" spans="1:18" ht="87" customHeight="1" x14ac:dyDescent="0.25">
      <c r="A34" s="847">
        <v>14</v>
      </c>
      <c r="B34" s="583">
        <v>1</v>
      </c>
      <c r="C34" s="583">
        <v>4</v>
      </c>
      <c r="D34" s="583">
        <v>2</v>
      </c>
      <c r="E34" s="583" t="s">
        <v>136</v>
      </c>
      <c r="F34" s="583" t="s">
        <v>137</v>
      </c>
      <c r="G34" s="88" t="s">
        <v>138</v>
      </c>
      <c r="H34" s="88" t="s">
        <v>89</v>
      </c>
      <c r="I34" s="88">
        <v>30</v>
      </c>
      <c r="J34" s="583" t="s">
        <v>139</v>
      </c>
      <c r="K34" s="583" t="s">
        <v>79</v>
      </c>
      <c r="L34" s="583"/>
      <c r="M34" s="691">
        <v>19500</v>
      </c>
      <c r="N34" s="583"/>
      <c r="O34" s="691">
        <v>19500</v>
      </c>
      <c r="P34" s="583"/>
      <c r="Q34" s="583" t="s">
        <v>95</v>
      </c>
      <c r="R34" s="583" t="s">
        <v>96</v>
      </c>
    </row>
    <row r="35" spans="1:18" ht="123" customHeight="1" x14ac:dyDescent="0.25">
      <c r="A35" s="848"/>
      <c r="B35" s="585"/>
      <c r="C35" s="585"/>
      <c r="D35" s="585"/>
      <c r="E35" s="585"/>
      <c r="F35" s="585"/>
      <c r="G35" s="88" t="s">
        <v>97</v>
      </c>
      <c r="H35" s="88" t="s">
        <v>98</v>
      </c>
      <c r="I35" s="88">
        <v>1</v>
      </c>
      <c r="J35" s="585"/>
      <c r="K35" s="585"/>
      <c r="L35" s="585"/>
      <c r="M35" s="692"/>
      <c r="N35" s="585"/>
      <c r="O35" s="692"/>
      <c r="P35" s="585"/>
      <c r="Q35" s="585"/>
      <c r="R35" s="585"/>
    </row>
    <row r="36" spans="1:18" ht="260.25" customHeight="1" x14ac:dyDescent="0.25">
      <c r="A36" s="223">
        <v>15</v>
      </c>
      <c r="B36" s="223">
        <v>1</v>
      </c>
      <c r="C36" s="223">
        <v>4</v>
      </c>
      <c r="D36" s="223">
        <v>2</v>
      </c>
      <c r="E36" s="224" t="s">
        <v>625</v>
      </c>
      <c r="F36" s="224" t="s">
        <v>626</v>
      </c>
      <c r="G36" s="223" t="s">
        <v>627</v>
      </c>
      <c r="H36" s="223" t="s">
        <v>98</v>
      </c>
      <c r="I36" s="223">
        <v>10</v>
      </c>
      <c r="J36" s="224" t="s">
        <v>139</v>
      </c>
      <c r="K36" s="223" t="s">
        <v>131</v>
      </c>
      <c r="L36" s="223"/>
      <c r="M36" s="227">
        <v>50000</v>
      </c>
      <c r="N36" s="223"/>
      <c r="O36" s="227">
        <v>50000</v>
      </c>
      <c r="P36" s="223"/>
      <c r="Q36" s="224" t="s">
        <v>95</v>
      </c>
      <c r="R36" s="224" t="s">
        <v>96</v>
      </c>
    </row>
    <row r="37" spans="1:18" ht="152.25" customHeight="1" x14ac:dyDescent="0.25">
      <c r="A37" s="223">
        <v>16</v>
      </c>
      <c r="B37" s="223">
        <v>1</v>
      </c>
      <c r="C37" s="223">
        <v>4</v>
      </c>
      <c r="D37" s="223">
        <v>2</v>
      </c>
      <c r="E37" s="224" t="s">
        <v>628</v>
      </c>
      <c r="F37" s="224" t="s">
        <v>629</v>
      </c>
      <c r="G37" s="223" t="s">
        <v>630</v>
      </c>
      <c r="H37" s="223" t="s">
        <v>98</v>
      </c>
      <c r="I37" s="223">
        <v>10</v>
      </c>
      <c r="J37" s="224" t="s">
        <v>631</v>
      </c>
      <c r="K37" s="223" t="s">
        <v>131</v>
      </c>
      <c r="L37" s="223"/>
      <c r="M37" s="227">
        <v>50000</v>
      </c>
      <c r="N37" s="223"/>
      <c r="O37" s="227">
        <v>50000</v>
      </c>
      <c r="P37" s="223"/>
      <c r="Q37" s="224" t="s">
        <v>95</v>
      </c>
      <c r="R37" s="224" t="s">
        <v>96</v>
      </c>
    </row>
    <row r="38" spans="1:18" x14ac:dyDescent="0.25">
      <c r="A38" s="22"/>
      <c r="B38" s="22"/>
      <c r="C38" s="22"/>
      <c r="D38" s="22"/>
      <c r="E38" s="22"/>
      <c r="F38" s="22"/>
      <c r="G38" s="22"/>
      <c r="H38" s="22"/>
      <c r="I38" s="22"/>
      <c r="J38" s="22"/>
      <c r="K38" s="22"/>
      <c r="L38" s="22"/>
      <c r="M38" s="22"/>
      <c r="N38" s="22"/>
      <c r="O38" s="22"/>
      <c r="P38" s="22"/>
      <c r="Q38" s="22"/>
      <c r="R38" s="22"/>
    </row>
    <row r="39" spans="1:18" x14ac:dyDescent="0.25">
      <c r="A39" s="22"/>
      <c r="B39" s="22"/>
      <c r="C39" s="22"/>
      <c r="D39" s="22"/>
      <c r="E39" s="22"/>
      <c r="F39" s="22"/>
      <c r="G39" s="22"/>
      <c r="H39" s="22"/>
      <c r="I39" s="22"/>
      <c r="J39" s="22"/>
      <c r="K39" s="22"/>
      <c r="L39" s="22"/>
      <c r="M39" s="819" t="s">
        <v>70</v>
      </c>
      <c r="N39" s="820"/>
      <c r="O39" s="819" t="s">
        <v>71</v>
      </c>
      <c r="P39" s="820"/>
      <c r="Q39" s="22"/>
      <c r="R39" s="22"/>
    </row>
    <row r="40" spans="1:18" x14ac:dyDescent="0.25">
      <c r="M40" s="29" t="s">
        <v>72</v>
      </c>
      <c r="N40" s="29" t="s">
        <v>73</v>
      </c>
      <c r="O40" s="29" t="s">
        <v>72</v>
      </c>
      <c r="P40" s="29" t="s">
        <v>73</v>
      </c>
    </row>
    <row r="41" spans="1:18" x14ac:dyDescent="0.25">
      <c r="M41" s="20">
        <v>16</v>
      </c>
      <c r="N41" s="21">
        <f>O7+O9+O11+O13+O15+O17+O19+O21+O24+O26+O28+O30+O32+O34+O36+O37</f>
        <v>340000</v>
      </c>
      <c r="O41" s="43" t="s">
        <v>74</v>
      </c>
      <c r="P41" s="44" t="s">
        <v>74</v>
      </c>
    </row>
  </sheetData>
  <mergeCells count="229">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 ref="R7:R8"/>
    <mergeCell ref="L7:L8"/>
    <mergeCell ref="A9:A10"/>
    <mergeCell ref="B9:B10"/>
    <mergeCell ref="C9:C10"/>
    <mergeCell ref="D9:D10"/>
    <mergeCell ref="E9:E10"/>
    <mergeCell ref="F9:F10"/>
    <mergeCell ref="J9:J10"/>
    <mergeCell ref="K9:K10"/>
    <mergeCell ref="M7:M8"/>
    <mergeCell ref="N7:N8"/>
    <mergeCell ref="O7:O8"/>
    <mergeCell ref="P7:P8"/>
    <mergeCell ref="Q7:Q8"/>
    <mergeCell ref="R9:R10"/>
    <mergeCell ref="A11:A12"/>
    <mergeCell ref="B11:B12"/>
    <mergeCell ref="C11:C12"/>
    <mergeCell ref="D11:D12"/>
    <mergeCell ref="E11:E12"/>
    <mergeCell ref="F11:F12"/>
    <mergeCell ref="J11:J12"/>
    <mergeCell ref="K11:K12"/>
    <mergeCell ref="L9:L10"/>
    <mergeCell ref="M9:M10"/>
    <mergeCell ref="N9:N10"/>
    <mergeCell ref="O9:O10"/>
    <mergeCell ref="P9:P10"/>
    <mergeCell ref="Q9:Q10"/>
    <mergeCell ref="R11:R12"/>
    <mergeCell ref="L11:L12"/>
    <mergeCell ref="M11:M12"/>
    <mergeCell ref="A13:A14"/>
    <mergeCell ref="B13:B14"/>
    <mergeCell ref="C13:C14"/>
    <mergeCell ref="D13:D14"/>
    <mergeCell ref="E13:E14"/>
    <mergeCell ref="F13:F14"/>
    <mergeCell ref="J13:J14"/>
    <mergeCell ref="K13:K14"/>
    <mergeCell ref="N11:N12"/>
    <mergeCell ref="O11:O12"/>
    <mergeCell ref="P11:P12"/>
    <mergeCell ref="Q11:Q12"/>
    <mergeCell ref="R13:R14"/>
    <mergeCell ref="A15:A16"/>
    <mergeCell ref="B15:B16"/>
    <mergeCell ref="C15:C16"/>
    <mergeCell ref="D15:D16"/>
    <mergeCell ref="E15:E16"/>
    <mergeCell ref="F15:F16"/>
    <mergeCell ref="J15:J16"/>
    <mergeCell ref="K15:K16"/>
    <mergeCell ref="L13:L14"/>
    <mergeCell ref="M13:M14"/>
    <mergeCell ref="N13:N14"/>
    <mergeCell ref="O13:O14"/>
    <mergeCell ref="P13:P14"/>
    <mergeCell ref="Q13:Q14"/>
    <mergeCell ref="R15:R16"/>
    <mergeCell ref="L15:L16"/>
    <mergeCell ref="M15:M16"/>
    <mergeCell ref="N15:N16"/>
    <mergeCell ref="A17:A18"/>
    <mergeCell ref="B17:B18"/>
    <mergeCell ref="C17:C18"/>
    <mergeCell ref="D17:D18"/>
    <mergeCell ref="E17:E18"/>
    <mergeCell ref="F17:F18"/>
    <mergeCell ref="J17:J18"/>
    <mergeCell ref="K17:K18"/>
    <mergeCell ref="O15:O16"/>
    <mergeCell ref="P15:P16"/>
    <mergeCell ref="Q15:Q16"/>
    <mergeCell ref="R17:R18"/>
    <mergeCell ref="A19:A20"/>
    <mergeCell ref="B19:B20"/>
    <mergeCell ref="C19:C20"/>
    <mergeCell ref="D19:D20"/>
    <mergeCell ref="E19:E20"/>
    <mergeCell ref="F19:F20"/>
    <mergeCell ref="J19:J20"/>
    <mergeCell ref="K19:K20"/>
    <mergeCell ref="L17:L18"/>
    <mergeCell ref="M17:M18"/>
    <mergeCell ref="N17:N18"/>
    <mergeCell ref="O17:O18"/>
    <mergeCell ref="P17:P18"/>
    <mergeCell ref="Q17:Q18"/>
    <mergeCell ref="R19:R20"/>
    <mergeCell ref="L19:L20"/>
    <mergeCell ref="M19:M20"/>
    <mergeCell ref="N19:N20"/>
    <mergeCell ref="O19:O20"/>
    <mergeCell ref="A21:A23"/>
    <mergeCell ref="B21:B23"/>
    <mergeCell ref="C21:C23"/>
    <mergeCell ref="D21:D23"/>
    <mergeCell ref="E21:E23"/>
    <mergeCell ref="F21:F23"/>
    <mergeCell ref="J21:J23"/>
    <mergeCell ref="K21:K23"/>
    <mergeCell ref="P19:P20"/>
    <mergeCell ref="Q19:Q20"/>
    <mergeCell ref="R21:R23"/>
    <mergeCell ref="A24:A25"/>
    <mergeCell ref="B24:B25"/>
    <mergeCell ref="C24:C25"/>
    <mergeCell ref="D24:D25"/>
    <mergeCell ref="E24:E25"/>
    <mergeCell ref="F24:F25"/>
    <mergeCell ref="J24:J25"/>
    <mergeCell ref="K24:K25"/>
    <mergeCell ref="L21:L23"/>
    <mergeCell ref="M21:M23"/>
    <mergeCell ref="N21:N23"/>
    <mergeCell ref="O21:O23"/>
    <mergeCell ref="P21:P23"/>
    <mergeCell ref="Q21:Q23"/>
    <mergeCell ref="R24:R25"/>
    <mergeCell ref="L24:L25"/>
    <mergeCell ref="M24:M25"/>
    <mergeCell ref="N24:N25"/>
    <mergeCell ref="O24:O25"/>
    <mergeCell ref="P24:P25"/>
    <mergeCell ref="A26:A27"/>
    <mergeCell ref="B26:B27"/>
    <mergeCell ref="C26:C27"/>
    <mergeCell ref="D26:D27"/>
    <mergeCell ref="E26:E27"/>
    <mergeCell ref="F26:F27"/>
    <mergeCell ref="J26:J27"/>
    <mergeCell ref="K26:K27"/>
    <mergeCell ref="Q24:Q25"/>
    <mergeCell ref="R26:R27"/>
    <mergeCell ref="A28:A29"/>
    <mergeCell ref="B28:B29"/>
    <mergeCell ref="C28:C29"/>
    <mergeCell ref="D28:D29"/>
    <mergeCell ref="E28:E29"/>
    <mergeCell ref="F28:F29"/>
    <mergeCell ref="J28:J29"/>
    <mergeCell ref="K28:K29"/>
    <mergeCell ref="L26:L27"/>
    <mergeCell ref="M26:M27"/>
    <mergeCell ref="N26:N27"/>
    <mergeCell ref="O26:O27"/>
    <mergeCell ref="P26:P27"/>
    <mergeCell ref="Q26:Q27"/>
    <mergeCell ref="R28:R29"/>
    <mergeCell ref="L28:L29"/>
    <mergeCell ref="M28:M29"/>
    <mergeCell ref="N28:N29"/>
    <mergeCell ref="O28:O29"/>
    <mergeCell ref="P28:P29"/>
    <mergeCell ref="Q28:Q29"/>
    <mergeCell ref="A30:A31"/>
    <mergeCell ref="B30:B31"/>
    <mergeCell ref="C30:C31"/>
    <mergeCell ref="D30:D31"/>
    <mergeCell ref="E30:E31"/>
    <mergeCell ref="F30:F31"/>
    <mergeCell ref="J30:J31"/>
    <mergeCell ref="K30:K31"/>
    <mergeCell ref="R30:R31"/>
    <mergeCell ref="L30:L31"/>
    <mergeCell ref="M30:M31"/>
    <mergeCell ref="N30:N31"/>
    <mergeCell ref="O30:O31"/>
    <mergeCell ref="P30:P31"/>
    <mergeCell ref="Q30:Q31"/>
    <mergeCell ref="A32:A33"/>
    <mergeCell ref="B32:B33"/>
    <mergeCell ref="C32:C33"/>
    <mergeCell ref="D32:D33"/>
    <mergeCell ref="E32:E33"/>
    <mergeCell ref="F32:F33"/>
    <mergeCell ref="J32:J33"/>
    <mergeCell ref="K32:K33"/>
    <mergeCell ref="R32:R33"/>
    <mergeCell ref="L32:L33"/>
    <mergeCell ref="M32:M33"/>
    <mergeCell ref="N32:N33"/>
    <mergeCell ref="O32:O33"/>
    <mergeCell ref="P32:P33"/>
    <mergeCell ref="Q32:Q33"/>
    <mergeCell ref="G32:G33"/>
    <mergeCell ref="H32:H33"/>
    <mergeCell ref="I32:I33"/>
    <mergeCell ref="P34:P35"/>
    <mergeCell ref="Q34:Q35"/>
    <mergeCell ref="R34:R35"/>
    <mergeCell ref="M39:N39"/>
    <mergeCell ref="O39:P39"/>
    <mergeCell ref="A34:A35"/>
    <mergeCell ref="B34:B35"/>
    <mergeCell ref="C34:C35"/>
    <mergeCell ref="D34:D35"/>
    <mergeCell ref="E34:E35"/>
    <mergeCell ref="F34:F35"/>
    <mergeCell ref="J34:J35"/>
    <mergeCell ref="K34:K35"/>
    <mergeCell ref="L34:L35"/>
    <mergeCell ref="M34:M35"/>
    <mergeCell ref="N34:N35"/>
    <mergeCell ref="O34:O35"/>
  </mergeCells>
  <pageMargins left="0.7" right="0.7" top="0.75" bottom="0.75" header="0.3" footer="0.3"/>
  <ignoredErrors>
    <ignoredError sqref="I7:I8 I9:I10"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S19"/>
  <sheetViews>
    <sheetView zoomScale="70" zoomScaleNormal="7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15.8554687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1708</v>
      </c>
    </row>
    <row r="3" spans="1:19" x14ac:dyDescent="0.25">
      <c r="M3" s="8"/>
      <c r="N3" s="8"/>
      <c r="O3" s="8"/>
      <c r="P3" s="8"/>
    </row>
    <row r="4" spans="1:19" s="10" customFormat="1" ht="47.25" customHeight="1" x14ac:dyDescent="0.25">
      <c r="A4" s="856" t="s">
        <v>0</v>
      </c>
      <c r="B4" s="662" t="s">
        <v>1</v>
      </c>
      <c r="C4" s="662" t="s">
        <v>2</v>
      </c>
      <c r="D4" s="662" t="s">
        <v>3</v>
      </c>
      <c r="E4" s="856" t="s">
        <v>4</v>
      </c>
      <c r="F4" s="856" t="s">
        <v>5</v>
      </c>
      <c r="G4" s="856" t="s">
        <v>6</v>
      </c>
      <c r="H4" s="662" t="s">
        <v>7</v>
      </c>
      <c r="I4" s="662"/>
      <c r="J4" s="856" t="s">
        <v>8</v>
      </c>
      <c r="K4" s="662" t="s">
        <v>9</v>
      </c>
      <c r="L4" s="857"/>
      <c r="M4" s="665" t="s">
        <v>10</v>
      </c>
      <c r="N4" s="665"/>
      <c r="O4" s="665" t="s">
        <v>11</v>
      </c>
      <c r="P4" s="665"/>
      <c r="Q4" s="856" t="s">
        <v>12</v>
      </c>
      <c r="R4" s="662" t="s">
        <v>13</v>
      </c>
      <c r="S4" s="9"/>
    </row>
    <row r="5" spans="1:19" s="10" customFormat="1" ht="35.25" customHeight="1" x14ac:dyDescent="0.2">
      <c r="A5" s="856"/>
      <c r="B5" s="662"/>
      <c r="C5" s="662"/>
      <c r="D5" s="662"/>
      <c r="E5" s="856"/>
      <c r="F5" s="856"/>
      <c r="G5" s="856"/>
      <c r="H5" s="83" t="s">
        <v>14</v>
      </c>
      <c r="I5" s="83" t="s">
        <v>15</v>
      </c>
      <c r="J5" s="856"/>
      <c r="K5" s="83">
        <v>2020</v>
      </c>
      <c r="L5" s="83">
        <v>2021</v>
      </c>
      <c r="M5" s="13">
        <v>2020</v>
      </c>
      <c r="N5" s="13">
        <v>2021</v>
      </c>
      <c r="O5" s="13">
        <v>2020</v>
      </c>
      <c r="P5" s="13">
        <v>2021</v>
      </c>
      <c r="Q5" s="856"/>
      <c r="R5" s="662"/>
      <c r="S5" s="9"/>
    </row>
    <row r="6" spans="1:19" s="10" customFormat="1" ht="15.75" customHeight="1" x14ac:dyDescent="0.2">
      <c r="A6" s="93" t="s">
        <v>16</v>
      </c>
      <c r="B6" s="83" t="s">
        <v>17</v>
      </c>
      <c r="C6" s="83" t="s">
        <v>18</v>
      </c>
      <c r="D6" s="83" t="s">
        <v>19</v>
      </c>
      <c r="E6" s="93" t="s">
        <v>20</v>
      </c>
      <c r="F6" s="93" t="s">
        <v>21</v>
      </c>
      <c r="G6" s="93" t="s">
        <v>22</v>
      </c>
      <c r="H6" s="83" t="s">
        <v>23</v>
      </c>
      <c r="I6" s="83" t="s">
        <v>24</v>
      </c>
      <c r="J6" s="93" t="s">
        <v>25</v>
      </c>
      <c r="K6" s="83" t="s">
        <v>26</v>
      </c>
      <c r="L6" s="83" t="s">
        <v>27</v>
      </c>
      <c r="M6" s="84" t="s">
        <v>28</v>
      </c>
      <c r="N6" s="84" t="s">
        <v>29</v>
      </c>
      <c r="O6" s="84" t="s">
        <v>30</v>
      </c>
      <c r="P6" s="84" t="s">
        <v>31</v>
      </c>
      <c r="Q6" s="93" t="s">
        <v>32</v>
      </c>
      <c r="R6" s="83" t="s">
        <v>33</v>
      </c>
      <c r="S6" s="9"/>
    </row>
    <row r="7" spans="1:19" s="17" customFormat="1" ht="162" customHeight="1" x14ac:dyDescent="0.25">
      <c r="A7" s="229">
        <v>1</v>
      </c>
      <c r="B7" s="229">
        <v>1</v>
      </c>
      <c r="C7" s="229">
        <v>4</v>
      </c>
      <c r="D7" s="228">
        <v>5</v>
      </c>
      <c r="E7" s="231" t="s">
        <v>143</v>
      </c>
      <c r="F7" s="231" t="s">
        <v>885</v>
      </c>
      <c r="G7" s="228" t="s">
        <v>127</v>
      </c>
      <c r="H7" s="228" t="s">
        <v>89</v>
      </c>
      <c r="I7" s="250" t="s">
        <v>144</v>
      </c>
      <c r="J7" s="228" t="s">
        <v>145</v>
      </c>
      <c r="K7" s="234" t="s">
        <v>104</v>
      </c>
      <c r="L7" s="234"/>
      <c r="M7" s="235">
        <v>70000</v>
      </c>
      <c r="N7" s="229"/>
      <c r="O7" s="235">
        <v>70000</v>
      </c>
      <c r="P7" s="235"/>
      <c r="Q7" s="228" t="s">
        <v>141</v>
      </c>
      <c r="R7" s="228" t="s">
        <v>142</v>
      </c>
      <c r="S7" s="16"/>
    </row>
    <row r="8" spans="1:19" s="17" customFormat="1" ht="249.6" customHeight="1" x14ac:dyDescent="0.25">
      <c r="A8" s="228">
        <v>2</v>
      </c>
      <c r="B8" s="228">
        <v>1</v>
      </c>
      <c r="C8" s="228">
        <v>4</v>
      </c>
      <c r="D8" s="228">
        <v>5</v>
      </c>
      <c r="E8" s="231" t="s">
        <v>146</v>
      </c>
      <c r="F8" s="231" t="s">
        <v>886</v>
      </c>
      <c r="G8" s="228" t="s">
        <v>632</v>
      </c>
      <c r="H8" s="228" t="s">
        <v>531</v>
      </c>
      <c r="I8" s="228">
        <v>1</v>
      </c>
      <c r="J8" s="228" t="s">
        <v>147</v>
      </c>
      <c r="K8" s="228" t="s">
        <v>131</v>
      </c>
      <c r="L8" s="228"/>
      <c r="M8" s="252">
        <v>30000</v>
      </c>
      <c r="N8" s="228"/>
      <c r="O8" s="252">
        <v>30000</v>
      </c>
      <c r="P8" s="228"/>
      <c r="Q8" s="228" t="s">
        <v>141</v>
      </c>
      <c r="R8" s="228" t="s">
        <v>142</v>
      </c>
      <c r="S8" s="16"/>
    </row>
    <row r="9" spans="1:19" s="253" customFormat="1" ht="133.9" customHeight="1" x14ac:dyDescent="0.25">
      <c r="A9" s="228">
        <v>3</v>
      </c>
      <c r="B9" s="228">
        <v>1</v>
      </c>
      <c r="C9" s="228">
        <v>4</v>
      </c>
      <c r="D9" s="228">
        <v>5</v>
      </c>
      <c r="E9" s="231" t="s">
        <v>149</v>
      </c>
      <c r="F9" s="231" t="s">
        <v>150</v>
      </c>
      <c r="G9" s="228" t="s">
        <v>151</v>
      </c>
      <c r="H9" s="228" t="s">
        <v>887</v>
      </c>
      <c r="I9" s="228" t="s">
        <v>888</v>
      </c>
      <c r="J9" s="228" t="s">
        <v>152</v>
      </c>
      <c r="K9" s="228" t="s">
        <v>889</v>
      </c>
      <c r="L9" s="228"/>
      <c r="M9" s="252">
        <v>30000</v>
      </c>
      <c r="N9" s="228"/>
      <c r="O9" s="252">
        <v>30000</v>
      </c>
      <c r="P9" s="228"/>
      <c r="Q9" s="228" t="s">
        <v>141</v>
      </c>
      <c r="R9" s="228" t="s">
        <v>142</v>
      </c>
    </row>
    <row r="10" spans="1:19" s="17" customFormat="1" ht="348.6" customHeight="1" x14ac:dyDescent="0.25">
      <c r="A10" s="228">
        <v>4</v>
      </c>
      <c r="B10" s="228">
        <v>1</v>
      </c>
      <c r="C10" s="228">
        <v>4</v>
      </c>
      <c r="D10" s="228">
        <v>5</v>
      </c>
      <c r="E10" s="231" t="s">
        <v>890</v>
      </c>
      <c r="F10" s="231" t="s">
        <v>891</v>
      </c>
      <c r="G10" s="228" t="s">
        <v>632</v>
      </c>
      <c r="H10" s="228" t="s">
        <v>633</v>
      </c>
      <c r="I10" s="228" t="s">
        <v>634</v>
      </c>
      <c r="J10" s="228" t="s">
        <v>892</v>
      </c>
      <c r="K10" s="228" t="s">
        <v>131</v>
      </c>
      <c r="L10" s="254"/>
      <c r="M10" s="252">
        <v>30000</v>
      </c>
      <c r="N10" s="254"/>
      <c r="O10" s="252">
        <v>30000</v>
      </c>
      <c r="P10" s="254"/>
      <c r="Q10" s="228" t="s">
        <v>141</v>
      </c>
      <c r="R10" s="228" t="s">
        <v>142</v>
      </c>
    </row>
    <row r="11" spans="1:19" s="54" customFormat="1" ht="145.5" customHeight="1" x14ac:dyDescent="0.25">
      <c r="A11" s="88">
        <v>5</v>
      </c>
      <c r="B11" s="88">
        <v>1</v>
      </c>
      <c r="C11" s="88">
        <v>4</v>
      </c>
      <c r="D11" s="88">
        <v>5</v>
      </c>
      <c r="E11" s="85" t="s">
        <v>153</v>
      </c>
      <c r="F11" s="85" t="s">
        <v>154</v>
      </c>
      <c r="G11" s="88" t="s">
        <v>155</v>
      </c>
      <c r="H11" s="96" t="s">
        <v>89</v>
      </c>
      <c r="I11" s="88">
        <v>100</v>
      </c>
      <c r="J11" s="88" t="s">
        <v>156</v>
      </c>
      <c r="K11" s="88" t="s">
        <v>157</v>
      </c>
      <c r="L11" s="88"/>
      <c r="M11" s="98">
        <v>27000</v>
      </c>
      <c r="N11" s="88"/>
      <c r="O11" s="98">
        <v>27000</v>
      </c>
      <c r="P11" s="88"/>
      <c r="Q11" s="88" t="s">
        <v>141</v>
      </c>
      <c r="R11" s="96" t="s">
        <v>142</v>
      </c>
    </row>
    <row r="12" spans="1:19" ht="270.60000000000002" customHeight="1" x14ac:dyDescent="0.25">
      <c r="A12" s="229">
        <v>6</v>
      </c>
      <c r="B12" s="228">
        <v>1</v>
      </c>
      <c r="C12" s="229">
        <v>4</v>
      </c>
      <c r="D12" s="228">
        <v>5</v>
      </c>
      <c r="E12" s="231" t="s">
        <v>635</v>
      </c>
      <c r="F12" s="231" t="s">
        <v>636</v>
      </c>
      <c r="G12" s="228" t="s">
        <v>632</v>
      </c>
      <c r="H12" s="228" t="s">
        <v>531</v>
      </c>
      <c r="I12" s="250" t="s">
        <v>99</v>
      </c>
      <c r="J12" s="228" t="s">
        <v>637</v>
      </c>
      <c r="K12" s="234" t="s">
        <v>131</v>
      </c>
      <c r="L12" s="234"/>
      <c r="M12" s="235">
        <v>20000</v>
      </c>
      <c r="N12" s="229"/>
      <c r="O12" s="235">
        <v>20000</v>
      </c>
      <c r="P12" s="235"/>
      <c r="Q12" s="228" t="s">
        <v>141</v>
      </c>
      <c r="R12" s="228" t="s">
        <v>142</v>
      </c>
    </row>
    <row r="13" spans="1:19" ht="216.6" customHeight="1" x14ac:dyDescent="0.25">
      <c r="A13" s="228">
        <v>7</v>
      </c>
      <c r="B13" s="228">
        <v>1</v>
      </c>
      <c r="C13" s="228">
        <v>4</v>
      </c>
      <c r="D13" s="228">
        <v>5</v>
      </c>
      <c r="E13" s="231" t="s">
        <v>638</v>
      </c>
      <c r="F13" s="231" t="s">
        <v>639</v>
      </c>
      <c r="G13" s="228" t="s">
        <v>632</v>
      </c>
      <c r="H13" s="228" t="s">
        <v>531</v>
      </c>
      <c r="I13" s="228">
        <v>1</v>
      </c>
      <c r="J13" s="228" t="s">
        <v>640</v>
      </c>
      <c r="K13" s="228" t="s">
        <v>140</v>
      </c>
      <c r="L13" s="228"/>
      <c r="M13" s="252">
        <v>20000</v>
      </c>
      <c r="N13" s="228"/>
      <c r="O13" s="252">
        <v>20000</v>
      </c>
      <c r="P13" s="228"/>
      <c r="Q13" s="228" t="s">
        <v>141</v>
      </c>
      <c r="R13" s="228" t="s">
        <v>142</v>
      </c>
    </row>
    <row r="14" spans="1:19" ht="190.15" customHeight="1" x14ac:dyDescent="0.25">
      <c r="A14" s="228">
        <v>8</v>
      </c>
      <c r="B14" s="228">
        <v>1</v>
      </c>
      <c r="C14" s="228">
        <v>4</v>
      </c>
      <c r="D14" s="228">
        <v>5</v>
      </c>
      <c r="E14" s="231" t="s">
        <v>641</v>
      </c>
      <c r="F14" s="231" t="s">
        <v>642</v>
      </c>
      <c r="G14" s="228" t="s">
        <v>632</v>
      </c>
      <c r="H14" s="228" t="s">
        <v>643</v>
      </c>
      <c r="I14" s="228" t="s">
        <v>634</v>
      </c>
      <c r="J14" s="228" t="s">
        <v>644</v>
      </c>
      <c r="K14" s="228" t="s">
        <v>140</v>
      </c>
      <c r="L14" s="228"/>
      <c r="M14" s="252">
        <v>30000</v>
      </c>
      <c r="N14" s="228"/>
      <c r="O14" s="252">
        <v>30000</v>
      </c>
      <c r="P14" s="228"/>
      <c r="Q14" s="228" t="s">
        <v>141</v>
      </c>
      <c r="R14" s="228" t="s">
        <v>142</v>
      </c>
    </row>
    <row r="15" spans="1:19" ht="240.6" customHeight="1" x14ac:dyDescent="0.25">
      <c r="A15" s="228">
        <v>9</v>
      </c>
      <c r="B15" s="228">
        <v>1</v>
      </c>
      <c r="C15" s="228">
        <v>4</v>
      </c>
      <c r="D15" s="228">
        <v>5</v>
      </c>
      <c r="E15" s="231" t="s">
        <v>645</v>
      </c>
      <c r="F15" s="231" t="s">
        <v>646</v>
      </c>
      <c r="G15" s="228" t="s">
        <v>632</v>
      </c>
      <c r="H15" s="228" t="s">
        <v>643</v>
      </c>
      <c r="I15" s="228" t="s">
        <v>647</v>
      </c>
      <c r="J15" s="228" t="s">
        <v>648</v>
      </c>
      <c r="K15" s="228" t="s">
        <v>140</v>
      </c>
      <c r="L15" s="228"/>
      <c r="M15" s="252">
        <v>30000</v>
      </c>
      <c r="N15" s="228"/>
      <c r="O15" s="252">
        <v>30000</v>
      </c>
      <c r="P15" s="228"/>
      <c r="Q15" s="228" t="s">
        <v>141</v>
      </c>
      <c r="R15" s="228" t="s">
        <v>142</v>
      </c>
    </row>
    <row r="16" spans="1:19" x14ac:dyDescent="0.25">
      <c r="A16" s="51"/>
      <c r="B16" s="51"/>
      <c r="C16" s="51"/>
      <c r="D16" s="51"/>
      <c r="E16" s="51"/>
      <c r="F16" s="51"/>
      <c r="G16" s="51"/>
      <c r="H16" s="51"/>
      <c r="I16" s="51"/>
      <c r="J16" s="51"/>
      <c r="K16" s="51"/>
      <c r="L16" s="51"/>
      <c r="M16" s="51"/>
      <c r="N16" s="51"/>
      <c r="O16" s="51"/>
      <c r="P16" s="51"/>
      <c r="Q16" s="51"/>
      <c r="R16" s="51"/>
    </row>
    <row r="17" spans="1:18" x14ac:dyDescent="0.25">
      <c r="A17" s="51"/>
      <c r="B17" s="51"/>
      <c r="C17" s="51"/>
      <c r="D17" s="51"/>
      <c r="E17" s="51"/>
      <c r="F17" s="51"/>
      <c r="G17" s="51"/>
      <c r="H17" s="51"/>
      <c r="I17" s="51"/>
      <c r="J17" s="51"/>
      <c r="K17" s="51"/>
      <c r="L17" s="51"/>
      <c r="M17" s="819" t="s">
        <v>70</v>
      </c>
      <c r="N17" s="820"/>
      <c r="O17" s="819" t="s">
        <v>71</v>
      </c>
      <c r="P17" s="820"/>
      <c r="Q17" s="51"/>
      <c r="R17" s="51"/>
    </row>
    <row r="18" spans="1:18" x14ac:dyDescent="0.25">
      <c r="A18" s="51"/>
      <c r="B18" s="51"/>
      <c r="C18" s="51"/>
      <c r="D18" s="51"/>
      <c r="E18" s="51"/>
      <c r="F18" s="51"/>
      <c r="G18" s="51"/>
      <c r="H18" s="51"/>
      <c r="I18" s="51"/>
      <c r="J18" s="51"/>
      <c r="K18" s="51"/>
      <c r="L18" s="51"/>
      <c r="M18" s="29" t="s">
        <v>72</v>
      </c>
      <c r="N18" s="29" t="s">
        <v>73</v>
      </c>
      <c r="O18" s="29" t="s">
        <v>72</v>
      </c>
      <c r="P18" s="29" t="s">
        <v>73</v>
      </c>
      <c r="Q18" s="51"/>
      <c r="R18" s="51"/>
    </row>
    <row r="19" spans="1:18" x14ac:dyDescent="0.25">
      <c r="M19" s="20">
        <v>9</v>
      </c>
      <c r="N19" s="21">
        <f>O7+O8+O9+O10+O11+O12+O13+O14+O15</f>
        <v>287000</v>
      </c>
      <c r="O19" s="43" t="s">
        <v>74</v>
      </c>
      <c r="P19" s="44" t="s">
        <v>74</v>
      </c>
    </row>
  </sheetData>
  <mergeCells count="16">
    <mergeCell ref="M17:N17"/>
    <mergeCell ref="O17:P17"/>
    <mergeCell ref="Q4:Q5"/>
    <mergeCell ref="R4:R5"/>
    <mergeCell ref="O4:P4"/>
    <mergeCell ref="A4:A5"/>
    <mergeCell ref="B4:B5"/>
    <mergeCell ref="G4:G5"/>
    <mergeCell ref="H4:I4"/>
    <mergeCell ref="J4:J5"/>
    <mergeCell ref="K4:L4"/>
    <mergeCell ref="M4:N4"/>
    <mergeCell ref="C4:C5"/>
    <mergeCell ref="D4:D5"/>
    <mergeCell ref="E4:E5"/>
    <mergeCell ref="F4:F5"/>
  </mergeCells>
  <pageMargins left="0.7" right="0.7" top="0.75" bottom="0.75" header="0.3" footer="0.3"/>
  <ignoredErrors>
    <ignoredError sqref="I12 I7"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S18"/>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5703125" style="6" customWidth="1"/>
    <col min="7" max="7" width="35.7109375" style="6" customWidth="1"/>
    <col min="8" max="8" width="20.42578125" style="6" customWidth="1"/>
    <col min="9" max="9" width="15.425781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1707</v>
      </c>
    </row>
    <row r="3" spans="1:19" x14ac:dyDescent="0.25">
      <c r="M3" s="8"/>
      <c r="N3" s="8"/>
      <c r="O3" s="8"/>
      <c r="P3" s="8"/>
    </row>
    <row r="4" spans="1:19" s="10" customFormat="1" ht="58.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x14ac:dyDescent="0.2">
      <c r="A5" s="655"/>
      <c r="B5" s="657"/>
      <c r="C5" s="657"/>
      <c r="D5" s="657"/>
      <c r="E5" s="655"/>
      <c r="F5" s="655"/>
      <c r="G5" s="655"/>
      <c r="H5" s="11" t="s">
        <v>14</v>
      </c>
      <c r="I5" s="11" t="s">
        <v>15</v>
      </c>
      <c r="J5" s="655"/>
      <c r="K5" s="12">
        <v>2020</v>
      </c>
      <c r="L5" s="12">
        <v>2021</v>
      </c>
      <c r="M5" s="13">
        <v>2020</v>
      </c>
      <c r="N5" s="13">
        <v>2021</v>
      </c>
      <c r="O5" s="13">
        <v>2020</v>
      </c>
      <c r="P5" s="13">
        <v>2021</v>
      </c>
      <c r="Q5" s="655"/>
      <c r="R5" s="657"/>
      <c r="S5" s="9"/>
    </row>
    <row r="6" spans="1:19" s="10" customFormat="1" x14ac:dyDescent="0.2">
      <c r="A6" s="14" t="s">
        <v>16</v>
      </c>
      <c r="B6" s="11" t="s">
        <v>17</v>
      </c>
      <c r="C6" s="11" t="s">
        <v>18</v>
      </c>
      <c r="D6" s="11" t="s">
        <v>19</v>
      </c>
      <c r="E6" s="14" t="s">
        <v>20</v>
      </c>
      <c r="F6" s="14" t="s">
        <v>21</v>
      </c>
      <c r="G6" s="14" t="s">
        <v>22</v>
      </c>
      <c r="H6" s="11" t="s">
        <v>23</v>
      </c>
      <c r="I6" s="11" t="s">
        <v>24</v>
      </c>
      <c r="J6" s="14" t="s">
        <v>25</v>
      </c>
      <c r="K6" s="12" t="s">
        <v>26</v>
      </c>
      <c r="L6" s="12" t="s">
        <v>27</v>
      </c>
      <c r="M6" s="15" t="s">
        <v>28</v>
      </c>
      <c r="N6" s="15" t="s">
        <v>29</v>
      </c>
      <c r="O6" s="15" t="s">
        <v>30</v>
      </c>
      <c r="P6" s="15" t="s">
        <v>31</v>
      </c>
      <c r="Q6" s="14" t="s">
        <v>32</v>
      </c>
      <c r="R6" s="11" t="s">
        <v>33</v>
      </c>
      <c r="S6" s="9"/>
    </row>
    <row r="7" spans="1:19" s="17" customFormat="1" ht="210" x14ac:dyDescent="0.25">
      <c r="A7" s="25">
        <v>1</v>
      </c>
      <c r="B7" s="24">
        <v>1</v>
      </c>
      <c r="C7" s="25">
        <v>4</v>
      </c>
      <c r="D7" s="24">
        <v>2</v>
      </c>
      <c r="E7" s="24" t="s">
        <v>158</v>
      </c>
      <c r="F7" s="24" t="s">
        <v>159</v>
      </c>
      <c r="G7" s="24" t="s">
        <v>55</v>
      </c>
      <c r="H7" s="52" t="s">
        <v>160</v>
      </c>
      <c r="I7" s="52" t="s">
        <v>161</v>
      </c>
      <c r="J7" s="24" t="s">
        <v>162</v>
      </c>
      <c r="K7" s="26" t="s">
        <v>42</v>
      </c>
      <c r="L7" s="26"/>
      <c r="M7" s="27">
        <v>16000</v>
      </c>
      <c r="N7" s="31"/>
      <c r="O7" s="27">
        <v>16000</v>
      </c>
      <c r="P7" s="27"/>
      <c r="Q7" s="53" t="s">
        <v>163</v>
      </c>
      <c r="R7" s="53" t="s">
        <v>164</v>
      </c>
      <c r="S7" s="16"/>
    </row>
    <row r="8" spans="1:19" s="19" customFormat="1" ht="195" x14ac:dyDescent="0.25">
      <c r="A8" s="25">
        <v>2</v>
      </c>
      <c r="B8" s="25">
        <v>1</v>
      </c>
      <c r="C8" s="25">
        <v>4</v>
      </c>
      <c r="D8" s="24">
        <v>2</v>
      </c>
      <c r="E8" s="24" t="s">
        <v>165</v>
      </c>
      <c r="F8" s="24" t="s">
        <v>166</v>
      </c>
      <c r="G8" s="24" t="s">
        <v>127</v>
      </c>
      <c r="H8" s="52" t="s">
        <v>167</v>
      </c>
      <c r="I8" s="52" t="s">
        <v>168</v>
      </c>
      <c r="J8" s="24" t="s">
        <v>162</v>
      </c>
      <c r="K8" s="26" t="s">
        <v>42</v>
      </c>
      <c r="L8" s="26"/>
      <c r="M8" s="27">
        <v>45000</v>
      </c>
      <c r="N8" s="31"/>
      <c r="O8" s="27">
        <v>45000</v>
      </c>
      <c r="P8" s="27"/>
      <c r="Q8" s="53" t="s">
        <v>163</v>
      </c>
      <c r="R8" s="53" t="s">
        <v>164</v>
      </c>
      <c r="S8" s="18"/>
    </row>
    <row r="9" spans="1:19" s="19" customFormat="1" ht="150" x14ac:dyDescent="0.25">
      <c r="A9" s="25">
        <v>3</v>
      </c>
      <c r="B9" s="25">
        <v>1</v>
      </c>
      <c r="C9" s="25">
        <v>4</v>
      </c>
      <c r="D9" s="24">
        <v>5</v>
      </c>
      <c r="E9" s="46" t="s">
        <v>169</v>
      </c>
      <c r="F9" s="46" t="s">
        <v>170</v>
      </c>
      <c r="G9" s="24" t="s">
        <v>171</v>
      </c>
      <c r="H9" s="52" t="s">
        <v>167</v>
      </c>
      <c r="I9" s="52" t="s">
        <v>172</v>
      </c>
      <c r="J9" s="24" t="s">
        <v>173</v>
      </c>
      <c r="K9" s="26" t="s">
        <v>42</v>
      </c>
      <c r="L9" s="26"/>
      <c r="M9" s="27">
        <v>39000</v>
      </c>
      <c r="N9" s="31"/>
      <c r="O9" s="27">
        <v>39000</v>
      </c>
      <c r="P9" s="27"/>
      <c r="Q9" s="53" t="s">
        <v>163</v>
      </c>
      <c r="R9" s="53" t="s">
        <v>164</v>
      </c>
      <c r="S9" s="18"/>
    </row>
    <row r="10" spans="1:19" s="19" customFormat="1" ht="150" x14ac:dyDescent="0.25">
      <c r="A10" s="25">
        <v>4</v>
      </c>
      <c r="B10" s="25">
        <v>1</v>
      </c>
      <c r="C10" s="25">
        <v>4</v>
      </c>
      <c r="D10" s="24">
        <v>2</v>
      </c>
      <c r="E10" s="24" t="s">
        <v>174</v>
      </c>
      <c r="F10" s="24" t="s">
        <v>175</v>
      </c>
      <c r="G10" s="24" t="s">
        <v>55</v>
      </c>
      <c r="H10" s="52" t="s">
        <v>160</v>
      </c>
      <c r="I10" s="52" t="s">
        <v>176</v>
      </c>
      <c r="J10" s="24" t="s">
        <v>177</v>
      </c>
      <c r="K10" s="26" t="s">
        <v>42</v>
      </c>
      <c r="L10" s="26"/>
      <c r="M10" s="27">
        <v>40000</v>
      </c>
      <c r="N10" s="31"/>
      <c r="O10" s="27">
        <v>40000</v>
      </c>
      <c r="P10" s="27"/>
      <c r="Q10" s="53" t="s">
        <v>163</v>
      </c>
      <c r="R10" s="53" t="s">
        <v>164</v>
      </c>
      <c r="S10" s="18"/>
    </row>
    <row r="11" spans="1:19" s="19" customFormat="1" ht="120" x14ac:dyDescent="0.25">
      <c r="A11" s="25">
        <v>5</v>
      </c>
      <c r="B11" s="25">
        <v>1</v>
      </c>
      <c r="C11" s="25">
        <v>4</v>
      </c>
      <c r="D11" s="24">
        <v>2</v>
      </c>
      <c r="E11" s="24" t="s">
        <v>178</v>
      </c>
      <c r="F11" s="24" t="s">
        <v>179</v>
      </c>
      <c r="G11" s="24" t="s">
        <v>127</v>
      </c>
      <c r="H11" s="52" t="s">
        <v>167</v>
      </c>
      <c r="I11" s="52" t="s">
        <v>172</v>
      </c>
      <c r="J11" s="24" t="s">
        <v>180</v>
      </c>
      <c r="K11" s="26" t="s">
        <v>42</v>
      </c>
      <c r="L11" s="26"/>
      <c r="M11" s="27">
        <v>20000</v>
      </c>
      <c r="N11" s="31"/>
      <c r="O11" s="27">
        <v>20000</v>
      </c>
      <c r="P11" s="27"/>
      <c r="Q11" s="53" t="s">
        <v>163</v>
      </c>
      <c r="R11" s="53" t="s">
        <v>164</v>
      </c>
      <c r="S11" s="18"/>
    </row>
    <row r="12" spans="1:19" ht="120" x14ac:dyDescent="0.25">
      <c r="A12" s="25">
        <v>6</v>
      </c>
      <c r="B12" s="24">
        <v>1</v>
      </c>
      <c r="C12" s="24">
        <v>4</v>
      </c>
      <c r="D12" s="24">
        <v>2</v>
      </c>
      <c r="E12" s="24" t="s">
        <v>181</v>
      </c>
      <c r="F12" s="24" t="s">
        <v>182</v>
      </c>
      <c r="G12" s="24" t="s">
        <v>183</v>
      </c>
      <c r="H12" s="24" t="s">
        <v>184</v>
      </c>
      <c r="I12" s="24" t="s">
        <v>185</v>
      </c>
      <c r="J12" s="24" t="s">
        <v>186</v>
      </c>
      <c r="K12" s="25" t="s">
        <v>42</v>
      </c>
      <c r="L12" s="26"/>
      <c r="M12" s="32">
        <v>25000</v>
      </c>
      <c r="N12" s="33"/>
      <c r="O12" s="32">
        <v>25000</v>
      </c>
      <c r="P12" s="33"/>
      <c r="Q12" s="53" t="s">
        <v>163</v>
      </c>
      <c r="R12" s="53" t="s">
        <v>164</v>
      </c>
    </row>
    <row r="13" spans="1:19" ht="120" x14ac:dyDescent="0.25">
      <c r="A13" s="25">
        <v>7</v>
      </c>
      <c r="B13" s="36">
        <v>1</v>
      </c>
      <c r="C13" s="36">
        <v>4</v>
      </c>
      <c r="D13" s="36">
        <v>5</v>
      </c>
      <c r="E13" s="36" t="s">
        <v>187</v>
      </c>
      <c r="F13" s="41" t="s">
        <v>188</v>
      </c>
      <c r="G13" s="41" t="s">
        <v>127</v>
      </c>
      <c r="H13" s="52" t="s">
        <v>167</v>
      </c>
      <c r="I13" s="52" t="s">
        <v>189</v>
      </c>
      <c r="J13" s="41" t="s">
        <v>190</v>
      </c>
      <c r="K13" s="36" t="s">
        <v>42</v>
      </c>
      <c r="L13" s="38"/>
      <c r="M13" s="35">
        <v>45000</v>
      </c>
      <c r="N13" s="35"/>
      <c r="O13" s="35">
        <v>45000</v>
      </c>
      <c r="P13" s="38"/>
      <c r="Q13" s="53" t="s">
        <v>163</v>
      </c>
      <c r="R13" s="53" t="s">
        <v>164</v>
      </c>
    </row>
    <row r="14" spans="1:19" ht="210" x14ac:dyDescent="0.25">
      <c r="A14" s="25">
        <v>8</v>
      </c>
      <c r="B14" s="25">
        <v>1</v>
      </c>
      <c r="C14" s="25">
        <v>4</v>
      </c>
      <c r="D14" s="24">
        <v>2</v>
      </c>
      <c r="E14" s="24" t="s">
        <v>191</v>
      </c>
      <c r="F14" s="24" t="s">
        <v>192</v>
      </c>
      <c r="G14" s="24" t="s">
        <v>127</v>
      </c>
      <c r="H14" s="52" t="s">
        <v>167</v>
      </c>
      <c r="I14" s="52" t="s">
        <v>168</v>
      </c>
      <c r="J14" s="24" t="s">
        <v>162</v>
      </c>
      <c r="K14" s="26" t="s">
        <v>42</v>
      </c>
      <c r="L14" s="26"/>
      <c r="M14" s="27">
        <v>60000</v>
      </c>
      <c r="N14" s="31"/>
      <c r="O14" s="27">
        <v>60000</v>
      </c>
      <c r="P14" s="27"/>
      <c r="Q14" s="53" t="s">
        <v>163</v>
      </c>
      <c r="R14" s="53" t="s">
        <v>164</v>
      </c>
    </row>
    <row r="16" spans="1:19" x14ac:dyDescent="0.25">
      <c r="M16" s="819" t="s">
        <v>70</v>
      </c>
      <c r="N16" s="820"/>
      <c r="O16" s="819" t="s">
        <v>71</v>
      </c>
      <c r="P16" s="820"/>
    </row>
    <row r="17" spans="13:16" x14ac:dyDescent="0.25">
      <c r="M17" s="29" t="s">
        <v>72</v>
      </c>
      <c r="N17" s="29" t="s">
        <v>73</v>
      </c>
      <c r="O17" s="29" t="s">
        <v>72</v>
      </c>
      <c r="P17" s="29" t="s">
        <v>73</v>
      </c>
    </row>
    <row r="18" spans="13:16" x14ac:dyDescent="0.25">
      <c r="M18" s="20">
        <v>8</v>
      </c>
      <c r="N18" s="21">
        <f>O7+O8+O9+O10+O11+O12+O13+O14</f>
        <v>290000</v>
      </c>
      <c r="O18" s="43" t="s">
        <v>74</v>
      </c>
      <c r="P18" s="44" t="s">
        <v>74</v>
      </c>
    </row>
  </sheetData>
  <mergeCells count="16">
    <mergeCell ref="Q4:Q5"/>
    <mergeCell ref="R4:R5"/>
    <mergeCell ref="O4:P4"/>
    <mergeCell ref="A4:A5"/>
    <mergeCell ref="B4:B5"/>
    <mergeCell ref="C4:C5"/>
    <mergeCell ref="D4:D5"/>
    <mergeCell ref="E4:E5"/>
    <mergeCell ref="F4:F5"/>
    <mergeCell ref="G4:G5"/>
    <mergeCell ref="H4:I4"/>
    <mergeCell ref="J4:J5"/>
    <mergeCell ref="K4:L4"/>
    <mergeCell ref="M4:N4"/>
    <mergeCell ref="M16:N16"/>
    <mergeCell ref="O16:P1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S26"/>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7" t="s">
        <v>1706</v>
      </c>
    </row>
    <row r="3" spans="1:19" x14ac:dyDescent="0.25">
      <c r="M3" s="8"/>
      <c r="N3" s="8"/>
      <c r="O3" s="8"/>
      <c r="P3" s="8"/>
    </row>
    <row r="4" spans="1:1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ht="35.25" customHeight="1" x14ac:dyDescent="0.2">
      <c r="A5" s="655"/>
      <c r="B5" s="657"/>
      <c r="C5" s="657"/>
      <c r="D5" s="657"/>
      <c r="E5" s="655"/>
      <c r="F5" s="655"/>
      <c r="G5" s="655"/>
      <c r="H5" s="82" t="s">
        <v>14</v>
      </c>
      <c r="I5" s="82" t="s">
        <v>15</v>
      </c>
      <c r="J5" s="655"/>
      <c r="K5" s="83">
        <v>2020</v>
      </c>
      <c r="L5" s="83">
        <v>2021</v>
      </c>
      <c r="M5" s="13">
        <v>2020</v>
      </c>
      <c r="N5" s="13">
        <v>2021</v>
      </c>
      <c r="O5" s="13">
        <v>2020</v>
      </c>
      <c r="P5" s="13">
        <v>2021</v>
      </c>
      <c r="Q5" s="655"/>
      <c r="R5" s="657"/>
      <c r="S5" s="9"/>
    </row>
    <row r="6" spans="1:19" s="10" customFormat="1" ht="15.75" customHeight="1" x14ac:dyDescent="0.2">
      <c r="A6" s="81" t="s">
        <v>16</v>
      </c>
      <c r="B6" s="82" t="s">
        <v>17</v>
      </c>
      <c r="C6" s="82" t="s">
        <v>18</v>
      </c>
      <c r="D6" s="82" t="s">
        <v>19</v>
      </c>
      <c r="E6" s="81" t="s">
        <v>20</v>
      </c>
      <c r="F6" s="81" t="s">
        <v>21</v>
      </c>
      <c r="G6" s="81" t="s">
        <v>22</v>
      </c>
      <c r="H6" s="82" t="s">
        <v>23</v>
      </c>
      <c r="I6" s="82" t="s">
        <v>24</v>
      </c>
      <c r="J6" s="81" t="s">
        <v>25</v>
      </c>
      <c r="K6" s="83" t="s">
        <v>26</v>
      </c>
      <c r="L6" s="83" t="s">
        <v>27</v>
      </c>
      <c r="M6" s="84" t="s">
        <v>28</v>
      </c>
      <c r="N6" s="84" t="s">
        <v>29</v>
      </c>
      <c r="O6" s="84" t="s">
        <v>30</v>
      </c>
      <c r="P6" s="84" t="s">
        <v>31</v>
      </c>
      <c r="Q6" s="81" t="s">
        <v>32</v>
      </c>
      <c r="R6" s="82" t="s">
        <v>33</v>
      </c>
      <c r="S6" s="9"/>
    </row>
    <row r="7" spans="1:19" s="10" customFormat="1" ht="74.25" customHeight="1" x14ac:dyDescent="0.2">
      <c r="A7" s="616">
        <v>1</v>
      </c>
      <c r="B7" s="700">
        <v>1</v>
      </c>
      <c r="C7" s="616">
        <v>4</v>
      </c>
      <c r="D7" s="700">
        <v>2</v>
      </c>
      <c r="E7" s="700" t="s">
        <v>193</v>
      </c>
      <c r="F7" s="700" t="s">
        <v>194</v>
      </c>
      <c r="G7" s="700" t="s">
        <v>195</v>
      </c>
      <c r="H7" s="88" t="s">
        <v>196</v>
      </c>
      <c r="I7" s="69" t="s">
        <v>77</v>
      </c>
      <c r="J7" s="700" t="s">
        <v>197</v>
      </c>
      <c r="K7" s="737" t="s">
        <v>79</v>
      </c>
      <c r="L7" s="737"/>
      <c r="M7" s="739">
        <v>14000</v>
      </c>
      <c r="N7" s="739"/>
      <c r="O7" s="649">
        <v>14000</v>
      </c>
      <c r="P7" s="739"/>
      <c r="Q7" s="858" t="s">
        <v>198</v>
      </c>
      <c r="R7" s="858" t="s">
        <v>199</v>
      </c>
      <c r="S7" s="9"/>
    </row>
    <row r="8" spans="1:19" s="37" customFormat="1" ht="79.5" customHeight="1" x14ac:dyDescent="0.25">
      <c r="A8" s="651"/>
      <c r="B8" s="701"/>
      <c r="C8" s="651"/>
      <c r="D8" s="701"/>
      <c r="E8" s="701"/>
      <c r="F8" s="701"/>
      <c r="G8" s="701"/>
      <c r="H8" s="88" t="s">
        <v>200</v>
      </c>
      <c r="I8" s="88">
        <v>300</v>
      </c>
      <c r="J8" s="701"/>
      <c r="K8" s="738"/>
      <c r="L8" s="738"/>
      <c r="M8" s="740"/>
      <c r="N8" s="740"/>
      <c r="O8" s="650"/>
      <c r="P8" s="740"/>
      <c r="Q8" s="859"/>
      <c r="R8" s="859"/>
      <c r="S8" s="104"/>
    </row>
    <row r="9" spans="1:19" ht="148.5" customHeight="1" x14ac:dyDescent="0.25">
      <c r="A9" s="89">
        <v>2</v>
      </c>
      <c r="B9" s="96">
        <v>1</v>
      </c>
      <c r="C9" s="95">
        <v>4</v>
      </c>
      <c r="D9" s="96">
        <v>2</v>
      </c>
      <c r="E9" s="88" t="s">
        <v>201</v>
      </c>
      <c r="F9" s="88" t="s">
        <v>202</v>
      </c>
      <c r="G9" s="88" t="s">
        <v>203</v>
      </c>
      <c r="H9" s="88" t="s">
        <v>196</v>
      </c>
      <c r="I9" s="88">
        <v>20</v>
      </c>
      <c r="J9" s="96" t="s">
        <v>197</v>
      </c>
      <c r="K9" s="108" t="s">
        <v>79</v>
      </c>
      <c r="L9" s="108"/>
      <c r="M9" s="90">
        <v>14000</v>
      </c>
      <c r="N9" s="89"/>
      <c r="O9" s="90">
        <v>14000</v>
      </c>
      <c r="P9" s="90"/>
      <c r="Q9" s="117" t="s">
        <v>198</v>
      </c>
      <c r="R9" s="117" t="s">
        <v>199</v>
      </c>
      <c r="S9" s="109"/>
    </row>
    <row r="10" spans="1:19" ht="83.25" customHeight="1" x14ac:dyDescent="0.25">
      <c r="A10" s="583">
        <v>3</v>
      </c>
      <c r="B10" s="700">
        <v>1</v>
      </c>
      <c r="C10" s="616">
        <v>4</v>
      </c>
      <c r="D10" s="700">
        <v>2</v>
      </c>
      <c r="E10" s="583" t="s">
        <v>204</v>
      </c>
      <c r="F10" s="583" t="s">
        <v>205</v>
      </c>
      <c r="G10" s="583" t="s">
        <v>127</v>
      </c>
      <c r="H10" s="96" t="s">
        <v>206</v>
      </c>
      <c r="I10" s="95">
        <v>1</v>
      </c>
      <c r="J10" s="700" t="s">
        <v>197</v>
      </c>
      <c r="K10" s="616" t="s">
        <v>79</v>
      </c>
      <c r="L10" s="616"/>
      <c r="M10" s="649">
        <v>120000</v>
      </c>
      <c r="N10" s="616"/>
      <c r="O10" s="691">
        <v>120000</v>
      </c>
      <c r="P10" s="616"/>
      <c r="Q10" s="858" t="s">
        <v>198</v>
      </c>
      <c r="R10" s="858" t="s">
        <v>199</v>
      </c>
      <c r="S10" s="109"/>
    </row>
    <row r="11" spans="1:19" ht="85.5" customHeight="1" x14ac:dyDescent="0.25">
      <c r="A11" s="585"/>
      <c r="B11" s="701"/>
      <c r="C11" s="651"/>
      <c r="D11" s="701"/>
      <c r="E11" s="585"/>
      <c r="F11" s="585"/>
      <c r="G11" s="585"/>
      <c r="H11" s="88" t="s">
        <v>207</v>
      </c>
      <c r="I11" s="89">
        <v>40</v>
      </c>
      <c r="J11" s="701"/>
      <c r="K11" s="651"/>
      <c r="L11" s="651"/>
      <c r="M11" s="650"/>
      <c r="N11" s="651"/>
      <c r="O11" s="692"/>
      <c r="P11" s="651"/>
      <c r="Q11" s="859"/>
      <c r="R11" s="859"/>
      <c r="S11" s="109"/>
    </row>
    <row r="12" spans="1:19" ht="81" customHeight="1" x14ac:dyDescent="0.25">
      <c r="A12" s="616">
        <v>4</v>
      </c>
      <c r="B12" s="700">
        <v>1</v>
      </c>
      <c r="C12" s="616">
        <v>4</v>
      </c>
      <c r="D12" s="700">
        <v>2</v>
      </c>
      <c r="E12" s="700" t="s">
        <v>208</v>
      </c>
      <c r="F12" s="700" t="s">
        <v>209</v>
      </c>
      <c r="G12" s="700" t="s">
        <v>127</v>
      </c>
      <c r="H12" s="96" t="s">
        <v>206</v>
      </c>
      <c r="I12" s="95">
        <v>1</v>
      </c>
      <c r="J12" s="700" t="s">
        <v>197</v>
      </c>
      <c r="K12" s="647" t="s">
        <v>79</v>
      </c>
      <c r="L12" s="616"/>
      <c r="M12" s="649">
        <v>60000</v>
      </c>
      <c r="N12" s="616"/>
      <c r="O12" s="649">
        <v>60000</v>
      </c>
      <c r="P12" s="616"/>
      <c r="Q12" s="858" t="s">
        <v>198</v>
      </c>
      <c r="R12" s="858" t="s">
        <v>199</v>
      </c>
    </row>
    <row r="13" spans="1:19" ht="75" customHeight="1" x14ac:dyDescent="0.25">
      <c r="A13" s="651"/>
      <c r="B13" s="701"/>
      <c r="C13" s="651"/>
      <c r="D13" s="701"/>
      <c r="E13" s="701"/>
      <c r="F13" s="701"/>
      <c r="G13" s="701"/>
      <c r="H13" s="88" t="s">
        <v>207</v>
      </c>
      <c r="I13" s="96">
        <v>30</v>
      </c>
      <c r="J13" s="701"/>
      <c r="K13" s="648"/>
      <c r="L13" s="651"/>
      <c r="M13" s="650"/>
      <c r="N13" s="651"/>
      <c r="O13" s="650"/>
      <c r="P13" s="651"/>
      <c r="Q13" s="859"/>
      <c r="R13" s="859"/>
    </row>
    <row r="14" spans="1:19" ht="150.75" customHeight="1" x14ac:dyDescent="0.25">
      <c r="A14" s="95">
        <v>5</v>
      </c>
      <c r="B14" s="96">
        <v>1</v>
      </c>
      <c r="C14" s="95">
        <v>4</v>
      </c>
      <c r="D14" s="96">
        <v>2</v>
      </c>
      <c r="E14" s="54" t="s">
        <v>210</v>
      </c>
      <c r="F14" s="96" t="s">
        <v>211</v>
      </c>
      <c r="G14" s="96" t="s">
        <v>212</v>
      </c>
      <c r="H14" s="96" t="s">
        <v>213</v>
      </c>
      <c r="I14" s="68" t="s">
        <v>99</v>
      </c>
      <c r="J14" s="96" t="s">
        <v>197</v>
      </c>
      <c r="K14" s="103" t="s">
        <v>83</v>
      </c>
      <c r="L14" s="103"/>
      <c r="M14" s="97">
        <v>15000</v>
      </c>
      <c r="N14" s="95"/>
      <c r="O14" s="97">
        <v>15000</v>
      </c>
      <c r="P14" s="97"/>
      <c r="Q14" s="117" t="s">
        <v>198</v>
      </c>
      <c r="R14" s="117" t="s">
        <v>199</v>
      </c>
    </row>
    <row r="15" spans="1:19" ht="156.75" customHeight="1" x14ac:dyDescent="0.25">
      <c r="A15" s="95">
        <v>6</v>
      </c>
      <c r="B15" s="96">
        <v>1</v>
      </c>
      <c r="C15" s="95">
        <v>4</v>
      </c>
      <c r="D15" s="96">
        <v>2</v>
      </c>
      <c r="E15" s="96" t="s">
        <v>214</v>
      </c>
      <c r="F15" s="96" t="s">
        <v>215</v>
      </c>
      <c r="G15" s="96" t="s">
        <v>212</v>
      </c>
      <c r="H15" s="96" t="s">
        <v>213</v>
      </c>
      <c r="I15" s="68" t="s">
        <v>99</v>
      </c>
      <c r="J15" s="96" t="s">
        <v>197</v>
      </c>
      <c r="K15" s="103" t="s">
        <v>83</v>
      </c>
      <c r="L15" s="103"/>
      <c r="M15" s="97">
        <v>31500</v>
      </c>
      <c r="N15" s="95"/>
      <c r="O15" s="97">
        <v>31500</v>
      </c>
      <c r="P15" s="97"/>
      <c r="Q15" s="117" t="s">
        <v>198</v>
      </c>
      <c r="R15" s="117" t="s">
        <v>199</v>
      </c>
    </row>
    <row r="16" spans="1:19" s="17" customFormat="1" ht="74.25" customHeight="1" x14ac:dyDescent="0.25">
      <c r="A16" s="625">
        <v>7</v>
      </c>
      <c r="B16" s="627">
        <v>1</v>
      </c>
      <c r="C16" s="625">
        <v>4</v>
      </c>
      <c r="D16" s="625">
        <v>2</v>
      </c>
      <c r="E16" s="627" t="s">
        <v>216</v>
      </c>
      <c r="F16" s="627" t="s">
        <v>217</v>
      </c>
      <c r="G16" s="627" t="s">
        <v>127</v>
      </c>
      <c r="H16" s="231" t="s">
        <v>218</v>
      </c>
      <c r="I16" s="228">
        <v>1</v>
      </c>
      <c r="J16" s="627" t="s">
        <v>219</v>
      </c>
      <c r="K16" s="641" t="s">
        <v>131</v>
      </c>
      <c r="L16" s="627"/>
      <c r="M16" s="643">
        <v>30000</v>
      </c>
      <c r="N16" s="627"/>
      <c r="O16" s="864">
        <v>30000</v>
      </c>
      <c r="P16" s="627"/>
      <c r="Q16" s="862" t="s">
        <v>198</v>
      </c>
      <c r="R16" s="862" t="s">
        <v>199</v>
      </c>
    </row>
    <row r="17" spans="1:18" s="17" customFormat="1" ht="74.25" customHeight="1" x14ac:dyDescent="0.25">
      <c r="A17" s="626"/>
      <c r="B17" s="628"/>
      <c r="C17" s="626"/>
      <c r="D17" s="626"/>
      <c r="E17" s="628"/>
      <c r="F17" s="628"/>
      <c r="G17" s="628"/>
      <c r="H17" s="228" t="s">
        <v>220</v>
      </c>
      <c r="I17" s="250" t="s">
        <v>221</v>
      </c>
      <c r="J17" s="628"/>
      <c r="K17" s="642"/>
      <c r="L17" s="628"/>
      <c r="M17" s="644"/>
      <c r="N17" s="628"/>
      <c r="O17" s="865"/>
      <c r="P17" s="628"/>
      <c r="Q17" s="863"/>
      <c r="R17" s="863"/>
    </row>
    <row r="18" spans="1:18" ht="83.25" customHeight="1" x14ac:dyDescent="0.25">
      <c r="A18" s="616">
        <v>8</v>
      </c>
      <c r="B18" s="700">
        <v>1</v>
      </c>
      <c r="C18" s="616">
        <v>4</v>
      </c>
      <c r="D18" s="700">
        <v>2</v>
      </c>
      <c r="E18" s="700" t="s">
        <v>222</v>
      </c>
      <c r="F18" s="700" t="s">
        <v>223</v>
      </c>
      <c r="G18" s="616" t="s">
        <v>224</v>
      </c>
      <c r="H18" s="96" t="s">
        <v>213</v>
      </c>
      <c r="I18" s="95">
        <v>1</v>
      </c>
      <c r="J18" s="700" t="s">
        <v>225</v>
      </c>
      <c r="K18" s="616" t="s">
        <v>83</v>
      </c>
      <c r="L18" s="616"/>
      <c r="M18" s="649">
        <v>40000</v>
      </c>
      <c r="N18" s="616"/>
      <c r="O18" s="649">
        <v>40000</v>
      </c>
      <c r="P18" s="616"/>
      <c r="Q18" s="858" t="s">
        <v>198</v>
      </c>
      <c r="R18" s="858" t="s">
        <v>199</v>
      </c>
    </row>
    <row r="19" spans="1:18" ht="96.75" customHeight="1" x14ac:dyDescent="0.25">
      <c r="A19" s="651"/>
      <c r="B19" s="701"/>
      <c r="C19" s="651"/>
      <c r="D19" s="701"/>
      <c r="E19" s="701"/>
      <c r="F19" s="701"/>
      <c r="G19" s="651"/>
      <c r="H19" s="96" t="s">
        <v>200</v>
      </c>
      <c r="I19" s="68" t="s">
        <v>226</v>
      </c>
      <c r="J19" s="701"/>
      <c r="K19" s="651"/>
      <c r="L19" s="651"/>
      <c r="M19" s="650"/>
      <c r="N19" s="651"/>
      <c r="O19" s="650"/>
      <c r="P19" s="651"/>
      <c r="Q19" s="859"/>
      <c r="R19" s="859"/>
    </row>
    <row r="20" spans="1:18" ht="180" customHeight="1" x14ac:dyDescent="0.25">
      <c r="A20" s="95">
        <v>9</v>
      </c>
      <c r="B20" s="96">
        <v>1</v>
      </c>
      <c r="C20" s="95">
        <v>4</v>
      </c>
      <c r="D20" s="96">
        <v>5</v>
      </c>
      <c r="E20" s="96" t="s">
        <v>227</v>
      </c>
      <c r="F20" s="96" t="s">
        <v>228</v>
      </c>
      <c r="G20" s="96" t="s">
        <v>229</v>
      </c>
      <c r="H20" s="96" t="s">
        <v>230</v>
      </c>
      <c r="I20" s="68" t="s">
        <v>231</v>
      </c>
      <c r="J20" s="96" t="s">
        <v>232</v>
      </c>
      <c r="K20" s="103" t="s">
        <v>83</v>
      </c>
      <c r="L20" s="103"/>
      <c r="M20" s="97">
        <v>50000</v>
      </c>
      <c r="N20" s="95"/>
      <c r="O20" s="97">
        <v>50000</v>
      </c>
      <c r="P20" s="97"/>
      <c r="Q20" s="117" t="s">
        <v>198</v>
      </c>
      <c r="R20" s="117" t="s">
        <v>199</v>
      </c>
    </row>
    <row r="21" spans="1:18" ht="96.75" customHeight="1" x14ac:dyDescent="0.25">
      <c r="A21" s="616">
        <v>10</v>
      </c>
      <c r="B21" s="700">
        <v>1</v>
      </c>
      <c r="C21" s="616">
        <v>4</v>
      </c>
      <c r="D21" s="700">
        <v>5</v>
      </c>
      <c r="E21" s="700" t="s">
        <v>233</v>
      </c>
      <c r="F21" s="700" t="s">
        <v>234</v>
      </c>
      <c r="G21" s="700" t="s">
        <v>55</v>
      </c>
      <c r="H21" s="96" t="s">
        <v>235</v>
      </c>
      <c r="I21" s="96">
        <v>1</v>
      </c>
      <c r="J21" s="700" t="s">
        <v>236</v>
      </c>
      <c r="K21" s="700" t="s">
        <v>79</v>
      </c>
      <c r="L21" s="700"/>
      <c r="M21" s="860">
        <v>16500</v>
      </c>
      <c r="N21" s="700"/>
      <c r="O21" s="860">
        <v>16500</v>
      </c>
      <c r="P21" s="700"/>
      <c r="Q21" s="858" t="s">
        <v>198</v>
      </c>
      <c r="R21" s="858" t="s">
        <v>199</v>
      </c>
    </row>
    <row r="22" spans="1:18" ht="102" customHeight="1" x14ac:dyDescent="0.25">
      <c r="A22" s="651"/>
      <c r="B22" s="701"/>
      <c r="C22" s="651"/>
      <c r="D22" s="701"/>
      <c r="E22" s="701"/>
      <c r="F22" s="701"/>
      <c r="G22" s="701"/>
      <c r="H22" s="96" t="s">
        <v>237</v>
      </c>
      <c r="I22" s="68" t="s">
        <v>92</v>
      </c>
      <c r="J22" s="701"/>
      <c r="K22" s="701"/>
      <c r="L22" s="701"/>
      <c r="M22" s="861"/>
      <c r="N22" s="701"/>
      <c r="O22" s="861"/>
      <c r="P22" s="701"/>
      <c r="Q22" s="859"/>
      <c r="R22" s="859"/>
    </row>
    <row r="24" spans="1:18" ht="20.25" customHeight="1" x14ac:dyDescent="0.25">
      <c r="M24" s="819" t="s">
        <v>70</v>
      </c>
      <c r="N24" s="820"/>
      <c r="O24" s="819" t="s">
        <v>71</v>
      </c>
      <c r="P24" s="820"/>
    </row>
    <row r="25" spans="1:18" ht="15.75" customHeight="1" x14ac:dyDescent="0.25">
      <c r="M25" s="29" t="s">
        <v>72</v>
      </c>
      <c r="N25" s="29" t="s">
        <v>73</v>
      </c>
      <c r="O25" s="29" t="s">
        <v>72</v>
      </c>
      <c r="P25" s="29" t="s">
        <v>73</v>
      </c>
    </row>
    <row r="26" spans="1:18" ht="21" customHeight="1" x14ac:dyDescent="0.25">
      <c r="M26" s="89">
        <v>10</v>
      </c>
      <c r="N26" s="90">
        <f>O7+O9+O10+O12+O14+O15+O16+O18+O20+O21</f>
        <v>391000</v>
      </c>
      <c r="O26" s="43" t="s">
        <v>74</v>
      </c>
      <c r="P26" s="44" t="s">
        <v>74</v>
      </c>
    </row>
  </sheetData>
  <mergeCells count="112">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A10:A11"/>
    <mergeCell ref="B10:B11"/>
    <mergeCell ref="C10:C11"/>
    <mergeCell ref="D10:D11"/>
    <mergeCell ref="E10:E11"/>
    <mergeCell ref="F10:F11"/>
    <mergeCell ref="K7:K8"/>
    <mergeCell ref="L7:L8"/>
    <mergeCell ref="M7:M8"/>
    <mergeCell ref="N7:N8"/>
    <mergeCell ref="O7:O8"/>
    <mergeCell ref="P7:P8"/>
    <mergeCell ref="O10:O11"/>
    <mergeCell ref="P10:P11"/>
    <mergeCell ref="Q10:Q11"/>
    <mergeCell ref="R10:R11"/>
    <mergeCell ref="A12:A13"/>
    <mergeCell ref="B12:B13"/>
    <mergeCell ref="C12:C13"/>
    <mergeCell ref="D12:D13"/>
    <mergeCell ref="E12:E13"/>
    <mergeCell ref="G10:G11"/>
    <mergeCell ref="J10:J11"/>
    <mergeCell ref="K10:K11"/>
    <mergeCell ref="L10:L11"/>
    <mergeCell ref="M10:M11"/>
    <mergeCell ref="N10:N11"/>
    <mergeCell ref="N12:N13"/>
    <mergeCell ref="O12:O13"/>
    <mergeCell ref="P12:P13"/>
    <mergeCell ref="Q12:Q13"/>
    <mergeCell ref="R12:R13"/>
    <mergeCell ref="F12:F13"/>
    <mergeCell ref="G12:G13"/>
    <mergeCell ref="J12:J13"/>
    <mergeCell ref="K12:K13"/>
    <mergeCell ref="L12:L13"/>
    <mergeCell ref="M12:M13"/>
    <mergeCell ref="A16:A17"/>
    <mergeCell ref="B16:B17"/>
    <mergeCell ref="C16:C17"/>
    <mergeCell ref="D16:D17"/>
    <mergeCell ref="E16:E17"/>
    <mergeCell ref="F16:F17"/>
    <mergeCell ref="G16:G17"/>
    <mergeCell ref="P16:P17"/>
    <mergeCell ref="Q16:Q17"/>
    <mergeCell ref="R16:R17"/>
    <mergeCell ref="M24:N24"/>
    <mergeCell ref="O24:P24"/>
    <mergeCell ref="J16:J17"/>
    <mergeCell ref="K16:K17"/>
    <mergeCell ref="L16:L17"/>
    <mergeCell ref="M16:M17"/>
    <mergeCell ref="N16:N17"/>
    <mergeCell ref="O16:O17"/>
    <mergeCell ref="A18:A19"/>
    <mergeCell ref="B18:B19"/>
    <mergeCell ref="C18:C19"/>
    <mergeCell ref="D18:D19"/>
    <mergeCell ref="E18:E19"/>
    <mergeCell ref="F18:F19"/>
    <mergeCell ref="G18:G19"/>
    <mergeCell ref="J18:J19"/>
    <mergeCell ref="K18:K19"/>
    <mergeCell ref="L18:L19"/>
    <mergeCell ref="M18:M19"/>
    <mergeCell ref="N18:N19"/>
    <mergeCell ref="O18:O19"/>
    <mergeCell ref="P18:P19"/>
    <mergeCell ref="Q18:Q19"/>
    <mergeCell ref="R18:R19"/>
    <mergeCell ref="A21:A22"/>
    <mergeCell ref="B21:B22"/>
    <mergeCell ref="C21:C22"/>
    <mergeCell ref="D21:D22"/>
    <mergeCell ref="E21:E22"/>
    <mergeCell ref="F21:F22"/>
    <mergeCell ref="G21:G22"/>
    <mergeCell ref="J21:J22"/>
    <mergeCell ref="K21:K22"/>
    <mergeCell ref="L21:L22"/>
    <mergeCell ref="M21:M22"/>
    <mergeCell ref="N21:N22"/>
    <mergeCell ref="O21:O22"/>
    <mergeCell ref="P21:P22"/>
    <mergeCell ref="Q21:Q22"/>
    <mergeCell ref="R21:R22"/>
  </mergeCells>
  <pageMargins left="0.7" right="0.7" top="0.75" bottom="0.75" header="0.3" footer="0.3"/>
  <ignoredErrors>
    <ignoredError sqref="I7 I14 I15 I17 I19 I20 I22"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S35"/>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8" customWidth="1"/>
    <col min="14" max="14" width="17.28515625" style="6" customWidth="1"/>
    <col min="15" max="15" width="18" style="8" customWidth="1"/>
    <col min="16"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1705</v>
      </c>
    </row>
    <row r="3" spans="1:19" x14ac:dyDescent="0.25">
      <c r="N3" s="8"/>
      <c r="P3" s="8"/>
    </row>
    <row r="4" spans="1:19" ht="47.25" customHeight="1" x14ac:dyDescent="0.25">
      <c r="A4" s="875" t="s">
        <v>0</v>
      </c>
      <c r="B4" s="877" t="s">
        <v>1</v>
      </c>
      <c r="C4" s="877" t="s">
        <v>2</v>
      </c>
      <c r="D4" s="877" t="s">
        <v>3</v>
      </c>
      <c r="E4" s="875" t="s">
        <v>4</v>
      </c>
      <c r="F4" s="875" t="s">
        <v>5</v>
      </c>
      <c r="G4" s="875" t="s">
        <v>6</v>
      </c>
      <c r="H4" s="878" t="s">
        <v>7</v>
      </c>
      <c r="I4" s="871"/>
      <c r="J4" s="875" t="s">
        <v>8</v>
      </c>
      <c r="K4" s="878" t="s">
        <v>9</v>
      </c>
      <c r="L4" s="871"/>
      <c r="M4" s="879" t="s">
        <v>10</v>
      </c>
      <c r="N4" s="871"/>
      <c r="O4" s="879" t="s">
        <v>11</v>
      </c>
      <c r="P4" s="871"/>
      <c r="Q4" s="875" t="s">
        <v>12</v>
      </c>
      <c r="R4" s="877" t="s">
        <v>13</v>
      </c>
      <c r="S4" s="119"/>
    </row>
    <row r="5" spans="1:19" ht="35.25" customHeight="1" x14ac:dyDescent="0.25">
      <c r="A5" s="876"/>
      <c r="B5" s="876"/>
      <c r="C5" s="876"/>
      <c r="D5" s="876"/>
      <c r="E5" s="876"/>
      <c r="F5" s="876"/>
      <c r="G5" s="876"/>
      <c r="H5" s="120" t="s">
        <v>14</v>
      </c>
      <c r="I5" s="120" t="s">
        <v>15</v>
      </c>
      <c r="J5" s="876"/>
      <c r="K5" s="121">
        <v>2020</v>
      </c>
      <c r="L5" s="121">
        <v>2021</v>
      </c>
      <c r="M5" s="122">
        <v>2020</v>
      </c>
      <c r="N5" s="122">
        <v>2021</v>
      </c>
      <c r="O5" s="122">
        <v>2020</v>
      </c>
      <c r="P5" s="122">
        <v>2021</v>
      </c>
      <c r="Q5" s="876"/>
      <c r="R5" s="876"/>
      <c r="S5" s="119"/>
    </row>
    <row r="6" spans="1:19" ht="15.75" customHeight="1" x14ac:dyDescent="0.25">
      <c r="A6" s="123" t="s">
        <v>16</v>
      </c>
      <c r="B6" s="120" t="s">
        <v>17</v>
      </c>
      <c r="C6" s="120" t="s">
        <v>18</v>
      </c>
      <c r="D6" s="120" t="s">
        <v>19</v>
      </c>
      <c r="E6" s="123" t="s">
        <v>20</v>
      </c>
      <c r="F6" s="123" t="s">
        <v>21</v>
      </c>
      <c r="G6" s="123" t="s">
        <v>22</v>
      </c>
      <c r="H6" s="120" t="s">
        <v>23</v>
      </c>
      <c r="I6" s="120" t="s">
        <v>24</v>
      </c>
      <c r="J6" s="123" t="s">
        <v>25</v>
      </c>
      <c r="K6" s="121" t="s">
        <v>26</v>
      </c>
      <c r="L6" s="121" t="s">
        <v>27</v>
      </c>
      <c r="M6" s="124" t="s">
        <v>28</v>
      </c>
      <c r="N6" s="124" t="s">
        <v>29</v>
      </c>
      <c r="O6" s="124" t="s">
        <v>30</v>
      </c>
      <c r="P6" s="124" t="s">
        <v>31</v>
      </c>
      <c r="Q6" s="123" t="s">
        <v>32</v>
      </c>
      <c r="R6" s="120" t="s">
        <v>33</v>
      </c>
      <c r="S6" s="119"/>
    </row>
    <row r="7" spans="1:19" s="17" customFormat="1" ht="71.25" customHeight="1" x14ac:dyDescent="0.25">
      <c r="A7" s="836">
        <v>1</v>
      </c>
      <c r="B7" s="835">
        <v>1</v>
      </c>
      <c r="C7" s="836">
        <v>4</v>
      </c>
      <c r="D7" s="835">
        <v>2</v>
      </c>
      <c r="E7" s="835" t="s">
        <v>238</v>
      </c>
      <c r="F7" s="835" t="s">
        <v>239</v>
      </c>
      <c r="G7" s="835" t="s">
        <v>203</v>
      </c>
      <c r="H7" s="256" t="s">
        <v>240</v>
      </c>
      <c r="I7" s="257" t="s">
        <v>231</v>
      </c>
      <c r="J7" s="835" t="s">
        <v>241</v>
      </c>
      <c r="K7" s="874" t="s">
        <v>131</v>
      </c>
      <c r="L7" s="874"/>
      <c r="M7" s="839">
        <v>11998.89</v>
      </c>
      <c r="N7" s="836"/>
      <c r="O7" s="839">
        <f>M7</f>
        <v>11998.89</v>
      </c>
      <c r="P7" s="839"/>
      <c r="Q7" s="872" t="s">
        <v>242</v>
      </c>
      <c r="R7" s="872" t="s">
        <v>243</v>
      </c>
      <c r="S7" s="258"/>
    </row>
    <row r="8" spans="1:19" s="17" customFormat="1" ht="82.5" customHeight="1" x14ac:dyDescent="0.25">
      <c r="A8" s="873"/>
      <c r="B8" s="873"/>
      <c r="C8" s="873"/>
      <c r="D8" s="873"/>
      <c r="E8" s="873"/>
      <c r="F8" s="873"/>
      <c r="G8" s="873"/>
      <c r="H8" s="239" t="s">
        <v>244</v>
      </c>
      <c r="I8" s="259" t="s">
        <v>103</v>
      </c>
      <c r="J8" s="873"/>
      <c r="K8" s="873"/>
      <c r="L8" s="873"/>
      <c r="M8" s="873"/>
      <c r="N8" s="873"/>
      <c r="O8" s="873"/>
      <c r="P8" s="873"/>
      <c r="Q8" s="873"/>
      <c r="R8" s="873"/>
      <c r="S8" s="258"/>
    </row>
    <row r="9" spans="1:19" s="17" customFormat="1" ht="159.75" customHeight="1" x14ac:dyDescent="0.25">
      <c r="A9" s="263">
        <v>2</v>
      </c>
      <c r="B9" s="263">
        <v>1</v>
      </c>
      <c r="C9" s="263">
        <v>4</v>
      </c>
      <c r="D9" s="264">
        <v>2</v>
      </c>
      <c r="E9" s="264" t="s">
        <v>245</v>
      </c>
      <c r="F9" s="264" t="s">
        <v>246</v>
      </c>
      <c r="G9" s="264" t="s">
        <v>55</v>
      </c>
      <c r="H9" s="264" t="s">
        <v>247</v>
      </c>
      <c r="I9" s="265" t="s">
        <v>103</v>
      </c>
      <c r="J9" s="264" t="s">
        <v>248</v>
      </c>
      <c r="K9" s="266" t="s">
        <v>131</v>
      </c>
      <c r="L9" s="267"/>
      <c r="M9" s="268">
        <v>7086.42</v>
      </c>
      <c r="N9" s="263"/>
      <c r="O9" s="268">
        <f>M9</f>
        <v>7086.42</v>
      </c>
      <c r="P9" s="268"/>
      <c r="Q9" s="264" t="s">
        <v>242</v>
      </c>
      <c r="R9" s="264" t="s">
        <v>243</v>
      </c>
      <c r="S9" s="16"/>
    </row>
    <row r="10" spans="1:19" ht="176.25" customHeight="1" x14ac:dyDescent="0.25">
      <c r="A10" s="126">
        <v>3</v>
      </c>
      <c r="B10" s="126">
        <v>1</v>
      </c>
      <c r="C10" s="126">
        <v>4</v>
      </c>
      <c r="D10" s="126">
        <v>2</v>
      </c>
      <c r="E10" s="126" t="s">
        <v>249</v>
      </c>
      <c r="F10" s="126" t="s">
        <v>250</v>
      </c>
      <c r="G10" s="126" t="s">
        <v>55</v>
      </c>
      <c r="H10" s="126" t="s">
        <v>247</v>
      </c>
      <c r="I10" s="125">
        <v>70</v>
      </c>
      <c r="J10" s="126" t="s">
        <v>251</v>
      </c>
      <c r="K10" s="125" t="s">
        <v>79</v>
      </c>
      <c r="L10" s="127"/>
      <c r="M10" s="128">
        <v>10464.530000000001</v>
      </c>
      <c r="N10" s="129"/>
      <c r="O10" s="128">
        <f>M10</f>
        <v>10464.530000000001</v>
      </c>
      <c r="P10" s="129"/>
      <c r="Q10" s="126" t="s">
        <v>242</v>
      </c>
      <c r="R10" s="126" t="s">
        <v>243</v>
      </c>
      <c r="S10" s="109"/>
    </row>
    <row r="11" spans="1:19" ht="154.5" customHeight="1" x14ac:dyDescent="0.25">
      <c r="A11" s="126">
        <v>4</v>
      </c>
      <c r="B11" s="126">
        <v>1</v>
      </c>
      <c r="C11" s="126">
        <v>4</v>
      </c>
      <c r="D11" s="126">
        <v>2</v>
      </c>
      <c r="E11" s="126" t="s">
        <v>252</v>
      </c>
      <c r="F11" s="126" t="s">
        <v>253</v>
      </c>
      <c r="G11" s="126" t="s">
        <v>55</v>
      </c>
      <c r="H11" s="126" t="s">
        <v>247</v>
      </c>
      <c r="I11" s="126">
        <v>70</v>
      </c>
      <c r="J11" s="126" t="s">
        <v>254</v>
      </c>
      <c r="K11" s="126" t="s">
        <v>79</v>
      </c>
      <c r="L11" s="126"/>
      <c r="M11" s="128">
        <v>10376.19</v>
      </c>
      <c r="N11" s="126"/>
      <c r="O11" s="128">
        <f>M11</f>
        <v>10376.19</v>
      </c>
      <c r="P11" s="126"/>
      <c r="Q11" s="126" t="s">
        <v>242</v>
      </c>
      <c r="R11" s="126" t="s">
        <v>243</v>
      </c>
    </row>
    <row r="12" spans="1:19" ht="181.5" customHeight="1" x14ac:dyDescent="0.25">
      <c r="A12" s="126">
        <v>5</v>
      </c>
      <c r="B12" s="126">
        <v>1</v>
      </c>
      <c r="C12" s="126">
        <v>4</v>
      </c>
      <c r="D12" s="126">
        <v>2</v>
      </c>
      <c r="E12" s="126" t="s">
        <v>255</v>
      </c>
      <c r="F12" s="126" t="s">
        <v>256</v>
      </c>
      <c r="G12" s="126" t="s">
        <v>55</v>
      </c>
      <c r="H12" s="126" t="s">
        <v>247</v>
      </c>
      <c r="I12" s="126">
        <v>50</v>
      </c>
      <c r="J12" s="126" t="s">
        <v>257</v>
      </c>
      <c r="K12" s="126" t="s">
        <v>79</v>
      </c>
      <c r="L12" s="126"/>
      <c r="M12" s="128">
        <v>8399.49</v>
      </c>
      <c r="N12" s="126"/>
      <c r="O12" s="128">
        <f>M12</f>
        <v>8399.49</v>
      </c>
      <c r="P12" s="126"/>
      <c r="Q12" s="126" t="s">
        <v>242</v>
      </c>
      <c r="R12" s="126" t="s">
        <v>243</v>
      </c>
      <c r="S12" s="42"/>
    </row>
    <row r="13" spans="1:19" ht="144" customHeight="1" x14ac:dyDescent="0.25">
      <c r="A13" s="126">
        <v>6</v>
      </c>
      <c r="B13" s="126">
        <v>1</v>
      </c>
      <c r="C13" s="126">
        <v>4</v>
      </c>
      <c r="D13" s="126">
        <v>2</v>
      </c>
      <c r="E13" s="126" t="s">
        <v>258</v>
      </c>
      <c r="F13" s="126" t="s">
        <v>259</v>
      </c>
      <c r="G13" s="126" t="s">
        <v>55</v>
      </c>
      <c r="H13" s="126" t="s">
        <v>247</v>
      </c>
      <c r="I13" s="126">
        <v>50</v>
      </c>
      <c r="J13" s="126" t="s">
        <v>260</v>
      </c>
      <c r="K13" s="126" t="s">
        <v>79</v>
      </c>
      <c r="L13" s="126"/>
      <c r="M13" s="128">
        <v>10006.06</v>
      </c>
      <c r="N13" s="126"/>
      <c r="O13" s="128">
        <f>M13</f>
        <v>10006.06</v>
      </c>
      <c r="P13" s="126"/>
      <c r="Q13" s="126" t="s">
        <v>242</v>
      </c>
      <c r="R13" s="126" t="s">
        <v>243</v>
      </c>
      <c r="S13" s="42"/>
    </row>
    <row r="14" spans="1:19" ht="95.25" customHeight="1" x14ac:dyDescent="0.25">
      <c r="A14" s="126">
        <v>7</v>
      </c>
      <c r="B14" s="126">
        <v>1</v>
      </c>
      <c r="C14" s="126">
        <v>4</v>
      </c>
      <c r="D14" s="126">
        <v>2</v>
      </c>
      <c r="E14" s="126" t="s">
        <v>261</v>
      </c>
      <c r="F14" s="126" t="s">
        <v>262</v>
      </c>
      <c r="G14" s="126" t="s">
        <v>55</v>
      </c>
      <c r="H14" s="126" t="s">
        <v>247</v>
      </c>
      <c r="I14" s="126">
        <v>50</v>
      </c>
      <c r="J14" s="126" t="s">
        <v>263</v>
      </c>
      <c r="K14" s="126" t="s">
        <v>79</v>
      </c>
      <c r="L14" s="126"/>
      <c r="M14" s="128">
        <v>9096.86</v>
      </c>
      <c r="N14" s="126"/>
      <c r="O14" s="128">
        <f>M14</f>
        <v>9096.86</v>
      </c>
      <c r="P14" s="126"/>
      <c r="Q14" s="126" t="s">
        <v>242</v>
      </c>
      <c r="R14" s="126" t="s">
        <v>243</v>
      </c>
      <c r="S14" s="42"/>
    </row>
    <row r="15" spans="1:19" ht="75.75" customHeight="1" x14ac:dyDescent="0.25">
      <c r="A15" s="126">
        <v>8</v>
      </c>
      <c r="B15" s="126">
        <v>1</v>
      </c>
      <c r="C15" s="126">
        <v>4</v>
      </c>
      <c r="D15" s="126">
        <v>2</v>
      </c>
      <c r="E15" s="126" t="s">
        <v>264</v>
      </c>
      <c r="F15" s="126" t="s">
        <v>265</v>
      </c>
      <c r="G15" s="126" t="s">
        <v>55</v>
      </c>
      <c r="H15" s="126" t="s">
        <v>247</v>
      </c>
      <c r="I15" s="126">
        <v>60</v>
      </c>
      <c r="J15" s="126" t="s">
        <v>266</v>
      </c>
      <c r="K15" s="126" t="s">
        <v>79</v>
      </c>
      <c r="L15" s="126"/>
      <c r="M15" s="128">
        <v>9780</v>
      </c>
      <c r="N15" s="126"/>
      <c r="O15" s="128">
        <f>M15</f>
        <v>9780</v>
      </c>
      <c r="P15" s="126"/>
      <c r="Q15" s="126" t="s">
        <v>242</v>
      </c>
      <c r="R15" s="126" t="s">
        <v>243</v>
      </c>
      <c r="S15" s="42"/>
    </row>
    <row r="16" spans="1:19" ht="75.75" customHeight="1" x14ac:dyDescent="0.25">
      <c r="A16" s="126">
        <v>9</v>
      </c>
      <c r="B16" s="126">
        <v>1</v>
      </c>
      <c r="C16" s="126">
        <v>4</v>
      </c>
      <c r="D16" s="126">
        <v>2</v>
      </c>
      <c r="E16" s="126" t="s">
        <v>267</v>
      </c>
      <c r="F16" s="126" t="s">
        <v>268</v>
      </c>
      <c r="G16" s="126" t="s">
        <v>55</v>
      </c>
      <c r="H16" s="126" t="s">
        <v>247</v>
      </c>
      <c r="I16" s="126">
        <v>50</v>
      </c>
      <c r="J16" s="126" t="s">
        <v>269</v>
      </c>
      <c r="K16" s="126" t="s">
        <v>79</v>
      </c>
      <c r="L16" s="126"/>
      <c r="M16" s="128">
        <v>7217.74</v>
      </c>
      <c r="N16" s="126"/>
      <c r="O16" s="128">
        <f>M16</f>
        <v>7217.74</v>
      </c>
      <c r="P16" s="126"/>
      <c r="Q16" s="126" t="s">
        <v>242</v>
      </c>
      <c r="R16" s="126" t="s">
        <v>243</v>
      </c>
      <c r="S16" s="42"/>
    </row>
    <row r="17" spans="1:19" ht="74.25" customHeight="1" x14ac:dyDescent="0.25">
      <c r="A17" s="126">
        <v>10</v>
      </c>
      <c r="B17" s="126">
        <v>1</v>
      </c>
      <c r="C17" s="126">
        <v>4</v>
      </c>
      <c r="D17" s="126">
        <v>2</v>
      </c>
      <c r="E17" s="126" t="s">
        <v>270</v>
      </c>
      <c r="F17" s="126" t="s">
        <v>271</v>
      </c>
      <c r="G17" s="126" t="s">
        <v>55</v>
      </c>
      <c r="H17" s="126" t="s">
        <v>247</v>
      </c>
      <c r="I17" s="126">
        <v>50</v>
      </c>
      <c r="J17" s="126" t="s">
        <v>272</v>
      </c>
      <c r="K17" s="126" t="s">
        <v>131</v>
      </c>
      <c r="L17" s="126"/>
      <c r="M17" s="128">
        <v>6940</v>
      </c>
      <c r="N17" s="126"/>
      <c r="O17" s="128">
        <f>M17</f>
        <v>6940</v>
      </c>
      <c r="P17" s="126"/>
      <c r="Q17" s="126" t="s">
        <v>242</v>
      </c>
      <c r="R17" s="126" t="s">
        <v>243</v>
      </c>
      <c r="S17" s="42"/>
    </row>
    <row r="18" spans="1:19" ht="138.75" customHeight="1" x14ac:dyDescent="0.25">
      <c r="A18" s="126">
        <v>11</v>
      </c>
      <c r="B18" s="126">
        <v>1</v>
      </c>
      <c r="C18" s="126">
        <v>4</v>
      </c>
      <c r="D18" s="126">
        <v>2</v>
      </c>
      <c r="E18" s="126" t="s">
        <v>273</v>
      </c>
      <c r="F18" s="126" t="s">
        <v>274</v>
      </c>
      <c r="G18" s="126" t="s">
        <v>55</v>
      </c>
      <c r="H18" s="126" t="s">
        <v>247</v>
      </c>
      <c r="I18" s="126">
        <v>50</v>
      </c>
      <c r="J18" s="126" t="s">
        <v>275</v>
      </c>
      <c r="K18" s="126" t="s">
        <v>79</v>
      </c>
      <c r="L18" s="126"/>
      <c r="M18" s="128">
        <v>9181.75</v>
      </c>
      <c r="N18" s="126"/>
      <c r="O18" s="128">
        <f>M18</f>
        <v>9181.75</v>
      </c>
      <c r="P18" s="126"/>
      <c r="Q18" s="126" t="s">
        <v>242</v>
      </c>
      <c r="R18" s="126" t="s">
        <v>243</v>
      </c>
      <c r="S18" s="42"/>
    </row>
    <row r="19" spans="1:19" ht="111.75" customHeight="1" x14ac:dyDescent="0.25">
      <c r="A19" s="126">
        <v>12</v>
      </c>
      <c r="B19" s="126">
        <v>1</v>
      </c>
      <c r="C19" s="126">
        <v>4</v>
      </c>
      <c r="D19" s="126">
        <v>2</v>
      </c>
      <c r="E19" s="126" t="s">
        <v>276</v>
      </c>
      <c r="F19" s="126" t="s">
        <v>277</v>
      </c>
      <c r="G19" s="126" t="s">
        <v>55</v>
      </c>
      <c r="H19" s="126" t="s">
        <v>247</v>
      </c>
      <c r="I19" s="126">
        <v>60</v>
      </c>
      <c r="J19" s="126" t="s">
        <v>275</v>
      </c>
      <c r="K19" s="126" t="s">
        <v>79</v>
      </c>
      <c r="L19" s="126"/>
      <c r="M19" s="128">
        <v>8550.99</v>
      </c>
      <c r="N19" s="126"/>
      <c r="O19" s="128">
        <f>M19</f>
        <v>8550.99</v>
      </c>
      <c r="P19" s="126"/>
      <c r="Q19" s="126" t="s">
        <v>242</v>
      </c>
      <c r="R19" s="126" t="s">
        <v>243</v>
      </c>
      <c r="S19" s="42"/>
    </row>
    <row r="20" spans="1:19" ht="78" customHeight="1" x14ac:dyDescent="0.25">
      <c r="A20" s="126">
        <v>13</v>
      </c>
      <c r="B20" s="126">
        <v>1</v>
      </c>
      <c r="C20" s="126">
        <v>4</v>
      </c>
      <c r="D20" s="126">
        <v>2</v>
      </c>
      <c r="E20" s="126" t="s">
        <v>278</v>
      </c>
      <c r="F20" s="126" t="s">
        <v>279</v>
      </c>
      <c r="G20" s="126" t="s">
        <v>55</v>
      </c>
      <c r="H20" s="126" t="s">
        <v>247</v>
      </c>
      <c r="I20" s="126">
        <v>50</v>
      </c>
      <c r="J20" s="126" t="s">
        <v>280</v>
      </c>
      <c r="K20" s="126" t="s">
        <v>79</v>
      </c>
      <c r="L20" s="126"/>
      <c r="M20" s="128">
        <v>5662.5</v>
      </c>
      <c r="N20" s="126"/>
      <c r="O20" s="128">
        <f>M20</f>
        <v>5662.5</v>
      </c>
      <c r="P20" s="126"/>
      <c r="Q20" s="126" t="s">
        <v>242</v>
      </c>
      <c r="R20" s="126" t="s">
        <v>243</v>
      </c>
      <c r="S20" s="42"/>
    </row>
    <row r="21" spans="1:19" ht="108.75" customHeight="1" x14ac:dyDescent="0.25">
      <c r="A21" s="126">
        <v>14</v>
      </c>
      <c r="B21" s="126">
        <v>1</v>
      </c>
      <c r="C21" s="126">
        <v>4</v>
      </c>
      <c r="D21" s="126">
        <v>2</v>
      </c>
      <c r="E21" s="126" t="s">
        <v>281</v>
      </c>
      <c r="F21" s="126" t="s">
        <v>282</v>
      </c>
      <c r="G21" s="126" t="s">
        <v>55</v>
      </c>
      <c r="H21" s="126" t="s">
        <v>247</v>
      </c>
      <c r="I21" s="126">
        <v>55</v>
      </c>
      <c r="J21" s="126" t="s">
        <v>266</v>
      </c>
      <c r="K21" s="126" t="s">
        <v>79</v>
      </c>
      <c r="L21" s="126"/>
      <c r="M21" s="128">
        <v>7170.9</v>
      </c>
      <c r="N21" s="126"/>
      <c r="O21" s="128">
        <f>M21</f>
        <v>7170.9</v>
      </c>
      <c r="P21" s="126"/>
      <c r="Q21" s="126" t="s">
        <v>242</v>
      </c>
      <c r="R21" s="126" t="s">
        <v>243</v>
      </c>
      <c r="S21" s="42"/>
    </row>
    <row r="22" spans="1:19" ht="125.25" customHeight="1" x14ac:dyDescent="0.25">
      <c r="A22" s="126">
        <v>15</v>
      </c>
      <c r="B22" s="126">
        <v>1</v>
      </c>
      <c r="C22" s="126">
        <v>4</v>
      </c>
      <c r="D22" s="126">
        <v>2</v>
      </c>
      <c r="E22" s="126" t="s">
        <v>283</v>
      </c>
      <c r="F22" s="126" t="s">
        <v>284</v>
      </c>
      <c r="G22" s="126" t="s">
        <v>55</v>
      </c>
      <c r="H22" s="126" t="s">
        <v>247</v>
      </c>
      <c r="I22" s="126">
        <v>50</v>
      </c>
      <c r="J22" s="126" t="s">
        <v>285</v>
      </c>
      <c r="K22" s="126" t="s">
        <v>131</v>
      </c>
      <c r="L22" s="126"/>
      <c r="M22" s="128">
        <v>10006.06</v>
      </c>
      <c r="N22" s="126"/>
      <c r="O22" s="128">
        <f>M22</f>
        <v>10006.06</v>
      </c>
      <c r="P22" s="126"/>
      <c r="Q22" s="126" t="s">
        <v>242</v>
      </c>
      <c r="R22" s="126" t="s">
        <v>243</v>
      </c>
      <c r="S22" s="42"/>
    </row>
    <row r="23" spans="1:19" ht="208.5" customHeight="1" x14ac:dyDescent="0.25">
      <c r="A23" s="126">
        <v>16</v>
      </c>
      <c r="B23" s="126">
        <v>1</v>
      </c>
      <c r="C23" s="126">
        <v>4</v>
      </c>
      <c r="D23" s="126">
        <v>2</v>
      </c>
      <c r="E23" s="126" t="s">
        <v>286</v>
      </c>
      <c r="F23" s="126" t="s">
        <v>287</v>
      </c>
      <c r="G23" s="126" t="s">
        <v>55</v>
      </c>
      <c r="H23" s="126" t="s">
        <v>247</v>
      </c>
      <c r="I23" s="126">
        <v>90</v>
      </c>
      <c r="J23" s="126" t="s">
        <v>288</v>
      </c>
      <c r="K23" s="126" t="s">
        <v>79</v>
      </c>
      <c r="L23" s="126"/>
      <c r="M23" s="128">
        <v>8183.4</v>
      </c>
      <c r="N23" s="126"/>
      <c r="O23" s="128">
        <f>M23</f>
        <v>8183.4</v>
      </c>
      <c r="P23" s="126"/>
      <c r="Q23" s="126" t="s">
        <v>242</v>
      </c>
      <c r="R23" s="126" t="s">
        <v>243</v>
      </c>
      <c r="S23" s="42"/>
    </row>
    <row r="24" spans="1:19" ht="163.5" customHeight="1" x14ac:dyDescent="0.25">
      <c r="A24" s="126">
        <v>17</v>
      </c>
      <c r="B24" s="126">
        <v>1</v>
      </c>
      <c r="C24" s="126">
        <v>4</v>
      </c>
      <c r="D24" s="126">
        <v>2</v>
      </c>
      <c r="E24" s="126" t="s">
        <v>289</v>
      </c>
      <c r="F24" s="126" t="s">
        <v>290</v>
      </c>
      <c r="G24" s="126" t="s">
        <v>55</v>
      </c>
      <c r="H24" s="126" t="s">
        <v>247</v>
      </c>
      <c r="I24" s="126">
        <v>60</v>
      </c>
      <c r="J24" s="126" t="s">
        <v>291</v>
      </c>
      <c r="K24" s="126" t="s">
        <v>79</v>
      </c>
      <c r="L24" s="126"/>
      <c r="M24" s="128">
        <v>6986.42</v>
      </c>
      <c r="N24" s="126"/>
      <c r="O24" s="128">
        <f>M24</f>
        <v>6986.42</v>
      </c>
      <c r="P24" s="126"/>
      <c r="Q24" s="126" t="s">
        <v>242</v>
      </c>
      <c r="R24" s="126" t="s">
        <v>243</v>
      </c>
      <c r="S24" s="42"/>
    </row>
    <row r="25" spans="1:19" ht="129" customHeight="1" x14ac:dyDescent="0.25">
      <c r="A25" s="126">
        <v>18</v>
      </c>
      <c r="B25" s="126">
        <v>1</v>
      </c>
      <c r="C25" s="126">
        <v>4</v>
      </c>
      <c r="D25" s="126">
        <v>2</v>
      </c>
      <c r="E25" s="126" t="s">
        <v>292</v>
      </c>
      <c r="F25" s="126" t="s">
        <v>293</v>
      </c>
      <c r="G25" s="126" t="s">
        <v>55</v>
      </c>
      <c r="H25" s="126" t="s">
        <v>247</v>
      </c>
      <c r="I25" s="126">
        <v>60</v>
      </c>
      <c r="J25" s="126" t="s">
        <v>294</v>
      </c>
      <c r="K25" s="126" t="s">
        <v>79</v>
      </c>
      <c r="L25" s="126"/>
      <c r="M25" s="128">
        <v>11978.96</v>
      </c>
      <c r="N25" s="126"/>
      <c r="O25" s="128">
        <f>M25</f>
        <v>11978.96</v>
      </c>
      <c r="P25" s="126"/>
      <c r="Q25" s="126" t="s">
        <v>242</v>
      </c>
      <c r="R25" s="126" t="s">
        <v>243</v>
      </c>
      <c r="S25" s="42"/>
    </row>
    <row r="26" spans="1:19" s="17" customFormat="1" ht="299.25" customHeight="1" x14ac:dyDescent="0.25">
      <c r="A26" s="264">
        <v>19</v>
      </c>
      <c r="B26" s="264">
        <v>1</v>
      </c>
      <c r="C26" s="264">
        <v>4</v>
      </c>
      <c r="D26" s="264">
        <v>5</v>
      </c>
      <c r="E26" s="264" t="s">
        <v>295</v>
      </c>
      <c r="F26" s="264" t="s">
        <v>893</v>
      </c>
      <c r="G26" s="264" t="s">
        <v>55</v>
      </c>
      <c r="H26" s="264" t="s">
        <v>247</v>
      </c>
      <c r="I26" s="239">
        <v>160</v>
      </c>
      <c r="J26" s="264" t="s">
        <v>296</v>
      </c>
      <c r="K26" s="264" t="s">
        <v>131</v>
      </c>
      <c r="L26" s="264"/>
      <c r="M26" s="269">
        <v>90000</v>
      </c>
      <c r="N26" s="264"/>
      <c r="O26" s="269">
        <f>M26</f>
        <v>90000</v>
      </c>
      <c r="P26" s="264"/>
      <c r="Q26" s="264" t="s">
        <v>242</v>
      </c>
      <c r="R26" s="264" t="s">
        <v>243</v>
      </c>
      <c r="S26" s="270"/>
    </row>
    <row r="27" spans="1:19" s="23" customFormat="1" ht="15.75" customHeight="1" x14ac:dyDescent="0.25">
      <c r="A27" s="866">
        <v>20</v>
      </c>
      <c r="B27" s="866">
        <v>1</v>
      </c>
      <c r="C27" s="866">
        <v>4</v>
      </c>
      <c r="D27" s="866">
        <v>2</v>
      </c>
      <c r="E27" s="866" t="s">
        <v>649</v>
      </c>
      <c r="F27" s="869" t="s">
        <v>650</v>
      </c>
      <c r="G27" s="866" t="s">
        <v>651</v>
      </c>
      <c r="H27" s="260" t="s">
        <v>652</v>
      </c>
      <c r="I27" s="260">
        <v>3</v>
      </c>
      <c r="J27" s="866"/>
      <c r="K27" s="866" t="s">
        <v>131</v>
      </c>
      <c r="L27" s="866"/>
      <c r="M27" s="870">
        <v>14000</v>
      </c>
      <c r="N27" s="866"/>
      <c r="O27" s="870">
        <f>M27</f>
        <v>14000</v>
      </c>
      <c r="P27" s="866"/>
      <c r="Q27" s="869" t="s">
        <v>242</v>
      </c>
      <c r="R27" s="869" t="s">
        <v>243</v>
      </c>
    </row>
    <row r="28" spans="1:19" s="23" customFormat="1" ht="15.75" customHeight="1" x14ac:dyDescent="0.25">
      <c r="A28" s="867"/>
      <c r="B28" s="867"/>
      <c r="C28" s="867"/>
      <c r="D28" s="867"/>
      <c r="E28" s="867"/>
      <c r="F28" s="867"/>
      <c r="G28" s="868"/>
      <c r="H28" s="260" t="s">
        <v>653</v>
      </c>
      <c r="I28" s="260">
        <v>2</v>
      </c>
      <c r="J28" s="867"/>
      <c r="K28" s="867"/>
      <c r="L28" s="867"/>
      <c r="M28" s="867"/>
      <c r="N28" s="867"/>
      <c r="O28" s="867"/>
      <c r="P28" s="867"/>
      <c r="Q28" s="867"/>
      <c r="R28" s="867"/>
    </row>
    <row r="29" spans="1:19" s="23" customFormat="1" ht="60" customHeight="1" x14ac:dyDescent="0.25">
      <c r="A29" s="867"/>
      <c r="B29" s="867"/>
      <c r="C29" s="867"/>
      <c r="D29" s="867"/>
      <c r="E29" s="867"/>
      <c r="F29" s="867"/>
      <c r="G29" s="271" t="s">
        <v>654</v>
      </c>
      <c r="H29" s="260" t="s">
        <v>408</v>
      </c>
      <c r="I29" s="272">
        <v>3000</v>
      </c>
      <c r="J29" s="867"/>
      <c r="K29" s="867"/>
      <c r="L29" s="867"/>
      <c r="M29" s="867"/>
      <c r="N29" s="867"/>
      <c r="O29" s="867"/>
      <c r="P29" s="867"/>
      <c r="Q29" s="867"/>
      <c r="R29" s="867"/>
    </row>
    <row r="30" spans="1:19" s="23" customFormat="1" ht="120" customHeight="1" x14ac:dyDescent="0.25">
      <c r="A30" s="868"/>
      <c r="B30" s="868"/>
      <c r="C30" s="868"/>
      <c r="D30" s="868"/>
      <c r="E30" s="868"/>
      <c r="F30" s="868"/>
      <c r="G30" s="271" t="s">
        <v>655</v>
      </c>
      <c r="H30" s="260" t="s">
        <v>656</v>
      </c>
      <c r="I30" s="272">
        <v>5000</v>
      </c>
      <c r="J30" s="868"/>
      <c r="K30" s="868"/>
      <c r="L30" s="868"/>
      <c r="M30" s="868"/>
      <c r="N30" s="868"/>
      <c r="O30" s="868"/>
      <c r="P30" s="868"/>
      <c r="Q30" s="868"/>
      <c r="R30" s="868"/>
    </row>
    <row r="31" spans="1:19" s="23" customFormat="1" ht="128.25" customHeight="1" x14ac:dyDescent="0.25">
      <c r="A31" s="260">
        <v>21</v>
      </c>
      <c r="B31" s="260">
        <v>1</v>
      </c>
      <c r="C31" s="260">
        <v>4</v>
      </c>
      <c r="D31" s="260">
        <v>2</v>
      </c>
      <c r="E31" s="260" t="s">
        <v>657</v>
      </c>
      <c r="F31" s="261" t="s">
        <v>658</v>
      </c>
      <c r="G31" s="261" t="s">
        <v>659</v>
      </c>
      <c r="H31" s="261" t="s">
        <v>660</v>
      </c>
      <c r="I31" s="261">
        <v>10</v>
      </c>
      <c r="J31" s="260"/>
      <c r="K31" s="260" t="s">
        <v>131</v>
      </c>
      <c r="L31" s="260"/>
      <c r="M31" s="262">
        <v>156912.84</v>
      </c>
      <c r="N31" s="260"/>
      <c r="O31" s="262">
        <f>M31</f>
        <v>156912.84</v>
      </c>
      <c r="P31" s="260"/>
      <c r="Q31" s="261" t="s">
        <v>242</v>
      </c>
      <c r="R31" s="261" t="s">
        <v>243</v>
      </c>
      <c r="S31" s="57"/>
    </row>
    <row r="33" spans="13:16" x14ac:dyDescent="0.25">
      <c r="M33" s="819" t="s">
        <v>70</v>
      </c>
      <c r="N33" s="820"/>
      <c r="O33" s="819" t="s">
        <v>71</v>
      </c>
      <c r="P33" s="820"/>
    </row>
    <row r="34" spans="13:16" x14ac:dyDescent="0.25">
      <c r="M34" s="29" t="s">
        <v>72</v>
      </c>
      <c r="N34" s="29" t="s">
        <v>73</v>
      </c>
      <c r="O34" s="29" t="s">
        <v>72</v>
      </c>
      <c r="P34" s="29" t="s">
        <v>73</v>
      </c>
    </row>
    <row r="35" spans="13:16" x14ac:dyDescent="0.25">
      <c r="M35" s="20">
        <v>21</v>
      </c>
      <c r="N35" s="21">
        <f>O7+O9+O10+O11+O12+O13+O14+O15+O16+O17+O18+O19+O20+O21+O22+O23+O24+O25+O26+O27+O31</f>
        <v>420000</v>
      </c>
      <c r="O35" s="43" t="s">
        <v>74</v>
      </c>
      <c r="P35" s="44" t="s">
        <v>74</v>
      </c>
    </row>
  </sheetData>
  <mergeCells count="48">
    <mergeCell ref="F4:F5"/>
    <mergeCell ref="A4:A5"/>
    <mergeCell ref="B4:B5"/>
    <mergeCell ref="C4:C5"/>
    <mergeCell ref="D4:D5"/>
    <mergeCell ref="E4:E5"/>
    <mergeCell ref="Q4:Q5"/>
    <mergeCell ref="R4:R5"/>
    <mergeCell ref="G4:G5"/>
    <mergeCell ref="H4:I4"/>
    <mergeCell ref="J4:J5"/>
    <mergeCell ref="K4:L4"/>
    <mergeCell ref="M4:N4"/>
    <mergeCell ref="O4:P4"/>
    <mergeCell ref="J7:J8"/>
    <mergeCell ref="K7:K8"/>
    <mergeCell ref="L7:L8"/>
    <mergeCell ref="M7:M8"/>
    <mergeCell ref="Q7:Q8"/>
    <mergeCell ref="P7:P8"/>
    <mergeCell ref="R7:R8"/>
    <mergeCell ref="M33:N33"/>
    <mergeCell ref="O33:P33"/>
    <mergeCell ref="A7:A8"/>
    <mergeCell ref="B7:B8"/>
    <mergeCell ref="C7:C8"/>
    <mergeCell ref="D7:D8"/>
    <mergeCell ref="E7:E8"/>
    <mergeCell ref="F7:F8"/>
    <mergeCell ref="G7:G8"/>
    <mergeCell ref="N7:N8"/>
    <mergeCell ref="O7:O8"/>
    <mergeCell ref="P27:P30"/>
    <mergeCell ref="Q27:Q30"/>
    <mergeCell ref="R27:R30"/>
    <mergeCell ref="A27:A30"/>
    <mergeCell ref="B27:B30"/>
    <mergeCell ref="C27:C30"/>
    <mergeCell ref="D27:D30"/>
    <mergeCell ref="E27:E30"/>
    <mergeCell ref="F27:F30"/>
    <mergeCell ref="G27:G28"/>
    <mergeCell ref="J27:J30"/>
    <mergeCell ref="K27:K30"/>
    <mergeCell ref="L27:L30"/>
    <mergeCell ref="M27:M30"/>
    <mergeCell ref="N27:N30"/>
    <mergeCell ref="O27:O30"/>
  </mergeCells>
  <pageMargins left="0.7" right="0.7" top="0.75" bottom="0.75" header="0.3" footer="0.3"/>
  <ignoredErrors>
    <ignoredError sqref="I7:I8 I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S31"/>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75.42578125" style="6" customWidth="1"/>
    <col min="7" max="7" width="32.28515625" style="6" customWidth="1"/>
    <col min="8" max="8" width="20.42578125" style="6" customWidth="1"/>
    <col min="9" max="9" width="12.140625" style="6" customWidth="1"/>
    <col min="10" max="10" width="32.140625" style="6" customWidth="1"/>
    <col min="11" max="11" width="8"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16.42578125" style="6" customWidth="1"/>
    <col min="19" max="255" width="9.140625" style="6"/>
    <col min="256" max="256" width="4.7109375" style="6" bestFit="1" customWidth="1"/>
    <col min="257" max="257" width="9.7109375" style="6" bestFit="1" customWidth="1"/>
    <col min="258" max="258" width="10" style="6" bestFit="1" customWidth="1"/>
    <col min="259" max="259" width="8.85546875" style="6" bestFit="1" customWidth="1"/>
    <col min="260" max="260" width="22.85546875" style="6" customWidth="1"/>
    <col min="261" max="261" width="59.7109375" style="6" bestFit="1" customWidth="1"/>
    <col min="262" max="262" width="57.85546875" style="6" bestFit="1" customWidth="1"/>
    <col min="263" max="263" width="35.28515625" style="6" bestFit="1" customWidth="1"/>
    <col min="264" max="264" width="28.140625" style="6" bestFit="1" customWidth="1"/>
    <col min="265" max="265" width="33.140625" style="6" bestFit="1" customWidth="1"/>
    <col min="266" max="266" width="26" style="6" bestFit="1" customWidth="1"/>
    <col min="267" max="267" width="19.140625" style="6" bestFit="1" customWidth="1"/>
    <col min="268" max="268" width="10.42578125" style="6" customWidth="1"/>
    <col min="269" max="269" width="11.85546875" style="6" customWidth="1"/>
    <col min="270" max="270" width="14.7109375" style="6" customWidth="1"/>
    <col min="271" max="271" width="9" style="6" bestFit="1" customWidth="1"/>
    <col min="272" max="511" width="9.140625" style="6"/>
    <col min="512" max="512" width="4.7109375" style="6" bestFit="1" customWidth="1"/>
    <col min="513" max="513" width="9.7109375" style="6" bestFit="1" customWidth="1"/>
    <col min="514" max="514" width="10" style="6" bestFit="1" customWidth="1"/>
    <col min="515" max="515" width="8.85546875" style="6" bestFit="1" customWidth="1"/>
    <col min="516" max="516" width="22.85546875" style="6" customWidth="1"/>
    <col min="517" max="517" width="59.7109375" style="6" bestFit="1" customWidth="1"/>
    <col min="518" max="518" width="57.85546875" style="6" bestFit="1" customWidth="1"/>
    <col min="519" max="519" width="35.28515625" style="6" bestFit="1" customWidth="1"/>
    <col min="520" max="520" width="28.140625" style="6" bestFit="1" customWidth="1"/>
    <col min="521" max="521" width="33.140625" style="6" bestFit="1" customWidth="1"/>
    <col min="522" max="522" width="26" style="6" bestFit="1" customWidth="1"/>
    <col min="523" max="523" width="19.140625" style="6" bestFit="1" customWidth="1"/>
    <col min="524" max="524" width="10.42578125" style="6" customWidth="1"/>
    <col min="525" max="525" width="11.85546875" style="6" customWidth="1"/>
    <col min="526" max="526" width="14.7109375" style="6" customWidth="1"/>
    <col min="527" max="527" width="9" style="6" bestFit="1" customWidth="1"/>
    <col min="528" max="767" width="9.140625" style="6"/>
    <col min="768" max="768" width="4.7109375" style="6" bestFit="1" customWidth="1"/>
    <col min="769" max="769" width="9.7109375" style="6" bestFit="1" customWidth="1"/>
    <col min="770" max="770" width="10" style="6" bestFit="1" customWidth="1"/>
    <col min="771" max="771" width="8.85546875" style="6" bestFit="1" customWidth="1"/>
    <col min="772" max="772" width="22.85546875" style="6" customWidth="1"/>
    <col min="773" max="773" width="59.7109375" style="6" bestFit="1" customWidth="1"/>
    <col min="774" max="774" width="57.85546875" style="6" bestFit="1" customWidth="1"/>
    <col min="775" max="775" width="35.28515625" style="6" bestFit="1" customWidth="1"/>
    <col min="776" max="776" width="28.140625" style="6" bestFit="1" customWidth="1"/>
    <col min="777" max="777" width="33.140625" style="6" bestFit="1" customWidth="1"/>
    <col min="778" max="778" width="26" style="6" bestFit="1" customWidth="1"/>
    <col min="779" max="779" width="19.140625" style="6" bestFit="1" customWidth="1"/>
    <col min="780" max="780" width="10.42578125" style="6" customWidth="1"/>
    <col min="781" max="781" width="11.85546875" style="6" customWidth="1"/>
    <col min="782" max="782" width="14.7109375" style="6" customWidth="1"/>
    <col min="783" max="783" width="9" style="6" bestFit="1" customWidth="1"/>
    <col min="784" max="1023" width="9.140625" style="6"/>
    <col min="1024" max="1024" width="4.7109375" style="6" bestFit="1" customWidth="1"/>
    <col min="1025" max="1025" width="9.7109375" style="6" bestFit="1" customWidth="1"/>
    <col min="1026" max="1026" width="10" style="6" bestFit="1" customWidth="1"/>
    <col min="1027" max="1027" width="8.85546875" style="6" bestFit="1" customWidth="1"/>
    <col min="1028" max="1028" width="22.85546875" style="6" customWidth="1"/>
    <col min="1029" max="1029" width="59.7109375" style="6" bestFit="1" customWidth="1"/>
    <col min="1030" max="1030" width="57.85546875" style="6" bestFit="1" customWidth="1"/>
    <col min="1031" max="1031" width="35.28515625" style="6" bestFit="1" customWidth="1"/>
    <col min="1032" max="1032" width="28.140625" style="6" bestFit="1" customWidth="1"/>
    <col min="1033" max="1033" width="33.140625" style="6" bestFit="1" customWidth="1"/>
    <col min="1034" max="1034" width="26" style="6" bestFit="1" customWidth="1"/>
    <col min="1035" max="1035" width="19.140625" style="6" bestFit="1" customWidth="1"/>
    <col min="1036" max="1036" width="10.42578125" style="6" customWidth="1"/>
    <col min="1037" max="1037" width="11.85546875" style="6" customWidth="1"/>
    <col min="1038" max="1038" width="14.7109375" style="6" customWidth="1"/>
    <col min="1039" max="1039" width="9" style="6" bestFit="1" customWidth="1"/>
    <col min="1040" max="1279" width="9.140625" style="6"/>
    <col min="1280" max="1280" width="4.7109375" style="6" bestFit="1" customWidth="1"/>
    <col min="1281" max="1281" width="9.7109375" style="6" bestFit="1" customWidth="1"/>
    <col min="1282" max="1282" width="10" style="6" bestFit="1" customWidth="1"/>
    <col min="1283" max="1283" width="8.85546875" style="6" bestFit="1" customWidth="1"/>
    <col min="1284" max="1284" width="22.85546875" style="6" customWidth="1"/>
    <col min="1285" max="1285" width="59.7109375" style="6" bestFit="1" customWidth="1"/>
    <col min="1286" max="1286" width="57.85546875" style="6" bestFit="1" customWidth="1"/>
    <col min="1287" max="1287" width="35.28515625" style="6" bestFit="1" customWidth="1"/>
    <col min="1288" max="1288" width="28.140625" style="6" bestFit="1" customWidth="1"/>
    <col min="1289" max="1289" width="33.140625" style="6" bestFit="1" customWidth="1"/>
    <col min="1290" max="1290" width="26" style="6" bestFit="1" customWidth="1"/>
    <col min="1291" max="1291" width="19.140625" style="6" bestFit="1" customWidth="1"/>
    <col min="1292" max="1292" width="10.42578125" style="6" customWidth="1"/>
    <col min="1293" max="1293" width="11.85546875" style="6" customWidth="1"/>
    <col min="1294" max="1294" width="14.7109375" style="6" customWidth="1"/>
    <col min="1295" max="1295" width="9" style="6" bestFit="1" customWidth="1"/>
    <col min="1296" max="1535" width="9.140625" style="6"/>
    <col min="1536" max="1536" width="4.7109375" style="6" bestFit="1" customWidth="1"/>
    <col min="1537" max="1537" width="9.7109375" style="6" bestFit="1" customWidth="1"/>
    <col min="1538" max="1538" width="10" style="6" bestFit="1" customWidth="1"/>
    <col min="1539" max="1539" width="8.85546875" style="6" bestFit="1" customWidth="1"/>
    <col min="1540" max="1540" width="22.85546875" style="6" customWidth="1"/>
    <col min="1541" max="1541" width="59.7109375" style="6" bestFit="1" customWidth="1"/>
    <col min="1542" max="1542" width="57.85546875" style="6" bestFit="1" customWidth="1"/>
    <col min="1543" max="1543" width="35.28515625" style="6" bestFit="1" customWidth="1"/>
    <col min="1544" max="1544" width="28.140625" style="6" bestFit="1" customWidth="1"/>
    <col min="1545" max="1545" width="33.140625" style="6" bestFit="1" customWidth="1"/>
    <col min="1546" max="1546" width="26" style="6" bestFit="1" customWidth="1"/>
    <col min="1547" max="1547" width="19.140625" style="6" bestFit="1" customWidth="1"/>
    <col min="1548" max="1548" width="10.42578125" style="6" customWidth="1"/>
    <col min="1549" max="1549" width="11.85546875" style="6" customWidth="1"/>
    <col min="1550" max="1550" width="14.7109375" style="6" customWidth="1"/>
    <col min="1551" max="1551" width="9" style="6" bestFit="1" customWidth="1"/>
    <col min="1552" max="1791" width="9.140625" style="6"/>
    <col min="1792" max="1792" width="4.7109375" style="6" bestFit="1" customWidth="1"/>
    <col min="1793" max="1793" width="9.7109375" style="6" bestFit="1" customWidth="1"/>
    <col min="1794" max="1794" width="10" style="6" bestFit="1" customWidth="1"/>
    <col min="1795" max="1795" width="8.85546875" style="6" bestFit="1" customWidth="1"/>
    <col min="1796" max="1796" width="22.85546875" style="6" customWidth="1"/>
    <col min="1797" max="1797" width="59.7109375" style="6" bestFit="1" customWidth="1"/>
    <col min="1798" max="1798" width="57.85546875" style="6" bestFit="1" customWidth="1"/>
    <col min="1799" max="1799" width="35.28515625" style="6" bestFit="1" customWidth="1"/>
    <col min="1800" max="1800" width="28.140625" style="6" bestFit="1" customWidth="1"/>
    <col min="1801" max="1801" width="33.140625" style="6" bestFit="1" customWidth="1"/>
    <col min="1802" max="1802" width="26" style="6" bestFit="1" customWidth="1"/>
    <col min="1803" max="1803" width="19.140625" style="6" bestFit="1" customWidth="1"/>
    <col min="1804" max="1804" width="10.42578125" style="6" customWidth="1"/>
    <col min="1805" max="1805" width="11.85546875" style="6" customWidth="1"/>
    <col min="1806" max="1806" width="14.7109375" style="6" customWidth="1"/>
    <col min="1807" max="1807" width="9" style="6" bestFit="1" customWidth="1"/>
    <col min="1808" max="2047" width="9.140625" style="6"/>
    <col min="2048" max="2048" width="4.7109375" style="6" bestFit="1" customWidth="1"/>
    <col min="2049" max="2049" width="9.7109375" style="6" bestFit="1" customWidth="1"/>
    <col min="2050" max="2050" width="10" style="6" bestFit="1" customWidth="1"/>
    <col min="2051" max="2051" width="8.85546875" style="6" bestFit="1" customWidth="1"/>
    <col min="2052" max="2052" width="22.85546875" style="6" customWidth="1"/>
    <col min="2053" max="2053" width="59.7109375" style="6" bestFit="1" customWidth="1"/>
    <col min="2054" max="2054" width="57.85546875" style="6" bestFit="1" customWidth="1"/>
    <col min="2055" max="2055" width="35.28515625" style="6" bestFit="1" customWidth="1"/>
    <col min="2056" max="2056" width="28.140625" style="6" bestFit="1" customWidth="1"/>
    <col min="2057" max="2057" width="33.140625" style="6" bestFit="1" customWidth="1"/>
    <col min="2058" max="2058" width="26" style="6" bestFit="1" customWidth="1"/>
    <col min="2059" max="2059" width="19.140625" style="6" bestFit="1" customWidth="1"/>
    <col min="2060" max="2060" width="10.42578125" style="6" customWidth="1"/>
    <col min="2061" max="2061" width="11.85546875" style="6" customWidth="1"/>
    <col min="2062" max="2062" width="14.7109375" style="6" customWidth="1"/>
    <col min="2063" max="2063" width="9" style="6" bestFit="1" customWidth="1"/>
    <col min="2064" max="2303" width="9.140625" style="6"/>
    <col min="2304" max="2304" width="4.7109375" style="6" bestFit="1" customWidth="1"/>
    <col min="2305" max="2305" width="9.7109375" style="6" bestFit="1" customWidth="1"/>
    <col min="2306" max="2306" width="10" style="6" bestFit="1" customWidth="1"/>
    <col min="2307" max="2307" width="8.85546875" style="6" bestFit="1" customWidth="1"/>
    <col min="2308" max="2308" width="22.85546875" style="6" customWidth="1"/>
    <col min="2309" max="2309" width="59.7109375" style="6" bestFit="1" customWidth="1"/>
    <col min="2310" max="2310" width="57.85546875" style="6" bestFit="1" customWidth="1"/>
    <col min="2311" max="2311" width="35.28515625" style="6" bestFit="1" customWidth="1"/>
    <col min="2312" max="2312" width="28.140625" style="6" bestFit="1" customWidth="1"/>
    <col min="2313" max="2313" width="33.140625" style="6" bestFit="1" customWidth="1"/>
    <col min="2314" max="2314" width="26" style="6" bestFit="1" customWidth="1"/>
    <col min="2315" max="2315" width="19.140625" style="6" bestFit="1" customWidth="1"/>
    <col min="2316" max="2316" width="10.42578125" style="6" customWidth="1"/>
    <col min="2317" max="2317" width="11.85546875" style="6" customWidth="1"/>
    <col min="2318" max="2318" width="14.7109375" style="6" customWidth="1"/>
    <col min="2319" max="2319" width="9" style="6" bestFit="1" customWidth="1"/>
    <col min="2320" max="2559" width="9.140625" style="6"/>
    <col min="2560" max="2560" width="4.7109375" style="6" bestFit="1" customWidth="1"/>
    <col min="2561" max="2561" width="9.7109375" style="6" bestFit="1" customWidth="1"/>
    <col min="2562" max="2562" width="10" style="6" bestFit="1" customWidth="1"/>
    <col min="2563" max="2563" width="8.85546875" style="6" bestFit="1" customWidth="1"/>
    <col min="2564" max="2564" width="22.85546875" style="6" customWidth="1"/>
    <col min="2565" max="2565" width="59.7109375" style="6" bestFit="1" customWidth="1"/>
    <col min="2566" max="2566" width="57.85546875" style="6" bestFit="1" customWidth="1"/>
    <col min="2567" max="2567" width="35.28515625" style="6" bestFit="1" customWidth="1"/>
    <col min="2568" max="2568" width="28.140625" style="6" bestFit="1" customWidth="1"/>
    <col min="2569" max="2569" width="33.140625" style="6" bestFit="1" customWidth="1"/>
    <col min="2570" max="2570" width="26" style="6" bestFit="1" customWidth="1"/>
    <col min="2571" max="2571" width="19.140625" style="6" bestFit="1" customWidth="1"/>
    <col min="2572" max="2572" width="10.42578125" style="6" customWidth="1"/>
    <col min="2573" max="2573" width="11.85546875" style="6" customWidth="1"/>
    <col min="2574" max="2574" width="14.7109375" style="6" customWidth="1"/>
    <col min="2575" max="2575" width="9" style="6" bestFit="1" customWidth="1"/>
    <col min="2576" max="2815" width="9.140625" style="6"/>
    <col min="2816" max="2816" width="4.7109375" style="6" bestFit="1" customWidth="1"/>
    <col min="2817" max="2817" width="9.7109375" style="6" bestFit="1" customWidth="1"/>
    <col min="2818" max="2818" width="10" style="6" bestFit="1" customWidth="1"/>
    <col min="2819" max="2819" width="8.85546875" style="6" bestFit="1" customWidth="1"/>
    <col min="2820" max="2820" width="22.85546875" style="6" customWidth="1"/>
    <col min="2821" max="2821" width="59.7109375" style="6" bestFit="1" customWidth="1"/>
    <col min="2822" max="2822" width="57.85546875" style="6" bestFit="1" customWidth="1"/>
    <col min="2823" max="2823" width="35.28515625" style="6" bestFit="1" customWidth="1"/>
    <col min="2824" max="2824" width="28.140625" style="6" bestFit="1" customWidth="1"/>
    <col min="2825" max="2825" width="33.140625" style="6" bestFit="1" customWidth="1"/>
    <col min="2826" max="2826" width="26" style="6" bestFit="1" customWidth="1"/>
    <col min="2827" max="2827" width="19.140625" style="6" bestFit="1" customWidth="1"/>
    <col min="2828" max="2828" width="10.42578125" style="6" customWidth="1"/>
    <col min="2829" max="2829" width="11.85546875" style="6" customWidth="1"/>
    <col min="2830" max="2830" width="14.7109375" style="6" customWidth="1"/>
    <col min="2831" max="2831" width="9" style="6" bestFit="1" customWidth="1"/>
    <col min="2832" max="3071" width="9.140625" style="6"/>
    <col min="3072" max="3072" width="4.7109375" style="6" bestFit="1" customWidth="1"/>
    <col min="3073" max="3073" width="9.7109375" style="6" bestFit="1" customWidth="1"/>
    <col min="3074" max="3074" width="10" style="6" bestFit="1" customWidth="1"/>
    <col min="3075" max="3075" width="8.85546875" style="6" bestFit="1" customWidth="1"/>
    <col min="3076" max="3076" width="22.85546875" style="6" customWidth="1"/>
    <col min="3077" max="3077" width="59.7109375" style="6" bestFit="1" customWidth="1"/>
    <col min="3078" max="3078" width="57.85546875" style="6" bestFit="1" customWidth="1"/>
    <col min="3079" max="3079" width="35.28515625" style="6" bestFit="1" customWidth="1"/>
    <col min="3080" max="3080" width="28.140625" style="6" bestFit="1" customWidth="1"/>
    <col min="3081" max="3081" width="33.140625" style="6" bestFit="1" customWidth="1"/>
    <col min="3082" max="3082" width="26" style="6" bestFit="1" customWidth="1"/>
    <col min="3083" max="3083" width="19.140625" style="6" bestFit="1" customWidth="1"/>
    <col min="3084" max="3084" width="10.42578125" style="6" customWidth="1"/>
    <col min="3085" max="3085" width="11.85546875" style="6" customWidth="1"/>
    <col min="3086" max="3086" width="14.7109375" style="6" customWidth="1"/>
    <col min="3087" max="3087" width="9" style="6" bestFit="1" customWidth="1"/>
    <col min="3088" max="3327" width="9.140625" style="6"/>
    <col min="3328" max="3328" width="4.7109375" style="6" bestFit="1" customWidth="1"/>
    <col min="3329" max="3329" width="9.7109375" style="6" bestFit="1" customWidth="1"/>
    <col min="3330" max="3330" width="10" style="6" bestFit="1" customWidth="1"/>
    <col min="3331" max="3331" width="8.85546875" style="6" bestFit="1" customWidth="1"/>
    <col min="3332" max="3332" width="22.85546875" style="6" customWidth="1"/>
    <col min="3333" max="3333" width="59.7109375" style="6" bestFit="1" customWidth="1"/>
    <col min="3334" max="3334" width="57.85546875" style="6" bestFit="1" customWidth="1"/>
    <col min="3335" max="3335" width="35.28515625" style="6" bestFit="1" customWidth="1"/>
    <col min="3336" max="3336" width="28.140625" style="6" bestFit="1" customWidth="1"/>
    <col min="3337" max="3337" width="33.140625" style="6" bestFit="1" customWidth="1"/>
    <col min="3338" max="3338" width="26" style="6" bestFit="1" customWidth="1"/>
    <col min="3339" max="3339" width="19.140625" style="6" bestFit="1" customWidth="1"/>
    <col min="3340" max="3340" width="10.42578125" style="6" customWidth="1"/>
    <col min="3341" max="3341" width="11.85546875" style="6" customWidth="1"/>
    <col min="3342" max="3342" width="14.7109375" style="6" customWidth="1"/>
    <col min="3343" max="3343" width="9" style="6" bestFit="1" customWidth="1"/>
    <col min="3344" max="3583" width="9.140625" style="6"/>
    <col min="3584" max="3584" width="4.7109375" style="6" bestFit="1" customWidth="1"/>
    <col min="3585" max="3585" width="9.7109375" style="6" bestFit="1" customWidth="1"/>
    <col min="3586" max="3586" width="10" style="6" bestFit="1" customWidth="1"/>
    <col min="3587" max="3587" width="8.85546875" style="6" bestFit="1" customWidth="1"/>
    <col min="3588" max="3588" width="22.85546875" style="6" customWidth="1"/>
    <col min="3589" max="3589" width="59.7109375" style="6" bestFit="1" customWidth="1"/>
    <col min="3590" max="3590" width="57.85546875" style="6" bestFit="1" customWidth="1"/>
    <col min="3591" max="3591" width="35.28515625" style="6" bestFit="1" customWidth="1"/>
    <col min="3592" max="3592" width="28.140625" style="6" bestFit="1" customWidth="1"/>
    <col min="3593" max="3593" width="33.140625" style="6" bestFit="1" customWidth="1"/>
    <col min="3594" max="3594" width="26" style="6" bestFit="1" customWidth="1"/>
    <col min="3595" max="3595" width="19.140625" style="6" bestFit="1" customWidth="1"/>
    <col min="3596" max="3596" width="10.42578125" style="6" customWidth="1"/>
    <col min="3597" max="3597" width="11.85546875" style="6" customWidth="1"/>
    <col min="3598" max="3598" width="14.7109375" style="6" customWidth="1"/>
    <col min="3599" max="3599" width="9" style="6" bestFit="1" customWidth="1"/>
    <col min="3600" max="3839" width="9.140625" style="6"/>
    <col min="3840" max="3840" width="4.7109375" style="6" bestFit="1" customWidth="1"/>
    <col min="3841" max="3841" width="9.7109375" style="6" bestFit="1" customWidth="1"/>
    <col min="3842" max="3842" width="10" style="6" bestFit="1" customWidth="1"/>
    <col min="3843" max="3843" width="8.85546875" style="6" bestFit="1" customWidth="1"/>
    <col min="3844" max="3844" width="22.85546875" style="6" customWidth="1"/>
    <col min="3845" max="3845" width="59.7109375" style="6" bestFit="1" customWidth="1"/>
    <col min="3846" max="3846" width="57.85546875" style="6" bestFit="1" customWidth="1"/>
    <col min="3847" max="3847" width="35.28515625" style="6" bestFit="1" customWidth="1"/>
    <col min="3848" max="3848" width="28.140625" style="6" bestFit="1" customWidth="1"/>
    <col min="3849" max="3849" width="33.140625" style="6" bestFit="1" customWidth="1"/>
    <col min="3850" max="3850" width="26" style="6" bestFit="1" customWidth="1"/>
    <col min="3851" max="3851" width="19.140625" style="6" bestFit="1" customWidth="1"/>
    <col min="3852" max="3852" width="10.42578125" style="6" customWidth="1"/>
    <col min="3853" max="3853" width="11.85546875" style="6" customWidth="1"/>
    <col min="3854" max="3854" width="14.7109375" style="6" customWidth="1"/>
    <col min="3855" max="3855" width="9" style="6" bestFit="1" customWidth="1"/>
    <col min="3856" max="4095" width="9.140625" style="6"/>
    <col min="4096" max="4096" width="4.7109375" style="6" bestFit="1" customWidth="1"/>
    <col min="4097" max="4097" width="9.7109375" style="6" bestFit="1" customWidth="1"/>
    <col min="4098" max="4098" width="10" style="6" bestFit="1" customWidth="1"/>
    <col min="4099" max="4099" width="8.85546875" style="6" bestFit="1" customWidth="1"/>
    <col min="4100" max="4100" width="22.85546875" style="6" customWidth="1"/>
    <col min="4101" max="4101" width="59.7109375" style="6" bestFit="1" customWidth="1"/>
    <col min="4102" max="4102" width="57.85546875" style="6" bestFit="1" customWidth="1"/>
    <col min="4103" max="4103" width="35.28515625" style="6" bestFit="1" customWidth="1"/>
    <col min="4104" max="4104" width="28.140625" style="6" bestFit="1" customWidth="1"/>
    <col min="4105" max="4105" width="33.140625" style="6" bestFit="1" customWidth="1"/>
    <col min="4106" max="4106" width="26" style="6" bestFit="1" customWidth="1"/>
    <col min="4107" max="4107" width="19.140625" style="6" bestFit="1" customWidth="1"/>
    <col min="4108" max="4108" width="10.42578125" style="6" customWidth="1"/>
    <col min="4109" max="4109" width="11.85546875" style="6" customWidth="1"/>
    <col min="4110" max="4110" width="14.7109375" style="6" customWidth="1"/>
    <col min="4111" max="4111" width="9" style="6" bestFit="1" customWidth="1"/>
    <col min="4112" max="4351" width="9.140625" style="6"/>
    <col min="4352" max="4352" width="4.7109375" style="6" bestFit="1" customWidth="1"/>
    <col min="4353" max="4353" width="9.7109375" style="6" bestFit="1" customWidth="1"/>
    <col min="4354" max="4354" width="10" style="6" bestFit="1" customWidth="1"/>
    <col min="4355" max="4355" width="8.85546875" style="6" bestFit="1" customWidth="1"/>
    <col min="4356" max="4356" width="22.85546875" style="6" customWidth="1"/>
    <col min="4357" max="4357" width="59.7109375" style="6" bestFit="1" customWidth="1"/>
    <col min="4358" max="4358" width="57.85546875" style="6" bestFit="1" customWidth="1"/>
    <col min="4359" max="4359" width="35.28515625" style="6" bestFit="1" customWidth="1"/>
    <col min="4360" max="4360" width="28.140625" style="6" bestFit="1" customWidth="1"/>
    <col min="4361" max="4361" width="33.140625" style="6" bestFit="1" customWidth="1"/>
    <col min="4362" max="4362" width="26" style="6" bestFit="1" customWidth="1"/>
    <col min="4363" max="4363" width="19.140625" style="6" bestFit="1" customWidth="1"/>
    <col min="4364" max="4364" width="10.42578125" style="6" customWidth="1"/>
    <col min="4365" max="4365" width="11.85546875" style="6" customWidth="1"/>
    <col min="4366" max="4366" width="14.7109375" style="6" customWidth="1"/>
    <col min="4367" max="4367" width="9" style="6" bestFit="1" customWidth="1"/>
    <col min="4368" max="4607" width="9.140625" style="6"/>
    <col min="4608" max="4608" width="4.7109375" style="6" bestFit="1" customWidth="1"/>
    <col min="4609" max="4609" width="9.7109375" style="6" bestFit="1" customWidth="1"/>
    <col min="4610" max="4610" width="10" style="6" bestFit="1" customWidth="1"/>
    <col min="4611" max="4611" width="8.85546875" style="6" bestFit="1" customWidth="1"/>
    <col min="4612" max="4612" width="22.85546875" style="6" customWidth="1"/>
    <col min="4613" max="4613" width="59.7109375" style="6" bestFit="1" customWidth="1"/>
    <col min="4614" max="4614" width="57.85546875" style="6" bestFit="1" customWidth="1"/>
    <col min="4615" max="4615" width="35.28515625" style="6" bestFit="1" customWidth="1"/>
    <col min="4616" max="4616" width="28.140625" style="6" bestFit="1" customWidth="1"/>
    <col min="4617" max="4617" width="33.140625" style="6" bestFit="1" customWidth="1"/>
    <col min="4618" max="4618" width="26" style="6" bestFit="1" customWidth="1"/>
    <col min="4619" max="4619" width="19.140625" style="6" bestFit="1" customWidth="1"/>
    <col min="4620" max="4620" width="10.42578125" style="6" customWidth="1"/>
    <col min="4621" max="4621" width="11.85546875" style="6" customWidth="1"/>
    <col min="4622" max="4622" width="14.7109375" style="6" customWidth="1"/>
    <col min="4623" max="4623" width="9" style="6" bestFit="1" customWidth="1"/>
    <col min="4624" max="4863" width="9.140625" style="6"/>
    <col min="4864" max="4864" width="4.7109375" style="6" bestFit="1" customWidth="1"/>
    <col min="4865" max="4865" width="9.7109375" style="6" bestFit="1" customWidth="1"/>
    <col min="4866" max="4866" width="10" style="6" bestFit="1" customWidth="1"/>
    <col min="4867" max="4867" width="8.85546875" style="6" bestFit="1" customWidth="1"/>
    <col min="4868" max="4868" width="22.85546875" style="6" customWidth="1"/>
    <col min="4869" max="4869" width="59.7109375" style="6" bestFit="1" customWidth="1"/>
    <col min="4870" max="4870" width="57.85546875" style="6" bestFit="1" customWidth="1"/>
    <col min="4871" max="4871" width="35.28515625" style="6" bestFit="1" customWidth="1"/>
    <col min="4872" max="4872" width="28.140625" style="6" bestFit="1" customWidth="1"/>
    <col min="4873" max="4873" width="33.140625" style="6" bestFit="1" customWidth="1"/>
    <col min="4874" max="4874" width="26" style="6" bestFit="1" customWidth="1"/>
    <col min="4875" max="4875" width="19.140625" style="6" bestFit="1" customWidth="1"/>
    <col min="4876" max="4876" width="10.42578125" style="6" customWidth="1"/>
    <col min="4877" max="4877" width="11.85546875" style="6" customWidth="1"/>
    <col min="4878" max="4878" width="14.7109375" style="6" customWidth="1"/>
    <col min="4879" max="4879" width="9" style="6" bestFit="1" customWidth="1"/>
    <col min="4880" max="5119" width="9.140625" style="6"/>
    <col min="5120" max="5120" width="4.7109375" style="6" bestFit="1" customWidth="1"/>
    <col min="5121" max="5121" width="9.7109375" style="6" bestFit="1" customWidth="1"/>
    <col min="5122" max="5122" width="10" style="6" bestFit="1" customWidth="1"/>
    <col min="5123" max="5123" width="8.85546875" style="6" bestFit="1" customWidth="1"/>
    <col min="5124" max="5124" width="22.85546875" style="6" customWidth="1"/>
    <col min="5125" max="5125" width="59.7109375" style="6" bestFit="1" customWidth="1"/>
    <col min="5126" max="5126" width="57.85546875" style="6" bestFit="1" customWidth="1"/>
    <col min="5127" max="5127" width="35.28515625" style="6" bestFit="1" customWidth="1"/>
    <col min="5128" max="5128" width="28.140625" style="6" bestFit="1" customWidth="1"/>
    <col min="5129" max="5129" width="33.140625" style="6" bestFit="1" customWidth="1"/>
    <col min="5130" max="5130" width="26" style="6" bestFit="1" customWidth="1"/>
    <col min="5131" max="5131" width="19.140625" style="6" bestFit="1" customWidth="1"/>
    <col min="5132" max="5132" width="10.42578125" style="6" customWidth="1"/>
    <col min="5133" max="5133" width="11.85546875" style="6" customWidth="1"/>
    <col min="5134" max="5134" width="14.7109375" style="6" customWidth="1"/>
    <col min="5135" max="5135" width="9" style="6" bestFit="1" customWidth="1"/>
    <col min="5136" max="5375" width="9.140625" style="6"/>
    <col min="5376" max="5376" width="4.7109375" style="6" bestFit="1" customWidth="1"/>
    <col min="5377" max="5377" width="9.7109375" style="6" bestFit="1" customWidth="1"/>
    <col min="5378" max="5378" width="10" style="6" bestFit="1" customWidth="1"/>
    <col min="5379" max="5379" width="8.85546875" style="6" bestFit="1" customWidth="1"/>
    <col min="5380" max="5380" width="22.85546875" style="6" customWidth="1"/>
    <col min="5381" max="5381" width="59.7109375" style="6" bestFit="1" customWidth="1"/>
    <col min="5382" max="5382" width="57.85546875" style="6" bestFit="1" customWidth="1"/>
    <col min="5383" max="5383" width="35.28515625" style="6" bestFit="1" customWidth="1"/>
    <col min="5384" max="5384" width="28.140625" style="6" bestFit="1" customWidth="1"/>
    <col min="5385" max="5385" width="33.140625" style="6" bestFit="1" customWidth="1"/>
    <col min="5386" max="5386" width="26" style="6" bestFit="1" customWidth="1"/>
    <col min="5387" max="5387" width="19.140625" style="6" bestFit="1" customWidth="1"/>
    <col min="5388" max="5388" width="10.42578125" style="6" customWidth="1"/>
    <col min="5389" max="5389" width="11.85546875" style="6" customWidth="1"/>
    <col min="5390" max="5390" width="14.7109375" style="6" customWidth="1"/>
    <col min="5391" max="5391" width="9" style="6" bestFit="1" customWidth="1"/>
    <col min="5392" max="5631" width="9.140625" style="6"/>
    <col min="5632" max="5632" width="4.7109375" style="6" bestFit="1" customWidth="1"/>
    <col min="5633" max="5633" width="9.7109375" style="6" bestFit="1" customWidth="1"/>
    <col min="5634" max="5634" width="10" style="6" bestFit="1" customWidth="1"/>
    <col min="5635" max="5635" width="8.85546875" style="6" bestFit="1" customWidth="1"/>
    <col min="5636" max="5636" width="22.85546875" style="6" customWidth="1"/>
    <col min="5637" max="5637" width="59.7109375" style="6" bestFit="1" customWidth="1"/>
    <col min="5638" max="5638" width="57.85546875" style="6" bestFit="1" customWidth="1"/>
    <col min="5639" max="5639" width="35.28515625" style="6" bestFit="1" customWidth="1"/>
    <col min="5640" max="5640" width="28.140625" style="6" bestFit="1" customWidth="1"/>
    <col min="5641" max="5641" width="33.140625" style="6" bestFit="1" customWidth="1"/>
    <col min="5642" max="5642" width="26" style="6" bestFit="1" customWidth="1"/>
    <col min="5643" max="5643" width="19.140625" style="6" bestFit="1" customWidth="1"/>
    <col min="5644" max="5644" width="10.42578125" style="6" customWidth="1"/>
    <col min="5645" max="5645" width="11.85546875" style="6" customWidth="1"/>
    <col min="5646" max="5646" width="14.7109375" style="6" customWidth="1"/>
    <col min="5647" max="5647" width="9" style="6" bestFit="1" customWidth="1"/>
    <col min="5648" max="5887" width="9.140625" style="6"/>
    <col min="5888" max="5888" width="4.7109375" style="6" bestFit="1" customWidth="1"/>
    <col min="5889" max="5889" width="9.7109375" style="6" bestFit="1" customWidth="1"/>
    <col min="5890" max="5890" width="10" style="6" bestFit="1" customWidth="1"/>
    <col min="5891" max="5891" width="8.85546875" style="6" bestFit="1" customWidth="1"/>
    <col min="5892" max="5892" width="22.85546875" style="6" customWidth="1"/>
    <col min="5893" max="5893" width="59.7109375" style="6" bestFit="1" customWidth="1"/>
    <col min="5894" max="5894" width="57.85546875" style="6" bestFit="1" customWidth="1"/>
    <col min="5895" max="5895" width="35.28515625" style="6" bestFit="1" customWidth="1"/>
    <col min="5896" max="5896" width="28.140625" style="6" bestFit="1" customWidth="1"/>
    <col min="5897" max="5897" width="33.140625" style="6" bestFit="1" customWidth="1"/>
    <col min="5898" max="5898" width="26" style="6" bestFit="1" customWidth="1"/>
    <col min="5899" max="5899" width="19.140625" style="6" bestFit="1" customWidth="1"/>
    <col min="5900" max="5900" width="10.42578125" style="6" customWidth="1"/>
    <col min="5901" max="5901" width="11.85546875" style="6" customWidth="1"/>
    <col min="5902" max="5902" width="14.7109375" style="6" customWidth="1"/>
    <col min="5903" max="5903" width="9" style="6" bestFit="1" customWidth="1"/>
    <col min="5904" max="6143" width="9.140625" style="6"/>
    <col min="6144" max="6144" width="4.7109375" style="6" bestFit="1" customWidth="1"/>
    <col min="6145" max="6145" width="9.7109375" style="6" bestFit="1" customWidth="1"/>
    <col min="6146" max="6146" width="10" style="6" bestFit="1" customWidth="1"/>
    <col min="6147" max="6147" width="8.85546875" style="6" bestFit="1" customWidth="1"/>
    <col min="6148" max="6148" width="22.85546875" style="6" customWidth="1"/>
    <col min="6149" max="6149" width="59.7109375" style="6" bestFit="1" customWidth="1"/>
    <col min="6150" max="6150" width="57.85546875" style="6" bestFit="1" customWidth="1"/>
    <col min="6151" max="6151" width="35.28515625" style="6" bestFit="1" customWidth="1"/>
    <col min="6152" max="6152" width="28.140625" style="6" bestFit="1" customWidth="1"/>
    <col min="6153" max="6153" width="33.140625" style="6" bestFit="1" customWidth="1"/>
    <col min="6154" max="6154" width="26" style="6" bestFit="1" customWidth="1"/>
    <col min="6155" max="6155" width="19.140625" style="6" bestFit="1" customWidth="1"/>
    <col min="6156" max="6156" width="10.42578125" style="6" customWidth="1"/>
    <col min="6157" max="6157" width="11.85546875" style="6" customWidth="1"/>
    <col min="6158" max="6158" width="14.7109375" style="6" customWidth="1"/>
    <col min="6159" max="6159" width="9" style="6" bestFit="1" customWidth="1"/>
    <col min="6160" max="6399" width="9.140625" style="6"/>
    <col min="6400" max="6400" width="4.7109375" style="6" bestFit="1" customWidth="1"/>
    <col min="6401" max="6401" width="9.7109375" style="6" bestFit="1" customWidth="1"/>
    <col min="6402" max="6402" width="10" style="6" bestFit="1" customWidth="1"/>
    <col min="6403" max="6403" width="8.85546875" style="6" bestFit="1" customWidth="1"/>
    <col min="6404" max="6404" width="22.85546875" style="6" customWidth="1"/>
    <col min="6405" max="6405" width="59.7109375" style="6" bestFit="1" customWidth="1"/>
    <col min="6406" max="6406" width="57.85546875" style="6" bestFit="1" customWidth="1"/>
    <col min="6407" max="6407" width="35.28515625" style="6" bestFit="1" customWidth="1"/>
    <col min="6408" max="6408" width="28.140625" style="6" bestFit="1" customWidth="1"/>
    <col min="6409" max="6409" width="33.140625" style="6" bestFit="1" customWidth="1"/>
    <col min="6410" max="6410" width="26" style="6" bestFit="1" customWidth="1"/>
    <col min="6411" max="6411" width="19.140625" style="6" bestFit="1" customWidth="1"/>
    <col min="6412" max="6412" width="10.42578125" style="6" customWidth="1"/>
    <col min="6413" max="6413" width="11.85546875" style="6" customWidth="1"/>
    <col min="6414" max="6414" width="14.7109375" style="6" customWidth="1"/>
    <col min="6415" max="6415" width="9" style="6" bestFit="1" customWidth="1"/>
    <col min="6416" max="6655" width="9.140625" style="6"/>
    <col min="6656" max="6656" width="4.7109375" style="6" bestFit="1" customWidth="1"/>
    <col min="6657" max="6657" width="9.7109375" style="6" bestFit="1" customWidth="1"/>
    <col min="6658" max="6658" width="10" style="6" bestFit="1" customWidth="1"/>
    <col min="6659" max="6659" width="8.85546875" style="6" bestFit="1" customWidth="1"/>
    <col min="6660" max="6660" width="22.85546875" style="6" customWidth="1"/>
    <col min="6661" max="6661" width="59.7109375" style="6" bestFit="1" customWidth="1"/>
    <col min="6662" max="6662" width="57.85546875" style="6" bestFit="1" customWidth="1"/>
    <col min="6663" max="6663" width="35.28515625" style="6" bestFit="1" customWidth="1"/>
    <col min="6664" max="6664" width="28.140625" style="6" bestFit="1" customWidth="1"/>
    <col min="6665" max="6665" width="33.140625" style="6" bestFit="1" customWidth="1"/>
    <col min="6666" max="6666" width="26" style="6" bestFit="1" customWidth="1"/>
    <col min="6667" max="6667" width="19.140625" style="6" bestFit="1" customWidth="1"/>
    <col min="6668" max="6668" width="10.42578125" style="6" customWidth="1"/>
    <col min="6669" max="6669" width="11.85546875" style="6" customWidth="1"/>
    <col min="6670" max="6670" width="14.7109375" style="6" customWidth="1"/>
    <col min="6671" max="6671" width="9" style="6" bestFit="1" customWidth="1"/>
    <col min="6672" max="6911" width="9.140625" style="6"/>
    <col min="6912" max="6912" width="4.7109375" style="6" bestFit="1" customWidth="1"/>
    <col min="6913" max="6913" width="9.7109375" style="6" bestFit="1" customWidth="1"/>
    <col min="6914" max="6914" width="10" style="6" bestFit="1" customWidth="1"/>
    <col min="6915" max="6915" width="8.85546875" style="6" bestFit="1" customWidth="1"/>
    <col min="6916" max="6916" width="22.85546875" style="6" customWidth="1"/>
    <col min="6917" max="6917" width="59.7109375" style="6" bestFit="1" customWidth="1"/>
    <col min="6918" max="6918" width="57.85546875" style="6" bestFit="1" customWidth="1"/>
    <col min="6919" max="6919" width="35.28515625" style="6" bestFit="1" customWidth="1"/>
    <col min="6920" max="6920" width="28.140625" style="6" bestFit="1" customWidth="1"/>
    <col min="6921" max="6921" width="33.140625" style="6" bestFit="1" customWidth="1"/>
    <col min="6922" max="6922" width="26" style="6" bestFit="1" customWidth="1"/>
    <col min="6923" max="6923" width="19.140625" style="6" bestFit="1" customWidth="1"/>
    <col min="6924" max="6924" width="10.42578125" style="6" customWidth="1"/>
    <col min="6925" max="6925" width="11.85546875" style="6" customWidth="1"/>
    <col min="6926" max="6926" width="14.7109375" style="6" customWidth="1"/>
    <col min="6927" max="6927" width="9" style="6" bestFit="1" customWidth="1"/>
    <col min="6928" max="7167" width="9.140625" style="6"/>
    <col min="7168" max="7168" width="4.7109375" style="6" bestFit="1" customWidth="1"/>
    <col min="7169" max="7169" width="9.7109375" style="6" bestFit="1" customWidth="1"/>
    <col min="7170" max="7170" width="10" style="6" bestFit="1" customWidth="1"/>
    <col min="7171" max="7171" width="8.85546875" style="6" bestFit="1" customWidth="1"/>
    <col min="7172" max="7172" width="22.85546875" style="6" customWidth="1"/>
    <col min="7173" max="7173" width="59.7109375" style="6" bestFit="1" customWidth="1"/>
    <col min="7174" max="7174" width="57.85546875" style="6" bestFit="1" customWidth="1"/>
    <col min="7175" max="7175" width="35.28515625" style="6" bestFit="1" customWidth="1"/>
    <col min="7176" max="7176" width="28.140625" style="6" bestFit="1" customWidth="1"/>
    <col min="7177" max="7177" width="33.140625" style="6" bestFit="1" customWidth="1"/>
    <col min="7178" max="7178" width="26" style="6" bestFit="1" customWidth="1"/>
    <col min="7179" max="7179" width="19.140625" style="6" bestFit="1" customWidth="1"/>
    <col min="7180" max="7180" width="10.42578125" style="6" customWidth="1"/>
    <col min="7181" max="7181" width="11.85546875" style="6" customWidth="1"/>
    <col min="7182" max="7182" width="14.7109375" style="6" customWidth="1"/>
    <col min="7183" max="7183" width="9" style="6" bestFit="1" customWidth="1"/>
    <col min="7184" max="7423" width="9.140625" style="6"/>
    <col min="7424" max="7424" width="4.7109375" style="6" bestFit="1" customWidth="1"/>
    <col min="7425" max="7425" width="9.7109375" style="6" bestFit="1" customWidth="1"/>
    <col min="7426" max="7426" width="10" style="6" bestFit="1" customWidth="1"/>
    <col min="7427" max="7427" width="8.85546875" style="6" bestFit="1" customWidth="1"/>
    <col min="7428" max="7428" width="22.85546875" style="6" customWidth="1"/>
    <col min="7429" max="7429" width="59.7109375" style="6" bestFit="1" customWidth="1"/>
    <col min="7430" max="7430" width="57.85546875" style="6" bestFit="1" customWidth="1"/>
    <col min="7431" max="7431" width="35.28515625" style="6" bestFit="1" customWidth="1"/>
    <col min="7432" max="7432" width="28.140625" style="6" bestFit="1" customWidth="1"/>
    <col min="7433" max="7433" width="33.140625" style="6" bestFit="1" customWidth="1"/>
    <col min="7434" max="7434" width="26" style="6" bestFit="1" customWidth="1"/>
    <col min="7435" max="7435" width="19.140625" style="6" bestFit="1" customWidth="1"/>
    <col min="7436" max="7436" width="10.42578125" style="6" customWidth="1"/>
    <col min="7437" max="7437" width="11.85546875" style="6" customWidth="1"/>
    <col min="7438" max="7438" width="14.7109375" style="6" customWidth="1"/>
    <col min="7439" max="7439" width="9" style="6" bestFit="1" customWidth="1"/>
    <col min="7440" max="7679" width="9.140625" style="6"/>
    <col min="7680" max="7680" width="4.7109375" style="6" bestFit="1" customWidth="1"/>
    <col min="7681" max="7681" width="9.7109375" style="6" bestFit="1" customWidth="1"/>
    <col min="7682" max="7682" width="10" style="6" bestFit="1" customWidth="1"/>
    <col min="7683" max="7683" width="8.85546875" style="6" bestFit="1" customWidth="1"/>
    <col min="7684" max="7684" width="22.85546875" style="6" customWidth="1"/>
    <col min="7685" max="7685" width="59.7109375" style="6" bestFit="1" customWidth="1"/>
    <col min="7686" max="7686" width="57.85546875" style="6" bestFit="1" customWidth="1"/>
    <col min="7687" max="7687" width="35.28515625" style="6" bestFit="1" customWidth="1"/>
    <col min="7688" max="7688" width="28.140625" style="6" bestFit="1" customWidth="1"/>
    <col min="7689" max="7689" width="33.140625" style="6" bestFit="1" customWidth="1"/>
    <col min="7690" max="7690" width="26" style="6" bestFit="1" customWidth="1"/>
    <col min="7691" max="7691" width="19.140625" style="6" bestFit="1" customWidth="1"/>
    <col min="7692" max="7692" width="10.42578125" style="6" customWidth="1"/>
    <col min="7693" max="7693" width="11.85546875" style="6" customWidth="1"/>
    <col min="7694" max="7694" width="14.7109375" style="6" customWidth="1"/>
    <col min="7695" max="7695" width="9" style="6" bestFit="1" customWidth="1"/>
    <col min="7696" max="7935" width="9.140625" style="6"/>
    <col min="7936" max="7936" width="4.7109375" style="6" bestFit="1" customWidth="1"/>
    <col min="7937" max="7937" width="9.7109375" style="6" bestFit="1" customWidth="1"/>
    <col min="7938" max="7938" width="10" style="6" bestFit="1" customWidth="1"/>
    <col min="7939" max="7939" width="8.85546875" style="6" bestFit="1" customWidth="1"/>
    <col min="7940" max="7940" width="22.85546875" style="6" customWidth="1"/>
    <col min="7941" max="7941" width="59.7109375" style="6" bestFit="1" customWidth="1"/>
    <col min="7942" max="7942" width="57.85546875" style="6" bestFit="1" customWidth="1"/>
    <col min="7943" max="7943" width="35.28515625" style="6" bestFit="1" customWidth="1"/>
    <col min="7944" max="7944" width="28.140625" style="6" bestFit="1" customWidth="1"/>
    <col min="7945" max="7945" width="33.140625" style="6" bestFit="1" customWidth="1"/>
    <col min="7946" max="7946" width="26" style="6" bestFit="1" customWidth="1"/>
    <col min="7947" max="7947" width="19.140625" style="6" bestFit="1" customWidth="1"/>
    <col min="7948" max="7948" width="10.42578125" style="6" customWidth="1"/>
    <col min="7949" max="7949" width="11.85546875" style="6" customWidth="1"/>
    <col min="7950" max="7950" width="14.7109375" style="6" customWidth="1"/>
    <col min="7951" max="7951" width="9" style="6" bestFit="1" customWidth="1"/>
    <col min="7952" max="8191" width="9.140625" style="6"/>
    <col min="8192" max="8192" width="4.7109375" style="6" bestFit="1" customWidth="1"/>
    <col min="8193" max="8193" width="9.7109375" style="6" bestFit="1" customWidth="1"/>
    <col min="8194" max="8194" width="10" style="6" bestFit="1" customWidth="1"/>
    <col min="8195" max="8195" width="8.85546875" style="6" bestFit="1" customWidth="1"/>
    <col min="8196" max="8196" width="22.85546875" style="6" customWidth="1"/>
    <col min="8197" max="8197" width="59.7109375" style="6" bestFit="1" customWidth="1"/>
    <col min="8198" max="8198" width="57.85546875" style="6" bestFit="1" customWidth="1"/>
    <col min="8199" max="8199" width="35.28515625" style="6" bestFit="1" customWidth="1"/>
    <col min="8200" max="8200" width="28.140625" style="6" bestFit="1" customWidth="1"/>
    <col min="8201" max="8201" width="33.140625" style="6" bestFit="1" customWidth="1"/>
    <col min="8202" max="8202" width="26" style="6" bestFit="1" customWidth="1"/>
    <col min="8203" max="8203" width="19.140625" style="6" bestFit="1" customWidth="1"/>
    <col min="8204" max="8204" width="10.42578125" style="6" customWidth="1"/>
    <col min="8205" max="8205" width="11.85546875" style="6" customWidth="1"/>
    <col min="8206" max="8206" width="14.7109375" style="6" customWidth="1"/>
    <col min="8207" max="8207" width="9" style="6" bestFit="1" customWidth="1"/>
    <col min="8208" max="8447" width="9.140625" style="6"/>
    <col min="8448" max="8448" width="4.7109375" style="6" bestFit="1" customWidth="1"/>
    <col min="8449" max="8449" width="9.7109375" style="6" bestFit="1" customWidth="1"/>
    <col min="8450" max="8450" width="10" style="6" bestFit="1" customWidth="1"/>
    <col min="8451" max="8451" width="8.85546875" style="6" bestFit="1" customWidth="1"/>
    <col min="8452" max="8452" width="22.85546875" style="6" customWidth="1"/>
    <col min="8453" max="8453" width="59.7109375" style="6" bestFit="1" customWidth="1"/>
    <col min="8454" max="8454" width="57.85546875" style="6" bestFit="1" customWidth="1"/>
    <col min="8455" max="8455" width="35.28515625" style="6" bestFit="1" customWidth="1"/>
    <col min="8456" max="8456" width="28.140625" style="6" bestFit="1" customWidth="1"/>
    <col min="8457" max="8457" width="33.140625" style="6" bestFit="1" customWidth="1"/>
    <col min="8458" max="8458" width="26" style="6" bestFit="1" customWidth="1"/>
    <col min="8459" max="8459" width="19.140625" style="6" bestFit="1" customWidth="1"/>
    <col min="8460" max="8460" width="10.42578125" style="6" customWidth="1"/>
    <col min="8461" max="8461" width="11.85546875" style="6" customWidth="1"/>
    <col min="8462" max="8462" width="14.7109375" style="6" customWidth="1"/>
    <col min="8463" max="8463" width="9" style="6" bestFit="1" customWidth="1"/>
    <col min="8464" max="8703" width="9.140625" style="6"/>
    <col min="8704" max="8704" width="4.7109375" style="6" bestFit="1" customWidth="1"/>
    <col min="8705" max="8705" width="9.7109375" style="6" bestFit="1" customWidth="1"/>
    <col min="8706" max="8706" width="10" style="6" bestFit="1" customWidth="1"/>
    <col min="8707" max="8707" width="8.85546875" style="6" bestFit="1" customWidth="1"/>
    <col min="8708" max="8708" width="22.85546875" style="6" customWidth="1"/>
    <col min="8709" max="8709" width="59.7109375" style="6" bestFit="1" customWidth="1"/>
    <col min="8710" max="8710" width="57.85546875" style="6" bestFit="1" customWidth="1"/>
    <col min="8711" max="8711" width="35.28515625" style="6" bestFit="1" customWidth="1"/>
    <col min="8712" max="8712" width="28.140625" style="6" bestFit="1" customWidth="1"/>
    <col min="8713" max="8713" width="33.140625" style="6" bestFit="1" customWidth="1"/>
    <col min="8714" max="8714" width="26" style="6" bestFit="1" customWidth="1"/>
    <col min="8715" max="8715" width="19.140625" style="6" bestFit="1" customWidth="1"/>
    <col min="8716" max="8716" width="10.42578125" style="6" customWidth="1"/>
    <col min="8717" max="8717" width="11.85546875" style="6" customWidth="1"/>
    <col min="8718" max="8718" width="14.7109375" style="6" customWidth="1"/>
    <col min="8719" max="8719" width="9" style="6" bestFit="1" customWidth="1"/>
    <col min="8720" max="8959" width="9.140625" style="6"/>
    <col min="8960" max="8960" width="4.7109375" style="6" bestFit="1" customWidth="1"/>
    <col min="8961" max="8961" width="9.7109375" style="6" bestFit="1" customWidth="1"/>
    <col min="8962" max="8962" width="10" style="6" bestFit="1" customWidth="1"/>
    <col min="8963" max="8963" width="8.85546875" style="6" bestFit="1" customWidth="1"/>
    <col min="8964" max="8964" width="22.85546875" style="6" customWidth="1"/>
    <col min="8965" max="8965" width="59.7109375" style="6" bestFit="1" customWidth="1"/>
    <col min="8966" max="8966" width="57.85546875" style="6" bestFit="1" customWidth="1"/>
    <col min="8967" max="8967" width="35.28515625" style="6" bestFit="1" customWidth="1"/>
    <col min="8968" max="8968" width="28.140625" style="6" bestFit="1" customWidth="1"/>
    <col min="8969" max="8969" width="33.140625" style="6" bestFit="1" customWidth="1"/>
    <col min="8970" max="8970" width="26" style="6" bestFit="1" customWidth="1"/>
    <col min="8971" max="8971" width="19.140625" style="6" bestFit="1" customWidth="1"/>
    <col min="8972" max="8972" width="10.42578125" style="6" customWidth="1"/>
    <col min="8973" max="8973" width="11.85546875" style="6" customWidth="1"/>
    <col min="8974" max="8974" width="14.7109375" style="6" customWidth="1"/>
    <col min="8975" max="8975" width="9" style="6" bestFit="1" customWidth="1"/>
    <col min="8976" max="9215" width="9.140625" style="6"/>
    <col min="9216" max="9216" width="4.7109375" style="6" bestFit="1" customWidth="1"/>
    <col min="9217" max="9217" width="9.7109375" style="6" bestFit="1" customWidth="1"/>
    <col min="9218" max="9218" width="10" style="6" bestFit="1" customWidth="1"/>
    <col min="9219" max="9219" width="8.85546875" style="6" bestFit="1" customWidth="1"/>
    <col min="9220" max="9220" width="22.85546875" style="6" customWidth="1"/>
    <col min="9221" max="9221" width="59.7109375" style="6" bestFit="1" customWidth="1"/>
    <col min="9222" max="9222" width="57.85546875" style="6" bestFit="1" customWidth="1"/>
    <col min="9223" max="9223" width="35.28515625" style="6" bestFit="1" customWidth="1"/>
    <col min="9224" max="9224" width="28.140625" style="6" bestFit="1" customWidth="1"/>
    <col min="9225" max="9225" width="33.140625" style="6" bestFit="1" customWidth="1"/>
    <col min="9226" max="9226" width="26" style="6" bestFit="1" customWidth="1"/>
    <col min="9227" max="9227" width="19.140625" style="6" bestFit="1" customWidth="1"/>
    <col min="9228" max="9228" width="10.42578125" style="6" customWidth="1"/>
    <col min="9229" max="9229" width="11.85546875" style="6" customWidth="1"/>
    <col min="9230" max="9230" width="14.7109375" style="6" customWidth="1"/>
    <col min="9231" max="9231" width="9" style="6" bestFit="1" customWidth="1"/>
    <col min="9232" max="9471" width="9.140625" style="6"/>
    <col min="9472" max="9472" width="4.7109375" style="6" bestFit="1" customWidth="1"/>
    <col min="9473" max="9473" width="9.7109375" style="6" bestFit="1" customWidth="1"/>
    <col min="9474" max="9474" width="10" style="6" bestFit="1" customWidth="1"/>
    <col min="9475" max="9475" width="8.85546875" style="6" bestFit="1" customWidth="1"/>
    <col min="9476" max="9476" width="22.85546875" style="6" customWidth="1"/>
    <col min="9477" max="9477" width="59.7109375" style="6" bestFit="1" customWidth="1"/>
    <col min="9478" max="9478" width="57.85546875" style="6" bestFit="1" customWidth="1"/>
    <col min="9479" max="9479" width="35.28515625" style="6" bestFit="1" customWidth="1"/>
    <col min="9480" max="9480" width="28.140625" style="6" bestFit="1" customWidth="1"/>
    <col min="9481" max="9481" width="33.140625" style="6" bestFit="1" customWidth="1"/>
    <col min="9482" max="9482" width="26" style="6" bestFit="1" customWidth="1"/>
    <col min="9483" max="9483" width="19.140625" style="6" bestFit="1" customWidth="1"/>
    <col min="9484" max="9484" width="10.42578125" style="6" customWidth="1"/>
    <col min="9485" max="9485" width="11.85546875" style="6" customWidth="1"/>
    <col min="9486" max="9486" width="14.7109375" style="6" customWidth="1"/>
    <col min="9487" max="9487" width="9" style="6" bestFit="1" customWidth="1"/>
    <col min="9488" max="9727" width="9.140625" style="6"/>
    <col min="9728" max="9728" width="4.7109375" style="6" bestFit="1" customWidth="1"/>
    <col min="9729" max="9729" width="9.7109375" style="6" bestFit="1" customWidth="1"/>
    <col min="9730" max="9730" width="10" style="6" bestFit="1" customWidth="1"/>
    <col min="9731" max="9731" width="8.85546875" style="6" bestFit="1" customWidth="1"/>
    <col min="9732" max="9732" width="22.85546875" style="6" customWidth="1"/>
    <col min="9733" max="9733" width="59.7109375" style="6" bestFit="1" customWidth="1"/>
    <col min="9734" max="9734" width="57.85546875" style="6" bestFit="1" customWidth="1"/>
    <col min="9735" max="9735" width="35.28515625" style="6" bestFit="1" customWidth="1"/>
    <col min="9736" max="9736" width="28.140625" style="6" bestFit="1" customWidth="1"/>
    <col min="9737" max="9737" width="33.140625" style="6" bestFit="1" customWidth="1"/>
    <col min="9738" max="9738" width="26" style="6" bestFit="1" customWidth="1"/>
    <col min="9739" max="9739" width="19.140625" style="6" bestFit="1" customWidth="1"/>
    <col min="9740" max="9740" width="10.42578125" style="6" customWidth="1"/>
    <col min="9741" max="9741" width="11.85546875" style="6" customWidth="1"/>
    <col min="9742" max="9742" width="14.7109375" style="6" customWidth="1"/>
    <col min="9743" max="9743" width="9" style="6" bestFit="1" customWidth="1"/>
    <col min="9744" max="9983" width="9.140625" style="6"/>
    <col min="9984" max="9984" width="4.7109375" style="6" bestFit="1" customWidth="1"/>
    <col min="9985" max="9985" width="9.7109375" style="6" bestFit="1" customWidth="1"/>
    <col min="9986" max="9986" width="10" style="6" bestFit="1" customWidth="1"/>
    <col min="9987" max="9987" width="8.85546875" style="6" bestFit="1" customWidth="1"/>
    <col min="9988" max="9988" width="22.85546875" style="6" customWidth="1"/>
    <col min="9989" max="9989" width="59.7109375" style="6" bestFit="1" customWidth="1"/>
    <col min="9990" max="9990" width="57.85546875" style="6" bestFit="1" customWidth="1"/>
    <col min="9991" max="9991" width="35.28515625" style="6" bestFit="1" customWidth="1"/>
    <col min="9992" max="9992" width="28.140625" style="6" bestFit="1" customWidth="1"/>
    <col min="9993" max="9993" width="33.140625" style="6" bestFit="1" customWidth="1"/>
    <col min="9994" max="9994" width="26" style="6" bestFit="1" customWidth="1"/>
    <col min="9995" max="9995" width="19.140625" style="6" bestFit="1" customWidth="1"/>
    <col min="9996" max="9996" width="10.42578125" style="6" customWidth="1"/>
    <col min="9997" max="9997" width="11.85546875" style="6" customWidth="1"/>
    <col min="9998" max="9998" width="14.7109375" style="6" customWidth="1"/>
    <col min="9999" max="9999" width="9" style="6" bestFit="1" customWidth="1"/>
    <col min="10000" max="10239" width="9.140625" style="6"/>
    <col min="10240" max="10240" width="4.7109375" style="6" bestFit="1" customWidth="1"/>
    <col min="10241" max="10241" width="9.7109375" style="6" bestFit="1" customWidth="1"/>
    <col min="10242" max="10242" width="10" style="6" bestFit="1" customWidth="1"/>
    <col min="10243" max="10243" width="8.85546875" style="6" bestFit="1" customWidth="1"/>
    <col min="10244" max="10244" width="22.85546875" style="6" customWidth="1"/>
    <col min="10245" max="10245" width="59.7109375" style="6" bestFit="1" customWidth="1"/>
    <col min="10246" max="10246" width="57.85546875" style="6" bestFit="1" customWidth="1"/>
    <col min="10247" max="10247" width="35.28515625" style="6" bestFit="1" customWidth="1"/>
    <col min="10248" max="10248" width="28.140625" style="6" bestFit="1" customWidth="1"/>
    <col min="10249" max="10249" width="33.140625" style="6" bestFit="1" customWidth="1"/>
    <col min="10250" max="10250" width="26" style="6" bestFit="1" customWidth="1"/>
    <col min="10251" max="10251" width="19.140625" style="6" bestFit="1" customWidth="1"/>
    <col min="10252" max="10252" width="10.42578125" style="6" customWidth="1"/>
    <col min="10253" max="10253" width="11.85546875" style="6" customWidth="1"/>
    <col min="10254" max="10254" width="14.7109375" style="6" customWidth="1"/>
    <col min="10255" max="10255" width="9" style="6" bestFit="1" customWidth="1"/>
    <col min="10256" max="10495" width="9.140625" style="6"/>
    <col min="10496" max="10496" width="4.7109375" style="6" bestFit="1" customWidth="1"/>
    <col min="10497" max="10497" width="9.7109375" style="6" bestFit="1" customWidth="1"/>
    <col min="10498" max="10498" width="10" style="6" bestFit="1" customWidth="1"/>
    <col min="10499" max="10499" width="8.85546875" style="6" bestFit="1" customWidth="1"/>
    <col min="10500" max="10500" width="22.85546875" style="6" customWidth="1"/>
    <col min="10501" max="10501" width="59.7109375" style="6" bestFit="1" customWidth="1"/>
    <col min="10502" max="10502" width="57.85546875" style="6" bestFit="1" customWidth="1"/>
    <col min="10503" max="10503" width="35.28515625" style="6" bestFit="1" customWidth="1"/>
    <col min="10504" max="10504" width="28.140625" style="6" bestFit="1" customWidth="1"/>
    <col min="10505" max="10505" width="33.140625" style="6" bestFit="1" customWidth="1"/>
    <col min="10506" max="10506" width="26" style="6" bestFit="1" customWidth="1"/>
    <col min="10507" max="10507" width="19.140625" style="6" bestFit="1" customWidth="1"/>
    <col min="10508" max="10508" width="10.42578125" style="6" customWidth="1"/>
    <col min="10509" max="10509" width="11.85546875" style="6" customWidth="1"/>
    <col min="10510" max="10510" width="14.7109375" style="6" customWidth="1"/>
    <col min="10511" max="10511" width="9" style="6" bestFit="1" customWidth="1"/>
    <col min="10512" max="10751" width="9.140625" style="6"/>
    <col min="10752" max="10752" width="4.7109375" style="6" bestFit="1" customWidth="1"/>
    <col min="10753" max="10753" width="9.7109375" style="6" bestFit="1" customWidth="1"/>
    <col min="10754" max="10754" width="10" style="6" bestFit="1" customWidth="1"/>
    <col min="10755" max="10755" width="8.85546875" style="6" bestFit="1" customWidth="1"/>
    <col min="10756" max="10756" width="22.85546875" style="6" customWidth="1"/>
    <col min="10757" max="10757" width="59.7109375" style="6" bestFit="1" customWidth="1"/>
    <col min="10758" max="10758" width="57.85546875" style="6" bestFit="1" customWidth="1"/>
    <col min="10759" max="10759" width="35.28515625" style="6" bestFit="1" customWidth="1"/>
    <col min="10760" max="10760" width="28.140625" style="6" bestFit="1" customWidth="1"/>
    <col min="10761" max="10761" width="33.140625" style="6" bestFit="1" customWidth="1"/>
    <col min="10762" max="10762" width="26" style="6" bestFit="1" customWidth="1"/>
    <col min="10763" max="10763" width="19.140625" style="6" bestFit="1" customWidth="1"/>
    <col min="10764" max="10764" width="10.42578125" style="6" customWidth="1"/>
    <col min="10765" max="10765" width="11.85546875" style="6" customWidth="1"/>
    <col min="10766" max="10766" width="14.7109375" style="6" customWidth="1"/>
    <col min="10767" max="10767" width="9" style="6" bestFit="1" customWidth="1"/>
    <col min="10768" max="11007" width="9.140625" style="6"/>
    <col min="11008" max="11008" width="4.7109375" style="6" bestFit="1" customWidth="1"/>
    <col min="11009" max="11009" width="9.7109375" style="6" bestFit="1" customWidth="1"/>
    <col min="11010" max="11010" width="10" style="6" bestFit="1" customWidth="1"/>
    <col min="11011" max="11011" width="8.85546875" style="6" bestFit="1" customWidth="1"/>
    <col min="11012" max="11012" width="22.85546875" style="6" customWidth="1"/>
    <col min="11013" max="11013" width="59.7109375" style="6" bestFit="1" customWidth="1"/>
    <col min="11014" max="11014" width="57.85546875" style="6" bestFit="1" customWidth="1"/>
    <col min="11015" max="11015" width="35.28515625" style="6" bestFit="1" customWidth="1"/>
    <col min="11016" max="11016" width="28.140625" style="6" bestFit="1" customWidth="1"/>
    <col min="11017" max="11017" width="33.140625" style="6" bestFit="1" customWidth="1"/>
    <col min="11018" max="11018" width="26" style="6" bestFit="1" customWidth="1"/>
    <col min="11019" max="11019" width="19.140625" style="6" bestFit="1" customWidth="1"/>
    <col min="11020" max="11020" width="10.42578125" style="6" customWidth="1"/>
    <col min="11021" max="11021" width="11.85546875" style="6" customWidth="1"/>
    <col min="11022" max="11022" width="14.7109375" style="6" customWidth="1"/>
    <col min="11023" max="11023" width="9" style="6" bestFit="1" customWidth="1"/>
    <col min="11024" max="11263" width="9.140625" style="6"/>
    <col min="11264" max="11264" width="4.7109375" style="6" bestFit="1" customWidth="1"/>
    <col min="11265" max="11265" width="9.7109375" style="6" bestFit="1" customWidth="1"/>
    <col min="11266" max="11266" width="10" style="6" bestFit="1" customWidth="1"/>
    <col min="11267" max="11267" width="8.85546875" style="6" bestFit="1" customWidth="1"/>
    <col min="11268" max="11268" width="22.85546875" style="6" customWidth="1"/>
    <col min="11269" max="11269" width="59.7109375" style="6" bestFit="1" customWidth="1"/>
    <col min="11270" max="11270" width="57.85546875" style="6" bestFit="1" customWidth="1"/>
    <col min="11271" max="11271" width="35.28515625" style="6" bestFit="1" customWidth="1"/>
    <col min="11272" max="11272" width="28.140625" style="6" bestFit="1" customWidth="1"/>
    <col min="11273" max="11273" width="33.140625" style="6" bestFit="1" customWidth="1"/>
    <col min="11274" max="11274" width="26" style="6" bestFit="1" customWidth="1"/>
    <col min="11275" max="11275" width="19.140625" style="6" bestFit="1" customWidth="1"/>
    <col min="11276" max="11276" width="10.42578125" style="6" customWidth="1"/>
    <col min="11277" max="11277" width="11.85546875" style="6" customWidth="1"/>
    <col min="11278" max="11278" width="14.7109375" style="6" customWidth="1"/>
    <col min="11279" max="11279" width="9" style="6" bestFit="1" customWidth="1"/>
    <col min="11280" max="11519" width="9.140625" style="6"/>
    <col min="11520" max="11520" width="4.7109375" style="6" bestFit="1" customWidth="1"/>
    <col min="11521" max="11521" width="9.7109375" style="6" bestFit="1" customWidth="1"/>
    <col min="11522" max="11522" width="10" style="6" bestFit="1" customWidth="1"/>
    <col min="11523" max="11523" width="8.85546875" style="6" bestFit="1" customWidth="1"/>
    <col min="11524" max="11524" width="22.85546875" style="6" customWidth="1"/>
    <col min="11525" max="11525" width="59.7109375" style="6" bestFit="1" customWidth="1"/>
    <col min="11526" max="11526" width="57.85546875" style="6" bestFit="1" customWidth="1"/>
    <col min="11527" max="11527" width="35.28515625" style="6" bestFit="1" customWidth="1"/>
    <col min="11528" max="11528" width="28.140625" style="6" bestFit="1" customWidth="1"/>
    <col min="11529" max="11529" width="33.140625" style="6" bestFit="1" customWidth="1"/>
    <col min="11530" max="11530" width="26" style="6" bestFit="1" customWidth="1"/>
    <col min="11531" max="11531" width="19.140625" style="6" bestFit="1" customWidth="1"/>
    <col min="11532" max="11532" width="10.42578125" style="6" customWidth="1"/>
    <col min="11533" max="11533" width="11.85546875" style="6" customWidth="1"/>
    <col min="11534" max="11534" width="14.7109375" style="6" customWidth="1"/>
    <col min="11535" max="11535" width="9" style="6" bestFit="1" customWidth="1"/>
    <col min="11536" max="11775" width="9.140625" style="6"/>
    <col min="11776" max="11776" width="4.7109375" style="6" bestFit="1" customWidth="1"/>
    <col min="11777" max="11777" width="9.7109375" style="6" bestFit="1" customWidth="1"/>
    <col min="11778" max="11778" width="10" style="6" bestFit="1" customWidth="1"/>
    <col min="11779" max="11779" width="8.85546875" style="6" bestFit="1" customWidth="1"/>
    <col min="11780" max="11780" width="22.85546875" style="6" customWidth="1"/>
    <col min="11781" max="11781" width="59.7109375" style="6" bestFit="1" customWidth="1"/>
    <col min="11782" max="11782" width="57.85546875" style="6" bestFit="1" customWidth="1"/>
    <col min="11783" max="11783" width="35.28515625" style="6" bestFit="1" customWidth="1"/>
    <col min="11784" max="11784" width="28.140625" style="6" bestFit="1" customWidth="1"/>
    <col min="11785" max="11785" width="33.140625" style="6" bestFit="1" customWidth="1"/>
    <col min="11786" max="11786" width="26" style="6" bestFit="1" customWidth="1"/>
    <col min="11787" max="11787" width="19.140625" style="6" bestFit="1" customWidth="1"/>
    <col min="11788" max="11788" width="10.42578125" style="6" customWidth="1"/>
    <col min="11789" max="11789" width="11.85546875" style="6" customWidth="1"/>
    <col min="11790" max="11790" width="14.7109375" style="6" customWidth="1"/>
    <col min="11791" max="11791" width="9" style="6" bestFit="1" customWidth="1"/>
    <col min="11792" max="12031" width="9.140625" style="6"/>
    <col min="12032" max="12032" width="4.7109375" style="6" bestFit="1" customWidth="1"/>
    <col min="12033" max="12033" width="9.7109375" style="6" bestFit="1" customWidth="1"/>
    <col min="12034" max="12034" width="10" style="6" bestFit="1" customWidth="1"/>
    <col min="12035" max="12035" width="8.85546875" style="6" bestFit="1" customWidth="1"/>
    <col min="12036" max="12036" width="22.85546875" style="6" customWidth="1"/>
    <col min="12037" max="12037" width="59.7109375" style="6" bestFit="1" customWidth="1"/>
    <col min="12038" max="12038" width="57.85546875" style="6" bestFit="1" customWidth="1"/>
    <col min="12039" max="12039" width="35.28515625" style="6" bestFit="1" customWidth="1"/>
    <col min="12040" max="12040" width="28.140625" style="6" bestFit="1" customWidth="1"/>
    <col min="12041" max="12041" width="33.140625" style="6" bestFit="1" customWidth="1"/>
    <col min="12042" max="12042" width="26" style="6" bestFit="1" customWidth="1"/>
    <col min="12043" max="12043" width="19.140625" style="6" bestFit="1" customWidth="1"/>
    <col min="12044" max="12044" width="10.42578125" style="6" customWidth="1"/>
    <col min="12045" max="12045" width="11.85546875" style="6" customWidth="1"/>
    <col min="12046" max="12046" width="14.7109375" style="6" customWidth="1"/>
    <col min="12047" max="12047" width="9" style="6" bestFit="1" customWidth="1"/>
    <col min="12048" max="12287" width="9.140625" style="6"/>
    <col min="12288" max="12288" width="4.7109375" style="6" bestFit="1" customWidth="1"/>
    <col min="12289" max="12289" width="9.7109375" style="6" bestFit="1" customWidth="1"/>
    <col min="12290" max="12290" width="10" style="6" bestFit="1" customWidth="1"/>
    <col min="12291" max="12291" width="8.85546875" style="6" bestFit="1" customWidth="1"/>
    <col min="12292" max="12292" width="22.85546875" style="6" customWidth="1"/>
    <col min="12293" max="12293" width="59.7109375" style="6" bestFit="1" customWidth="1"/>
    <col min="12294" max="12294" width="57.85546875" style="6" bestFit="1" customWidth="1"/>
    <col min="12295" max="12295" width="35.28515625" style="6" bestFit="1" customWidth="1"/>
    <col min="12296" max="12296" width="28.140625" style="6" bestFit="1" customWidth="1"/>
    <col min="12297" max="12297" width="33.140625" style="6" bestFit="1" customWidth="1"/>
    <col min="12298" max="12298" width="26" style="6" bestFit="1" customWidth="1"/>
    <col min="12299" max="12299" width="19.140625" style="6" bestFit="1" customWidth="1"/>
    <col min="12300" max="12300" width="10.42578125" style="6" customWidth="1"/>
    <col min="12301" max="12301" width="11.85546875" style="6" customWidth="1"/>
    <col min="12302" max="12302" width="14.7109375" style="6" customWidth="1"/>
    <col min="12303" max="12303" width="9" style="6" bestFit="1" customWidth="1"/>
    <col min="12304" max="12543" width="9.140625" style="6"/>
    <col min="12544" max="12544" width="4.7109375" style="6" bestFit="1" customWidth="1"/>
    <col min="12545" max="12545" width="9.7109375" style="6" bestFit="1" customWidth="1"/>
    <col min="12546" max="12546" width="10" style="6" bestFit="1" customWidth="1"/>
    <col min="12547" max="12547" width="8.85546875" style="6" bestFit="1" customWidth="1"/>
    <col min="12548" max="12548" width="22.85546875" style="6" customWidth="1"/>
    <col min="12549" max="12549" width="59.7109375" style="6" bestFit="1" customWidth="1"/>
    <col min="12550" max="12550" width="57.85546875" style="6" bestFit="1" customWidth="1"/>
    <col min="12551" max="12551" width="35.28515625" style="6" bestFit="1" customWidth="1"/>
    <col min="12552" max="12552" width="28.140625" style="6" bestFit="1" customWidth="1"/>
    <col min="12553" max="12553" width="33.140625" style="6" bestFit="1" customWidth="1"/>
    <col min="12554" max="12554" width="26" style="6" bestFit="1" customWidth="1"/>
    <col min="12555" max="12555" width="19.140625" style="6" bestFit="1" customWidth="1"/>
    <col min="12556" max="12556" width="10.42578125" style="6" customWidth="1"/>
    <col min="12557" max="12557" width="11.85546875" style="6" customWidth="1"/>
    <col min="12558" max="12558" width="14.7109375" style="6" customWidth="1"/>
    <col min="12559" max="12559" width="9" style="6" bestFit="1" customWidth="1"/>
    <col min="12560" max="12799" width="9.140625" style="6"/>
    <col min="12800" max="12800" width="4.7109375" style="6" bestFit="1" customWidth="1"/>
    <col min="12801" max="12801" width="9.7109375" style="6" bestFit="1" customWidth="1"/>
    <col min="12802" max="12802" width="10" style="6" bestFit="1" customWidth="1"/>
    <col min="12803" max="12803" width="8.85546875" style="6" bestFit="1" customWidth="1"/>
    <col min="12804" max="12804" width="22.85546875" style="6" customWidth="1"/>
    <col min="12805" max="12805" width="59.7109375" style="6" bestFit="1" customWidth="1"/>
    <col min="12806" max="12806" width="57.85546875" style="6" bestFit="1" customWidth="1"/>
    <col min="12807" max="12807" width="35.28515625" style="6" bestFit="1" customWidth="1"/>
    <col min="12808" max="12808" width="28.140625" style="6" bestFit="1" customWidth="1"/>
    <col min="12809" max="12809" width="33.140625" style="6" bestFit="1" customWidth="1"/>
    <col min="12810" max="12810" width="26" style="6" bestFit="1" customWidth="1"/>
    <col min="12811" max="12811" width="19.140625" style="6" bestFit="1" customWidth="1"/>
    <col min="12812" max="12812" width="10.42578125" style="6" customWidth="1"/>
    <col min="12813" max="12813" width="11.85546875" style="6" customWidth="1"/>
    <col min="12814" max="12814" width="14.7109375" style="6" customWidth="1"/>
    <col min="12815" max="12815" width="9" style="6" bestFit="1" customWidth="1"/>
    <col min="12816" max="13055" width="9.140625" style="6"/>
    <col min="13056" max="13056" width="4.7109375" style="6" bestFit="1" customWidth="1"/>
    <col min="13057" max="13057" width="9.7109375" style="6" bestFit="1" customWidth="1"/>
    <col min="13058" max="13058" width="10" style="6" bestFit="1" customWidth="1"/>
    <col min="13059" max="13059" width="8.85546875" style="6" bestFit="1" customWidth="1"/>
    <col min="13060" max="13060" width="22.85546875" style="6" customWidth="1"/>
    <col min="13061" max="13061" width="59.7109375" style="6" bestFit="1" customWidth="1"/>
    <col min="13062" max="13062" width="57.85546875" style="6" bestFit="1" customWidth="1"/>
    <col min="13063" max="13063" width="35.28515625" style="6" bestFit="1" customWidth="1"/>
    <col min="13064" max="13064" width="28.140625" style="6" bestFit="1" customWidth="1"/>
    <col min="13065" max="13065" width="33.140625" style="6" bestFit="1" customWidth="1"/>
    <col min="13066" max="13066" width="26" style="6" bestFit="1" customWidth="1"/>
    <col min="13067" max="13067" width="19.140625" style="6" bestFit="1" customWidth="1"/>
    <col min="13068" max="13068" width="10.42578125" style="6" customWidth="1"/>
    <col min="13069" max="13069" width="11.85546875" style="6" customWidth="1"/>
    <col min="13070" max="13070" width="14.7109375" style="6" customWidth="1"/>
    <col min="13071" max="13071" width="9" style="6" bestFit="1" customWidth="1"/>
    <col min="13072" max="13311" width="9.140625" style="6"/>
    <col min="13312" max="13312" width="4.7109375" style="6" bestFit="1" customWidth="1"/>
    <col min="13313" max="13313" width="9.7109375" style="6" bestFit="1" customWidth="1"/>
    <col min="13314" max="13314" width="10" style="6" bestFit="1" customWidth="1"/>
    <col min="13315" max="13315" width="8.85546875" style="6" bestFit="1" customWidth="1"/>
    <col min="13316" max="13316" width="22.85546875" style="6" customWidth="1"/>
    <col min="13317" max="13317" width="59.7109375" style="6" bestFit="1" customWidth="1"/>
    <col min="13318" max="13318" width="57.85546875" style="6" bestFit="1" customWidth="1"/>
    <col min="13319" max="13319" width="35.28515625" style="6" bestFit="1" customWidth="1"/>
    <col min="13320" max="13320" width="28.140625" style="6" bestFit="1" customWidth="1"/>
    <col min="13321" max="13321" width="33.140625" style="6" bestFit="1" customWidth="1"/>
    <col min="13322" max="13322" width="26" style="6" bestFit="1" customWidth="1"/>
    <col min="13323" max="13323" width="19.140625" style="6" bestFit="1" customWidth="1"/>
    <col min="13324" max="13324" width="10.42578125" style="6" customWidth="1"/>
    <col min="13325" max="13325" width="11.85546875" style="6" customWidth="1"/>
    <col min="13326" max="13326" width="14.7109375" style="6" customWidth="1"/>
    <col min="13327" max="13327" width="9" style="6" bestFit="1" customWidth="1"/>
    <col min="13328" max="13567" width="9.140625" style="6"/>
    <col min="13568" max="13568" width="4.7109375" style="6" bestFit="1" customWidth="1"/>
    <col min="13569" max="13569" width="9.7109375" style="6" bestFit="1" customWidth="1"/>
    <col min="13570" max="13570" width="10" style="6" bestFit="1" customWidth="1"/>
    <col min="13571" max="13571" width="8.85546875" style="6" bestFit="1" customWidth="1"/>
    <col min="13572" max="13572" width="22.85546875" style="6" customWidth="1"/>
    <col min="13573" max="13573" width="59.7109375" style="6" bestFit="1" customWidth="1"/>
    <col min="13574" max="13574" width="57.85546875" style="6" bestFit="1" customWidth="1"/>
    <col min="13575" max="13575" width="35.28515625" style="6" bestFit="1" customWidth="1"/>
    <col min="13576" max="13576" width="28.140625" style="6" bestFit="1" customWidth="1"/>
    <col min="13577" max="13577" width="33.140625" style="6" bestFit="1" customWidth="1"/>
    <col min="13578" max="13578" width="26" style="6" bestFit="1" customWidth="1"/>
    <col min="13579" max="13579" width="19.140625" style="6" bestFit="1" customWidth="1"/>
    <col min="13580" max="13580" width="10.42578125" style="6" customWidth="1"/>
    <col min="13581" max="13581" width="11.85546875" style="6" customWidth="1"/>
    <col min="13582" max="13582" width="14.7109375" style="6" customWidth="1"/>
    <col min="13583" max="13583" width="9" style="6" bestFit="1" customWidth="1"/>
    <col min="13584" max="13823" width="9.140625" style="6"/>
    <col min="13824" max="13824" width="4.7109375" style="6" bestFit="1" customWidth="1"/>
    <col min="13825" max="13825" width="9.7109375" style="6" bestFit="1" customWidth="1"/>
    <col min="13826" max="13826" width="10" style="6" bestFit="1" customWidth="1"/>
    <col min="13827" max="13827" width="8.85546875" style="6" bestFit="1" customWidth="1"/>
    <col min="13828" max="13828" width="22.85546875" style="6" customWidth="1"/>
    <col min="13829" max="13829" width="59.7109375" style="6" bestFit="1" customWidth="1"/>
    <col min="13830" max="13830" width="57.85546875" style="6" bestFit="1" customWidth="1"/>
    <col min="13831" max="13831" width="35.28515625" style="6" bestFit="1" customWidth="1"/>
    <col min="13832" max="13832" width="28.140625" style="6" bestFit="1" customWidth="1"/>
    <col min="13833" max="13833" width="33.140625" style="6" bestFit="1" customWidth="1"/>
    <col min="13834" max="13834" width="26" style="6" bestFit="1" customWidth="1"/>
    <col min="13835" max="13835" width="19.140625" style="6" bestFit="1" customWidth="1"/>
    <col min="13836" max="13836" width="10.42578125" style="6" customWidth="1"/>
    <col min="13837" max="13837" width="11.85546875" style="6" customWidth="1"/>
    <col min="13838" max="13838" width="14.7109375" style="6" customWidth="1"/>
    <col min="13839" max="13839" width="9" style="6" bestFit="1" customWidth="1"/>
    <col min="13840" max="14079" width="9.140625" style="6"/>
    <col min="14080" max="14080" width="4.7109375" style="6" bestFit="1" customWidth="1"/>
    <col min="14081" max="14081" width="9.7109375" style="6" bestFit="1" customWidth="1"/>
    <col min="14082" max="14082" width="10" style="6" bestFit="1" customWidth="1"/>
    <col min="14083" max="14083" width="8.85546875" style="6" bestFit="1" customWidth="1"/>
    <col min="14084" max="14084" width="22.85546875" style="6" customWidth="1"/>
    <col min="14085" max="14085" width="59.7109375" style="6" bestFit="1" customWidth="1"/>
    <col min="14086" max="14086" width="57.85546875" style="6" bestFit="1" customWidth="1"/>
    <col min="14087" max="14087" width="35.28515625" style="6" bestFit="1" customWidth="1"/>
    <col min="14088" max="14088" width="28.140625" style="6" bestFit="1" customWidth="1"/>
    <col min="14089" max="14089" width="33.140625" style="6" bestFit="1" customWidth="1"/>
    <col min="14090" max="14090" width="26" style="6" bestFit="1" customWidth="1"/>
    <col min="14091" max="14091" width="19.140625" style="6" bestFit="1" customWidth="1"/>
    <col min="14092" max="14092" width="10.42578125" style="6" customWidth="1"/>
    <col min="14093" max="14093" width="11.85546875" style="6" customWidth="1"/>
    <col min="14094" max="14094" width="14.7109375" style="6" customWidth="1"/>
    <col min="14095" max="14095" width="9" style="6" bestFit="1" customWidth="1"/>
    <col min="14096" max="14335" width="9.140625" style="6"/>
    <col min="14336" max="14336" width="4.7109375" style="6" bestFit="1" customWidth="1"/>
    <col min="14337" max="14337" width="9.7109375" style="6" bestFit="1" customWidth="1"/>
    <col min="14338" max="14338" width="10" style="6" bestFit="1" customWidth="1"/>
    <col min="14339" max="14339" width="8.85546875" style="6" bestFit="1" customWidth="1"/>
    <col min="14340" max="14340" width="22.85546875" style="6" customWidth="1"/>
    <col min="14341" max="14341" width="59.7109375" style="6" bestFit="1" customWidth="1"/>
    <col min="14342" max="14342" width="57.85546875" style="6" bestFit="1" customWidth="1"/>
    <col min="14343" max="14343" width="35.28515625" style="6" bestFit="1" customWidth="1"/>
    <col min="14344" max="14344" width="28.140625" style="6" bestFit="1" customWidth="1"/>
    <col min="14345" max="14345" width="33.140625" style="6" bestFit="1" customWidth="1"/>
    <col min="14346" max="14346" width="26" style="6" bestFit="1" customWidth="1"/>
    <col min="14347" max="14347" width="19.140625" style="6" bestFit="1" customWidth="1"/>
    <col min="14348" max="14348" width="10.42578125" style="6" customWidth="1"/>
    <col min="14349" max="14349" width="11.85546875" style="6" customWidth="1"/>
    <col min="14350" max="14350" width="14.7109375" style="6" customWidth="1"/>
    <col min="14351" max="14351" width="9" style="6" bestFit="1" customWidth="1"/>
    <col min="14352" max="14591" width="9.140625" style="6"/>
    <col min="14592" max="14592" width="4.7109375" style="6" bestFit="1" customWidth="1"/>
    <col min="14593" max="14593" width="9.7109375" style="6" bestFit="1" customWidth="1"/>
    <col min="14594" max="14594" width="10" style="6" bestFit="1" customWidth="1"/>
    <col min="14595" max="14595" width="8.85546875" style="6" bestFit="1" customWidth="1"/>
    <col min="14596" max="14596" width="22.85546875" style="6" customWidth="1"/>
    <col min="14597" max="14597" width="59.7109375" style="6" bestFit="1" customWidth="1"/>
    <col min="14598" max="14598" width="57.85546875" style="6" bestFit="1" customWidth="1"/>
    <col min="14599" max="14599" width="35.28515625" style="6" bestFit="1" customWidth="1"/>
    <col min="14600" max="14600" width="28.140625" style="6" bestFit="1" customWidth="1"/>
    <col min="14601" max="14601" width="33.140625" style="6" bestFit="1" customWidth="1"/>
    <col min="14602" max="14602" width="26" style="6" bestFit="1" customWidth="1"/>
    <col min="14603" max="14603" width="19.140625" style="6" bestFit="1" customWidth="1"/>
    <col min="14604" max="14604" width="10.42578125" style="6" customWidth="1"/>
    <col min="14605" max="14605" width="11.85546875" style="6" customWidth="1"/>
    <col min="14606" max="14606" width="14.7109375" style="6" customWidth="1"/>
    <col min="14607" max="14607" width="9" style="6" bestFit="1" customWidth="1"/>
    <col min="14608" max="14847" width="9.140625" style="6"/>
    <col min="14848" max="14848" width="4.7109375" style="6" bestFit="1" customWidth="1"/>
    <col min="14849" max="14849" width="9.7109375" style="6" bestFit="1" customWidth="1"/>
    <col min="14850" max="14850" width="10" style="6" bestFit="1" customWidth="1"/>
    <col min="14851" max="14851" width="8.85546875" style="6" bestFit="1" customWidth="1"/>
    <col min="14852" max="14852" width="22.85546875" style="6" customWidth="1"/>
    <col min="14853" max="14853" width="59.7109375" style="6" bestFit="1" customWidth="1"/>
    <col min="14854" max="14854" width="57.85546875" style="6" bestFit="1" customWidth="1"/>
    <col min="14855" max="14855" width="35.28515625" style="6" bestFit="1" customWidth="1"/>
    <col min="14856" max="14856" width="28.140625" style="6" bestFit="1" customWidth="1"/>
    <col min="14857" max="14857" width="33.140625" style="6" bestFit="1" customWidth="1"/>
    <col min="14858" max="14858" width="26" style="6" bestFit="1" customWidth="1"/>
    <col min="14859" max="14859" width="19.140625" style="6" bestFit="1" customWidth="1"/>
    <col min="14860" max="14860" width="10.42578125" style="6" customWidth="1"/>
    <col min="14861" max="14861" width="11.85546875" style="6" customWidth="1"/>
    <col min="14862" max="14862" width="14.7109375" style="6" customWidth="1"/>
    <col min="14863" max="14863" width="9" style="6" bestFit="1" customWidth="1"/>
    <col min="14864" max="15103" width="9.140625" style="6"/>
    <col min="15104" max="15104" width="4.7109375" style="6" bestFit="1" customWidth="1"/>
    <col min="15105" max="15105" width="9.7109375" style="6" bestFit="1" customWidth="1"/>
    <col min="15106" max="15106" width="10" style="6" bestFit="1" customWidth="1"/>
    <col min="15107" max="15107" width="8.85546875" style="6" bestFit="1" customWidth="1"/>
    <col min="15108" max="15108" width="22.85546875" style="6" customWidth="1"/>
    <col min="15109" max="15109" width="59.7109375" style="6" bestFit="1" customWidth="1"/>
    <col min="15110" max="15110" width="57.85546875" style="6" bestFit="1" customWidth="1"/>
    <col min="15111" max="15111" width="35.28515625" style="6" bestFit="1" customWidth="1"/>
    <col min="15112" max="15112" width="28.140625" style="6" bestFit="1" customWidth="1"/>
    <col min="15113" max="15113" width="33.140625" style="6" bestFit="1" customWidth="1"/>
    <col min="15114" max="15114" width="26" style="6" bestFit="1" customWidth="1"/>
    <col min="15115" max="15115" width="19.140625" style="6" bestFit="1" customWidth="1"/>
    <col min="15116" max="15116" width="10.42578125" style="6" customWidth="1"/>
    <col min="15117" max="15117" width="11.85546875" style="6" customWidth="1"/>
    <col min="15118" max="15118" width="14.7109375" style="6" customWidth="1"/>
    <col min="15119" max="15119" width="9" style="6" bestFit="1" customWidth="1"/>
    <col min="15120" max="15359" width="9.140625" style="6"/>
    <col min="15360" max="15360" width="4.7109375" style="6" bestFit="1" customWidth="1"/>
    <col min="15361" max="15361" width="9.7109375" style="6" bestFit="1" customWidth="1"/>
    <col min="15362" max="15362" width="10" style="6" bestFit="1" customWidth="1"/>
    <col min="15363" max="15363" width="8.85546875" style="6" bestFit="1" customWidth="1"/>
    <col min="15364" max="15364" width="22.85546875" style="6" customWidth="1"/>
    <col min="15365" max="15365" width="59.7109375" style="6" bestFit="1" customWidth="1"/>
    <col min="15366" max="15366" width="57.85546875" style="6" bestFit="1" customWidth="1"/>
    <col min="15367" max="15367" width="35.28515625" style="6" bestFit="1" customWidth="1"/>
    <col min="15368" max="15368" width="28.140625" style="6" bestFit="1" customWidth="1"/>
    <col min="15369" max="15369" width="33.140625" style="6" bestFit="1" customWidth="1"/>
    <col min="15370" max="15370" width="26" style="6" bestFit="1" customWidth="1"/>
    <col min="15371" max="15371" width="19.140625" style="6" bestFit="1" customWidth="1"/>
    <col min="15372" max="15372" width="10.42578125" style="6" customWidth="1"/>
    <col min="15373" max="15373" width="11.85546875" style="6" customWidth="1"/>
    <col min="15374" max="15374" width="14.7109375" style="6" customWidth="1"/>
    <col min="15375" max="15375" width="9" style="6" bestFit="1" customWidth="1"/>
    <col min="15376" max="15615" width="9.140625" style="6"/>
    <col min="15616" max="15616" width="4.7109375" style="6" bestFit="1" customWidth="1"/>
    <col min="15617" max="15617" width="9.7109375" style="6" bestFit="1" customWidth="1"/>
    <col min="15618" max="15618" width="10" style="6" bestFit="1" customWidth="1"/>
    <col min="15619" max="15619" width="8.85546875" style="6" bestFit="1" customWidth="1"/>
    <col min="15620" max="15620" width="22.85546875" style="6" customWidth="1"/>
    <col min="15621" max="15621" width="59.7109375" style="6" bestFit="1" customWidth="1"/>
    <col min="15622" max="15622" width="57.85546875" style="6" bestFit="1" customWidth="1"/>
    <col min="15623" max="15623" width="35.28515625" style="6" bestFit="1" customWidth="1"/>
    <col min="15624" max="15624" width="28.140625" style="6" bestFit="1" customWidth="1"/>
    <col min="15625" max="15625" width="33.140625" style="6" bestFit="1" customWidth="1"/>
    <col min="15626" max="15626" width="26" style="6" bestFit="1" customWidth="1"/>
    <col min="15627" max="15627" width="19.140625" style="6" bestFit="1" customWidth="1"/>
    <col min="15628" max="15628" width="10.42578125" style="6" customWidth="1"/>
    <col min="15629" max="15629" width="11.85546875" style="6" customWidth="1"/>
    <col min="15630" max="15630" width="14.7109375" style="6" customWidth="1"/>
    <col min="15631" max="15631" width="9" style="6" bestFit="1" customWidth="1"/>
    <col min="15632" max="15871" width="9.140625" style="6"/>
    <col min="15872" max="15872" width="4.7109375" style="6" bestFit="1" customWidth="1"/>
    <col min="15873" max="15873" width="9.7109375" style="6" bestFit="1" customWidth="1"/>
    <col min="15874" max="15874" width="10" style="6" bestFit="1" customWidth="1"/>
    <col min="15875" max="15875" width="8.85546875" style="6" bestFit="1" customWidth="1"/>
    <col min="15876" max="15876" width="22.85546875" style="6" customWidth="1"/>
    <col min="15877" max="15877" width="59.7109375" style="6" bestFit="1" customWidth="1"/>
    <col min="15878" max="15878" width="57.85546875" style="6" bestFit="1" customWidth="1"/>
    <col min="15879" max="15879" width="35.28515625" style="6" bestFit="1" customWidth="1"/>
    <col min="15880" max="15880" width="28.140625" style="6" bestFit="1" customWidth="1"/>
    <col min="15881" max="15881" width="33.140625" style="6" bestFit="1" customWidth="1"/>
    <col min="15882" max="15882" width="26" style="6" bestFit="1" customWidth="1"/>
    <col min="15883" max="15883" width="19.140625" style="6" bestFit="1" customWidth="1"/>
    <col min="15884" max="15884" width="10.42578125" style="6" customWidth="1"/>
    <col min="15885" max="15885" width="11.85546875" style="6" customWidth="1"/>
    <col min="15886" max="15886" width="14.7109375" style="6" customWidth="1"/>
    <col min="15887" max="15887" width="9" style="6" bestFit="1" customWidth="1"/>
    <col min="15888" max="16127" width="9.140625" style="6"/>
    <col min="16128" max="16128" width="4.7109375" style="6" bestFit="1" customWidth="1"/>
    <col min="16129" max="16129" width="9.7109375" style="6" bestFit="1" customWidth="1"/>
    <col min="16130" max="16130" width="10" style="6" bestFit="1" customWidth="1"/>
    <col min="16131" max="16131" width="8.85546875" style="6" bestFit="1" customWidth="1"/>
    <col min="16132" max="16132" width="22.85546875" style="6" customWidth="1"/>
    <col min="16133" max="16133" width="59.7109375" style="6" bestFit="1" customWidth="1"/>
    <col min="16134" max="16134" width="57.85546875" style="6" bestFit="1" customWidth="1"/>
    <col min="16135" max="16135" width="35.28515625" style="6" bestFit="1" customWidth="1"/>
    <col min="16136" max="16136" width="28.140625" style="6" bestFit="1" customWidth="1"/>
    <col min="16137" max="16137" width="33.140625" style="6" bestFit="1" customWidth="1"/>
    <col min="16138" max="16138" width="26" style="6" bestFit="1" customWidth="1"/>
    <col min="16139" max="16139" width="19.140625" style="6" bestFit="1" customWidth="1"/>
    <col min="16140" max="16140" width="10.42578125" style="6" customWidth="1"/>
    <col min="16141" max="16141" width="11.85546875" style="6" customWidth="1"/>
    <col min="16142" max="16142" width="14.7109375" style="6" customWidth="1"/>
    <col min="16143" max="16143" width="9" style="6" bestFit="1" customWidth="1"/>
    <col min="16144" max="16384" width="9.140625" style="6"/>
  </cols>
  <sheetData>
    <row r="2" spans="1:19" s="56" customFormat="1" ht="18.75" x14ac:dyDescent="0.3">
      <c r="A2" s="55" t="s">
        <v>1704</v>
      </c>
    </row>
    <row r="3" spans="1:19" x14ac:dyDescent="0.25">
      <c r="M3" s="8"/>
      <c r="N3" s="8"/>
      <c r="O3" s="8"/>
      <c r="P3" s="8"/>
    </row>
    <row r="4" spans="1:19" s="10" customFormat="1" ht="47.25" customHeight="1" x14ac:dyDescent="0.25">
      <c r="A4" s="881" t="s">
        <v>0</v>
      </c>
      <c r="B4" s="886" t="s">
        <v>1</v>
      </c>
      <c r="C4" s="886" t="s">
        <v>2</v>
      </c>
      <c r="D4" s="886" t="s">
        <v>3</v>
      </c>
      <c r="E4" s="881" t="s">
        <v>4</v>
      </c>
      <c r="F4" s="881" t="s">
        <v>5</v>
      </c>
      <c r="G4" s="881" t="s">
        <v>6</v>
      </c>
      <c r="H4" s="880" t="s">
        <v>7</v>
      </c>
      <c r="I4" s="880"/>
      <c r="J4" s="881" t="s">
        <v>8</v>
      </c>
      <c r="K4" s="883" t="s">
        <v>9</v>
      </c>
      <c r="L4" s="884"/>
      <c r="M4" s="885" t="s">
        <v>10</v>
      </c>
      <c r="N4" s="885"/>
      <c r="O4" s="885" t="s">
        <v>11</v>
      </c>
      <c r="P4" s="885"/>
      <c r="Q4" s="881" t="s">
        <v>12</v>
      </c>
      <c r="R4" s="886" t="s">
        <v>13</v>
      </c>
    </row>
    <row r="5" spans="1:19" s="10" customFormat="1" ht="35.25" customHeight="1" x14ac:dyDescent="0.2">
      <c r="A5" s="882"/>
      <c r="B5" s="887"/>
      <c r="C5" s="887"/>
      <c r="D5" s="887"/>
      <c r="E5" s="882"/>
      <c r="F5" s="882"/>
      <c r="G5" s="882"/>
      <c r="H5" s="130" t="s">
        <v>14</v>
      </c>
      <c r="I5" s="130" t="s">
        <v>15</v>
      </c>
      <c r="J5" s="882"/>
      <c r="K5" s="131">
        <v>2020</v>
      </c>
      <c r="L5" s="131">
        <v>2021</v>
      </c>
      <c r="M5" s="132">
        <v>2020</v>
      </c>
      <c r="N5" s="132">
        <v>2021</v>
      </c>
      <c r="O5" s="132">
        <v>2020</v>
      </c>
      <c r="P5" s="132">
        <v>2021</v>
      </c>
      <c r="Q5" s="882"/>
      <c r="R5" s="887"/>
    </row>
    <row r="6" spans="1:19" s="10" customFormat="1" ht="15.75" customHeight="1" x14ac:dyDescent="0.2">
      <c r="A6" s="133" t="s">
        <v>16</v>
      </c>
      <c r="B6" s="130" t="s">
        <v>17</v>
      </c>
      <c r="C6" s="130" t="s">
        <v>18</v>
      </c>
      <c r="D6" s="130" t="s">
        <v>19</v>
      </c>
      <c r="E6" s="133" t="s">
        <v>20</v>
      </c>
      <c r="F6" s="133" t="s">
        <v>21</v>
      </c>
      <c r="G6" s="133" t="s">
        <v>22</v>
      </c>
      <c r="H6" s="130" t="s">
        <v>23</v>
      </c>
      <c r="I6" s="130" t="s">
        <v>24</v>
      </c>
      <c r="J6" s="133" t="s">
        <v>25</v>
      </c>
      <c r="K6" s="131" t="s">
        <v>26</v>
      </c>
      <c r="L6" s="131" t="s">
        <v>27</v>
      </c>
      <c r="M6" s="134" t="s">
        <v>28</v>
      </c>
      <c r="N6" s="134" t="s">
        <v>29</v>
      </c>
      <c r="O6" s="134" t="s">
        <v>30</v>
      </c>
      <c r="P6" s="134" t="s">
        <v>31</v>
      </c>
      <c r="Q6" s="133" t="s">
        <v>297</v>
      </c>
      <c r="R6" s="130" t="s">
        <v>32</v>
      </c>
    </row>
    <row r="7" spans="1:19" s="10" customFormat="1" ht="289.5" customHeight="1" x14ac:dyDescent="0.2">
      <c r="A7" s="135">
        <v>1</v>
      </c>
      <c r="B7" s="135">
        <v>1</v>
      </c>
      <c r="C7" s="135">
        <v>4</v>
      </c>
      <c r="D7" s="135">
        <v>2</v>
      </c>
      <c r="E7" s="136" t="s">
        <v>298</v>
      </c>
      <c r="F7" s="137" t="s">
        <v>299</v>
      </c>
      <c r="G7" s="135" t="s">
        <v>300</v>
      </c>
      <c r="H7" s="138" t="s">
        <v>301</v>
      </c>
      <c r="I7" s="138" t="s">
        <v>302</v>
      </c>
      <c r="J7" s="138" t="s">
        <v>303</v>
      </c>
      <c r="K7" s="135" t="s">
        <v>304</v>
      </c>
      <c r="L7" s="135" t="s">
        <v>74</v>
      </c>
      <c r="M7" s="139">
        <v>11000</v>
      </c>
      <c r="N7" s="140" t="s">
        <v>74</v>
      </c>
      <c r="O7" s="139">
        <v>11000</v>
      </c>
      <c r="P7" s="139" t="s">
        <v>74</v>
      </c>
      <c r="Q7" s="138" t="s">
        <v>305</v>
      </c>
      <c r="R7" s="138" t="s">
        <v>306</v>
      </c>
      <c r="S7" s="141"/>
    </row>
    <row r="8" spans="1:19" s="10" customFormat="1" ht="180.75" customHeight="1" x14ac:dyDescent="0.2">
      <c r="A8" s="135">
        <v>2</v>
      </c>
      <c r="B8" s="135">
        <v>1</v>
      </c>
      <c r="C8" s="135">
        <v>4</v>
      </c>
      <c r="D8" s="135">
        <v>2</v>
      </c>
      <c r="E8" s="142" t="s">
        <v>307</v>
      </c>
      <c r="F8" s="137" t="s">
        <v>308</v>
      </c>
      <c r="G8" s="143" t="s">
        <v>102</v>
      </c>
      <c r="H8" s="138" t="s">
        <v>309</v>
      </c>
      <c r="I8" s="143" t="s">
        <v>310</v>
      </c>
      <c r="J8" s="137" t="s">
        <v>311</v>
      </c>
      <c r="K8" s="135" t="s">
        <v>304</v>
      </c>
      <c r="L8" s="135" t="s">
        <v>74</v>
      </c>
      <c r="M8" s="139">
        <v>7000</v>
      </c>
      <c r="N8" s="139" t="s">
        <v>74</v>
      </c>
      <c r="O8" s="139">
        <v>7000</v>
      </c>
      <c r="P8" s="144" t="s">
        <v>74</v>
      </c>
      <c r="Q8" s="138" t="s">
        <v>305</v>
      </c>
      <c r="R8" s="138" t="s">
        <v>306</v>
      </c>
    </row>
    <row r="9" spans="1:19" s="37" customFormat="1" ht="222.75" customHeight="1" x14ac:dyDescent="0.25">
      <c r="A9" s="145">
        <v>3</v>
      </c>
      <c r="B9" s="143">
        <v>1</v>
      </c>
      <c r="C9" s="145">
        <v>4</v>
      </c>
      <c r="D9" s="143">
        <v>5</v>
      </c>
      <c r="E9" s="146" t="s">
        <v>312</v>
      </c>
      <c r="F9" s="143" t="s">
        <v>313</v>
      </c>
      <c r="G9" s="143" t="s">
        <v>314</v>
      </c>
      <c r="H9" s="147" t="s">
        <v>315</v>
      </c>
      <c r="I9" s="147" t="s">
        <v>316</v>
      </c>
      <c r="J9" s="143" t="s">
        <v>317</v>
      </c>
      <c r="K9" s="148" t="s">
        <v>318</v>
      </c>
      <c r="L9" s="148" t="s">
        <v>74</v>
      </c>
      <c r="M9" s="144">
        <v>40000</v>
      </c>
      <c r="N9" s="145" t="s">
        <v>74</v>
      </c>
      <c r="O9" s="144">
        <v>40000</v>
      </c>
      <c r="P9" s="144" t="s">
        <v>74</v>
      </c>
      <c r="Q9" s="143" t="s">
        <v>305</v>
      </c>
      <c r="R9" s="143" t="s">
        <v>319</v>
      </c>
    </row>
    <row r="10" spans="1:19" s="17" customFormat="1" ht="108" customHeight="1" x14ac:dyDescent="0.25">
      <c r="A10" s="273">
        <v>4</v>
      </c>
      <c r="B10" s="274">
        <v>1</v>
      </c>
      <c r="C10" s="273">
        <v>4</v>
      </c>
      <c r="D10" s="274">
        <v>2</v>
      </c>
      <c r="E10" s="572" t="s">
        <v>320</v>
      </c>
      <c r="F10" s="274" t="s">
        <v>321</v>
      </c>
      <c r="G10" s="274" t="s">
        <v>661</v>
      </c>
      <c r="H10" s="274" t="s">
        <v>662</v>
      </c>
      <c r="I10" s="277" t="s">
        <v>663</v>
      </c>
      <c r="J10" s="274" t="s">
        <v>322</v>
      </c>
      <c r="K10" s="275" t="s">
        <v>83</v>
      </c>
      <c r="L10" s="275" t="s">
        <v>74</v>
      </c>
      <c r="M10" s="276">
        <v>18000</v>
      </c>
      <c r="N10" s="273" t="s">
        <v>74</v>
      </c>
      <c r="O10" s="276">
        <v>18000</v>
      </c>
      <c r="P10" s="276"/>
      <c r="Q10" s="274" t="s">
        <v>323</v>
      </c>
      <c r="R10" s="274" t="s">
        <v>319</v>
      </c>
    </row>
    <row r="11" spans="1:19" s="17" customFormat="1" ht="114.75" customHeight="1" x14ac:dyDescent="0.25">
      <c r="A11" s="273">
        <v>5</v>
      </c>
      <c r="B11" s="273">
        <v>1</v>
      </c>
      <c r="C11" s="273">
        <v>4</v>
      </c>
      <c r="D11" s="274">
        <v>2</v>
      </c>
      <c r="E11" s="572" t="s">
        <v>324</v>
      </c>
      <c r="F11" s="274" t="s">
        <v>325</v>
      </c>
      <c r="G11" s="274" t="s">
        <v>664</v>
      </c>
      <c r="H11" s="274" t="s">
        <v>664</v>
      </c>
      <c r="I11" s="277" t="s">
        <v>665</v>
      </c>
      <c r="J11" s="274" t="s">
        <v>326</v>
      </c>
      <c r="K11" s="275" t="s">
        <v>83</v>
      </c>
      <c r="L11" s="275" t="s">
        <v>74</v>
      </c>
      <c r="M11" s="276">
        <v>15000</v>
      </c>
      <c r="N11" s="273" t="s">
        <v>74</v>
      </c>
      <c r="O11" s="276">
        <v>15000</v>
      </c>
      <c r="P11" s="276"/>
      <c r="Q11" s="274" t="s">
        <v>323</v>
      </c>
      <c r="R11" s="274" t="s">
        <v>319</v>
      </c>
    </row>
    <row r="12" spans="1:19" ht="156" customHeight="1" x14ac:dyDescent="0.25">
      <c r="A12" s="135">
        <v>6</v>
      </c>
      <c r="B12" s="135">
        <v>1</v>
      </c>
      <c r="C12" s="135">
        <v>4</v>
      </c>
      <c r="D12" s="135">
        <v>2</v>
      </c>
      <c r="E12" s="149" t="s">
        <v>327</v>
      </c>
      <c r="F12" s="137" t="s">
        <v>328</v>
      </c>
      <c r="G12" s="135" t="s">
        <v>329</v>
      </c>
      <c r="H12" s="137" t="s">
        <v>315</v>
      </c>
      <c r="I12" s="137" t="s">
        <v>330</v>
      </c>
      <c r="J12" s="137" t="s">
        <v>331</v>
      </c>
      <c r="K12" s="135" t="s">
        <v>318</v>
      </c>
      <c r="L12" s="138" t="s">
        <v>74</v>
      </c>
      <c r="M12" s="139">
        <v>40000</v>
      </c>
      <c r="N12" s="965"/>
      <c r="O12" s="139">
        <v>40000</v>
      </c>
      <c r="P12" s="139"/>
      <c r="Q12" s="138" t="s">
        <v>323</v>
      </c>
      <c r="R12" s="137" t="s">
        <v>319</v>
      </c>
    </row>
    <row r="13" spans="1:19" ht="129.75" customHeight="1" x14ac:dyDescent="0.25">
      <c r="A13" s="143">
        <v>7</v>
      </c>
      <c r="B13" s="143">
        <v>1</v>
      </c>
      <c r="C13" s="143">
        <v>4</v>
      </c>
      <c r="D13" s="143">
        <v>5</v>
      </c>
      <c r="E13" s="146" t="s">
        <v>333</v>
      </c>
      <c r="F13" s="143" t="s">
        <v>334</v>
      </c>
      <c r="G13" s="143" t="s">
        <v>335</v>
      </c>
      <c r="H13" s="137" t="s">
        <v>336</v>
      </c>
      <c r="I13" s="137" t="s">
        <v>337</v>
      </c>
      <c r="J13" s="143" t="s">
        <v>317</v>
      </c>
      <c r="K13" s="143" t="s">
        <v>131</v>
      </c>
      <c r="L13" s="143"/>
      <c r="M13" s="139">
        <v>9000</v>
      </c>
      <c r="N13" s="143"/>
      <c r="O13" s="139">
        <v>9000</v>
      </c>
      <c r="P13" s="143"/>
      <c r="Q13" s="143" t="s">
        <v>323</v>
      </c>
      <c r="R13" s="143" t="s">
        <v>319</v>
      </c>
    </row>
    <row r="14" spans="1:19" ht="292.5" customHeight="1" x14ac:dyDescent="0.25">
      <c r="A14" s="135">
        <v>8</v>
      </c>
      <c r="B14" s="135">
        <v>1</v>
      </c>
      <c r="C14" s="135">
        <v>4</v>
      </c>
      <c r="D14" s="135">
        <v>2</v>
      </c>
      <c r="E14" s="136" t="s">
        <v>338</v>
      </c>
      <c r="F14" s="966" t="s">
        <v>339</v>
      </c>
      <c r="G14" s="135" t="s">
        <v>340</v>
      </c>
      <c r="H14" s="137" t="s">
        <v>341</v>
      </c>
      <c r="I14" s="137" t="s">
        <v>342</v>
      </c>
      <c r="J14" s="138" t="s">
        <v>343</v>
      </c>
      <c r="K14" s="135" t="s">
        <v>94</v>
      </c>
      <c r="L14" s="135"/>
      <c r="M14" s="139">
        <v>17000</v>
      </c>
      <c r="N14" s="140"/>
      <c r="O14" s="139">
        <v>17000</v>
      </c>
      <c r="P14" s="135"/>
      <c r="Q14" s="138" t="s">
        <v>305</v>
      </c>
      <c r="R14" s="138" t="s">
        <v>306</v>
      </c>
    </row>
    <row r="15" spans="1:19" ht="164.25" customHeight="1" x14ac:dyDescent="0.25">
      <c r="A15" s="135">
        <v>9</v>
      </c>
      <c r="B15" s="135">
        <v>1</v>
      </c>
      <c r="C15" s="135">
        <v>4</v>
      </c>
      <c r="D15" s="135">
        <v>2</v>
      </c>
      <c r="E15" s="149" t="s">
        <v>344</v>
      </c>
      <c r="F15" s="571" t="s">
        <v>345</v>
      </c>
      <c r="G15" s="135" t="s">
        <v>203</v>
      </c>
      <c r="H15" s="138" t="s">
        <v>346</v>
      </c>
      <c r="I15" s="137" t="s">
        <v>347</v>
      </c>
      <c r="J15" s="967" t="s">
        <v>348</v>
      </c>
      <c r="K15" s="135" t="s">
        <v>349</v>
      </c>
      <c r="L15" s="135"/>
      <c r="M15" s="139">
        <v>13000</v>
      </c>
      <c r="N15" s="139"/>
      <c r="O15" s="139">
        <v>13000</v>
      </c>
      <c r="P15" s="139"/>
      <c r="Q15" s="138" t="s">
        <v>305</v>
      </c>
      <c r="R15" s="138" t="s">
        <v>306</v>
      </c>
    </row>
    <row r="16" spans="1:19" ht="223.5" customHeight="1" x14ac:dyDescent="0.25">
      <c r="A16" s="135">
        <v>10</v>
      </c>
      <c r="B16" s="135">
        <v>1</v>
      </c>
      <c r="C16" s="135">
        <v>4</v>
      </c>
      <c r="D16" s="135">
        <v>2</v>
      </c>
      <c r="E16" s="149" t="s">
        <v>350</v>
      </c>
      <c r="F16" s="150" t="s">
        <v>351</v>
      </c>
      <c r="G16" s="135" t="s">
        <v>203</v>
      </c>
      <c r="H16" s="138" t="s">
        <v>352</v>
      </c>
      <c r="I16" s="137" t="s">
        <v>347</v>
      </c>
      <c r="J16" s="138" t="s">
        <v>353</v>
      </c>
      <c r="K16" s="138" t="s">
        <v>349</v>
      </c>
      <c r="L16" s="151"/>
      <c r="M16" s="139">
        <v>13000</v>
      </c>
      <c r="N16" s="139"/>
      <c r="O16" s="139">
        <v>13000</v>
      </c>
      <c r="P16" s="139"/>
      <c r="Q16" s="138" t="s">
        <v>305</v>
      </c>
      <c r="R16" s="138" t="s">
        <v>306</v>
      </c>
    </row>
    <row r="17" spans="1:18" s="17" customFormat="1" ht="375.75" customHeight="1" x14ac:dyDescent="0.25">
      <c r="A17" s="273">
        <v>11</v>
      </c>
      <c r="B17" s="273">
        <v>1</v>
      </c>
      <c r="C17" s="273">
        <v>4</v>
      </c>
      <c r="D17" s="273">
        <v>2</v>
      </c>
      <c r="E17" s="572" t="s">
        <v>354</v>
      </c>
      <c r="F17" s="278" t="s">
        <v>894</v>
      </c>
      <c r="G17" s="273" t="s">
        <v>340</v>
      </c>
      <c r="H17" s="274" t="s">
        <v>895</v>
      </c>
      <c r="I17" s="274" t="s">
        <v>896</v>
      </c>
      <c r="J17" s="274" t="s">
        <v>666</v>
      </c>
      <c r="K17" s="273" t="s">
        <v>148</v>
      </c>
      <c r="L17" s="273"/>
      <c r="M17" s="276">
        <v>17000</v>
      </c>
      <c r="N17" s="279"/>
      <c r="O17" s="276">
        <v>17000</v>
      </c>
      <c r="P17" s="276"/>
      <c r="Q17" s="274" t="s">
        <v>305</v>
      </c>
      <c r="R17" s="274" t="s">
        <v>306</v>
      </c>
    </row>
    <row r="18" spans="1:18" ht="221.25" customHeight="1" x14ac:dyDescent="0.25">
      <c r="A18" s="135">
        <v>12</v>
      </c>
      <c r="B18" s="135">
        <v>1</v>
      </c>
      <c r="C18" s="135">
        <v>4</v>
      </c>
      <c r="D18" s="135">
        <v>2</v>
      </c>
      <c r="E18" s="149" t="s">
        <v>355</v>
      </c>
      <c r="F18" s="968" t="s">
        <v>356</v>
      </c>
      <c r="G18" s="138" t="s">
        <v>357</v>
      </c>
      <c r="H18" s="138" t="s">
        <v>358</v>
      </c>
      <c r="I18" s="138" t="s">
        <v>359</v>
      </c>
      <c r="J18" s="138" t="s">
        <v>360</v>
      </c>
      <c r="K18" s="135" t="s">
        <v>79</v>
      </c>
      <c r="L18" s="135"/>
      <c r="M18" s="139">
        <v>40000</v>
      </c>
      <c r="N18" s="139"/>
      <c r="O18" s="139">
        <v>40000</v>
      </c>
      <c r="P18" s="139"/>
      <c r="Q18" s="138" t="s">
        <v>305</v>
      </c>
      <c r="R18" s="138" t="s">
        <v>319</v>
      </c>
    </row>
    <row r="19" spans="1:18" ht="162" customHeight="1" x14ac:dyDescent="0.25">
      <c r="A19" s="135">
        <v>13</v>
      </c>
      <c r="B19" s="135">
        <v>1</v>
      </c>
      <c r="C19" s="135">
        <v>4</v>
      </c>
      <c r="D19" s="135">
        <v>2</v>
      </c>
      <c r="E19" s="149" t="s">
        <v>361</v>
      </c>
      <c r="F19" s="143" t="s">
        <v>362</v>
      </c>
      <c r="G19" s="138" t="s">
        <v>363</v>
      </c>
      <c r="H19" s="138" t="s">
        <v>364</v>
      </c>
      <c r="I19" s="143" t="s">
        <v>365</v>
      </c>
      <c r="J19" s="138" t="s">
        <v>366</v>
      </c>
      <c r="K19" s="135" t="s">
        <v>79</v>
      </c>
      <c r="L19" s="152"/>
      <c r="M19" s="139">
        <v>30000</v>
      </c>
      <c r="N19" s="153"/>
      <c r="O19" s="139">
        <v>30000</v>
      </c>
      <c r="P19" s="153"/>
      <c r="Q19" s="138" t="s">
        <v>305</v>
      </c>
      <c r="R19" s="138" t="s">
        <v>319</v>
      </c>
    </row>
    <row r="20" spans="1:18" s="17" customFormat="1" ht="210" customHeight="1" x14ac:dyDescent="0.25">
      <c r="A20" s="273">
        <v>14</v>
      </c>
      <c r="B20" s="273">
        <v>1</v>
      </c>
      <c r="C20" s="273">
        <v>4</v>
      </c>
      <c r="D20" s="273">
        <v>5</v>
      </c>
      <c r="E20" s="572" t="s">
        <v>367</v>
      </c>
      <c r="F20" s="274" t="s">
        <v>368</v>
      </c>
      <c r="G20" s="273" t="s">
        <v>369</v>
      </c>
      <c r="H20" s="274" t="s">
        <v>370</v>
      </c>
      <c r="I20" s="274" t="s">
        <v>371</v>
      </c>
      <c r="J20" s="274" t="s">
        <v>372</v>
      </c>
      <c r="K20" s="280" t="s">
        <v>79</v>
      </c>
      <c r="L20" s="280"/>
      <c r="M20" s="276">
        <v>40000</v>
      </c>
      <c r="N20" s="969"/>
      <c r="O20" s="276">
        <v>40000</v>
      </c>
      <c r="P20" s="969"/>
      <c r="Q20" s="278" t="s">
        <v>305</v>
      </c>
      <c r="R20" s="278" t="s">
        <v>319</v>
      </c>
    </row>
    <row r="21" spans="1:18" ht="194.25" customHeight="1" x14ac:dyDescent="0.25">
      <c r="A21" s="135">
        <v>15</v>
      </c>
      <c r="B21" s="135">
        <v>1</v>
      </c>
      <c r="C21" s="135">
        <v>4</v>
      </c>
      <c r="D21" s="135">
        <v>2</v>
      </c>
      <c r="E21" s="149" t="s">
        <v>373</v>
      </c>
      <c r="F21" s="150" t="s">
        <v>374</v>
      </c>
      <c r="G21" s="135" t="s">
        <v>375</v>
      </c>
      <c r="H21" s="138" t="s">
        <v>376</v>
      </c>
      <c r="I21" s="143" t="s">
        <v>377</v>
      </c>
      <c r="J21" s="138" t="s">
        <v>378</v>
      </c>
      <c r="K21" s="135" t="s">
        <v>131</v>
      </c>
      <c r="L21" s="151"/>
      <c r="M21" s="139">
        <v>25000</v>
      </c>
      <c r="N21" s="139"/>
      <c r="O21" s="139">
        <v>25000</v>
      </c>
      <c r="P21" s="140"/>
      <c r="Q21" s="138" t="s">
        <v>305</v>
      </c>
      <c r="R21" s="138" t="s">
        <v>319</v>
      </c>
    </row>
    <row r="22" spans="1:18" ht="157.5" x14ac:dyDescent="0.25">
      <c r="A22" s="145">
        <v>16</v>
      </c>
      <c r="B22" s="135">
        <v>1</v>
      </c>
      <c r="C22" s="135">
        <v>4</v>
      </c>
      <c r="D22" s="135">
        <v>2</v>
      </c>
      <c r="E22" s="970" t="s">
        <v>379</v>
      </c>
      <c r="F22" s="967" t="s">
        <v>380</v>
      </c>
      <c r="G22" s="138" t="s">
        <v>381</v>
      </c>
      <c r="H22" s="138" t="s">
        <v>382</v>
      </c>
      <c r="I22" s="138" t="s">
        <v>383</v>
      </c>
      <c r="J22" s="138" t="s">
        <v>384</v>
      </c>
      <c r="K22" s="151" t="s">
        <v>79</v>
      </c>
      <c r="L22" s="148"/>
      <c r="M22" s="139">
        <v>38000</v>
      </c>
      <c r="N22" s="145"/>
      <c r="O22" s="139">
        <v>38000</v>
      </c>
      <c r="P22" s="144"/>
      <c r="Q22" s="138" t="s">
        <v>305</v>
      </c>
      <c r="R22" s="138" t="s">
        <v>319</v>
      </c>
    </row>
    <row r="23" spans="1:18" ht="111.75" customHeight="1" x14ac:dyDescent="0.25">
      <c r="A23" s="273">
        <v>17</v>
      </c>
      <c r="B23" s="273">
        <v>1</v>
      </c>
      <c r="C23" s="273">
        <v>4</v>
      </c>
      <c r="D23" s="273">
        <v>2</v>
      </c>
      <c r="E23" s="971" t="s">
        <v>667</v>
      </c>
      <c r="F23" s="972" t="s">
        <v>668</v>
      </c>
      <c r="G23" s="274" t="s">
        <v>669</v>
      </c>
      <c r="H23" s="274" t="s">
        <v>670</v>
      </c>
      <c r="I23" s="274">
        <v>1</v>
      </c>
      <c r="J23" s="274" t="s">
        <v>671</v>
      </c>
      <c r="K23" s="273" t="s">
        <v>79</v>
      </c>
      <c r="L23" s="275"/>
      <c r="M23" s="276">
        <v>5300</v>
      </c>
      <c r="N23" s="273"/>
      <c r="O23" s="276">
        <v>5300</v>
      </c>
      <c r="P23" s="276"/>
      <c r="Q23" s="274" t="s">
        <v>305</v>
      </c>
      <c r="R23" s="274" t="s">
        <v>319</v>
      </c>
    </row>
    <row r="24" spans="1:18" ht="138.75" customHeight="1" x14ac:dyDescent="0.25">
      <c r="A24" s="273">
        <v>18</v>
      </c>
      <c r="B24" s="273">
        <v>1</v>
      </c>
      <c r="C24" s="273">
        <v>4</v>
      </c>
      <c r="D24" s="273">
        <v>2</v>
      </c>
      <c r="E24" s="971" t="s">
        <v>672</v>
      </c>
      <c r="F24" s="972" t="s">
        <v>673</v>
      </c>
      <c r="G24" s="273" t="s">
        <v>674</v>
      </c>
      <c r="H24" s="278" t="s">
        <v>675</v>
      </c>
      <c r="I24" s="274" t="s">
        <v>676</v>
      </c>
      <c r="J24" s="274" t="s">
        <v>677</v>
      </c>
      <c r="K24" s="273" t="s">
        <v>79</v>
      </c>
      <c r="L24" s="275"/>
      <c r="M24" s="276">
        <v>6000</v>
      </c>
      <c r="N24" s="273"/>
      <c r="O24" s="276">
        <v>6000</v>
      </c>
      <c r="P24" s="276"/>
      <c r="Q24" s="274" t="s">
        <v>305</v>
      </c>
      <c r="R24" s="274" t="s">
        <v>319</v>
      </c>
    </row>
    <row r="25" spans="1:18" ht="161.25" customHeight="1" x14ac:dyDescent="0.25">
      <c r="A25" s="273">
        <v>19</v>
      </c>
      <c r="B25" s="273">
        <v>1</v>
      </c>
      <c r="C25" s="273">
        <v>4</v>
      </c>
      <c r="D25" s="273">
        <v>2</v>
      </c>
      <c r="E25" s="572" t="s">
        <v>678</v>
      </c>
      <c r="F25" s="274" t="s">
        <v>679</v>
      </c>
      <c r="G25" s="273" t="s">
        <v>680</v>
      </c>
      <c r="H25" s="274" t="s">
        <v>680</v>
      </c>
      <c r="I25" s="273">
        <v>1</v>
      </c>
      <c r="J25" s="278" t="s">
        <v>681</v>
      </c>
      <c r="K25" s="273" t="s">
        <v>83</v>
      </c>
      <c r="L25" s="280"/>
      <c r="M25" s="281">
        <v>4700</v>
      </c>
      <c r="N25" s="280"/>
      <c r="O25" s="281">
        <v>4700</v>
      </c>
      <c r="P25" s="282"/>
      <c r="Q25" s="274" t="s">
        <v>305</v>
      </c>
      <c r="R25" s="274" t="s">
        <v>319</v>
      </c>
    </row>
    <row r="26" spans="1:18" ht="160.5" customHeight="1" x14ac:dyDescent="0.25">
      <c r="A26" s="273">
        <v>20</v>
      </c>
      <c r="B26" s="273">
        <v>1</v>
      </c>
      <c r="C26" s="273">
        <v>4</v>
      </c>
      <c r="D26" s="273">
        <v>2</v>
      </c>
      <c r="E26" s="572" t="s">
        <v>682</v>
      </c>
      <c r="F26" s="274" t="s">
        <v>683</v>
      </c>
      <c r="G26" s="273" t="s">
        <v>684</v>
      </c>
      <c r="H26" s="278" t="s">
        <v>685</v>
      </c>
      <c r="I26" s="278" t="s">
        <v>686</v>
      </c>
      <c r="J26" s="278" t="s">
        <v>681</v>
      </c>
      <c r="K26" s="273" t="s">
        <v>83</v>
      </c>
      <c r="L26" s="280"/>
      <c r="M26" s="281">
        <v>10500</v>
      </c>
      <c r="N26" s="273"/>
      <c r="O26" s="281">
        <v>10500</v>
      </c>
      <c r="P26" s="282"/>
      <c r="Q26" s="274" t="s">
        <v>305</v>
      </c>
      <c r="R26" s="274" t="s">
        <v>319</v>
      </c>
    </row>
    <row r="27" spans="1:18" ht="183.75" customHeight="1" x14ac:dyDescent="0.25">
      <c r="A27" s="273">
        <v>21</v>
      </c>
      <c r="B27" s="273">
        <v>1</v>
      </c>
      <c r="C27" s="273">
        <v>4</v>
      </c>
      <c r="D27" s="273">
        <v>2</v>
      </c>
      <c r="E27" s="572" t="s">
        <v>687</v>
      </c>
      <c r="F27" s="274" t="s">
        <v>688</v>
      </c>
      <c r="G27" s="273" t="s">
        <v>689</v>
      </c>
      <c r="H27" s="274" t="s">
        <v>690</v>
      </c>
      <c r="I27" s="274" t="s">
        <v>691</v>
      </c>
      <c r="J27" s="278" t="s">
        <v>681</v>
      </c>
      <c r="K27" s="273" t="s">
        <v>131</v>
      </c>
      <c r="L27" s="273"/>
      <c r="M27" s="281">
        <v>7800</v>
      </c>
      <c r="N27" s="273"/>
      <c r="O27" s="281">
        <v>7800</v>
      </c>
      <c r="P27" s="282"/>
      <c r="Q27" s="274" t="s">
        <v>305</v>
      </c>
      <c r="R27" s="274" t="s">
        <v>319</v>
      </c>
    </row>
    <row r="29" spans="1:18" x14ac:dyDescent="0.25">
      <c r="M29" s="819" t="s">
        <v>70</v>
      </c>
      <c r="N29" s="820"/>
      <c r="O29" s="819" t="s">
        <v>71</v>
      </c>
      <c r="P29" s="820"/>
    </row>
    <row r="30" spans="1:18" x14ac:dyDescent="0.25">
      <c r="M30" s="29" t="s">
        <v>72</v>
      </c>
      <c r="N30" s="29" t="s">
        <v>73</v>
      </c>
      <c r="O30" s="29" t="s">
        <v>72</v>
      </c>
      <c r="P30" s="29" t="s">
        <v>73</v>
      </c>
    </row>
    <row r="31" spans="1:18" x14ac:dyDescent="0.25">
      <c r="M31" s="89">
        <v>21</v>
      </c>
      <c r="N31" s="90">
        <f>O7+O8+O9+O10+O11+O12+O13+O14+O15+O16+O17+O18+O19+O20+O21+O22+O23+O24+O25+O26+O27</f>
        <v>407300</v>
      </c>
      <c r="O31" s="43" t="s">
        <v>74</v>
      </c>
      <c r="P31" s="44" t="s">
        <v>74</v>
      </c>
    </row>
  </sheetData>
  <mergeCells count="16">
    <mergeCell ref="C4:C5"/>
    <mergeCell ref="D4:D5"/>
    <mergeCell ref="E4:E5"/>
    <mergeCell ref="F4:F5"/>
    <mergeCell ref="G4:G5"/>
    <mergeCell ref="H4:I4"/>
    <mergeCell ref="J4:J5"/>
    <mergeCell ref="K4:L4"/>
    <mergeCell ref="M4:N4"/>
    <mergeCell ref="Q4:Q5"/>
    <mergeCell ref="R4:R5"/>
    <mergeCell ref="O4:P4"/>
    <mergeCell ref="A4:A5"/>
    <mergeCell ref="B4:B5"/>
    <mergeCell ref="M29:N29"/>
    <mergeCell ref="O29:P29"/>
  </mergeCells>
  <pageMargins left="0.7" right="0.7" top="0.75" bottom="0.75" header="0.3" footer="0.3"/>
  <ignoredErrors>
    <ignoredError sqref="I7 I8 I9 I12 I13 I15 I16 I20 I27"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18"/>
  <sheetViews>
    <sheetView zoomScale="60" zoomScaleNormal="60" workbookViewId="0">
      <selection activeCell="A3" sqref="A3"/>
    </sheetView>
  </sheetViews>
  <sheetFormatPr defaultRowHeight="15" x14ac:dyDescent="0.25"/>
  <cols>
    <col min="1" max="1" width="5.140625" style="6" customWidth="1"/>
    <col min="2" max="2" width="9.140625" style="6"/>
    <col min="3" max="3" width="7" style="6" customWidth="1"/>
    <col min="4" max="4" width="11.85546875" style="42" customWidth="1"/>
    <col min="5" max="5" width="23.28515625" style="6" customWidth="1"/>
    <col min="6" max="6" width="66.42578125" style="6" customWidth="1"/>
    <col min="7" max="7" width="14.5703125" style="6" customWidth="1"/>
    <col min="8" max="8" width="19.85546875" style="22" customWidth="1"/>
    <col min="9" max="9" width="14" style="6" customWidth="1"/>
    <col min="10" max="10" width="39.140625" style="6" customWidth="1"/>
    <col min="11" max="12" width="10.7109375" style="42" customWidth="1"/>
    <col min="13" max="13" width="12.42578125" style="42" customWidth="1"/>
    <col min="14" max="14" width="17.28515625" style="42" customWidth="1"/>
    <col min="15" max="15" width="12" style="59" customWidth="1"/>
    <col min="16" max="16" width="11.28515625" style="59" bestFit="1" customWidth="1"/>
    <col min="17" max="17" width="15.85546875" style="40" customWidth="1"/>
    <col min="18" max="18" width="18.42578125" style="40" customWidth="1"/>
    <col min="19" max="16384" width="9.140625" style="6"/>
  </cols>
  <sheetData>
    <row r="1" spans="1:18" x14ac:dyDescent="0.25">
      <c r="A1" s="28"/>
      <c r="B1" s="28"/>
      <c r="C1" s="28"/>
      <c r="D1" s="60"/>
      <c r="E1" s="28"/>
      <c r="F1" s="28"/>
      <c r="G1" s="28"/>
      <c r="H1" s="61"/>
      <c r="I1" s="28"/>
      <c r="J1" s="28"/>
      <c r="K1" s="60"/>
      <c r="L1" s="60"/>
      <c r="M1" s="62"/>
      <c r="N1" s="62"/>
      <c r="O1" s="63"/>
      <c r="P1" s="63"/>
      <c r="Q1" s="39"/>
      <c r="R1" s="39"/>
    </row>
    <row r="2" spans="1:18" x14ac:dyDescent="0.25">
      <c r="A2" s="30" t="s">
        <v>1703</v>
      </c>
      <c r="B2" s="28"/>
      <c r="C2" s="28"/>
      <c r="D2" s="60"/>
      <c r="E2" s="28"/>
      <c r="F2" s="28"/>
      <c r="G2" s="28"/>
      <c r="H2" s="61"/>
      <c r="I2" s="28"/>
      <c r="J2" s="28"/>
      <c r="K2" s="60"/>
      <c r="L2" s="60"/>
      <c r="M2" s="62"/>
      <c r="N2" s="62"/>
      <c r="O2" s="63"/>
      <c r="P2" s="63"/>
      <c r="Q2" s="39"/>
      <c r="R2" s="39"/>
    </row>
    <row r="3" spans="1:18" x14ac:dyDescent="0.25">
      <c r="A3" s="28"/>
      <c r="B3" s="28"/>
      <c r="C3" s="28"/>
      <c r="D3" s="60"/>
      <c r="E3" s="28"/>
      <c r="F3" s="28"/>
      <c r="G3" s="28"/>
      <c r="H3" s="61"/>
      <c r="I3" s="28"/>
      <c r="J3" s="28"/>
      <c r="K3" s="60"/>
      <c r="L3" s="60"/>
      <c r="M3" s="62"/>
      <c r="N3" s="62"/>
      <c r="O3" s="63"/>
      <c r="P3" s="63"/>
      <c r="Q3" s="39"/>
      <c r="R3" s="39"/>
    </row>
    <row r="4" spans="1:18" s="10" customFormat="1" ht="47.25" customHeight="1" x14ac:dyDescent="0.25">
      <c r="A4" s="888" t="s">
        <v>0</v>
      </c>
      <c r="B4" s="880" t="s">
        <v>1</v>
      </c>
      <c r="C4" s="880" t="s">
        <v>2</v>
      </c>
      <c r="D4" s="880" t="s">
        <v>3</v>
      </c>
      <c r="E4" s="888" t="s">
        <v>4</v>
      </c>
      <c r="F4" s="888" t="s">
        <v>5</v>
      </c>
      <c r="G4" s="888" t="s">
        <v>6</v>
      </c>
      <c r="H4" s="880" t="s">
        <v>7</v>
      </c>
      <c r="I4" s="880"/>
      <c r="J4" s="888" t="s">
        <v>8</v>
      </c>
      <c r="K4" s="880" t="s">
        <v>9</v>
      </c>
      <c r="L4" s="889"/>
      <c r="M4" s="885" t="s">
        <v>10</v>
      </c>
      <c r="N4" s="885"/>
      <c r="O4" s="885" t="s">
        <v>11</v>
      </c>
      <c r="P4" s="885"/>
      <c r="Q4" s="888" t="s">
        <v>12</v>
      </c>
      <c r="R4" s="880" t="s">
        <v>13</v>
      </c>
    </row>
    <row r="5" spans="1:18" s="10" customFormat="1" ht="35.25" customHeight="1" x14ac:dyDescent="0.2">
      <c r="A5" s="888"/>
      <c r="B5" s="880"/>
      <c r="C5" s="880"/>
      <c r="D5" s="880"/>
      <c r="E5" s="888"/>
      <c r="F5" s="888"/>
      <c r="G5" s="888"/>
      <c r="H5" s="131" t="s">
        <v>14</v>
      </c>
      <c r="I5" s="131" t="s">
        <v>15</v>
      </c>
      <c r="J5" s="888"/>
      <c r="K5" s="131">
        <v>2020</v>
      </c>
      <c r="L5" s="131">
        <v>2021</v>
      </c>
      <c r="M5" s="132">
        <v>2020</v>
      </c>
      <c r="N5" s="132">
        <v>2021</v>
      </c>
      <c r="O5" s="132">
        <v>2020</v>
      </c>
      <c r="P5" s="132">
        <v>2021</v>
      </c>
      <c r="Q5" s="888"/>
      <c r="R5" s="880"/>
    </row>
    <row r="6" spans="1:18" s="10" customFormat="1" ht="15.75" customHeight="1" x14ac:dyDescent="0.2">
      <c r="A6" s="154" t="s">
        <v>16</v>
      </c>
      <c r="B6" s="131" t="s">
        <v>17</v>
      </c>
      <c r="C6" s="131" t="s">
        <v>18</v>
      </c>
      <c r="D6" s="131" t="s">
        <v>19</v>
      </c>
      <c r="E6" s="154" t="s">
        <v>20</v>
      </c>
      <c r="F6" s="154" t="s">
        <v>21</v>
      </c>
      <c r="G6" s="154" t="s">
        <v>22</v>
      </c>
      <c r="H6" s="131" t="s">
        <v>23</v>
      </c>
      <c r="I6" s="131" t="s">
        <v>24</v>
      </c>
      <c r="J6" s="154" t="s">
        <v>25</v>
      </c>
      <c r="K6" s="131" t="s">
        <v>26</v>
      </c>
      <c r="L6" s="131" t="s">
        <v>27</v>
      </c>
      <c r="M6" s="134" t="s">
        <v>28</v>
      </c>
      <c r="N6" s="134" t="s">
        <v>29</v>
      </c>
      <c r="O6" s="134" t="s">
        <v>30</v>
      </c>
      <c r="P6" s="134" t="s">
        <v>31</v>
      </c>
      <c r="Q6" s="154" t="s">
        <v>297</v>
      </c>
      <c r="R6" s="131" t="s">
        <v>32</v>
      </c>
    </row>
    <row r="7" spans="1:18" ht="303" customHeight="1" x14ac:dyDescent="0.25">
      <c r="A7" s="283">
        <v>1</v>
      </c>
      <c r="B7" s="283">
        <v>1</v>
      </c>
      <c r="C7" s="283">
        <v>4</v>
      </c>
      <c r="D7" s="283">
        <v>2</v>
      </c>
      <c r="E7" s="283" t="s">
        <v>385</v>
      </c>
      <c r="F7" s="284" t="s">
        <v>692</v>
      </c>
      <c r="G7" s="285" t="s">
        <v>693</v>
      </c>
      <c r="H7" s="285" t="s">
        <v>694</v>
      </c>
      <c r="I7" s="286" t="s">
        <v>695</v>
      </c>
      <c r="J7" s="285" t="s">
        <v>386</v>
      </c>
      <c r="K7" s="286" t="s">
        <v>696</v>
      </c>
      <c r="L7" s="287"/>
      <c r="M7" s="288">
        <v>53607</v>
      </c>
      <c r="N7" s="289"/>
      <c r="O7" s="288">
        <f>M7</f>
        <v>53607</v>
      </c>
      <c r="P7" s="290"/>
      <c r="Q7" s="285" t="s">
        <v>387</v>
      </c>
      <c r="R7" s="285" t="s">
        <v>388</v>
      </c>
    </row>
    <row r="8" spans="1:18" ht="314.25" customHeight="1" x14ac:dyDescent="0.25">
      <c r="A8" s="283">
        <v>2</v>
      </c>
      <c r="B8" s="283">
        <v>1</v>
      </c>
      <c r="C8" s="283">
        <v>4</v>
      </c>
      <c r="D8" s="283">
        <v>2</v>
      </c>
      <c r="E8" s="292" t="s">
        <v>697</v>
      </c>
      <c r="F8" s="292" t="s">
        <v>698</v>
      </c>
      <c r="G8" s="293" t="s">
        <v>699</v>
      </c>
      <c r="H8" s="293" t="s">
        <v>699</v>
      </c>
      <c r="I8" s="292" t="s">
        <v>700</v>
      </c>
      <c r="J8" s="285" t="s">
        <v>701</v>
      </c>
      <c r="K8" s="294" t="s">
        <v>702</v>
      </c>
      <c r="L8" s="294"/>
      <c r="M8" s="295">
        <v>50000</v>
      </c>
      <c r="N8" s="295"/>
      <c r="O8" s="295">
        <v>50000</v>
      </c>
      <c r="P8" s="296"/>
      <c r="Q8" s="292" t="s">
        <v>387</v>
      </c>
      <c r="R8" s="292" t="s">
        <v>388</v>
      </c>
    </row>
    <row r="9" spans="1:18" ht="409.5" customHeight="1" x14ac:dyDescent="0.25">
      <c r="A9" s="283">
        <v>3</v>
      </c>
      <c r="B9" s="283">
        <v>1</v>
      </c>
      <c r="C9" s="283">
        <v>4</v>
      </c>
      <c r="D9" s="283">
        <v>2</v>
      </c>
      <c r="E9" s="287" t="s">
        <v>703</v>
      </c>
      <c r="F9" s="297" t="s">
        <v>704</v>
      </c>
      <c r="G9" s="298" t="s">
        <v>705</v>
      </c>
      <c r="H9" s="299" t="s">
        <v>706</v>
      </c>
      <c r="I9" s="300" t="s">
        <v>707</v>
      </c>
      <c r="J9" s="285" t="s">
        <v>708</v>
      </c>
      <c r="K9" s="289" t="s">
        <v>709</v>
      </c>
      <c r="L9" s="289"/>
      <c r="M9" s="301">
        <v>150000</v>
      </c>
      <c r="N9" s="301"/>
      <c r="O9" s="301">
        <v>150000</v>
      </c>
      <c r="P9" s="292"/>
      <c r="Q9" s="292" t="s">
        <v>387</v>
      </c>
      <c r="R9" s="292" t="s">
        <v>388</v>
      </c>
    </row>
    <row r="10" spans="1:18" x14ac:dyDescent="0.25">
      <c r="A10" s="28"/>
      <c r="B10" s="28"/>
      <c r="C10" s="28"/>
      <c r="D10" s="60"/>
      <c r="E10" s="28"/>
      <c r="F10" s="28"/>
      <c r="G10" s="28"/>
      <c r="H10" s="61"/>
      <c r="I10" s="28"/>
      <c r="J10" s="28"/>
      <c r="K10" s="60"/>
      <c r="L10" s="60"/>
      <c r="M10" s="60"/>
      <c r="N10" s="60"/>
      <c r="O10" s="63"/>
      <c r="P10" s="63"/>
      <c r="Q10" s="39"/>
      <c r="R10" s="39"/>
    </row>
    <row r="11" spans="1:18" x14ac:dyDescent="0.25">
      <c r="A11" s="28"/>
      <c r="B11" s="28"/>
      <c r="C11" s="28"/>
      <c r="D11" s="60"/>
      <c r="E11" s="28"/>
      <c r="F11" s="28"/>
      <c r="G11" s="28"/>
      <c r="H11" s="61"/>
      <c r="I11" s="60"/>
      <c r="J11" s="28"/>
      <c r="K11" s="60"/>
      <c r="L11" s="60"/>
      <c r="M11" s="819" t="s">
        <v>70</v>
      </c>
      <c r="N11" s="820"/>
      <c r="O11" s="819" t="s">
        <v>71</v>
      </c>
      <c r="P11" s="820"/>
      <c r="Q11" s="39"/>
      <c r="R11" s="39"/>
    </row>
    <row r="12" spans="1:18" x14ac:dyDescent="0.25">
      <c r="A12" s="28"/>
      <c r="B12" s="28"/>
      <c r="C12" s="28"/>
      <c r="D12" s="60"/>
      <c r="E12" s="28"/>
      <c r="F12" s="28"/>
      <c r="G12" s="28"/>
      <c r="H12" s="61"/>
      <c r="I12" s="28"/>
      <c r="J12" s="28"/>
      <c r="K12" s="60"/>
      <c r="L12" s="60"/>
      <c r="M12" s="29" t="s">
        <v>72</v>
      </c>
      <c r="N12" s="29" t="s">
        <v>73</v>
      </c>
      <c r="O12" s="29" t="s">
        <v>72</v>
      </c>
      <c r="P12" s="29" t="s">
        <v>73</v>
      </c>
      <c r="Q12" s="39"/>
      <c r="R12" s="39"/>
    </row>
    <row r="13" spans="1:18" x14ac:dyDescent="0.25">
      <c r="A13" s="28"/>
      <c r="B13" s="28"/>
      <c r="C13" s="28"/>
      <c r="D13" s="60"/>
      <c r="E13" s="28"/>
      <c r="F13" s="28"/>
      <c r="G13" s="28"/>
      <c r="H13" s="61"/>
      <c r="I13" s="28"/>
      <c r="J13" s="28"/>
      <c r="K13" s="60"/>
      <c r="L13" s="60"/>
      <c r="M13" s="20">
        <v>3</v>
      </c>
      <c r="N13" s="21">
        <f>O7+O8+O9</f>
        <v>253607</v>
      </c>
      <c r="O13" s="43" t="s">
        <v>74</v>
      </c>
      <c r="P13" s="44" t="s">
        <v>74</v>
      </c>
      <c r="Q13" s="39"/>
      <c r="R13" s="39"/>
    </row>
    <row r="14" spans="1:18" x14ac:dyDescent="0.25">
      <c r="A14" s="28"/>
      <c r="B14" s="28"/>
      <c r="C14" s="28"/>
      <c r="D14" s="60"/>
      <c r="E14" s="28"/>
      <c r="F14" s="28"/>
      <c r="G14" s="28"/>
      <c r="H14" s="61"/>
      <c r="I14" s="28"/>
      <c r="J14" s="28"/>
      <c r="K14" s="60"/>
      <c r="L14" s="60"/>
      <c r="M14" s="60"/>
      <c r="N14" s="60"/>
      <c r="O14" s="63"/>
      <c r="P14" s="63"/>
      <c r="Q14" s="39"/>
      <c r="R14" s="39"/>
    </row>
    <row r="15" spans="1:18" x14ac:dyDescent="0.25">
      <c r="A15" s="28"/>
      <c r="B15" s="28"/>
      <c r="C15" s="28"/>
      <c r="D15" s="60"/>
      <c r="E15" s="28"/>
      <c r="F15" s="28"/>
      <c r="G15" s="28"/>
      <c r="H15" s="61"/>
      <c r="I15" s="28"/>
      <c r="J15" s="28"/>
      <c r="K15" s="60"/>
      <c r="L15" s="60"/>
      <c r="M15" s="60"/>
      <c r="N15" s="60"/>
      <c r="O15" s="63"/>
      <c r="P15" s="63"/>
      <c r="Q15" s="39"/>
      <c r="R15" s="39"/>
    </row>
    <row r="16" spans="1:18" x14ac:dyDescent="0.25">
      <c r="A16" s="28"/>
      <c r="B16" s="28"/>
      <c r="C16" s="28"/>
      <c r="D16" s="60"/>
      <c r="E16" s="28"/>
      <c r="F16" s="28"/>
      <c r="G16" s="28"/>
      <c r="H16" s="61"/>
      <c r="I16" s="28"/>
      <c r="J16" s="28"/>
      <c r="K16" s="60"/>
      <c r="L16" s="60"/>
      <c r="M16" s="60"/>
      <c r="N16" s="60"/>
      <c r="O16" s="63"/>
      <c r="P16" s="63"/>
      <c r="Q16" s="39"/>
      <c r="R16" s="39"/>
    </row>
    <row r="17" spans="1:18" x14ac:dyDescent="0.25">
      <c r="A17" s="28"/>
      <c r="B17" s="28"/>
      <c r="C17" s="28"/>
      <c r="D17" s="60"/>
      <c r="E17" s="28"/>
      <c r="F17" s="28"/>
      <c r="G17" s="28"/>
      <c r="H17" s="61"/>
      <c r="I17" s="28"/>
      <c r="J17" s="28"/>
      <c r="K17" s="60"/>
      <c r="L17" s="60"/>
      <c r="M17" s="60"/>
      <c r="N17" s="60"/>
      <c r="O17" s="63"/>
      <c r="P17" s="63"/>
      <c r="Q17" s="39"/>
      <c r="R17" s="39"/>
    </row>
    <row r="18" spans="1:18" x14ac:dyDescent="0.25">
      <c r="A18" s="28"/>
      <c r="B18" s="28"/>
      <c r="C18" s="28"/>
      <c r="D18" s="60"/>
      <c r="E18" s="28"/>
      <c r="F18" s="28"/>
      <c r="G18" s="28"/>
      <c r="H18" s="61"/>
      <c r="I18" s="28"/>
      <c r="J18" s="28"/>
      <c r="K18" s="60"/>
      <c r="L18" s="60"/>
      <c r="M18" s="60"/>
      <c r="N18" s="60"/>
      <c r="O18" s="63"/>
      <c r="P18" s="63"/>
      <c r="Q18" s="39"/>
      <c r="R18" s="39"/>
    </row>
  </sheetData>
  <mergeCells count="16">
    <mergeCell ref="M11:N11"/>
    <mergeCell ref="O11:P11"/>
    <mergeCell ref="A4:A5"/>
    <mergeCell ref="B4:B5"/>
    <mergeCell ref="C4:C5"/>
    <mergeCell ref="D4:D5"/>
    <mergeCell ref="E4:E5"/>
    <mergeCell ref="M4:N4"/>
    <mergeCell ref="O4:P4"/>
    <mergeCell ref="Q4:Q5"/>
    <mergeCell ref="R4:R5"/>
    <mergeCell ref="F4:F5"/>
    <mergeCell ref="G4:G5"/>
    <mergeCell ref="H4:I4"/>
    <mergeCell ref="J4:J5"/>
    <mergeCell ref="K4:L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8"/>
  <sheetViews>
    <sheetView workbookViewId="0">
      <selection activeCell="A3" sqref="A3"/>
    </sheetView>
  </sheetViews>
  <sheetFormatPr defaultRowHeight="15" x14ac:dyDescent="0.25"/>
  <cols>
    <col min="1" max="1" width="4.7109375" style="6" customWidth="1"/>
    <col min="2" max="2" width="7.5703125" style="6" customWidth="1"/>
    <col min="3" max="3" width="8.5703125" style="6" customWidth="1"/>
    <col min="4" max="4" width="9.140625" style="6"/>
    <col min="5" max="5" width="41.28515625" style="6" customWidth="1"/>
    <col min="6" max="6" width="54.7109375" style="6" customWidth="1"/>
    <col min="7" max="7" width="12" style="6" customWidth="1"/>
    <col min="8" max="8" width="9.140625" style="6"/>
    <col min="9" max="9" width="10.7109375" style="6" customWidth="1"/>
    <col min="10" max="10" width="22.5703125" style="6" customWidth="1"/>
    <col min="11" max="11" width="9.28515625" style="6" customWidth="1"/>
    <col min="12" max="12" width="7.85546875" style="6" customWidth="1"/>
    <col min="13" max="13" width="12.7109375" style="6" customWidth="1"/>
    <col min="14" max="14" width="12.5703125" style="6" customWidth="1"/>
    <col min="15" max="15" width="11" style="6" customWidth="1"/>
    <col min="16" max="16" width="12.42578125" style="6" customWidth="1"/>
    <col min="17" max="17" width="14" style="6" customWidth="1"/>
    <col min="18" max="18" width="15.1406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674" t="s">
        <v>1729</v>
      </c>
      <c r="B2" s="674"/>
      <c r="C2" s="674"/>
      <c r="D2" s="674"/>
      <c r="E2" s="674"/>
      <c r="F2" s="674"/>
      <c r="G2" s="674"/>
    </row>
    <row r="4" spans="1:19" s="10" customFormat="1" ht="40.5" customHeight="1" x14ac:dyDescent="0.2">
      <c r="A4" s="669" t="s">
        <v>0</v>
      </c>
      <c r="B4" s="675" t="s">
        <v>1</v>
      </c>
      <c r="C4" s="675" t="s">
        <v>2</v>
      </c>
      <c r="D4" s="675" t="s">
        <v>3</v>
      </c>
      <c r="E4" s="669" t="s">
        <v>4</v>
      </c>
      <c r="F4" s="669" t="s">
        <v>5</v>
      </c>
      <c r="G4" s="669" t="s">
        <v>6</v>
      </c>
      <c r="H4" s="668" t="s">
        <v>7</v>
      </c>
      <c r="I4" s="668"/>
      <c r="J4" s="669" t="s">
        <v>8</v>
      </c>
      <c r="K4" s="671" t="s">
        <v>9</v>
      </c>
      <c r="L4" s="672"/>
      <c r="M4" s="673" t="s">
        <v>10</v>
      </c>
      <c r="N4" s="673"/>
      <c r="O4" s="673" t="s">
        <v>11</v>
      </c>
      <c r="P4" s="673"/>
      <c r="Q4" s="669" t="s">
        <v>12</v>
      </c>
      <c r="R4" s="666" t="s">
        <v>13</v>
      </c>
      <c r="S4" s="9"/>
    </row>
    <row r="5" spans="1:19" s="10" customFormat="1" ht="12.75" x14ac:dyDescent="0.2">
      <c r="A5" s="670"/>
      <c r="B5" s="676"/>
      <c r="C5" s="676"/>
      <c r="D5" s="676"/>
      <c r="E5" s="670"/>
      <c r="F5" s="670"/>
      <c r="G5" s="670"/>
      <c r="H5" s="396" t="s">
        <v>14</v>
      </c>
      <c r="I5" s="396" t="s">
        <v>15</v>
      </c>
      <c r="J5" s="670"/>
      <c r="K5" s="397">
        <v>2020</v>
      </c>
      <c r="L5" s="397">
        <v>2021</v>
      </c>
      <c r="M5" s="397">
        <v>2020</v>
      </c>
      <c r="N5" s="397">
        <v>2021</v>
      </c>
      <c r="O5" s="397">
        <v>2020</v>
      </c>
      <c r="P5" s="397">
        <v>2021</v>
      </c>
      <c r="Q5" s="670"/>
      <c r="R5" s="667"/>
      <c r="S5" s="9"/>
    </row>
    <row r="6" spans="1:19" s="10" customFormat="1" x14ac:dyDescent="0.2">
      <c r="A6" s="398" t="s">
        <v>16</v>
      </c>
      <c r="B6" s="399" t="s">
        <v>17</v>
      </c>
      <c r="C6" s="399" t="s">
        <v>18</v>
      </c>
      <c r="D6" s="399" t="s">
        <v>19</v>
      </c>
      <c r="E6" s="398" t="s">
        <v>20</v>
      </c>
      <c r="F6" s="398" t="s">
        <v>21</v>
      </c>
      <c r="G6" s="398" t="s">
        <v>22</v>
      </c>
      <c r="H6" s="399" t="s">
        <v>23</v>
      </c>
      <c r="I6" s="399" t="s">
        <v>24</v>
      </c>
      <c r="J6" s="398" t="s">
        <v>25</v>
      </c>
      <c r="K6" s="400" t="s">
        <v>26</v>
      </c>
      <c r="L6" s="400" t="s">
        <v>27</v>
      </c>
      <c r="M6" s="401" t="s">
        <v>28</v>
      </c>
      <c r="N6" s="401" t="s">
        <v>29</v>
      </c>
      <c r="O6" s="401" t="s">
        <v>30</v>
      </c>
      <c r="P6" s="401" t="s">
        <v>31</v>
      </c>
      <c r="Q6" s="398" t="s">
        <v>32</v>
      </c>
      <c r="R6" s="399" t="s">
        <v>33</v>
      </c>
      <c r="S6" s="9"/>
    </row>
    <row r="7" spans="1:19" s="405" customFormat="1" ht="75" x14ac:dyDescent="0.25">
      <c r="A7" s="402">
        <v>1</v>
      </c>
      <c r="B7" s="202">
        <v>6</v>
      </c>
      <c r="C7" s="202">
        <v>1</v>
      </c>
      <c r="D7" s="201">
        <v>3</v>
      </c>
      <c r="E7" s="201" t="s">
        <v>1023</v>
      </c>
      <c r="F7" s="201" t="s">
        <v>1024</v>
      </c>
      <c r="G7" s="201" t="s">
        <v>651</v>
      </c>
      <c r="H7" s="69" t="s">
        <v>1025</v>
      </c>
      <c r="I7" s="69" t="s">
        <v>99</v>
      </c>
      <c r="J7" s="201" t="s">
        <v>1026</v>
      </c>
      <c r="K7" s="212" t="s">
        <v>131</v>
      </c>
      <c r="L7" s="403"/>
      <c r="M7" s="203">
        <v>100000</v>
      </c>
      <c r="N7" s="203"/>
      <c r="O7" s="373">
        <v>100000</v>
      </c>
      <c r="P7" s="403"/>
      <c r="Q7" s="201" t="s">
        <v>1027</v>
      </c>
      <c r="R7" s="201" t="s">
        <v>1028</v>
      </c>
      <c r="S7" s="404"/>
    </row>
    <row r="8" spans="1:19" s="17" customFormat="1" ht="105" x14ac:dyDescent="0.25">
      <c r="A8" s="305">
        <v>2</v>
      </c>
      <c r="B8" s="305">
        <v>6</v>
      </c>
      <c r="C8" s="305">
        <v>5</v>
      </c>
      <c r="D8" s="255">
        <v>4</v>
      </c>
      <c r="E8" s="255" t="s">
        <v>1033</v>
      </c>
      <c r="F8" s="255" t="s">
        <v>1029</v>
      </c>
      <c r="G8" s="255" t="s">
        <v>1030</v>
      </c>
      <c r="H8" s="250" t="s">
        <v>1031</v>
      </c>
      <c r="I8" s="250" t="s">
        <v>144</v>
      </c>
      <c r="J8" s="255" t="s">
        <v>1032</v>
      </c>
      <c r="K8" s="306" t="s">
        <v>131</v>
      </c>
      <c r="L8" s="419"/>
      <c r="M8" s="307">
        <v>40000</v>
      </c>
      <c r="N8" s="307"/>
      <c r="O8" s="420">
        <v>40000</v>
      </c>
      <c r="P8" s="419"/>
      <c r="Q8" s="255" t="s">
        <v>1027</v>
      </c>
      <c r="R8" s="255" t="s">
        <v>1028</v>
      </c>
      <c r="S8" s="16"/>
    </row>
    <row r="9" spans="1:19" ht="60" x14ac:dyDescent="0.25">
      <c r="A9" s="202">
        <v>3</v>
      </c>
      <c r="B9" s="202">
        <v>6</v>
      </c>
      <c r="C9" s="202">
        <v>5</v>
      </c>
      <c r="D9" s="201">
        <v>4</v>
      </c>
      <c r="E9" s="201" t="s">
        <v>1034</v>
      </c>
      <c r="F9" s="201" t="s">
        <v>1035</v>
      </c>
      <c r="G9" s="201" t="s">
        <v>203</v>
      </c>
      <c r="H9" s="69" t="s">
        <v>1031</v>
      </c>
      <c r="I9" s="69" t="s">
        <v>144</v>
      </c>
      <c r="J9" s="201" t="s">
        <v>1036</v>
      </c>
      <c r="K9" s="212" t="s">
        <v>131</v>
      </c>
      <c r="L9" s="403"/>
      <c r="M9" s="203">
        <v>5000</v>
      </c>
      <c r="N9" s="203"/>
      <c r="O9" s="373">
        <v>5000</v>
      </c>
      <c r="P9" s="403"/>
      <c r="Q9" s="201" t="s">
        <v>1027</v>
      </c>
      <c r="R9" s="201" t="s">
        <v>1028</v>
      </c>
      <c r="S9" s="109"/>
    </row>
    <row r="10" spans="1:19" s="37" customFormat="1" ht="90" x14ac:dyDescent="0.25">
      <c r="A10" s="222">
        <v>4</v>
      </c>
      <c r="B10" s="222">
        <v>6</v>
      </c>
      <c r="C10" s="222">
        <v>1</v>
      </c>
      <c r="D10" s="211">
        <v>6</v>
      </c>
      <c r="E10" s="211" t="s">
        <v>1037</v>
      </c>
      <c r="F10" s="211" t="s">
        <v>1038</v>
      </c>
      <c r="G10" s="211" t="s">
        <v>1039</v>
      </c>
      <c r="H10" s="68" t="s">
        <v>1031</v>
      </c>
      <c r="I10" s="68" t="s">
        <v>1058</v>
      </c>
      <c r="J10" s="211" t="s">
        <v>1040</v>
      </c>
      <c r="K10" s="103" t="s">
        <v>1041</v>
      </c>
      <c r="L10" s="412"/>
      <c r="M10" s="220">
        <v>5000</v>
      </c>
      <c r="N10" s="220"/>
      <c r="O10" s="413">
        <v>5000</v>
      </c>
      <c r="P10" s="412"/>
      <c r="Q10" s="211" t="s">
        <v>1027</v>
      </c>
      <c r="R10" s="211" t="s">
        <v>1028</v>
      </c>
      <c r="S10" s="104"/>
    </row>
    <row r="11" spans="1:19" ht="135" x14ac:dyDescent="0.25">
      <c r="A11" s="202">
        <v>5</v>
      </c>
      <c r="B11" s="406">
        <v>1</v>
      </c>
      <c r="C11" s="406">
        <v>1</v>
      </c>
      <c r="D11" s="75">
        <v>6</v>
      </c>
      <c r="E11" s="75" t="s">
        <v>1042</v>
      </c>
      <c r="F11" s="75" t="s">
        <v>1043</v>
      </c>
      <c r="G11" s="386" t="s">
        <v>1044</v>
      </c>
      <c r="H11" s="408" t="s">
        <v>1031</v>
      </c>
      <c r="I11" s="408" t="s">
        <v>1059</v>
      </c>
      <c r="J11" s="414" t="s">
        <v>1045</v>
      </c>
      <c r="K11" s="409" t="s">
        <v>131</v>
      </c>
      <c r="L11" s="409"/>
      <c r="M11" s="410">
        <v>65000</v>
      </c>
      <c r="N11" s="403"/>
      <c r="O11" s="411">
        <v>65000</v>
      </c>
      <c r="P11" s="403"/>
      <c r="Q11" s="75" t="s">
        <v>1027</v>
      </c>
      <c r="R11" s="75" t="s">
        <v>1028</v>
      </c>
      <c r="S11" s="109"/>
    </row>
    <row r="12" spans="1:19" s="37" customFormat="1" ht="150" x14ac:dyDescent="0.25">
      <c r="A12" s="202">
        <v>7</v>
      </c>
      <c r="B12" s="406">
        <v>3</v>
      </c>
      <c r="C12" s="406">
        <v>1</v>
      </c>
      <c r="D12" s="75">
        <v>6</v>
      </c>
      <c r="E12" s="75" t="s">
        <v>1046</v>
      </c>
      <c r="F12" s="75" t="s">
        <v>1047</v>
      </c>
      <c r="G12" s="386" t="s">
        <v>102</v>
      </c>
      <c r="H12" s="75">
        <v>120</v>
      </c>
      <c r="I12" s="408" t="s">
        <v>1031</v>
      </c>
      <c r="J12" s="414" t="s">
        <v>1048</v>
      </c>
      <c r="K12" s="409" t="s">
        <v>131</v>
      </c>
      <c r="L12" s="409"/>
      <c r="M12" s="410">
        <v>25000</v>
      </c>
      <c r="N12" s="412"/>
      <c r="O12" s="411">
        <v>25000</v>
      </c>
      <c r="P12" s="412"/>
      <c r="Q12" s="75" t="s">
        <v>1027</v>
      </c>
      <c r="R12" s="75" t="s">
        <v>1028</v>
      </c>
      <c r="S12" s="104"/>
    </row>
    <row r="13" spans="1:19" ht="45" x14ac:dyDescent="0.25">
      <c r="A13" s="415">
        <v>8</v>
      </c>
      <c r="B13" s="222">
        <v>3</v>
      </c>
      <c r="C13" s="222">
        <v>2</v>
      </c>
      <c r="D13" s="211">
        <v>10</v>
      </c>
      <c r="E13" s="211" t="s">
        <v>1049</v>
      </c>
      <c r="F13" s="211" t="s">
        <v>1050</v>
      </c>
      <c r="G13" s="211" t="s">
        <v>1051</v>
      </c>
      <c r="H13" s="211">
        <v>1</v>
      </c>
      <c r="I13" s="68" t="s">
        <v>1025</v>
      </c>
      <c r="J13" s="211" t="s">
        <v>1052</v>
      </c>
      <c r="K13" s="103" t="s">
        <v>1053</v>
      </c>
      <c r="L13" s="412"/>
      <c r="M13" s="410">
        <v>25000</v>
      </c>
      <c r="N13" s="220"/>
      <c r="O13" s="413">
        <v>25000</v>
      </c>
      <c r="P13" s="412"/>
      <c r="Q13" s="211" t="s">
        <v>1027</v>
      </c>
      <c r="R13" s="211" t="s">
        <v>1028</v>
      </c>
      <c r="S13" s="109"/>
    </row>
    <row r="14" spans="1:19" s="418" customFormat="1" ht="60" x14ac:dyDescent="0.25">
      <c r="A14" s="416">
        <v>9</v>
      </c>
      <c r="B14" s="202">
        <v>6</v>
      </c>
      <c r="C14" s="202">
        <v>1</v>
      </c>
      <c r="D14" s="201">
        <v>13</v>
      </c>
      <c r="E14" s="201" t="s">
        <v>1054</v>
      </c>
      <c r="F14" s="201" t="s">
        <v>1055</v>
      </c>
      <c r="G14" s="201" t="s">
        <v>1056</v>
      </c>
      <c r="H14" s="201">
        <v>5</v>
      </c>
      <c r="I14" s="69" t="s">
        <v>1025</v>
      </c>
      <c r="J14" s="201" t="s">
        <v>1057</v>
      </c>
      <c r="K14" s="212" t="s">
        <v>131</v>
      </c>
      <c r="L14" s="403"/>
      <c r="M14" s="203">
        <v>25000</v>
      </c>
      <c r="N14" s="203"/>
      <c r="O14" s="373">
        <v>25000</v>
      </c>
      <c r="P14" s="403"/>
      <c r="Q14" s="201" t="s">
        <v>1027</v>
      </c>
      <c r="R14" s="201" t="s">
        <v>1028</v>
      </c>
      <c r="S14" s="417"/>
    </row>
    <row r="16" spans="1:19" x14ac:dyDescent="0.25">
      <c r="L16" s="576" t="s">
        <v>951</v>
      </c>
      <c r="M16" s="576" t="s">
        <v>70</v>
      </c>
      <c r="N16" s="576"/>
      <c r="O16" s="576" t="s">
        <v>71</v>
      </c>
      <c r="P16" s="576"/>
    </row>
    <row r="17" spans="12:16" x14ac:dyDescent="0.25">
      <c r="L17" s="576"/>
      <c r="M17" s="392" t="s">
        <v>72</v>
      </c>
      <c r="N17" s="392" t="s">
        <v>73</v>
      </c>
      <c r="O17" s="392" t="s">
        <v>72</v>
      </c>
      <c r="P17" s="392" t="s">
        <v>73</v>
      </c>
    </row>
    <row r="18" spans="12:16" x14ac:dyDescent="0.25">
      <c r="L18" s="576"/>
      <c r="M18" s="202">
        <v>9</v>
      </c>
      <c r="N18" s="203">
        <f>O7+O8+O9+O10+O11+O12+O13+O14</f>
        <v>290000</v>
      </c>
      <c r="O18" s="43" t="s">
        <v>74</v>
      </c>
      <c r="P18" s="44" t="s">
        <v>74</v>
      </c>
    </row>
  </sheetData>
  <mergeCells count="18">
    <mergeCell ref="A2:G2"/>
    <mergeCell ref="A4:A5"/>
    <mergeCell ref="B4:B5"/>
    <mergeCell ref="C4:C5"/>
    <mergeCell ref="D4:D5"/>
    <mergeCell ref="E4:E5"/>
    <mergeCell ref="F4:F5"/>
    <mergeCell ref="G4:G5"/>
    <mergeCell ref="R4:R5"/>
    <mergeCell ref="H4:I4"/>
    <mergeCell ref="J4:J5"/>
    <mergeCell ref="K4:L4"/>
    <mergeCell ref="M4:N4"/>
    <mergeCell ref="O4:P4"/>
    <mergeCell ref="Q4:Q5"/>
    <mergeCell ref="L16:L18"/>
    <mergeCell ref="M16:N16"/>
    <mergeCell ref="O16:P1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S24"/>
  <sheetViews>
    <sheetView zoomScale="60" zoomScaleNormal="60" workbookViewId="0">
      <selection activeCell="A3" sqref="A3"/>
    </sheetView>
  </sheetViews>
  <sheetFormatPr defaultRowHeight="15" x14ac:dyDescent="0.25"/>
  <cols>
    <col min="1" max="1" width="4.7109375" style="42" customWidth="1"/>
    <col min="2" max="2" width="8.85546875" style="42" customWidth="1"/>
    <col min="3" max="3" width="11.42578125" style="42" customWidth="1"/>
    <col min="4" max="4" width="9.7109375" style="42" customWidth="1"/>
    <col min="5" max="5" width="45.7109375" style="54" customWidth="1"/>
    <col min="6" max="6" width="61.42578125" style="54" customWidth="1"/>
    <col min="7" max="7" width="35.7109375" style="42" customWidth="1"/>
    <col min="8" max="8" width="20.42578125" style="42" customWidth="1"/>
    <col min="9" max="9" width="12.140625" style="42" customWidth="1"/>
    <col min="10" max="10" width="32.140625" style="42" customWidth="1"/>
    <col min="11" max="11" width="12.140625" style="42" customWidth="1"/>
    <col min="12" max="12" width="12.7109375" style="42" customWidth="1"/>
    <col min="13" max="13" width="17.85546875" style="42" customWidth="1"/>
    <col min="14" max="14" width="26.5703125" style="42" customWidth="1"/>
    <col min="15" max="16" width="18" style="42" customWidth="1"/>
    <col min="17" max="17" width="21.28515625" style="42" customWidth="1"/>
    <col min="18" max="18" width="23.5703125" style="42"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901" t="s">
        <v>1702</v>
      </c>
      <c r="B2" s="901"/>
      <c r="C2" s="901"/>
      <c r="D2" s="901"/>
      <c r="E2" s="901"/>
      <c r="F2" s="901"/>
      <c r="G2" s="901"/>
      <c r="H2" s="901"/>
      <c r="I2" s="901"/>
      <c r="J2" s="901"/>
      <c r="K2" s="901"/>
      <c r="L2" s="901"/>
      <c r="M2" s="901"/>
      <c r="N2" s="901"/>
      <c r="O2" s="901"/>
      <c r="P2" s="901"/>
      <c r="Q2" s="901"/>
      <c r="R2" s="901"/>
    </row>
    <row r="3" spans="1:19" x14ac:dyDescent="0.25">
      <c r="M3" s="58"/>
      <c r="N3" s="58"/>
      <c r="O3" s="58"/>
      <c r="P3" s="58"/>
    </row>
    <row r="4" spans="1:19" s="10" customFormat="1" ht="47.25" customHeight="1" x14ac:dyDescent="0.2">
      <c r="A4" s="654" t="s">
        <v>0</v>
      </c>
      <c r="B4" s="656" t="s">
        <v>1</v>
      </c>
      <c r="C4" s="656" t="s">
        <v>2</v>
      </c>
      <c r="D4" s="656" t="s">
        <v>3</v>
      </c>
      <c r="E4" s="656" t="s">
        <v>4</v>
      </c>
      <c r="F4" s="656" t="s">
        <v>5</v>
      </c>
      <c r="G4" s="654" t="s">
        <v>6</v>
      </c>
      <c r="H4" s="662" t="s">
        <v>7</v>
      </c>
      <c r="I4" s="662"/>
      <c r="J4" s="654" t="s">
        <v>8</v>
      </c>
      <c r="K4" s="663" t="s">
        <v>9</v>
      </c>
      <c r="L4" s="890"/>
      <c r="M4" s="665" t="s">
        <v>10</v>
      </c>
      <c r="N4" s="665"/>
      <c r="O4" s="665" t="s">
        <v>11</v>
      </c>
      <c r="P4" s="665"/>
      <c r="Q4" s="654" t="s">
        <v>12</v>
      </c>
      <c r="R4" s="656" t="s">
        <v>13</v>
      </c>
      <c r="S4" s="9"/>
    </row>
    <row r="5" spans="1:19" s="10" customFormat="1" ht="35.25" customHeight="1" x14ac:dyDescent="0.2">
      <c r="A5" s="655"/>
      <c r="B5" s="657"/>
      <c r="C5" s="657"/>
      <c r="D5" s="657"/>
      <c r="E5" s="657"/>
      <c r="F5" s="657"/>
      <c r="G5" s="655"/>
      <c r="H5" s="82" t="s">
        <v>14</v>
      </c>
      <c r="I5" s="82" t="s">
        <v>15</v>
      </c>
      <c r="J5" s="655"/>
      <c r="K5" s="83">
        <v>2020</v>
      </c>
      <c r="L5" s="83">
        <v>2021</v>
      </c>
      <c r="M5" s="13">
        <v>2020</v>
      </c>
      <c r="N5" s="13">
        <v>2021</v>
      </c>
      <c r="O5" s="13">
        <v>2020</v>
      </c>
      <c r="P5" s="13">
        <v>2021</v>
      </c>
      <c r="Q5" s="655"/>
      <c r="R5" s="657"/>
      <c r="S5" s="9"/>
    </row>
    <row r="6" spans="1:19" s="10" customFormat="1" ht="15.75" customHeight="1" x14ac:dyDescent="0.2">
      <c r="A6" s="81" t="s">
        <v>16</v>
      </c>
      <c r="B6" s="82" t="s">
        <v>17</v>
      </c>
      <c r="C6" s="82" t="s">
        <v>18</v>
      </c>
      <c r="D6" s="82" t="s">
        <v>19</v>
      </c>
      <c r="E6" s="82" t="s">
        <v>20</v>
      </c>
      <c r="F6" s="82" t="s">
        <v>21</v>
      </c>
      <c r="G6" s="81" t="s">
        <v>22</v>
      </c>
      <c r="H6" s="82" t="s">
        <v>23</v>
      </c>
      <c r="I6" s="82" t="s">
        <v>24</v>
      </c>
      <c r="J6" s="81" t="s">
        <v>25</v>
      </c>
      <c r="K6" s="83" t="s">
        <v>26</v>
      </c>
      <c r="L6" s="83" t="s">
        <v>27</v>
      </c>
      <c r="M6" s="84" t="s">
        <v>28</v>
      </c>
      <c r="N6" s="84" t="s">
        <v>29</v>
      </c>
      <c r="O6" s="84" t="s">
        <v>30</v>
      </c>
      <c r="P6" s="84" t="s">
        <v>31</v>
      </c>
      <c r="Q6" s="81" t="s">
        <v>32</v>
      </c>
      <c r="R6" s="82" t="s">
        <v>33</v>
      </c>
      <c r="S6" s="9"/>
    </row>
    <row r="7" spans="1:19" s="37" customFormat="1" ht="51.75" customHeight="1" x14ac:dyDescent="0.25">
      <c r="A7" s="616">
        <v>1</v>
      </c>
      <c r="B7" s="700">
        <v>1</v>
      </c>
      <c r="C7" s="616">
        <v>4</v>
      </c>
      <c r="D7" s="700">
        <v>2</v>
      </c>
      <c r="E7" s="895" t="s">
        <v>389</v>
      </c>
      <c r="F7" s="973" t="s">
        <v>390</v>
      </c>
      <c r="G7" s="96" t="s">
        <v>391</v>
      </c>
      <c r="H7" s="700" t="s">
        <v>392</v>
      </c>
      <c r="I7" s="68" t="s">
        <v>393</v>
      </c>
      <c r="J7" s="700" t="s">
        <v>394</v>
      </c>
      <c r="K7" s="647" t="s">
        <v>395</v>
      </c>
      <c r="L7" s="647"/>
      <c r="M7" s="899">
        <v>102300</v>
      </c>
      <c r="N7" s="616"/>
      <c r="O7" s="649">
        <v>102300</v>
      </c>
      <c r="P7" s="649"/>
      <c r="Q7" s="700" t="s">
        <v>396</v>
      </c>
      <c r="R7" s="700" t="s">
        <v>397</v>
      </c>
      <c r="S7" s="104"/>
    </row>
    <row r="8" spans="1:19" s="37" customFormat="1" ht="57.75" customHeight="1" x14ac:dyDescent="0.25">
      <c r="A8" s="617"/>
      <c r="B8" s="736"/>
      <c r="C8" s="617"/>
      <c r="D8" s="736"/>
      <c r="E8" s="904"/>
      <c r="F8" s="973"/>
      <c r="G8" s="96" t="s">
        <v>398</v>
      </c>
      <c r="H8" s="736"/>
      <c r="I8" s="68" t="s">
        <v>399</v>
      </c>
      <c r="J8" s="736"/>
      <c r="K8" s="902"/>
      <c r="L8" s="902"/>
      <c r="M8" s="903"/>
      <c r="N8" s="617"/>
      <c r="O8" s="905"/>
      <c r="P8" s="905"/>
      <c r="Q8" s="736"/>
      <c r="R8" s="736"/>
      <c r="S8" s="104"/>
    </row>
    <row r="9" spans="1:19" s="37" customFormat="1" ht="54.75" customHeight="1" x14ac:dyDescent="0.25">
      <c r="A9" s="617"/>
      <c r="B9" s="736"/>
      <c r="C9" s="617"/>
      <c r="D9" s="736"/>
      <c r="E9" s="904"/>
      <c r="F9" s="973"/>
      <c r="G9" s="96" t="s">
        <v>400</v>
      </c>
      <c r="H9" s="736"/>
      <c r="I9" s="68" t="s">
        <v>393</v>
      </c>
      <c r="J9" s="736"/>
      <c r="K9" s="902"/>
      <c r="L9" s="902"/>
      <c r="M9" s="903"/>
      <c r="N9" s="617"/>
      <c r="O9" s="905"/>
      <c r="P9" s="905"/>
      <c r="Q9" s="736"/>
      <c r="R9" s="736"/>
      <c r="S9" s="104"/>
    </row>
    <row r="10" spans="1:19" s="37" customFormat="1" ht="52.5" customHeight="1" x14ac:dyDescent="0.25">
      <c r="A10" s="617"/>
      <c r="B10" s="736"/>
      <c r="C10" s="617"/>
      <c r="D10" s="736"/>
      <c r="E10" s="904"/>
      <c r="F10" s="973"/>
      <c r="G10" s="96" t="s">
        <v>401</v>
      </c>
      <c r="H10" s="736"/>
      <c r="I10" s="68" t="s">
        <v>402</v>
      </c>
      <c r="J10" s="736"/>
      <c r="K10" s="902"/>
      <c r="L10" s="902"/>
      <c r="M10" s="903"/>
      <c r="N10" s="617"/>
      <c r="O10" s="905"/>
      <c r="P10" s="905"/>
      <c r="Q10" s="736"/>
      <c r="R10" s="736"/>
      <c r="S10" s="104"/>
    </row>
    <row r="11" spans="1:19" s="37" customFormat="1" ht="50.25" customHeight="1" x14ac:dyDescent="0.25">
      <c r="A11" s="651"/>
      <c r="B11" s="701"/>
      <c r="C11" s="651"/>
      <c r="D11" s="701"/>
      <c r="E11" s="896"/>
      <c r="F11" s="973"/>
      <c r="G11" s="96" t="s">
        <v>403</v>
      </c>
      <c r="H11" s="701"/>
      <c r="I11" s="68" t="s">
        <v>404</v>
      </c>
      <c r="J11" s="701"/>
      <c r="K11" s="648"/>
      <c r="L11" s="648"/>
      <c r="M11" s="900"/>
      <c r="N11" s="651"/>
      <c r="O11" s="650"/>
      <c r="P11" s="650"/>
      <c r="Q11" s="701"/>
      <c r="R11" s="701"/>
      <c r="S11" s="104"/>
    </row>
    <row r="12" spans="1:19" ht="72" customHeight="1" x14ac:dyDescent="0.25">
      <c r="A12" s="891">
        <v>2</v>
      </c>
      <c r="B12" s="891">
        <v>1</v>
      </c>
      <c r="C12" s="891">
        <v>4</v>
      </c>
      <c r="D12" s="893">
        <v>2</v>
      </c>
      <c r="E12" s="895" t="s">
        <v>405</v>
      </c>
      <c r="F12" s="973" t="s">
        <v>406</v>
      </c>
      <c r="G12" s="92" t="s">
        <v>407</v>
      </c>
      <c r="H12" s="92" t="s">
        <v>408</v>
      </c>
      <c r="I12" s="155" t="s">
        <v>409</v>
      </c>
      <c r="J12" s="700" t="s">
        <v>410</v>
      </c>
      <c r="K12" s="897" t="s">
        <v>395</v>
      </c>
      <c r="L12" s="897"/>
      <c r="M12" s="899">
        <v>82000</v>
      </c>
      <c r="N12" s="891"/>
      <c r="O12" s="899">
        <v>82000</v>
      </c>
      <c r="P12" s="899"/>
      <c r="Q12" s="700" t="s">
        <v>396</v>
      </c>
      <c r="R12" s="700" t="s">
        <v>397</v>
      </c>
    </row>
    <row r="13" spans="1:19" ht="72" customHeight="1" x14ac:dyDescent="0.25">
      <c r="A13" s="892"/>
      <c r="B13" s="892"/>
      <c r="C13" s="892"/>
      <c r="D13" s="894"/>
      <c r="E13" s="896"/>
      <c r="F13" s="973"/>
      <c r="G13" s="92" t="s">
        <v>55</v>
      </c>
      <c r="H13" s="92" t="s">
        <v>392</v>
      </c>
      <c r="I13" s="155" t="s">
        <v>404</v>
      </c>
      <c r="J13" s="701"/>
      <c r="K13" s="898"/>
      <c r="L13" s="898"/>
      <c r="M13" s="900"/>
      <c r="N13" s="892"/>
      <c r="O13" s="900"/>
      <c r="P13" s="900"/>
      <c r="Q13" s="701"/>
      <c r="R13" s="701"/>
    </row>
    <row r="14" spans="1:19" ht="107.25" customHeight="1" x14ac:dyDescent="0.25">
      <c r="A14" s="92">
        <v>3</v>
      </c>
      <c r="B14" s="92">
        <v>1</v>
      </c>
      <c r="C14" s="92">
        <v>4</v>
      </c>
      <c r="D14" s="92">
        <v>2</v>
      </c>
      <c r="E14" s="73" t="s">
        <v>411</v>
      </c>
      <c r="F14" s="92" t="s">
        <v>412</v>
      </c>
      <c r="G14" s="92" t="s">
        <v>55</v>
      </c>
      <c r="H14" s="96" t="s">
        <v>392</v>
      </c>
      <c r="I14" s="91">
        <v>80</v>
      </c>
      <c r="J14" s="96" t="s">
        <v>413</v>
      </c>
      <c r="K14" s="91" t="s">
        <v>414</v>
      </c>
      <c r="L14" s="157"/>
      <c r="M14" s="158">
        <v>10750</v>
      </c>
      <c r="N14" s="67"/>
      <c r="O14" s="158">
        <v>10750</v>
      </c>
      <c r="P14" s="67"/>
      <c r="Q14" s="96" t="s">
        <v>396</v>
      </c>
      <c r="R14" s="96" t="s">
        <v>397</v>
      </c>
    </row>
    <row r="15" spans="1:19" ht="105" customHeight="1" x14ac:dyDescent="0.25">
      <c r="A15" s="95">
        <v>4</v>
      </c>
      <c r="B15" s="96">
        <v>1</v>
      </c>
      <c r="C15" s="95">
        <v>4</v>
      </c>
      <c r="D15" s="96">
        <v>2</v>
      </c>
      <c r="E15" s="73" t="s">
        <v>415</v>
      </c>
      <c r="F15" s="92" t="s">
        <v>416</v>
      </c>
      <c r="G15" s="96" t="s">
        <v>55</v>
      </c>
      <c r="H15" s="96" t="s">
        <v>392</v>
      </c>
      <c r="I15" s="68" t="s">
        <v>393</v>
      </c>
      <c r="J15" s="96" t="s">
        <v>417</v>
      </c>
      <c r="K15" s="103" t="s">
        <v>414</v>
      </c>
      <c r="L15" s="103"/>
      <c r="M15" s="97">
        <v>10750</v>
      </c>
      <c r="N15" s="95"/>
      <c r="O15" s="97">
        <v>10750</v>
      </c>
      <c r="P15" s="97"/>
      <c r="Q15" s="96" t="s">
        <v>396</v>
      </c>
      <c r="R15" s="96" t="s">
        <v>397</v>
      </c>
    </row>
    <row r="16" spans="1:19" ht="131.25" customHeight="1" x14ac:dyDescent="0.25">
      <c r="A16" s="91">
        <v>5</v>
      </c>
      <c r="B16" s="91">
        <v>1</v>
      </c>
      <c r="C16" s="91">
        <v>4</v>
      </c>
      <c r="D16" s="92">
        <v>2</v>
      </c>
      <c r="E16" s="73" t="s">
        <v>418</v>
      </c>
      <c r="F16" s="92" t="s">
        <v>419</v>
      </c>
      <c r="G16" s="92" t="s">
        <v>39</v>
      </c>
      <c r="H16" s="96" t="s">
        <v>392</v>
      </c>
      <c r="I16" s="155" t="s">
        <v>77</v>
      </c>
      <c r="J16" s="96" t="s">
        <v>420</v>
      </c>
      <c r="K16" s="157" t="s">
        <v>421</v>
      </c>
      <c r="L16" s="157"/>
      <c r="M16" s="35">
        <v>36000</v>
      </c>
      <c r="N16" s="91"/>
      <c r="O16" s="35">
        <v>36000</v>
      </c>
      <c r="P16" s="35"/>
      <c r="Q16" s="96" t="s">
        <v>396</v>
      </c>
      <c r="R16" s="96" t="s">
        <v>397</v>
      </c>
    </row>
    <row r="17" spans="1:18" ht="249.75" customHeight="1" x14ac:dyDescent="0.25">
      <c r="A17" s="92">
        <v>6</v>
      </c>
      <c r="B17" s="92">
        <v>1</v>
      </c>
      <c r="C17" s="92">
        <v>4</v>
      </c>
      <c r="D17" s="92">
        <v>2</v>
      </c>
      <c r="E17" s="73" t="s">
        <v>422</v>
      </c>
      <c r="F17" s="92" t="s">
        <v>423</v>
      </c>
      <c r="G17" s="92" t="s">
        <v>127</v>
      </c>
      <c r="H17" s="96" t="s">
        <v>392</v>
      </c>
      <c r="I17" s="91">
        <v>20</v>
      </c>
      <c r="J17" s="96" t="s">
        <v>424</v>
      </c>
      <c r="K17" s="91" t="s">
        <v>414</v>
      </c>
      <c r="L17" s="157"/>
      <c r="M17" s="158">
        <v>100000</v>
      </c>
      <c r="N17" s="67"/>
      <c r="O17" s="158">
        <v>100000</v>
      </c>
      <c r="P17" s="67"/>
      <c r="Q17" s="96" t="s">
        <v>396</v>
      </c>
      <c r="R17" s="96" t="s">
        <v>397</v>
      </c>
    </row>
    <row r="18" spans="1:18" ht="214.5" customHeight="1" x14ac:dyDescent="0.25">
      <c r="A18" s="92">
        <v>7</v>
      </c>
      <c r="B18" s="92">
        <v>1</v>
      </c>
      <c r="C18" s="92">
        <v>4</v>
      </c>
      <c r="D18" s="92">
        <v>5</v>
      </c>
      <c r="E18" s="73" t="s">
        <v>425</v>
      </c>
      <c r="F18" s="92" t="s">
        <v>426</v>
      </c>
      <c r="G18" s="92" t="s">
        <v>55</v>
      </c>
      <c r="H18" s="96" t="s">
        <v>392</v>
      </c>
      <c r="I18" s="91">
        <v>50</v>
      </c>
      <c r="J18" s="96" t="s">
        <v>427</v>
      </c>
      <c r="K18" s="91" t="s">
        <v>414</v>
      </c>
      <c r="L18" s="157"/>
      <c r="M18" s="159">
        <v>7800</v>
      </c>
      <c r="N18" s="160"/>
      <c r="O18" s="159">
        <v>7800</v>
      </c>
      <c r="P18" s="67"/>
      <c r="Q18" s="96" t="s">
        <v>396</v>
      </c>
      <c r="R18" s="96" t="s">
        <v>397</v>
      </c>
    </row>
    <row r="19" spans="1:18" ht="179.25" customHeight="1" x14ac:dyDescent="0.25">
      <c r="A19" s="228">
        <v>8</v>
      </c>
      <c r="B19" s="228">
        <v>1</v>
      </c>
      <c r="C19" s="228">
        <v>4</v>
      </c>
      <c r="D19" s="228">
        <v>2</v>
      </c>
      <c r="E19" s="302" t="s">
        <v>710</v>
      </c>
      <c r="F19" s="559" t="s">
        <v>711</v>
      </c>
      <c r="G19" s="228" t="s">
        <v>407</v>
      </c>
      <c r="H19" s="228" t="s">
        <v>408</v>
      </c>
      <c r="I19" s="229">
        <v>2000</v>
      </c>
      <c r="J19" s="228" t="s">
        <v>712</v>
      </c>
      <c r="K19" s="229" t="s">
        <v>414</v>
      </c>
      <c r="L19" s="234"/>
      <c r="M19" s="252">
        <v>8400</v>
      </c>
      <c r="N19" s="303"/>
      <c r="O19" s="252">
        <v>8400</v>
      </c>
      <c r="P19" s="303"/>
      <c r="Q19" s="228" t="s">
        <v>396</v>
      </c>
      <c r="R19" s="228" t="s">
        <v>397</v>
      </c>
    </row>
    <row r="20" spans="1:18" ht="289.5" customHeight="1" x14ac:dyDescent="0.25">
      <c r="A20" s="228">
        <v>9</v>
      </c>
      <c r="B20" s="228">
        <v>1</v>
      </c>
      <c r="C20" s="228">
        <v>4</v>
      </c>
      <c r="D20" s="228">
        <v>2</v>
      </c>
      <c r="E20" s="302" t="s">
        <v>713</v>
      </c>
      <c r="F20" s="559" t="s">
        <v>714</v>
      </c>
      <c r="G20" s="228" t="s">
        <v>715</v>
      </c>
      <c r="H20" s="228" t="s">
        <v>716</v>
      </c>
      <c r="I20" s="229">
        <v>10</v>
      </c>
      <c r="J20" s="228" t="s">
        <v>712</v>
      </c>
      <c r="K20" s="229" t="s">
        <v>395</v>
      </c>
      <c r="L20" s="234"/>
      <c r="M20" s="252">
        <v>90000</v>
      </c>
      <c r="N20" s="303"/>
      <c r="O20" s="252">
        <v>90000</v>
      </c>
      <c r="P20" s="303"/>
      <c r="Q20" s="228" t="s">
        <v>396</v>
      </c>
      <c r="R20" s="228" t="s">
        <v>397</v>
      </c>
    </row>
    <row r="21" spans="1:18" x14ac:dyDescent="0.25">
      <c r="A21" s="60"/>
      <c r="B21" s="60"/>
      <c r="C21" s="60"/>
      <c r="D21" s="60"/>
      <c r="E21" s="161"/>
      <c r="F21" s="161"/>
      <c r="G21" s="60"/>
      <c r="H21" s="60"/>
      <c r="I21" s="60"/>
      <c r="J21" s="60"/>
      <c r="K21" s="60"/>
      <c r="L21" s="60"/>
      <c r="M21" s="60"/>
      <c r="N21" s="60"/>
      <c r="O21" s="60"/>
      <c r="P21" s="60"/>
      <c r="Q21" s="60"/>
      <c r="R21" s="60"/>
    </row>
    <row r="22" spans="1:18" x14ac:dyDescent="0.25">
      <c r="A22" s="60"/>
      <c r="B22" s="60"/>
      <c r="C22" s="60"/>
      <c r="D22" s="60"/>
      <c r="E22" s="161"/>
      <c r="F22" s="161"/>
      <c r="G22" s="60"/>
      <c r="H22" s="60"/>
      <c r="I22" s="60"/>
      <c r="J22" s="60"/>
      <c r="K22" s="60"/>
      <c r="L22" s="60"/>
      <c r="M22" s="814" t="s">
        <v>70</v>
      </c>
      <c r="N22" s="815"/>
      <c r="O22" s="814" t="s">
        <v>71</v>
      </c>
      <c r="P22" s="815"/>
      <c r="Q22" s="60"/>
      <c r="R22" s="60"/>
    </row>
    <row r="23" spans="1:18" x14ac:dyDescent="0.25">
      <c r="A23" s="60"/>
      <c r="B23" s="60"/>
      <c r="C23" s="60"/>
      <c r="D23" s="60"/>
      <c r="E23" s="161"/>
      <c r="F23" s="161"/>
      <c r="G23" s="60"/>
      <c r="H23" s="60"/>
      <c r="I23" s="60"/>
      <c r="J23" s="60"/>
      <c r="K23" s="60"/>
      <c r="L23" s="60"/>
      <c r="M23" s="64" t="s">
        <v>72</v>
      </c>
      <c r="N23" s="64" t="s">
        <v>73</v>
      </c>
      <c r="O23" s="64" t="s">
        <v>72</v>
      </c>
      <c r="P23" s="64" t="s">
        <v>73</v>
      </c>
      <c r="Q23" s="60"/>
      <c r="R23" s="60"/>
    </row>
    <row r="24" spans="1:18" x14ac:dyDescent="0.25">
      <c r="M24" s="20">
        <v>9</v>
      </c>
      <c r="N24" s="21">
        <f>O7+O12+O14+O15+O16+O17+O18+O19+O20</f>
        <v>448000</v>
      </c>
      <c r="O24" s="43" t="s">
        <v>74</v>
      </c>
      <c r="P24" s="44" t="s">
        <v>74</v>
      </c>
    </row>
  </sheetData>
  <mergeCells count="48">
    <mergeCell ref="A2:R2"/>
    <mergeCell ref="F7:F11"/>
    <mergeCell ref="H7:H11"/>
    <mergeCell ref="J7:J11"/>
    <mergeCell ref="K7:K11"/>
    <mergeCell ref="L7:L11"/>
    <mergeCell ref="M7:M11"/>
    <mergeCell ref="A7:A11"/>
    <mergeCell ref="B7:B11"/>
    <mergeCell ref="C7:C11"/>
    <mergeCell ref="D7:D11"/>
    <mergeCell ref="E7:E11"/>
    <mergeCell ref="N7:N11"/>
    <mergeCell ref="O7:O11"/>
    <mergeCell ref="P7:P11"/>
    <mergeCell ref="Q7:Q11"/>
    <mergeCell ref="R7:R11"/>
    <mergeCell ref="R12:R13"/>
    <mergeCell ref="A12:A13"/>
    <mergeCell ref="B12:B13"/>
    <mergeCell ref="C12:C13"/>
    <mergeCell ref="D12:D13"/>
    <mergeCell ref="E12:E13"/>
    <mergeCell ref="F12:F13"/>
    <mergeCell ref="J12:J13"/>
    <mergeCell ref="K12:K13"/>
    <mergeCell ref="L12:L13"/>
    <mergeCell ref="M12:M13"/>
    <mergeCell ref="N12:N13"/>
    <mergeCell ref="O12:O13"/>
    <mergeCell ref="P12:P13"/>
    <mergeCell ref="M22:N22"/>
    <mergeCell ref="O22:P22"/>
    <mergeCell ref="M4:N4"/>
    <mergeCell ref="O4:P4"/>
    <mergeCell ref="Q4:Q5"/>
    <mergeCell ref="R4:R5"/>
    <mergeCell ref="F4:F5"/>
    <mergeCell ref="G4:G5"/>
    <mergeCell ref="H4:I4"/>
    <mergeCell ref="J4:J5"/>
    <mergeCell ref="K4:L4"/>
    <mergeCell ref="A4:A5"/>
    <mergeCell ref="B4:B5"/>
    <mergeCell ref="C4:C5"/>
    <mergeCell ref="D4:D5"/>
    <mergeCell ref="E4:E5"/>
    <mergeCell ref="Q12:Q13"/>
  </mergeCells>
  <pageMargins left="0.7" right="0.7" top="0.75" bottom="0.75" header="0.3" footer="0.3"/>
  <pageSetup paperSize="9" orientation="portrait" horizontalDpi="1200" verticalDpi="1200" r:id="rId1"/>
  <ignoredErrors>
    <ignoredError sqref="I7:I11 I12:I13 I15 I1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IO20"/>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249" x14ac:dyDescent="0.25">
      <c r="A2" s="30" t="s">
        <v>1701</v>
      </c>
      <c r="F2" s="37"/>
    </row>
    <row r="3" spans="1:249" x14ac:dyDescent="0.25">
      <c r="M3" s="8"/>
      <c r="N3" s="8"/>
      <c r="O3" s="8"/>
      <c r="P3" s="8"/>
    </row>
    <row r="4" spans="1:24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249" s="10" customFormat="1" ht="35.25" customHeight="1" x14ac:dyDescent="0.2">
      <c r="A5" s="655"/>
      <c r="B5" s="657"/>
      <c r="C5" s="657"/>
      <c r="D5" s="657"/>
      <c r="E5" s="655"/>
      <c r="F5" s="655"/>
      <c r="G5" s="655"/>
      <c r="H5" s="82" t="s">
        <v>14</v>
      </c>
      <c r="I5" s="82" t="s">
        <v>15</v>
      </c>
      <c r="J5" s="655"/>
      <c r="K5" s="83">
        <v>2020</v>
      </c>
      <c r="L5" s="83">
        <v>2021</v>
      </c>
      <c r="M5" s="13">
        <v>2020</v>
      </c>
      <c r="N5" s="13">
        <v>2021</v>
      </c>
      <c r="O5" s="13">
        <v>2020</v>
      </c>
      <c r="P5" s="13">
        <v>2021</v>
      </c>
      <c r="Q5" s="655"/>
      <c r="R5" s="657"/>
      <c r="S5" s="9"/>
    </row>
    <row r="6" spans="1:249" s="10" customFormat="1" ht="15.75" customHeight="1" x14ac:dyDescent="0.2">
      <c r="A6" s="81" t="s">
        <v>16</v>
      </c>
      <c r="B6" s="82" t="s">
        <v>17</v>
      </c>
      <c r="C6" s="82" t="s">
        <v>18</v>
      </c>
      <c r="D6" s="82" t="s">
        <v>19</v>
      </c>
      <c r="E6" s="81" t="s">
        <v>20</v>
      </c>
      <c r="F6" s="81" t="s">
        <v>21</v>
      </c>
      <c r="G6" s="81" t="s">
        <v>22</v>
      </c>
      <c r="H6" s="82" t="s">
        <v>23</v>
      </c>
      <c r="I6" s="82" t="s">
        <v>24</v>
      </c>
      <c r="J6" s="81" t="s">
        <v>25</v>
      </c>
      <c r="K6" s="83" t="s">
        <v>26</v>
      </c>
      <c r="L6" s="83" t="s">
        <v>27</v>
      </c>
      <c r="M6" s="84" t="s">
        <v>28</v>
      </c>
      <c r="N6" s="84" t="s">
        <v>29</v>
      </c>
      <c r="O6" s="84" t="s">
        <v>30</v>
      </c>
      <c r="P6" s="84" t="s">
        <v>31</v>
      </c>
      <c r="Q6" s="81" t="s">
        <v>32</v>
      </c>
      <c r="R6" s="82" t="s">
        <v>33</v>
      </c>
      <c r="S6" s="9"/>
    </row>
    <row r="7" spans="1:249" s="37" customFormat="1" ht="93.75" customHeight="1" x14ac:dyDescent="0.25">
      <c r="A7" s="592">
        <v>1</v>
      </c>
      <c r="B7" s="592">
        <v>1</v>
      </c>
      <c r="C7" s="592">
        <v>4</v>
      </c>
      <c r="D7" s="583">
        <v>2</v>
      </c>
      <c r="E7" s="895" t="s">
        <v>430</v>
      </c>
      <c r="F7" s="583" t="s">
        <v>431</v>
      </c>
      <c r="G7" s="912" t="s">
        <v>39</v>
      </c>
      <c r="H7" s="162" t="s">
        <v>98</v>
      </c>
      <c r="I7" s="162">
        <v>3</v>
      </c>
      <c r="J7" s="583" t="s">
        <v>432</v>
      </c>
      <c r="K7" s="704" t="s">
        <v>79</v>
      </c>
      <c r="L7" s="912"/>
      <c r="M7" s="703">
        <v>65000</v>
      </c>
      <c r="N7" s="912"/>
      <c r="O7" s="703">
        <v>65000</v>
      </c>
      <c r="P7" s="912"/>
      <c r="Q7" s="583" t="s">
        <v>428</v>
      </c>
      <c r="R7" s="583" t="s">
        <v>429</v>
      </c>
      <c r="S7" s="104"/>
    </row>
    <row r="8" spans="1:249" ht="238.5" customHeight="1" x14ac:dyDescent="0.25">
      <c r="A8" s="594"/>
      <c r="B8" s="594"/>
      <c r="C8" s="594"/>
      <c r="D8" s="585"/>
      <c r="E8" s="896"/>
      <c r="F8" s="585"/>
      <c r="G8" s="913"/>
      <c r="H8" s="304" t="s">
        <v>591</v>
      </c>
      <c r="I8" s="69" t="s">
        <v>433</v>
      </c>
      <c r="J8" s="585"/>
      <c r="K8" s="854"/>
      <c r="L8" s="913"/>
      <c r="M8" s="709"/>
      <c r="N8" s="913"/>
      <c r="O8" s="709"/>
      <c r="P8" s="913"/>
      <c r="Q8" s="585"/>
      <c r="R8" s="585"/>
      <c r="S8" s="109"/>
    </row>
    <row r="9" spans="1:249" s="163" customFormat="1" ht="244.5" customHeight="1" x14ac:dyDescent="0.25">
      <c r="A9" s="629">
        <v>2</v>
      </c>
      <c r="B9" s="629">
        <v>1</v>
      </c>
      <c r="C9" s="629">
        <v>4</v>
      </c>
      <c r="D9" s="630">
        <v>2</v>
      </c>
      <c r="E9" s="914" t="s">
        <v>434</v>
      </c>
      <c r="F9" s="630" t="s">
        <v>435</v>
      </c>
      <c r="G9" s="228" t="s">
        <v>127</v>
      </c>
      <c r="H9" s="228" t="s">
        <v>89</v>
      </c>
      <c r="I9" s="250" t="s">
        <v>82</v>
      </c>
      <c r="J9" s="630" t="s">
        <v>436</v>
      </c>
      <c r="K9" s="911" t="s">
        <v>83</v>
      </c>
      <c r="L9" s="911"/>
      <c r="M9" s="906">
        <v>39000</v>
      </c>
      <c r="N9" s="629"/>
      <c r="O9" s="906">
        <v>39000</v>
      </c>
      <c r="P9" s="906"/>
      <c r="Q9" s="630" t="s">
        <v>428</v>
      </c>
      <c r="R9" s="630" t="s">
        <v>429</v>
      </c>
      <c r="S9" s="109"/>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row>
    <row r="10" spans="1:249" s="163" customFormat="1" ht="154.5" customHeight="1" x14ac:dyDescent="0.25">
      <c r="A10" s="629"/>
      <c r="B10" s="629"/>
      <c r="C10" s="629"/>
      <c r="D10" s="630"/>
      <c r="E10" s="914"/>
      <c r="F10" s="630"/>
      <c r="G10" s="228" t="s">
        <v>717</v>
      </c>
      <c r="H10" s="228" t="s">
        <v>718</v>
      </c>
      <c r="I10" s="250" t="s">
        <v>99</v>
      </c>
      <c r="J10" s="630"/>
      <c r="K10" s="911"/>
      <c r="L10" s="911"/>
      <c r="M10" s="906"/>
      <c r="N10" s="629"/>
      <c r="O10" s="906"/>
      <c r="P10" s="906"/>
      <c r="Q10" s="630"/>
      <c r="R10" s="630"/>
      <c r="S10" s="109"/>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row>
    <row r="11" spans="1:249" ht="182.25" customHeight="1" x14ac:dyDescent="0.25">
      <c r="A11" s="908">
        <v>3</v>
      </c>
      <c r="B11" s="606">
        <v>1</v>
      </c>
      <c r="C11" s="606">
        <v>4</v>
      </c>
      <c r="D11" s="601">
        <v>5</v>
      </c>
      <c r="E11" s="910" t="s">
        <v>437</v>
      </c>
      <c r="F11" s="601" t="s">
        <v>438</v>
      </c>
      <c r="G11" s="88" t="s">
        <v>439</v>
      </c>
      <c r="H11" s="88" t="s">
        <v>89</v>
      </c>
      <c r="I11" s="69" t="s">
        <v>144</v>
      </c>
      <c r="J11" s="601" t="s">
        <v>440</v>
      </c>
      <c r="K11" s="704" t="s">
        <v>79</v>
      </c>
      <c r="L11" s="704"/>
      <c r="M11" s="703">
        <v>150000</v>
      </c>
      <c r="N11" s="592"/>
      <c r="O11" s="703">
        <v>150000</v>
      </c>
      <c r="P11" s="703"/>
      <c r="Q11" s="583" t="s">
        <v>428</v>
      </c>
      <c r="R11" s="583" t="s">
        <v>429</v>
      </c>
      <c r="S11" s="109"/>
    </row>
    <row r="12" spans="1:249" ht="81" customHeight="1" x14ac:dyDescent="0.25">
      <c r="A12" s="909"/>
      <c r="B12" s="606"/>
      <c r="C12" s="606"/>
      <c r="D12" s="601"/>
      <c r="E12" s="910"/>
      <c r="F12" s="601"/>
      <c r="G12" s="88" t="s">
        <v>97</v>
      </c>
      <c r="H12" s="88" t="s">
        <v>719</v>
      </c>
      <c r="I12" s="69" t="s">
        <v>99</v>
      </c>
      <c r="J12" s="601"/>
      <c r="K12" s="854"/>
      <c r="L12" s="854"/>
      <c r="M12" s="709"/>
      <c r="N12" s="594"/>
      <c r="O12" s="709"/>
      <c r="P12" s="709"/>
      <c r="Q12" s="585"/>
      <c r="R12" s="585"/>
      <c r="S12" s="109"/>
    </row>
    <row r="13" spans="1:249" s="164" customFormat="1" ht="330.75" customHeight="1" x14ac:dyDescent="0.25">
      <c r="A13" s="228">
        <v>4</v>
      </c>
      <c r="B13" s="228">
        <v>1</v>
      </c>
      <c r="C13" s="228">
        <v>4</v>
      </c>
      <c r="D13" s="228">
        <v>2</v>
      </c>
      <c r="E13" s="302" t="s">
        <v>441</v>
      </c>
      <c r="F13" s="231" t="s">
        <v>442</v>
      </c>
      <c r="G13" s="228" t="s">
        <v>102</v>
      </c>
      <c r="H13" s="228" t="s">
        <v>89</v>
      </c>
      <c r="I13" s="229">
        <v>80</v>
      </c>
      <c r="J13" s="231" t="s">
        <v>443</v>
      </c>
      <c r="K13" s="229" t="s">
        <v>79</v>
      </c>
      <c r="L13" s="234"/>
      <c r="M13" s="252">
        <v>5000</v>
      </c>
      <c r="N13" s="303"/>
      <c r="O13" s="252">
        <v>5000</v>
      </c>
      <c r="P13" s="303"/>
      <c r="Q13" s="228" t="s">
        <v>428</v>
      </c>
      <c r="R13" s="228" t="s">
        <v>429</v>
      </c>
      <c r="S13" s="109"/>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row>
    <row r="14" spans="1:249" s="166" customFormat="1" ht="150" customHeight="1" x14ac:dyDescent="0.25">
      <c r="A14" s="630">
        <v>5</v>
      </c>
      <c r="B14" s="630">
        <v>1</v>
      </c>
      <c r="C14" s="630">
        <v>4</v>
      </c>
      <c r="D14" s="630">
        <v>5</v>
      </c>
      <c r="E14" s="907" t="s">
        <v>720</v>
      </c>
      <c r="F14" s="640" t="s">
        <v>721</v>
      </c>
      <c r="G14" s="228" t="s">
        <v>569</v>
      </c>
      <c r="H14" s="228" t="s">
        <v>89</v>
      </c>
      <c r="I14" s="229">
        <v>200</v>
      </c>
      <c r="J14" s="630" t="s">
        <v>722</v>
      </c>
      <c r="K14" s="629" t="s">
        <v>131</v>
      </c>
      <c r="L14" s="629"/>
      <c r="M14" s="906">
        <v>120000</v>
      </c>
      <c r="N14" s="906"/>
      <c r="O14" s="906">
        <v>120000</v>
      </c>
      <c r="P14" s="906"/>
      <c r="Q14" s="630" t="s">
        <v>428</v>
      </c>
      <c r="R14" s="630" t="s">
        <v>429</v>
      </c>
      <c r="S14" s="165"/>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row>
    <row r="15" spans="1:249" s="166" customFormat="1" ht="186" customHeight="1" x14ac:dyDescent="0.25">
      <c r="A15" s="630"/>
      <c r="B15" s="630"/>
      <c r="C15" s="630"/>
      <c r="D15" s="630"/>
      <c r="E15" s="907"/>
      <c r="F15" s="640"/>
      <c r="G15" s="228" t="s">
        <v>723</v>
      </c>
      <c r="H15" s="228" t="s">
        <v>724</v>
      </c>
      <c r="I15" s="229">
        <v>1</v>
      </c>
      <c r="J15" s="630"/>
      <c r="K15" s="629"/>
      <c r="L15" s="629"/>
      <c r="M15" s="906"/>
      <c r="N15" s="906"/>
      <c r="O15" s="906"/>
      <c r="P15" s="906"/>
      <c r="Q15" s="630"/>
      <c r="R15" s="630"/>
      <c r="S15" s="165"/>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row>
    <row r="16" spans="1:249" s="166" customFormat="1" ht="181.5" customHeight="1" x14ac:dyDescent="0.25">
      <c r="A16" s="630"/>
      <c r="B16" s="630"/>
      <c r="C16" s="630"/>
      <c r="D16" s="630"/>
      <c r="E16" s="907"/>
      <c r="F16" s="640"/>
      <c r="G16" s="228" t="s">
        <v>725</v>
      </c>
      <c r="H16" s="228" t="s">
        <v>726</v>
      </c>
      <c r="I16" s="229">
        <v>1</v>
      </c>
      <c r="J16" s="630"/>
      <c r="K16" s="629"/>
      <c r="L16" s="629"/>
      <c r="M16" s="906"/>
      <c r="N16" s="906"/>
      <c r="O16" s="906"/>
      <c r="P16" s="906"/>
      <c r="Q16" s="630"/>
      <c r="R16" s="630"/>
      <c r="S16" s="165"/>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row>
    <row r="18" spans="13:16" x14ac:dyDescent="0.25">
      <c r="M18" s="814" t="s">
        <v>70</v>
      </c>
      <c r="N18" s="815"/>
      <c r="O18" s="814" t="s">
        <v>71</v>
      </c>
      <c r="P18" s="815"/>
    </row>
    <row r="19" spans="13:16" x14ac:dyDescent="0.25">
      <c r="M19" s="64" t="s">
        <v>72</v>
      </c>
      <c r="N19" s="64" t="s">
        <v>73</v>
      </c>
      <c r="O19" s="64" t="s">
        <v>72</v>
      </c>
      <c r="P19" s="64" t="s">
        <v>73</v>
      </c>
    </row>
    <row r="20" spans="13:16" x14ac:dyDescent="0.25">
      <c r="M20" s="20">
        <v>5</v>
      </c>
      <c r="N20" s="21">
        <f>O7+O9+O11+O13+O14</f>
        <v>379000</v>
      </c>
      <c r="O20" s="43" t="s">
        <v>74</v>
      </c>
      <c r="P20" s="44" t="s">
        <v>74</v>
      </c>
    </row>
  </sheetData>
  <mergeCells count="77">
    <mergeCell ref="A4:A5"/>
    <mergeCell ref="B4:B5"/>
    <mergeCell ref="C4:C5"/>
    <mergeCell ref="D4:D5"/>
    <mergeCell ref="E4:E5"/>
    <mergeCell ref="Q4:Q5"/>
    <mergeCell ref="R4:R5"/>
    <mergeCell ref="G4:G5"/>
    <mergeCell ref="H4:I4"/>
    <mergeCell ref="J4:J5"/>
    <mergeCell ref="K4:L4"/>
    <mergeCell ref="M4:N4"/>
    <mergeCell ref="O4:P4"/>
    <mergeCell ref="F4:F5"/>
    <mergeCell ref="M18:N18"/>
    <mergeCell ref="O18:P18"/>
    <mergeCell ref="A7:A8"/>
    <mergeCell ref="B7:B8"/>
    <mergeCell ref="C7:C8"/>
    <mergeCell ref="D7:D8"/>
    <mergeCell ref="E7:E8"/>
    <mergeCell ref="F7:F8"/>
    <mergeCell ref="G7:G8"/>
    <mergeCell ref="J7:J8"/>
    <mergeCell ref="K7:K8"/>
    <mergeCell ref="L7:L8"/>
    <mergeCell ref="M7:M8"/>
    <mergeCell ref="N7:N8"/>
    <mergeCell ref="A9:A10"/>
    <mergeCell ref="B9:B10"/>
    <mergeCell ref="C9:C10"/>
    <mergeCell ref="D9:D10"/>
    <mergeCell ref="E9:E10"/>
    <mergeCell ref="O7:O8"/>
    <mergeCell ref="P7:P8"/>
    <mergeCell ref="Q7:Q8"/>
    <mergeCell ref="R7:R8"/>
    <mergeCell ref="N9:N10"/>
    <mergeCell ref="O9:O10"/>
    <mergeCell ref="P9:P10"/>
    <mergeCell ref="Q9:Q10"/>
    <mergeCell ref="R9:R10"/>
    <mergeCell ref="F9:F10"/>
    <mergeCell ref="J9:J10"/>
    <mergeCell ref="K9:K10"/>
    <mergeCell ref="L9:L10"/>
    <mergeCell ref="M9:M10"/>
    <mergeCell ref="A11:A12"/>
    <mergeCell ref="B11:B12"/>
    <mergeCell ref="C11:C12"/>
    <mergeCell ref="D11:D12"/>
    <mergeCell ref="E11:E12"/>
    <mergeCell ref="F11:F12"/>
    <mergeCell ref="J11:J12"/>
    <mergeCell ref="K11:K12"/>
    <mergeCell ref="L11:L12"/>
    <mergeCell ref="M11:M12"/>
    <mergeCell ref="N11:N12"/>
    <mergeCell ref="O11:O12"/>
    <mergeCell ref="R11:R12"/>
    <mergeCell ref="D14:D16"/>
    <mergeCell ref="E14:E16"/>
    <mergeCell ref="P11:P12"/>
    <mergeCell ref="Q11:Q12"/>
    <mergeCell ref="N14:N16"/>
    <mergeCell ref="O14:O16"/>
    <mergeCell ref="P14:P16"/>
    <mergeCell ref="Q14:Q16"/>
    <mergeCell ref="R14:R16"/>
    <mergeCell ref="F14:F16"/>
    <mergeCell ref="J14:J16"/>
    <mergeCell ref="K14:K16"/>
    <mergeCell ref="L14:L16"/>
    <mergeCell ref="M14:M16"/>
    <mergeCell ref="A14:A16"/>
    <mergeCell ref="B14:B16"/>
    <mergeCell ref="C14:C16"/>
  </mergeCells>
  <pageMargins left="0.7" right="0.7" top="0.75" bottom="0.75" header="0.3" footer="0.3"/>
  <ignoredErrors>
    <ignoredError sqref="I9:I10 I11:I12"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S25"/>
  <sheetViews>
    <sheetView zoomScale="60" zoomScaleNormal="60" workbookViewId="0">
      <selection activeCell="A3" sqref="A3"/>
    </sheetView>
  </sheetViews>
  <sheetFormatPr defaultRowHeight="15" x14ac:dyDescent="0.25"/>
  <cols>
    <col min="1" max="1" width="4.7109375" style="47" customWidth="1"/>
    <col min="2" max="2" width="8.85546875" style="47" customWidth="1"/>
    <col min="3" max="3" width="11.42578125" style="47" customWidth="1"/>
    <col min="4" max="4" width="9.7109375" style="47" customWidth="1"/>
    <col min="5" max="5" width="45.7109375" style="47" customWidth="1"/>
    <col min="6" max="6" width="61.42578125" style="47" customWidth="1"/>
    <col min="7" max="7" width="35.7109375" style="47" customWidth="1"/>
    <col min="8" max="8" width="20.42578125" style="47" customWidth="1"/>
    <col min="9" max="9" width="12.140625" style="47" customWidth="1"/>
    <col min="10" max="10" width="32.140625" style="47" customWidth="1"/>
    <col min="11" max="11" width="12.140625" style="47" customWidth="1"/>
    <col min="12" max="12" width="12.7109375" style="47" customWidth="1"/>
    <col min="13" max="13" width="17.85546875" style="47" customWidth="1"/>
    <col min="14" max="14" width="17.28515625" style="47" customWidth="1"/>
    <col min="15" max="16" width="18" style="47" customWidth="1"/>
    <col min="17" max="17" width="21.28515625" style="47" customWidth="1"/>
    <col min="18" max="18" width="23.5703125" style="47" customWidth="1"/>
    <col min="19" max="19" width="19.5703125" style="47" customWidth="1"/>
    <col min="20" max="258" width="9.140625" style="47"/>
    <col min="259" max="259" width="4.7109375" style="47" bestFit="1" customWidth="1"/>
    <col min="260" max="260" width="9.7109375" style="47" bestFit="1" customWidth="1"/>
    <col min="261" max="261" width="10" style="47" bestFit="1" customWidth="1"/>
    <col min="262" max="262" width="8.85546875" style="47" bestFit="1" customWidth="1"/>
    <col min="263" max="263" width="22.85546875" style="47" customWidth="1"/>
    <col min="264" max="264" width="59.7109375" style="47" bestFit="1" customWidth="1"/>
    <col min="265" max="265" width="57.85546875" style="47" bestFit="1" customWidth="1"/>
    <col min="266" max="266" width="35.28515625" style="47" bestFit="1" customWidth="1"/>
    <col min="267" max="267" width="28.140625" style="47" bestFit="1" customWidth="1"/>
    <col min="268" max="268" width="33.140625" style="47" bestFit="1" customWidth="1"/>
    <col min="269" max="269" width="26" style="47" bestFit="1" customWidth="1"/>
    <col min="270" max="270" width="19.140625" style="47" bestFit="1" customWidth="1"/>
    <col min="271" max="271" width="10.42578125" style="47" customWidth="1"/>
    <col min="272" max="272" width="11.85546875" style="47" customWidth="1"/>
    <col min="273" max="273" width="14.7109375" style="47" customWidth="1"/>
    <col min="274" max="274" width="9" style="47" bestFit="1" customWidth="1"/>
    <col min="275" max="514" width="9.140625" style="47"/>
    <col min="515" max="515" width="4.7109375" style="47" bestFit="1" customWidth="1"/>
    <col min="516" max="516" width="9.7109375" style="47" bestFit="1" customWidth="1"/>
    <col min="517" max="517" width="10" style="47" bestFit="1" customWidth="1"/>
    <col min="518" max="518" width="8.85546875" style="47" bestFit="1" customWidth="1"/>
    <col min="519" max="519" width="22.85546875" style="47" customWidth="1"/>
    <col min="520" max="520" width="59.7109375" style="47" bestFit="1" customWidth="1"/>
    <col min="521" max="521" width="57.85546875" style="47" bestFit="1" customWidth="1"/>
    <col min="522" max="522" width="35.28515625" style="47" bestFit="1" customWidth="1"/>
    <col min="523" max="523" width="28.140625" style="47" bestFit="1" customWidth="1"/>
    <col min="524" max="524" width="33.140625" style="47" bestFit="1" customWidth="1"/>
    <col min="525" max="525" width="26" style="47" bestFit="1" customWidth="1"/>
    <col min="526" max="526" width="19.140625" style="47" bestFit="1" customWidth="1"/>
    <col min="527" max="527" width="10.42578125" style="47" customWidth="1"/>
    <col min="528" max="528" width="11.85546875" style="47" customWidth="1"/>
    <col min="529" max="529" width="14.7109375" style="47" customWidth="1"/>
    <col min="530" max="530" width="9" style="47" bestFit="1" customWidth="1"/>
    <col min="531" max="770" width="9.140625" style="47"/>
    <col min="771" max="771" width="4.7109375" style="47" bestFit="1" customWidth="1"/>
    <col min="772" max="772" width="9.7109375" style="47" bestFit="1" customWidth="1"/>
    <col min="773" max="773" width="10" style="47" bestFit="1" customWidth="1"/>
    <col min="774" max="774" width="8.85546875" style="47" bestFit="1" customWidth="1"/>
    <col min="775" max="775" width="22.85546875" style="47" customWidth="1"/>
    <col min="776" max="776" width="59.7109375" style="47" bestFit="1" customWidth="1"/>
    <col min="777" max="777" width="57.85546875" style="47" bestFit="1" customWidth="1"/>
    <col min="778" max="778" width="35.28515625" style="47" bestFit="1" customWidth="1"/>
    <col min="779" max="779" width="28.140625" style="47" bestFit="1" customWidth="1"/>
    <col min="780" max="780" width="33.140625" style="47" bestFit="1" customWidth="1"/>
    <col min="781" max="781" width="26" style="47" bestFit="1" customWidth="1"/>
    <col min="782" max="782" width="19.140625" style="47" bestFit="1" customWidth="1"/>
    <col min="783" max="783" width="10.42578125" style="47" customWidth="1"/>
    <col min="784" max="784" width="11.85546875" style="47" customWidth="1"/>
    <col min="785" max="785" width="14.7109375" style="47" customWidth="1"/>
    <col min="786" max="786" width="9" style="47" bestFit="1" customWidth="1"/>
    <col min="787" max="1026" width="9.140625" style="47"/>
    <col min="1027" max="1027" width="4.7109375" style="47" bestFit="1" customWidth="1"/>
    <col min="1028" max="1028" width="9.7109375" style="47" bestFit="1" customWidth="1"/>
    <col min="1029" max="1029" width="10" style="47" bestFit="1" customWidth="1"/>
    <col min="1030" max="1030" width="8.85546875" style="47" bestFit="1" customWidth="1"/>
    <col min="1031" max="1031" width="22.85546875" style="47" customWidth="1"/>
    <col min="1032" max="1032" width="59.7109375" style="47" bestFit="1" customWidth="1"/>
    <col min="1033" max="1033" width="57.85546875" style="47" bestFit="1" customWidth="1"/>
    <col min="1034" max="1034" width="35.28515625" style="47" bestFit="1" customWidth="1"/>
    <col min="1035" max="1035" width="28.140625" style="47" bestFit="1" customWidth="1"/>
    <col min="1036" max="1036" width="33.140625" style="47" bestFit="1" customWidth="1"/>
    <col min="1037" max="1037" width="26" style="47" bestFit="1" customWidth="1"/>
    <col min="1038" max="1038" width="19.140625" style="47" bestFit="1" customWidth="1"/>
    <col min="1039" max="1039" width="10.42578125" style="47" customWidth="1"/>
    <col min="1040" max="1040" width="11.85546875" style="47" customWidth="1"/>
    <col min="1041" max="1041" width="14.7109375" style="47" customWidth="1"/>
    <col min="1042" max="1042" width="9" style="47" bestFit="1" customWidth="1"/>
    <col min="1043" max="1282" width="9.140625" style="47"/>
    <col min="1283" max="1283" width="4.7109375" style="47" bestFit="1" customWidth="1"/>
    <col min="1284" max="1284" width="9.7109375" style="47" bestFit="1" customWidth="1"/>
    <col min="1285" max="1285" width="10" style="47" bestFit="1" customWidth="1"/>
    <col min="1286" max="1286" width="8.85546875" style="47" bestFit="1" customWidth="1"/>
    <col min="1287" max="1287" width="22.85546875" style="47" customWidth="1"/>
    <col min="1288" max="1288" width="59.7109375" style="47" bestFit="1" customWidth="1"/>
    <col min="1289" max="1289" width="57.85546875" style="47" bestFit="1" customWidth="1"/>
    <col min="1290" max="1290" width="35.28515625" style="47" bestFit="1" customWidth="1"/>
    <col min="1291" max="1291" width="28.140625" style="47" bestFit="1" customWidth="1"/>
    <col min="1292" max="1292" width="33.140625" style="47" bestFit="1" customWidth="1"/>
    <col min="1293" max="1293" width="26" style="47" bestFit="1" customWidth="1"/>
    <col min="1294" max="1294" width="19.140625" style="47" bestFit="1" customWidth="1"/>
    <col min="1295" max="1295" width="10.42578125" style="47" customWidth="1"/>
    <col min="1296" max="1296" width="11.85546875" style="47" customWidth="1"/>
    <col min="1297" max="1297" width="14.7109375" style="47" customWidth="1"/>
    <col min="1298" max="1298" width="9" style="47" bestFit="1" customWidth="1"/>
    <col min="1299" max="1538" width="9.140625" style="47"/>
    <col min="1539" max="1539" width="4.7109375" style="47" bestFit="1" customWidth="1"/>
    <col min="1540" max="1540" width="9.7109375" style="47" bestFit="1" customWidth="1"/>
    <col min="1541" max="1541" width="10" style="47" bestFit="1" customWidth="1"/>
    <col min="1542" max="1542" width="8.85546875" style="47" bestFit="1" customWidth="1"/>
    <col min="1543" max="1543" width="22.85546875" style="47" customWidth="1"/>
    <col min="1544" max="1544" width="59.7109375" style="47" bestFit="1" customWidth="1"/>
    <col min="1545" max="1545" width="57.85546875" style="47" bestFit="1" customWidth="1"/>
    <col min="1546" max="1546" width="35.28515625" style="47" bestFit="1" customWidth="1"/>
    <col min="1547" max="1547" width="28.140625" style="47" bestFit="1" customWidth="1"/>
    <col min="1548" max="1548" width="33.140625" style="47" bestFit="1" customWidth="1"/>
    <col min="1549" max="1549" width="26" style="47" bestFit="1" customWidth="1"/>
    <col min="1550" max="1550" width="19.140625" style="47" bestFit="1" customWidth="1"/>
    <col min="1551" max="1551" width="10.42578125" style="47" customWidth="1"/>
    <col min="1552" max="1552" width="11.85546875" style="47" customWidth="1"/>
    <col min="1553" max="1553" width="14.7109375" style="47" customWidth="1"/>
    <col min="1554" max="1554" width="9" style="47" bestFit="1" customWidth="1"/>
    <col min="1555" max="1794" width="9.140625" style="47"/>
    <col min="1795" max="1795" width="4.7109375" style="47" bestFit="1" customWidth="1"/>
    <col min="1796" max="1796" width="9.7109375" style="47" bestFit="1" customWidth="1"/>
    <col min="1797" max="1797" width="10" style="47" bestFit="1" customWidth="1"/>
    <col min="1798" max="1798" width="8.85546875" style="47" bestFit="1" customWidth="1"/>
    <col min="1799" max="1799" width="22.85546875" style="47" customWidth="1"/>
    <col min="1800" max="1800" width="59.7109375" style="47" bestFit="1" customWidth="1"/>
    <col min="1801" max="1801" width="57.85546875" style="47" bestFit="1" customWidth="1"/>
    <col min="1802" max="1802" width="35.28515625" style="47" bestFit="1" customWidth="1"/>
    <col min="1803" max="1803" width="28.140625" style="47" bestFit="1" customWidth="1"/>
    <col min="1804" max="1804" width="33.140625" style="47" bestFit="1" customWidth="1"/>
    <col min="1805" max="1805" width="26" style="47" bestFit="1" customWidth="1"/>
    <col min="1806" max="1806" width="19.140625" style="47" bestFit="1" customWidth="1"/>
    <col min="1807" max="1807" width="10.42578125" style="47" customWidth="1"/>
    <col min="1808" max="1808" width="11.85546875" style="47" customWidth="1"/>
    <col min="1809" max="1809" width="14.7109375" style="47" customWidth="1"/>
    <col min="1810" max="1810" width="9" style="47" bestFit="1" customWidth="1"/>
    <col min="1811" max="2050" width="9.140625" style="47"/>
    <col min="2051" max="2051" width="4.7109375" style="47" bestFit="1" customWidth="1"/>
    <col min="2052" max="2052" width="9.7109375" style="47" bestFit="1" customWidth="1"/>
    <col min="2053" max="2053" width="10" style="47" bestFit="1" customWidth="1"/>
    <col min="2054" max="2054" width="8.85546875" style="47" bestFit="1" customWidth="1"/>
    <col min="2055" max="2055" width="22.85546875" style="47" customWidth="1"/>
    <col min="2056" max="2056" width="59.7109375" style="47" bestFit="1" customWidth="1"/>
    <col min="2057" max="2057" width="57.85546875" style="47" bestFit="1" customWidth="1"/>
    <col min="2058" max="2058" width="35.28515625" style="47" bestFit="1" customWidth="1"/>
    <col min="2059" max="2059" width="28.140625" style="47" bestFit="1" customWidth="1"/>
    <col min="2060" max="2060" width="33.140625" style="47" bestFit="1" customWidth="1"/>
    <col min="2061" max="2061" width="26" style="47" bestFit="1" customWidth="1"/>
    <col min="2062" max="2062" width="19.140625" style="47" bestFit="1" customWidth="1"/>
    <col min="2063" max="2063" width="10.42578125" style="47" customWidth="1"/>
    <col min="2064" max="2064" width="11.85546875" style="47" customWidth="1"/>
    <col min="2065" max="2065" width="14.7109375" style="47" customWidth="1"/>
    <col min="2066" max="2066" width="9" style="47" bestFit="1" customWidth="1"/>
    <col min="2067" max="2306" width="9.140625" style="47"/>
    <col min="2307" max="2307" width="4.7109375" style="47" bestFit="1" customWidth="1"/>
    <col min="2308" max="2308" width="9.7109375" style="47" bestFit="1" customWidth="1"/>
    <col min="2309" max="2309" width="10" style="47" bestFit="1" customWidth="1"/>
    <col min="2310" max="2310" width="8.85546875" style="47" bestFit="1" customWidth="1"/>
    <col min="2311" max="2311" width="22.85546875" style="47" customWidth="1"/>
    <col min="2312" max="2312" width="59.7109375" style="47" bestFit="1" customWidth="1"/>
    <col min="2313" max="2313" width="57.85546875" style="47" bestFit="1" customWidth="1"/>
    <col min="2314" max="2314" width="35.28515625" style="47" bestFit="1" customWidth="1"/>
    <col min="2315" max="2315" width="28.140625" style="47" bestFit="1" customWidth="1"/>
    <col min="2316" max="2316" width="33.140625" style="47" bestFit="1" customWidth="1"/>
    <col min="2317" max="2317" width="26" style="47" bestFit="1" customWidth="1"/>
    <col min="2318" max="2318" width="19.140625" style="47" bestFit="1" customWidth="1"/>
    <col min="2319" max="2319" width="10.42578125" style="47" customWidth="1"/>
    <col min="2320" max="2320" width="11.85546875" style="47" customWidth="1"/>
    <col min="2321" max="2321" width="14.7109375" style="47" customWidth="1"/>
    <col min="2322" max="2322" width="9" style="47" bestFit="1" customWidth="1"/>
    <col min="2323" max="2562" width="9.140625" style="47"/>
    <col min="2563" max="2563" width="4.7109375" style="47" bestFit="1" customWidth="1"/>
    <col min="2564" max="2564" width="9.7109375" style="47" bestFit="1" customWidth="1"/>
    <col min="2565" max="2565" width="10" style="47" bestFit="1" customWidth="1"/>
    <col min="2566" max="2566" width="8.85546875" style="47" bestFit="1" customWidth="1"/>
    <col min="2567" max="2567" width="22.85546875" style="47" customWidth="1"/>
    <col min="2568" max="2568" width="59.7109375" style="47" bestFit="1" customWidth="1"/>
    <col min="2569" max="2569" width="57.85546875" style="47" bestFit="1" customWidth="1"/>
    <col min="2570" max="2570" width="35.28515625" style="47" bestFit="1" customWidth="1"/>
    <col min="2571" max="2571" width="28.140625" style="47" bestFit="1" customWidth="1"/>
    <col min="2572" max="2572" width="33.140625" style="47" bestFit="1" customWidth="1"/>
    <col min="2573" max="2573" width="26" style="47" bestFit="1" customWidth="1"/>
    <col min="2574" max="2574" width="19.140625" style="47" bestFit="1" customWidth="1"/>
    <col min="2575" max="2575" width="10.42578125" style="47" customWidth="1"/>
    <col min="2576" max="2576" width="11.85546875" style="47" customWidth="1"/>
    <col min="2577" max="2577" width="14.7109375" style="47" customWidth="1"/>
    <col min="2578" max="2578" width="9" style="47" bestFit="1" customWidth="1"/>
    <col min="2579" max="2818" width="9.140625" style="47"/>
    <col min="2819" max="2819" width="4.7109375" style="47" bestFit="1" customWidth="1"/>
    <col min="2820" max="2820" width="9.7109375" style="47" bestFit="1" customWidth="1"/>
    <col min="2821" max="2821" width="10" style="47" bestFit="1" customWidth="1"/>
    <col min="2822" max="2822" width="8.85546875" style="47" bestFit="1" customWidth="1"/>
    <col min="2823" max="2823" width="22.85546875" style="47" customWidth="1"/>
    <col min="2824" max="2824" width="59.7109375" style="47" bestFit="1" customWidth="1"/>
    <col min="2825" max="2825" width="57.85546875" style="47" bestFit="1" customWidth="1"/>
    <col min="2826" max="2826" width="35.28515625" style="47" bestFit="1" customWidth="1"/>
    <col min="2827" max="2827" width="28.140625" style="47" bestFit="1" customWidth="1"/>
    <col min="2828" max="2828" width="33.140625" style="47" bestFit="1" customWidth="1"/>
    <col min="2829" max="2829" width="26" style="47" bestFit="1" customWidth="1"/>
    <col min="2830" max="2830" width="19.140625" style="47" bestFit="1" customWidth="1"/>
    <col min="2831" max="2831" width="10.42578125" style="47" customWidth="1"/>
    <col min="2832" max="2832" width="11.85546875" style="47" customWidth="1"/>
    <col min="2833" max="2833" width="14.7109375" style="47" customWidth="1"/>
    <col min="2834" max="2834" width="9" style="47" bestFit="1" customWidth="1"/>
    <col min="2835" max="3074" width="9.140625" style="47"/>
    <col min="3075" max="3075" width="4.7109375" style="47" bestFit="1" customWidth="1"/>
    <col min="3076" max="3076" width="9.7109375" style="47" bestFit="1" customWidth="1"/>
    <col min="3077" max="3077" width="10" style="47" bestFit="1" customWidth="1"/>
    <col min="3078" max="3078" width="8.85546875" style="47" bestFit="1" customWidth="1"/>
    <col min="3079" max="3079" width="22.85546875" style="47" customWidth="1"/>
    <col min="3080" max="3080" width="59.7109375" style="47" bestFit="1" customWidth="1"/>
    <col min="3081" max="3081" width="57.85546875" style="47" bestFit="1" customWidth="1"/>
    <col min="3082" max="3082" width="35.28515625" style="47" bestFit="1" customWidth="1"/>
    <col min="3083" max="3083" width="28.140625" style="47" bestFit="1" customWidth="1"/>
    <col min="3084" max="3084" width="33.140625" style="47" bestFit="1" customWidth="1"/>
    <col min="3085" max="3085" width="26" style="47" bestFit="1" customWidth="1"/>
    <col min="3086" max="3086" width="19.140625" style="47" bestFit="1" customWidth="1"/>
    <col min="3087" max="3087" width="10.42578125" style="47" customWidth="1"/>
    <col min="3088" max="3088" width="11.85546875" style="47" customWidth="1"/>
    <col min="3089" max="3089" width="14.7109375" style="47" customWidth="1"/>
    <col min="3090" max="3090" width="9" style="47" bestFit="1" customWidth="1"/>
    <col min="3091" max="3330" width="9.140625" style="47"/>
    <col min="3331" max="3331" width="4.7109375" style="47" bestFit="1" customWidth="1"/>
    <col min="3332" max="3332" width="9.7109375" style="47" bestFit="1" customWidth="1"/>
    <col min="3333" max="3333" width="10" style="47" bestFit="1" customWidth="1"/>
    <col min="3334" max="3334" width="8.85546875" style="47" bestFit="1" customWidth="1"/>
    <col min="3335" max="3335" width="22.85546875" style="47" customWidth="1"/>
    <col min="3336" max="3336" width="59.7109375" style="47" bestFit="1" customWidth="1"/>
    <col min="3337" max="3337" width="57.85546875" style="47" bestFit="1" customWidth="1"/>
    <col min="3338" max="3338" width="35.28515625" style="47" bestFit="1" customWidth="1"/>
    <col min="3339" max="3339" width="28.140625" style="47" bestFit="1" customWidth="1"/>
    <col min="3340" max="3340" width="33.140625" style="47" bestFit="1" customWidth="1"/>
    <col min="3341" max="3341" width="26" style="47" bestFit="1" customWidth="1"/>
    <col min="3342" max="3342" width="19.140625" style="47" bestFit="1" customWidth="1"/>
    <col min="3343" max="3343" width="10.42578125" style="47" customWidth="1"/>
    <col min="3344" max="3344" width="11.85546875" style="47" customWidth="1"/>
    <col min="3345" max="3345" width="14.7109375" style="47" customWidth="1"/>
    <col min="3346" max="3346" width="9" style="47" bestFit="1" customWidth="1"/>
    <col min="3347" max="3586" width="9.140625" style="47"/>
    <col min="3587" max="3587" width="4.7109375" style="47" bestFit="1" customWidth="1"/>
    <col min="3588" max="3588" width="9.7109375" style="47" bestFit="1" customWidth="1"/>
    <col min="3589" max="3589" width="10" style="47" bestFit="1" customWidth="1"/>
    <col min="3590" max="3590" width="8.85546875" style="47" bestFit="1" customWidth="1"/>
    <col min="3591" max="3591" width="22.85546875" style="47" customWidth="1"/>
    <col min="3592" max="3592" width="59.7109375" style="47" bestFit="1" customWidth="1"/>
    <col min="3593" max="3593" width="57.85546875" style="47" bestFit="1" customWidth="1"/>
    <col min="3594" max="3594" width="35.28515625" style="47" bestFit="1" customWidth="1"/>
    <col min="3595" max="3595" width="28.140625" style="47" bestFit="1" customWidth="1"/>
    <col min="3596" max="3596" width="33.140625" style="47" bestFit="1" customWidth="1"/>
    <col min="3597" max="3597" width="26" style="47" bestFit="1" customWidth="1"/>
    <col min="3598" max="3598" width="19.140625" style="47" bestFit="1" customWidth="1"/>
    <col min="3599" max="3599" width="10.42578125" style="47" customWidth="1"/>
    <col min="3600" max="3600" width="11.85546875" style="47" customWidth="1"/>
    <col min="3601" max="3601" width="14.7109375" style="47" customWidth="1"/>
    <col min="3602" max="3602" width="9" style="47" bestFit="1" customWidth="1"/>
    <col min="3603" max="3842" width="9.140625" style="47"/>
    <col min="3843" max="3843" width="4.7109375" style="47" bestFit="1" customWidth="1"/>
    <col min="3844" max="3844" width="9.7109375" style="47" bestFit="1" customWidth="1"/>
    <col min="3845" max="3845" width="10" style="47" bestFit="1" customWidth="1"/>
    <col min="3846" max="3846" width="8.85546875" style="47" bestFit="1" customWidth="1"/>
    <col min="3847" max="3847" width="22.85546875" style="47" customWidth="1"/>
    <col min="3848" max="3848" width="59.7109375" style="47" bestFit="1" customWidth="1"/>
    <col min="3849" max="3849" width="57.85546875" style="47" bestFit="1" customWidth="1"/>
    <col min="3850" max="3850" width="35.28515625" style="47" bestFit="1" customWidth="1"/>
    <col min="3851" max="3851" width="28.140625" style="47" bestFit="1" customWidth="1"/>
    <col min="3852" max="3852" width="33.140625" style="47" bestFit="1" customWidth="1"/>
    <col min="3853" max="3853" width="26" style="47" bestFit="1" customWidth="1"/>
    <col min="3854" max="3854" width="19.140625" style="47" bestFit="1" customWidth="1"/>
    <col min="3855" max="3855" width="10.42578125" style="47" customWidth="1"/>
    <col min="3856" max="3856" width="11.85546875" style="47" customWidth="1"/>
    <col min="3857" max="3857" width="14.7109375" style="47" customWidth="1"/>
    <col min="3858" max="3858" width="9" style="47" bestFit="1" customWidth="1"/>
    <col min="3859" max="4098" width="9.140625" style="47"/>
    <col min="4099" max="4099" width="4.7109375" style="47" bestFit="1" customWidth="1"/>
    <col min="4100" max="4100" width="9.7109375" style="47" bestFit="1" customWidth="1"/>
    <col min="4101" max="4101" width="10" style="47" bestFit="1" customWidth="1"/>
    <col min="4102" max="4102" width="8.85546875" style="47" bestFit="1" customWidth="1"/>
    <col min="4103" max="4103" width="22.85546875" style="47" customWidth="1"/>
    <col min="4104" max="4104" width="59.7109375" style="47" bestFit="1" customWidth="1"/>
    <col min="4105" max="4105" width="57.85546875" style="47" bestFit="1" customWidth="1"/>
    <col min="4106" max="4106" width="35.28515625" style="47" bestFit="1" customWidth="1"/>
    <col min="4107" max="4107" width="28.140625" style="47" bestFit="1" customWidth="1"/>
    <col min="4108" max="4108" width="33.140625" style="47" bestFit="1" customWidth="1"/>
    <col min="4109" max="4109" width="26" style="47" bestFit="1" customWidth="1"/>
    <col min="4110" max="4110" width="19.140625" style="47" bestFit="1" customWidth="1"/>
    <col min="4111" max="4111" width="10.42578125" style="47" customWidth="1"/>
    <col min="4112" max="4112" width="11.85546875" style="47" customWidth="1"/>
    <col min="4113" max="4113" width="14.7109375" style="47" customWidth="1"/>
    <col min="4114" max="4114" width="9" style="47" bestFit="1" customWidth="1"/>
    <col min="4115" max="4354" width="9.140625" style="47"/>
    <col min="4355" max="4355" width="4.7109375" style="47" bestFit="1" customWidth="1"/>
    <col min="4356" max="4356" width="9.7109375" style="47" bestFit="1" customWidth="1"/>
    <col min="4357" max="4357" width="10" style="47" bestFit="1" customWidth="1"/>
    <col min="4358" max="4358" width="8.85546875" style="47" bestFit="1" customWidth="1"/>
    <col min="4359" max="4359" width="22.85546875" style="47" customWidth="1"/>
    <col min="4360" max="4360" width="59.7109375" style="47" bestFit="1" customWidth="1"/>
    <col min="4361" max="4361" width="57.85546875" style="47" bestFit="1" customWidth="1"/>
    <col min="4362" max="4362" width="35.28515625" style="47" bestFit="1" customWidth="1"/>
    <col min="4363" max="4363" width="28.140625" style="47" bestFit="1" customWidth="1"/>
    <col min="4364" max="4364" width="33.140625" style="47" bestFit="1" customWidth="1"/>
    <col min="4365" max="4365" width="26" style="47" bestFit="1" customWidth="1"/>
    <col min="4366" max="4366" width="19.140625" style="47" bestFit="1" customWidth="1"/>
    <col min="4367" max="4367" width="10.42578125" style="47" customWidth="1"/>
    <col min="4368" max="4368" width="11.85546875" style="47" customWidth="1"/>
    <col min="4369" max="4369" width="14.7109375" style="47" customWidth="1"/>
    <col min="4370" max="4370" width="9" style="47" bestFit="1" customWidth="1"/>
    <col min="4371" max="4610" width="9.140625" style="47"/>
    <col min="4611" max="4611" width="4.7109375" style="47" bestFit="1" customWidth="1"/>
    <col min="4612" max="4612" width="9.7109375" style="47" bestFit="1" customWidth="1"/>
    <col min="4613" max="4613" width="10" style="47" bestFit="1" customWidth="1"/>
    <col min="4614" max="4614" width="8.85546875" style="47" bestFit="1" customWidth="1"/>
    <col min="4615" max="4615" width="22.85546875" style="47" customWidth="1"/>
    <col min="4616" max="4616" width="59.7109375" style="47" bestFit="1" customWidth="1"/>
    <col min="4617" max="4617" width="57.85546875" style="47" bestFit="1" customWidth="1"/>
    <col min="4618" max="4618" width="35.28515625" style="47" bestFit="1" customWidth="1"/>
    <col min="4619" max="4619" width="28.140625" style="47" bestFit="1" customWidth="1"/>
    <col min="4620" max="4620" width="33.140625" style="47" bestFit="1" customWidth="1"/>
    <col min="4621" max="4621" width="26" style="47" bestFit="1" customWidth="1"/>
    <col min="4622" max="4622" width="19.140625" style="47" bestFit="1" customWidth="1"/>
    <col min="4623" max="4623" width="10.42578125" style="47" customWidth="1"/>
    <col min="4624" max="4624" width="11.85546875" style="47" customWidth="1"/>
    <col min="4625" max="4625" width="14.7109375" style="47" customWidth="1"/>
    <col min="4626" max="4626" width="9" style="47" bestFit="1" customWidth="1"/>
    <col min="4627" max="4866" width="9.140625" style="47"/>
    <col min="4867" max="4867" width="4.7109375" style="47" bestFit="1" customWidth="1"/>
    <col min="4868" max="4868" width="9.7109375" style="47" bestFit="1" customWidth="1"/>
    <col min="4869" max="4869" width="10" style="47" bestFit="1" customWidth="1"/>
    <col min="4870" max="4870" width="8.85546875" style="47" bestFit="1" customWidth="1"/>
    <col min="4871" max="4871" width="22.85546875" style="47" customWidth="1"/>
    <col min="4872" max="4872" width="59.7109375" style="47" bestFit="1" customWidth="1"/>
    <col min="4873" max="4873" width="57.85546875" style="47" bestFit="1" customWidth="1"/>
    <col min="4874" max="4874" width="35.28515625" style="47" bestFit="1" customWidth="1"/>
    <col min="4875" max="4875" width="28.140625" style="47" bestFit="1" customWidth="1"/>
    <col min="4876" max="4876" width="33.140625" style="47" bestFit="1" customWidth="1"/>
    <col min="4877" max="4877" width="26" style="47" bestFit="1" customWidth="1"/>
    <col min="4878" max="4878" width="19.140625" style="47" bestFit="1" customWidth="1"/>
    <col min="4879" max="4879" width="10.42578125" style="47" customWidth="1"/>
    <col min="4880" max="4880" width="11.85546875" style="47" customWidth="1"/>
    <col min="4881" max="4881" width="14.7109375" style="47" customWidth="1"/>
    <col min="4882" max="4882" width="9" style="47" bestFit="1" customWidth="1"/>
    <col min="4883" max="5122" width="9.140625" style="47"/>
    <col min="5123" max="5123" width="4.7109375" style="47" bestFit="1" customWidth="1"/>
    <col min="5124" max="5124" width="9.7109375" style="47" bestFit="1" customWidth="1"/>
    <col min="5125" max="5125" width="10" style="47" bestFit="1" customWidth="1"/>
    <col min="5126" max="5126" width="8.85546875" style="47" bestFit="1" customWidth="1"/>
    <col min="5127" max="5127" width="22.85546875" style="47" customWidth="1"/>
    <col min="5128" max="5128" width="59.7109375" style="47" bestFit="1" customWidth="1"/>
    <col min="5129" max="5129" width="57.85546875" style="47" bestFit="1" customWidth="1"/>
    <col min="5130" max="5130" width="35.28515625" style="47" bestFit="1" customWidth="1"/>
    <col min="5131" max="5131" width="28.140625" style="47" bestFit="1" customWidth="1"/>
    <col min="5132" max="5132" width="33.140625" style="47" bestFit="1" customWidth="1"/>
    <col min="5133" max="5133" width="26" style="47" bestFit="1" customWidth="1"/>
    <col min="5134" max="5134" width="19.140625" style="47" bestFit="1" customWidth="1"/>
    <col min="5135" max="5135" width="10.42578125" style="47" customWidth="1"/>
    <col min="5136" max="5136" width="11.85546875" style="47" customWidth="1"/>
    <col min="5137" max="5137" width="14.7109375" style="47" customWidth="1"/>
    <col min="5138" max="5138" width="9" style="47" bestFit="1" customWidth="1"/>
    <col min="5139" max="5378" width="9.140625" style="47"/>
    <col min="5379" max="5379" width="4.7109375" style="47" bestFit="1" customWidth="1"/>
    <col min="5380" max="5380" width="9.7109375" style="47" bestFit="1" customWidth="1"/>
    <col min="5381" max="5381" width="10" style="47" bestFit="1" customWidth="1"/>
    <col min="5382" max="5382" width="8.85546875" style="47" bestFit="1" customWidth="1"/>
    <col min="5383" max="5383" width="22.85546875" style="47" customWidth="1"/>
    <col min="5384" max="5384" width="59.7109375" style="47" bestFit="1" customWidth="1"/>
    <col min="5385" max="5385" width="57.85546875" style="47" bestFit="1" customWidth="1"/>
    <col min="5386" max="5386" width="35.28515625" style="47" bestFit="1" customWidth="1"/>
    <col min="5387" max="5387" width="28.140625" style="47" bestFit="1" customWidth="1"/>
    <col min="5388" max="5388" width="33.140625" style="47" bestFit="1" customWidth="1"/>
    <col min="5389" max="5389" width="26" style="47" bestFit="1" customWidth="1"/>
    <col min="5390" max="5390" width="19.140625" style="47" bestFit="1" customWidth="1"/>
    <col min="5391" max="5391" width="10.42578125" style="47" customWidth="1"/>
    <col min="5392" max="5392" width="11.85546875" style="47" customWidth="1"/>
    <col min="5393" max="5393" width="14.7109375" style="47" customWidth="1"/>
    <col min="5394" max="5394" width="9" style="47" bestFit="1" customWidth="1"/>
    <col min="5395" max="5634" width="9.140625" style="47"/>
    <col min="5635" max="5635" width="4.7109375" style="47" bestFit="1" customWidth="1"/>
    <col min="5636" max="5636" width="9.7109375" style="47" bestFit="1" customWidth="1"/>
    <col min="5637" max="5637" width="10" style="47" bestFit="1" customWidth="1"/>
    <col min="5638" max="5638" width="8.85546875" style="47" bestFit="1" customWidth="1"/>
    <col min="5639" max="5639" width="22.85546875" style="47" customWidth="1"/>
    <col min="5640" max="5640" width="59.7109375" style="47" bestFit="1" customWidth="1"/>
    <col min="5641" max="5641" width="57.85546875" style="47" bestFit="1" customWidth="1"/>
    <col min="5642" max="5642" width="35.28515625" style="47" bestFit="1" customWidth="1"/>
    <col min="5643" max="5643" width="28.140625" style="47" bestFit="1" customWidth="1"/>
    <col min="5644" max="5644" width="33.140625" style="47" bestFit="1" customWidth="1"/>
    <col min="5645" max="5645" width="26" style="47" bestFit="1" customWidth="1"/>
    <col min="5646" max="5646" width="19.140625" style="47" bestFit="1" customWidth="1"/>
    <col min="5647" max="5647" width="10.42578125" style="47" customWidth="1"/>
    <col min="5648" max="5648" width="11.85546875" style="47" customWidth="1"/>
    <col min="5649" max="5649" width="14.7109375" style="47" customWidth="1"/>
    <col min="5650" max="5650" width="9" style="47" bestFit="1" customWidth="1"/>
    <col min="5651" max="5890" width="9.140625" style="47"/>
    <col min="5891" max="5891" width="4.7109375" style="47" bestFit="1" customWidth="1"/>
    <col min="5892" max="5892" width="9.7109375" style="47" bestFit="1" customWidth="1"/>
    <col min="5893" max="5893" width="10" style="47" bestFit="1" customWidth="1"/>
    <col min="5894" max="5894" width="8.85546875" style="47" bestFit="1" customWidth="1"/>
    <col min="5895" max="5895" width="22.85546875" style="47" customWidth="1"/>
    <col min="5896" max="5896" width="59.7109375" style="47" bestFit="1" customWidth="1"/>
    <col min="5897" max="5897" width="57.85546875" style="47" bestFit="1" customWidth="1"/>
    <col min="5898" max="5898" width="35.28515625" style="47" bestFit="1" customWidth="1"/>
    <col min="5899" max="5899" width="28.140625" style="47" bestFit="1" customWidth="1"/>
    <col min="5900" max="5900" width="33.140625" style="47" bestFit="1" customWidth="1"/>
    <col min="5901" max="5901" width="26" style="47" bestFit="1" customWidth="1"/>
    <col min="5902" max="5902" width="19.140625" style="47" bestFit="1" customWidth="1"/>
    <col min="5903" max="5903" width="10.42578125" style="47" customWidth="1"/>
    <col min="5904" max="5904" width="11.85546875" style="47" customWidth="1"/>
    <col min="5905" max="5905" width="14.7109375" style="47" customWidth="1"/>
    <col min="5906" max="5906" width="9" style="47" bestFit="1" customWidth="1"/>
    <col min="5907" max="6146" width="9.140625" style="47"/>
    <col min="6147" max="6147" width="4.7109375" style="47" bestFit="1" customWidth="1"/>
    <col min="6148" max="6148" width="9.7109375" style="47" bestFit="1" customWidth="1"/>
    <col min="6149" max="6149" width="10" style="47" bestFit="1" customWidth="1"/>
    <col min="6150" max="6150" width="8.85546875" style="47" bestFit="1" customWidth="1"/>
    <col min="6151" max="6151" width="22.85546875" style="47" customWidth="1"/>
    <col min="6152" max="6152" width="59.7109375" style="47" bestFit="1" customWidth="1"/>
    <col min="6153" max="6153" width="57.85546875" style="47" bestFit="1" customWidth="1"/>
    <col min="6154" max="6154" width="35.28515625" style="47" bestFit="1" customWidth="1"/>
    <col min="6155" max="6155" width="28.140625" style="47" bestFit="1" customWidth="1"/>
    <col min="6156" max="6156" width="33.140625" style="47" bestFit="1" customWidth="1"/>
    <col min="6157" max="6157" width="26" style="47" bestFit="1" customWidth="1"/>
    <col min="6158" max="6158" width="19.140625" style="47" bestFit="1" customWidth="1"/>
    <col min="6159" max="6159" width="10.42578125" style="47" customWidth="1"/>
    <col min="6160" max="6160" width="11.85546875" style="47" customWidth="1"/>
    <col min="6161" max="6161" width="14.7109375" style="47" customWidth="1"/>
    <col min="6162" max="6162" width="9" style="47" bestFit="1" customWidth="1"/>
    <col min="6163" max="6402" width="9.140625" style="47"/>
    <col min="6403" max="6403" width="4.7109375" style="47" bestFit="1" customWidth="1"/>
    <col min="6404" max="6404" width="9.7109375" style="47" bestFit="1" customWidth="1"/>
    <col min="6405" max="6405" width="10" style="47" bestFit="1" customWidth="1"/>
    <col min="6406" max="6406" width="8.85546875" style="47" bestFit="1" customWidth="1"/>
    <col min="6407" max="6407" width="22.85546875" style="47" customWidth="1"/>
    <col min="6408" max="6408" width="59.7109375" style="47" bestFit="1" customWidth="1"/>
    <col min="6409" max="6409" width="57.85546875" style="47" bestFit="1" customWidth="1"/>
    <col min="6410" max="6410" width="35.28515625" style="47" bestFit="1" customWidth="1"/>
    <col min="6411" max="6411" width="28.140625" style="47" bestFit="1" customWidth="1"/>
    <col min="6412" max="6412" width="33.140625" style="47" bestFit="1" customWidth="1"/>
    <col min="6413" max="6413" width="26" style="47" bestFit="1" customWidth="1"/>
    <col min="6414" max="6414" width="19.140625" style="47" bestFit="1" customWidth="1"/>
    <col min="6415" max="6415" width="10.42578125" style="47" customWidth="1"/>
    <col min="6416" max="6416" width="11.85546875" style="47" customWidth="1"/>
    <col min="6417" max="6417" width="14.7109375" style="47" customWidth="1"/>
    <col min="6418" max="6418" width="9" style="47" bestFit="1" customWidth="1"/>
    <col min="6419" max="6658" width="9.140625" style="47"/>
    <col min="6659" max="6659" width="4.7109375" style="47" bestFit="1" customWidth="1"/>
    <col min="6660" max="6660" width="9.7109375" style="47" bestFit="1" customWidth="1"/>
    <col min="6661" max="6661" width="10" style="47" bestFit="1" customWidth="1"/>
    <col min="6662" max="6662" width="8.85546875" style="47" bestFit="1" customWidth="1"/>
    <col min="6663" max="6663" width="22.85546875" style="47" customWidth="1"/>
    <col min="6664" max="6664" width="59.7109375" style="47" bestFit="1" customWidth="1"/>
    <col min="6665" max="6665" width="57.85546875" style="47" bestFit="1" customWidth="1"/>
    <col min="6666" max="6666" width="35.28515625" style="47" bestFit="1" customWidth="1"/>
    <col min="6667" max="6667" width="28.140625" style="47" bestFit="1" customWidth="1"/>
    <col min="6668" max="6668" width="33.140625" style="47" bestFit="1" customWidth="1"/>
    <col min="6669" max="6669" width="26" style="47" bestFit="1" customWidth="1"/>
    <col min="6670" max="6670" width="19.140625" style="47" bestFit="1" customWidth="1"/>
    <col min="6671" max="6671" width="10.42578125" style="47" customWidth="1"/>
    <col min="6672" max="6672" width="11.85546875" style="47" customWidth="1"/>
    <col min="6673" max="6673" width="14.7109375" style="47" customWidth="1"/>
    <col min="6674" max="6674" width="9" style="47" bestFit="1" customWidth="1"/>
    <col min="6675" max="6914" width="9.140625" style="47"/>
    <col min="6915" max="6915" width="4.7109375" style="47" bestFit="1" customWidth="1"/>
    <col min="6916" max="6916" width="9.7109375" style="47" bestFit="1" customWidth="1"/>
    <col min="6917" max="6917" width="10" style="47" bestFit="1" customWidth="1"/>
    <col min="6918" max="6918" width="8.85546875" style="47" bestFit="1" customWidth="1"/>
    <col min="6919" max="6919" width="22.85546875" style="47" customWidth="1"/>
    <col min="6920" max="6920" width="59.7109375" style="47" bestFit="1" customWidth="1"/>
    <col min="6921" max="6921" width="57.85546875" style="47" bestFit="1" customWidth="1"/>
    <col min="6922" max="6922" width="35.28515625" style="47" bestFit="1" customWidth="1"/>
    <col min="6923" max="6923" width="28.140625" style="47" bestFit="1" customWidth="1"/>
    <col min="6924" max="6924" width="33.140625" style="47" bestFit="1" customWidth="1"/>
    <col min="6925" max="6925" width="26" style="47" bestFit="1" customWidth="1"/>
    <col min="6926" max="6926" width="19.140625" style="47" bestFit="1" customWidth="1"/>
    <col min="6927" max="6927" width="10.42578125" style="47" customWidth="1"/>
    <col min="6928" max="6928" width="11.85546875" style="47" customWidth="1"/>
    <col min="6929" max="6929" width="14.7109375" style="47" customWidth="1"/>
    <col min="6930" max="6930" width="9" style="47" bestFit="1" customWidth="1"/>
    <col min="6931" max="7170" width="9.140625" style="47"/>
    <col min="7171" max="7171" width="4.7109375" style="47" bestFit="1" customWidth="1"/>
    <col min="7172" max="7172" width="9.7109375" style="47" bestFit="1" customWidth="1"/>
    <col min="7173" max="7173" width="10" style="47" bestFit="1" customWidth="1"/>
    <col min="7174" max="7174" width="8.85546875" style="47" bestFit="1" customWidth="1"/>
    <col min="7175" max="7175" width="22.85546875" style="47" customWidth="1"/>
    <col min="7176" max="7176" width="59.7109375" style="47" bestFit="1" customWidth="1"/>
    <col min="7177" max="7177" width="57.85546875" style="47" bestFit="1" customWidth="1"/>
    <col min="7178" max="7178" width="35.28515625" style="47" bestFit="1" customWidth="1"/>
    <col min="7179" max="7179" width="28.140625" style="47" bestFit="1" customWidth="1"/>
    <col min="7180" max="7180" width="33.140625" style="47" bestFit="1" customWidth="1"/>
    <col min="7181" max="7181" width="26" style="47" bestFit="1" customWidth="1"/>
    <col min="7182" max="7182" width="19.140625" style="47" bestFit="1" customWidth="1"/>
    <col min="7183" max="7183" width="10.42578125" style="47" customWidth="1"/>
    <col min="7184" max="7184" width="11.85546875" style="47" customWidth="1"/>
    <col min="7185" max="7185" width="14.7109375" style="47" customWidth="1"/>
    <col min="7186" max="7186" width="9" style="47" bestFit="1" customWidth="1"/>
    <col min="7187" max="7426" width="9.140625" style="47"/>
    <col min="7427" max="7427" width="4.7109375" style="47" bestFit="1" customWidth="1"/>
    <col min="7428" max="7428" width="9.7109375" style="47" bestFit="1" customWidth="1"/>
    <col min="7429" max="7429" width="10" style="47" bestFit="1" customWidth="1"/>
    <col min="7430" max="7430" width="8.85546875" style="47" bestFit="1" customWidth="1"/>
    <col min="7431" max="7431" width="22.85546875" style="47" customWidth="1"/>
    <col min="7432" max="7432" width="59.7109375" style="47" bestFit="1" customWidth="1"/>
    <col min="7433" max="7433" width="57.85546875" style="47" bestFit="1" customWidth="1"/>
    <col min="7434" max="7434" width="35.28515625" style="47" bestFit="1" customWidth="1"/>
    <col min="7435" max="7435" width="28.140625" style="47" bestFit="1" customWidth="1"/>
    <col min="7436" max="7436" width="33.140625" style="47" bestFit="1" customWidth="1"/>
    <col min="7437" max="7437" width="26" style="47" bestFit="1" customWidth="1"/>
    <col min="7438" max="7438" width="19.140625" style="47" bestFit="1" customWidth="1"/>
    <col min="7439" max="7439" width="10.42578125" style="47" customWidth="1"/>
    <col min="7440" max="7440" width="11.85546875" style="47" customWidth="1"/>
    <col min="7441" max="7441" width="14.7109375" style="47" customWidth="1"/>
    <col min="7442" max="7442" width="9" style="47" bestFit="1" customWidth="1"/>
    <col min="7443" max="7682" width="9.140625" style="47"/>
    <col min="7683" max="7683" width="4.7109375" style="47" bestFit="1" customWidth="1"/>
    <col min="7684" max="7684" width="9.7109375" style="47" bestFit="1" customWidth="1"/>
    <col min="7685" max="7685" width="10" style="47" bestFit="1" customWidth="1"/>
    <col min="7686" max="7686" width="8.85546875" style="47" bestFit="1" customWidth="1"/>
    <col min="7687" max="7687" width="22.85546875" style="47" customWidth="1"/>
    <col min="7688" max="7688" width="59.7109375" style="47" bestFit="1" customWidth="1"/>
    <col min="7689" max="7689" width="57.85546875" style="47" bestFit="1" customWidth="1"/>
    <col min="7690" max="7690" width="35.28515625" style="47" bestFit="1" customWidth="1"/>
    <col min="7691" max="7691" width="28.140625" style="47" bestFit="1" customWidth="1"/>
    <col min="7692" max="7692" width="33.140625" style="47" bestFit="1" customWidth="1"/>
    <col min="7693" max="7693" width="26" style="47" bestFit="1" customWidth="1"/>
    <col min="7694" max="7694" width="19.140625" style="47" bestFit="1" customWidth="1"/>
    <col min="7695" max="7695" width="10.42578125" style="47" customWidth="1"/>
    <col min="7696" max="7696" width="11.85546875" style="47" customWidth="1"/>
    <col min="7697" max="7697" width="14.7109375" style="47" customWidth="1"/>
    <col min="7698" max="7698" width="9" style="47" bestFit="1" customWidth="1"/>
    <col min="7699" max="7938" width="9.140625" style="47"/>
    <col min="7939" max="7939" width="4.7109375" style="47" bestFit="1" customWidth="1"/>
    <col min="7940" max="7940" width="9.7109375" style="47" bestFit="1" customWidth="1"/>
    <col min="7941" max="7941" width="10" style="47" bestFit="1" customWidth="1"/>
    <col min="7942" max="7942" width="8.85546875" style="47" bestFit="1" customWidth="1"/>
    <col min="7943" max="7943" width="22.85546875" style="47" customWidth="1"/>
    <col min="7944" max="7944" width="59.7109375" style="47" bestFit="1" customWidth="1"/>
    <col min="7945" max="7945" width="57.85546875" style="47" bestFit="1" customWidth="1"/>
    <col min="7946" max="7946" width="35.28515625" style="47" bestFit="1" customWidth="1"/>
    <col min="7947" max="7947" width="28.140625" style="47" bestFit="1" customWidth="1"/>
    <col min="7948" max="7948" width="33.140625" style="47" bestFit="1" customWidth="1"/>
    <col min="7949" max="7949" width="26" style="47" bestFit="1" customWidth="1"/>
    <col min="7950" max="7950" width="19.140625" style="47" bestFit="1" customWidth="1"/>
    <col min="7951" max="7951" width="10.42578125" style="47" customWidth="1"/>
    <col min="7952" max="7952" width="11.85546875" style="47" customWidth="1"/>
    <col min="7953" max="7953" width="14.7109375" style="47" customWidth="1"/>
    <col min="7954" max="7954" width="9" style="47" bestFit="1" customWidth="1"/>
    <col min="7955" max="8194" width="9.140625" style="47"/>
    <col min="8195" max="8195" width="4.7109375" style="47" bestFit="1" customWidth="1"/>
    <col min="8196" max="8196" width="9.7109375" style="47" bestFit="1" customWidth="1"/>
    <col min="8197" max="8197" width="10" style="47" bestFit="1" customWidth="1"/>
    <col min="8198" max="8198" width="8.85546875" style="47" bestFit="1" customWidth="1"/>
    <col min="8199" max="8199" width="22.85546875" style="47" customWidth="1"/>
    <col min="8200" max="8200" width="59.7109375" style="47" bestFit="1" customWidth="1"/>
    <col min="8201" max="8201" width="57.85546875" style="47" bestFit="1" customWidth="1"/>
    <col min="8202" max="8202" width="35.28515625" style="47" bestFit="1" customWidth="1"/>
    <col min="8203" max="8203" width="28.140625" style="47" bestFit="1" customWidth="1"/>
    <col min="8204" max="8204" width="33.140625" style="47" bestFit="1" customWidth="1"/>
    <col min="8205" max="8205" width="26" style="47" bestFit="1" customWidth="1"/>
    <col min="8206" max="8206" width="19.140625" style="47" bestFit="1" customWidth="1"/>
    <col min="8207" max="8207" width="10.42578125" style="47" customWidth="1"/>
    <col min="8208" max="8208" width="11.85546875" style="47" customWidth="1"/>
    <col min="8209" max="8209" width="14.7109375" style="47" customWidth="1"/>
    <col min="8210" max="8210" width="9" style="47" bestFit="1" customWidth="1"/>
    <col min="8211" max="8450" width="9.140625" style="47"/>
    <col min="8451" max="8451" width="4.7109375" style="47" bestFit="1" customWidth="1"/>
    <col min="8452" max="8452" width="9.7109375" style="47" bestFit="1" customWidth="1"/>
    <col min="8453" max="8453" width="10" style="47" bestFit="1" customWidth="1"/>
    <col min="8454" max="8454" width="8.85546875" style="47" bestFit="1" customWidth="1"/>
    <col min="8455" max="8455" width="22.85546875" style="47" customWidth="1"/>
    <col min="8456" max="8456" width="59.7109375" style="47" bestFit="1" customWidth="1"/>
    <col min="8457" max="8457" width="57.85546875" style="47" bestFit="1" customWidth="1"/>
    <col min="8458" max="8458" width="35.28515625" style="47" bestFit="1" customWidth="1"/>
    <col min="8459" max="8459" width="28.140625" style="47" bestFit="1" customWidth="1"/>
    <col min="8460" max="8460" width="33.140625" style="47" bestFit="1" customWidth="1"/>
    <col min="8461" max="8461" width="26" style="47" bestFit="1" customWidth="1"/>
    <col min="8462" max="8462" width="19.140625" style="47" bestFit="1" customWidth="1"/>
    <col min="8463" max="8463" width="10.42578125" style="47" customWidth="1"/>
    <col min="8464" max="8464" width="11.85546875" style="47" customWidth="1"/>
    <col min="8465" max="8465" width="14.7109375" style="47" customWidth="1"/>
    <col min="8466" max="8466" width="9" style="47" bestFit="1" customWidth="1"/>
    <col min="8467" max="8706" width="9.140625" style="47"/>
    <col min="8707" max="8707" width="4.7109375" style="47" bestFit="1" customWidth="1"/>
    <col min="8708" max="8708" width="9.7109375" style="47" bestFit="1" customWidth="1"/>
    <col min="8709" max="8709" width="10" style="47" bestFit="1" customWidth="1"/>
    <col min="8710" max="8710" width="8.85546875" style="47" bestFit="1" customWidth="1"/>
    <col min="8711" max="8711" width="22.85546875" style="47" customWidth="1"/>
    <col min="8712" max="8712" width="59.7109375" style="47" bestFit="1" customWidth="1"/>
    <col min="8713" max="8713" width="57.85546875" style="47" bestFit="1" customWidth="1"/>
    <col min="8714" max="8714" width="35.28515625" style="47" bestFit="1" customWidth="1"/>
    <col min="8715" max="8715" width="28.140625" style="47" bestFit="1" customWidth="1"/>
    <col min="8716" max="8716" width="33.140625" style="47" bestFit="1" customWidth="1"/>
    <col min="8717" max="8717" width="26" style="47" bestFit="1" customWidth="1"/>
    <col min="8718" max="8718" width="19.140625" style="47" bestFit="1" customWidth="1"/>
    <col min="8719" max="8719" width="10.42578125" style="47" customWidth="1"/>
    <col min="8720" max="8720" width="11.85546875" style="47" customWidth="1"/>
    <col min="8721" max="8721" width="14.7109375" style="47" customWidth="1"/>
    <col min="8722" max="8722" width="9" style="47" bestFit="1" customWidth="1"/>
    <col min="8723" max="8962" width="9.140625" style="47"/>
    <col min="8963" max="8963" width="4.7109375" style="47" bestFit="1" customWidth="1"/>
    <col min="8964" max="8964" width="9.7109375" style="47" bestFit="1" customWidth="1"/>
    <col min="8965" max="8965" width="10" style="47" bestFit="1" customWidth="1"/>
    <col min="8966" max="8966" width="8.85546875" style="47" bestFit="1" customWidth="1"/>
    <col min="8967" max="8967" width="22.85546875" style="47" customWidth="1"/>
    <col min="8968" max="8968" width="59.7109375" style="47" bestFit="1" customWidth="1"/>
    <col min="8969" max="8969" width="57.85546875" style="47" bestFit="1" customWidth="1"/>
    <col min="8970" max="8970" width="35.28515625" style="47" bestFit="1" customWidth="1"/>
    <col min="8971" max="8971" width="28.140625" style="47" bestFit="1" customWidth="1"/>
    <col min="8972" max="8972" width="33.140625" style="47" bestFit="1" customWidth="1"/>
    <col min="8973" max="8973" width="26" style="47" bestFit="1" customWidth="1"/>
    <col min="8974" max="8974" width="19.140625" style="47" bestFit="1" customWidth="1"/>
    <col min="8975" max="8975" width="10.42578125" style="47" customWidth="1"/>
    <col min="8976" max="8976" width="11.85546875" style="47" customWidth="1"/>
    <col min="8977" max="8977" width="14.7109375" style="47" customWidth="1"/>
    <col min="8978" max="8978" width="9" style="47" bestFit="1" customWidth="1"/>
    <col min="8979" max="9218" width="9.140625" style="47"/>
    <col min="9219" max="9219" width="4.7109375" style="47" bestFit="1" customWidth="1"/>
    <col min="9220" max="9220" width="9.7109375" style="47" bestFit="1" customWidth="1"/>
    <col min="9221" max="9221" width="10" style="47" bestFit="1" customWidth="1"/>
    <col min="9222" max="9222" width="8.85546875" style="47" bestFit="1" customWidth="1"/>
    <col min="9223" max="9223" width="22.85546875" style="47" customWidth="1"/>
    <col min="9224" max="9224" width="59.7109375" style="47" bestFit="1" customWidth="1"/>
    <col min="9225" max="9225" width="57.85546875" style="47" bestFit="1" customWidth="1"/>
    <col min="9226" max="9226" width="35.28515625" style="47" bestFit="1" customWidth="1"/>
    <col min="9227" max="9227" width="28.140625" style="47" bestFit="1" customWidth="1"/>
    <col min="9228" max="9228" width="33.140625" style="47" bestFit="1" customWidth="1"/>
    <col min="9229" max="9229" width="26" style="47" bestFit="1" customWidth="1"/>
    <col min="9230" max="9230" width="19.140625" style="47" bestFit="1" customWidth="1"/>
    <col min="9231" max="9231" width="10.42578125" style="47" customWidth="1"/>
    <col min="9232" max="9232" width="11.85546875" style="47" customWidth="1"/>
    <col min="9233" max="9233" width="14.7109375" style="47" customWidth="1"/>
    <col min="9234" max="9234" width="9" style="47" bestFit="1" customWidth="1"/>
    <col min="9235" max="9474" width="9.140625" style="47"/>
    <col min="9475" max="9475" width="4.7109375" style="47" bestFit="1" customWidth="1"/>
    <col min="9476" max="9476" width="9.7109375" style="47" bestFit="1" customWidth="1"/>
    <col min="9477" max="9477" width="10" style="47" bestFit="1" customWidth="1"/>
    <col min="9478" max="9478" width="8.85546875" style="47" bestFit="1" customWidth="1"/>
    <col min="9479" max="9479" width="22.85546875" style="47" customWidth="1"/>
    <col min="9480" max="9480" width="59.7109375" style="47" bestFit="1" customWidth="1"/>
    <col min="9481" max="9481" width="57.85546875" style="47" bestFit="1" customWidth="1"/>
    <col min="9482" max="9482" width="35.28515625" style="47" bestFit="1" customWidth="1"/>
    <col min="9483" max="9483" width="28.140625" style="47" bestFit="1" customWidth="1"/>
    <col min="9484" max="9484" width="33.140625" style="47" bestFit="1" customWidth="1"/>
    <col min="9485" max="9485" width="26" style="47" bestFit="1" customWidth="1"/>
    <col min="9486" max="9486" width="19.140625" style="47" bestFit="1" customWidth="1"/>
    <col min="9487" max="9487" width="10.42578125" style="47" customWidth="1"/>
    <col min="9488" max="9488" width="11.85546875" style="47" customWidth="1"/>
    <col min="9489" max="9489" width="14.7109375" style="47" customWidth="1"/>
    <col min="9490" max="9490" width="9" style="47" bestFit="1" customWidth="1"/>
    <col min="9491" max="9730" width="9.140625" style="47"/>
    <col min="9731" max="9731" width="4.7109375" style="47" bestFit="1" customWidth="1"/>
    <col min="9732" max="9732" width="9.7109375" style="47" bestFit="1" customWidth="1"/>
    <col min="9733" max="9733" width="10" style="47" bestFit="1" customWidth="1"/>
    <col min="9734" max="9734" width="8.85546875" style="47" bestFit="1" customWidth="1"/>
    <col min="9735" max="9735" width="22.85546875" style="47" customWidth="1"/>
    <col min="9736" max="9736" width="59.7109375" style="47" bestFit="1" customWidth="1"/>
    <col min="9737" max="9737" width="57.85546875" style="47" bestFit="1" customWidth="1"/>
    <col min="9738" max="9738" width="35.28515625" style="47" bestFit="1" customWidth="1"/>
    <col min="9739" max="9739" width="28.140625" style="47" bestFit="1" customWidth="1"/>
    <col min="9740" max="9740" width="33.140625" style="47" bestFit="1" customWidth="1"/>
    <col min="9741" max="9741" width="26" style="47" bestFit="1" customWidth="1"/>
    <col min="9742" max="9742" width="19.140625" style="47" bestFit="1" customWidth="1"/>
    <col min="9743" max="9743" width="10.42578125" style="47" customWidth="1"/>
    <col min="9744" max="9744" width="11.85546875" style="47" customWidth="1"/>
    <col min="9745" max="9745" width="14.7109375" style="47" customWidth="1"/>
    <col min="9746" max="9746" width="9" style="47" bestFit="1" customWidth="1"/>
    <col min="9747" max="9986" width="9.140625" style="47"/>
    <col min="9987" max="9987" width="4.7109375" style="47" bestFit="1" customWidth="1"/>
    <col min="9988" max="9988" width="9.7109375" style="47" bestFit="1" customWidth="1"/>
    <col min="9989" max="9989" width="10" style="47" bestFit="1" customWidth="1"/>
    <col min="9990" max="9990" width="8.85546875" style="47" bestFit="1" customWidth="1"/>
    <col min="9991" max="9991" width="22.85546875" style="47" customWidth="1"/>
    <col min="9992" max="9992" width="59.7109375" style="47" bestFit="1" customWidth="1"/>
    <col min="9993" max="9993" width="57.85546875" style="47" bestFit="1" customWidth="1"/>
    <col min="9994" max="9994" width="35.28515625" style="47" bestFit="1" customWidth="1"/>
    <col min="9995" max="9995" width="28.140625" style="47" bestFit="1" customWidth="1"/>
    <col min="9996" max="9996" width="33.140625" style="47" bestFit="1" customWidth="1"/>
    <col min="9997" max="9997" width="26" style="47" bestFit="1" customWidth="1"/>
    <col min="9998" max="9998" width="19.140625" style="47" bestFit="1" customWidth="1"/>
    <col min="9999" max="9999" width="10.42578125" style="47" customWidth="1"/>
    <col min="10000" max="10000" width="11.85546875" style="47" customWidth="1"/>
    <col min="10001" max="10001" width="14.7109375" style="47" customWidth="1"/>
    <col min="10002" max="10002" width="9" style="47" bestFit="1" customWidth="1"/>
    <col min="10003" max="10242" width="9.140625" style="47"/>
    <col min="10243" max="10243" width="4.7109375" style="47" bestFit="1" customWidth="1"/>
    <col min="10244" max="10244" width="9.7109375" style="47" bestFit="1" customWidth="1"/>
    <col min="10245" max="10245" width="10" style="47" bestFit="1" customWidth="1"/>
    <col min="10246" max="10246" width="8.85546875" style="47" bestFit="1" customWidth="1"/>
    <col min="10247" max="10247" width="22.85546875" style="47" customWidth="1"/>
    <col min="10248" max="10248" width="59.7109375" style="47" bestFit="1" customWidth="1"/>
    <col min="10249" max="10249" width="57.85546875" style="47" bestFit="1" customWidth="1"/>
    <col min="10250" max="10250" width="35.28515625" style="47" bestFit="1" customWidth="1"/>
    <col min="10251" max="10251" width="28.140625" style="47" bestFit="1" customWidth="1"/>
    <col min="10252" max="10252" width="33.140625" style="47" bestFit="1" customWidth="1"/>
    <col min="10253" max="10253" width="26" style="47" bestFit="1" customWidth="1"/>
    <col min="10254" max="10254" width="19.140625" style="47" bestFit="1" customWidth="1"/>
    <col min="10255" max="10255" width="10.42578125" style="47" customWidth="1"/>
    <col min="10256" max="10256" width="11.85546875" style="47" customWidth="1"/>
    <col min="10257" max="10257" width="14.7109375" style="47" customWidth="1"/>
    <col min="10258" max="10258" width="9" style="47" bestFit="1" customWidth="1"/>
    <col min="10259" max="10498" width="9.140625" style="47"/>
    <col min="10499" max="10499" width="4.7109375" style="47" bestFit="1" customWidth="1"/>
    <col min="10500" max="10500" width="9.7109375" style="47" bestFit="1" customWidth="1"/>
    <col min="10501" max="10501" width="10" style="47" bestFit="1" customWidth="1"/>
    <col min="10502" max="10502" width="8.85546875" style="47" bestFit="1" customWidth="1"/>
    <col min="10503" max="10503" width="22.85546875" style="47" customWidth="1"/>
    <col min="10504" max="10504" width="59.7109375" style="47" bestFit="1" customWidth="1"/>
    <col min="10505" max="10505" width="57.85546875" style="47" bestFit="1" customWidth="1"/>
    <col min="10506" max="10506" width="35.28515625" style="47" bestFit="1" customWidth="1"/>
    <col min="10507" max="10507" width="28.140625" style="47" bestFit="1" customWidth="1"/>
    <col min="10508" max="10508" width="33.140625" style="47" bestFit="1" customWidth="1"/>
    <col min="10509" max="10509" width="26" style="47" bestFit="1" customWidth="1"/>
    <col min="10510" max="10510" width="19.140625" style="47" bestFit="1" customWidth="1"/>
    <col min="10511" max="10511" width="10.42578125" style="47" customWidth="1"/>
    <col min="10512" max="10512" width="11.85546875" style="47" customWidth="1"/>
    <col min="10513" max="10513" width="14.7109375" style="47" customWidth="1"/>
    <col min="10514" max="10514" width="9" style="47" bestFit="1" customWidth="1"/>
    <col min="10515" max="10754" width="9.140625" style="47"/>
    <col min="10755" max="10755" width="4.7109375" style="47" bestFit="1" customWidth="1"/>
    <col min="10756" max="10756" width="9.7109375" style="47" bestFit="1" customWidth="1"/>
    <col min="10757" max="10757" width="10" style="47" bestFit="1" customWidth="1"/>
    <col min="10758" max="10758" width="8.85546875" style="47" bestFit="1" customWidth="1"/>
    <col min="10759" max="10759" width="22.85546875" style="47" customWidth="1"/>
    <col min="10760" max="10760" width="59.7109375" style="47" bestFit="1" customWidth="1"/>
    <col min="10761" max="10761" width="57.85546875" style="47" bestFit="1" customWidth="1"/>
    <col min="10762" max="10762" width="35.28515625" style="47" bestFit="1" customWidth="1"/>
    <col min="10763" max="10763" width="28.140625" style="47" bestFit="1" customWidth="1"/>
    <col min="10764" max="10764" width="33.140625" style="47" bestFit="1" customWidth="1"/>
    <col min="10765" max="10765" width="26" style="47" bestFit="1" customWidth="1"/>
    <col min="10766" max="10766" width="19.140625" style="47" bestFit="1" customWidth="1"/>
    <col min="10767" max="10767" width="10.42578125" style="47" customWidth="1"/>
    <col min="10768" max="10768" width="11.85546875" style="47" customWidth="1"/>
    <col min="10769" max="10769" width="14.7109375" style="47" customWidth="1"/>
    <col min="10770" max="10770" width="9" style="47" bestFit="1" customWidth="1"/>
    <col min="10771" max="11010" width="9.140625" style="47"/>
    <col min="11011" max="11011" width="4.7109375" style="47" bestFit="1" customWidth="1"/>
    <col min="11012" max="11012" width="9.7109375" style="47" bestFit="1" customWidth="1"/>
    <col min="11013" max="11013" width="10" style="47" bestFit="1" customWidth="1"/>
    <col min="11014" max="11014" width="8.85546875" style="47" bestFit="1" customWidth="1"/>
    <col min="11015" max="11015" width="22.85546875" style="47" customWidth="1"/>
    <col min="11016" max="11016" width="59.7109375" style="47" bestFit="1" customWidth="1"/>
    <col min="11017" max="11017" width="57.85546875" style="47" bestFit="1" customWidth="1"/>
    <col min="11018" max="11018" width="35.28515625" style="47" bestFit="1" customWidth="1"/>
    <col min="11019" max="11019" width="28.140625" style="47" bestFit="1" customWidth="1"/>
    <col min="11020" max="11020" width="33.140625" style="47" bestFit="1" customWidth="1"/>
    <col min="11021" max="11021" width="26" style="47" bestFit="1" customWidth="1"/>
    <col min="11022" max="11022" width="19.140625" style="47" bestFit="1" customWidth="1"/>
    <col min="11023" max="11023" width="10.42578125" style="47" customWidth="1"/>
    <col min="11024" max="11024" width="11.85546875" style="47" customWidth="1"/>
    <col min="11025" max="11025" width="14.7109375" style="47" customWidth="1"/>
    <col min="11026" max="11026" width="9" style="47" bestFit="1" customWidth="1"/>
    <col min="11027" max="11266" width="9.140625" style="47"/>
    <col min="11267" max="11267" width="4.7109375" style="47" bestFit="1" customWidth="1"/>
    <col min="11268" max="11268" width="9.7109375" style="47" bestFit="1" customWidth="1"/>
    <col min="11269" max="11269" width="10" style="47" bestFit="1" customWidth="1"/>
    <col min="11270" max="11270" width="8.85546875" style="47" bestFit="1" customWidth="1"/>
    <col min="11271" max="11271" width="22.85546875" style="47" customWidth="1"/>
    <col min="11272" max="11272" width="59.7109375" style="47" bestFit="1" customWidth="1"/>
    <col min="11273" max="11273" width="57.85546875" style="47" bestFit="1" customWidth="1"/>
    <col min="11274" max="11274" width="35.28515625" style="47" bestFit="1" customWidth="1"/>
    <col min="11275" max="11275" width="28.140625" style="47" bestFit="1" customWidth="1"/>
    <col min="11276" max="11276" width="33.140625" style="47" bestFit="1" customWidth="1"/>
    <col min="11277" max="11277" width="26" style="47" bestFit="1" customWidth="1"/>
    <col min="11278" max="11278" width="19.140625" style="47" bestFit="1" customWidth="1"/>
    <col min="11279" max="11279" width="10.42578125" style="47" customWidth="1"/>
    <col min="11280" max="11280" width="11.85546875" style="47" customWidth="1"/>
    <col min="11281" max="11281" width="14.7109375" style="47" customWidth="1"/>
    <col min="11282" max="11282" width="9" style="47" bestFit="1" customWidth="1"/>
    <col min="11283" max="11522" width="9.140625" style="47"/>
    <col min="11523" max="11523" width="4.7109375" style="47" bestFit="1" customWidth="1"/>
    <col min="11524" max="11524" width="9.7109375" style="47" bestFit="1" customWidth="1"/>
    <col min="11525" max="11525" width="10" style="47" bestFit="1" customWidth="1"/>
    <col min="11526" max="11526" width="8.85546875" style="47" bestFit="1" customWidth="1"/>
    <col min="11527" max="11527" width="22.85546875" style="47" customWidth="1"/>
    <col min="11528" max="11528" width="59.7109375" style="47" bestFit="1" customWidth="1"/>
    <col min="11529" max="11529" width="57.85546875" style="47" bestFit="1" customWidth="1"/>
    <col min="11530" max="11530" width="35.28515625" style="47" bestFit="1" customWidth="1"/>
    <col min="11531" max="11531" width="28.140625" style="47" bestFit="1" customWidth="1"/>
    <col min="11532" max="11532" width="33.140625" style="47" bestFit="1" customWidth="1"/>
    <col min="11533" max="11533" width="26" style="47" bestFit="1" customWidth="1"/>
    <col min="11534" max="11534" width="19.140625" style="47" bestFit="1" customWidth="1"/>
    <col min="11535" max="11535" width="10.42578125" style="47" customWidth="1"/>
    <col min="11536" max="11536" width="11.85546875" style="47" customWidth="1"/>
    <col min="11537" max="11537" width="14.7109375" style="47" customWidth="1"/>
    <col min="11538" max="11538" width="9" style="47" bestFit="1" customWidth="1"/>
    <col min="11539" max="11778" width="9.140625" style="47"/>
    <col min="11779" max="11779" width="4.7109375" style="47" bestFit="1" customWidth="1"/>
    <col min="11780" max="11780" width="9.7109375" style="47" bestFit="1" customWidth="1"/>
    <col min="11781" max="11781" width="10" style="47" bestFit="1" customWidth="1"/>
    <col min="11782" max="11782" width="8.85546875" style="47" bestFit="1" customWidth="1"/>
    <col min="11783" max="11783" width="22.85546875" style="47" customWidth="1"/>
    <col min="11784" max="11784" width="59.7109375" style="47" bestFit="1" customWidth="1"/>
    <col min="11785" max="11785" width="57.85546875" style="47" bestFit="1" customWidth="1"/>
    <col min="11786" max="11786" width="35.28515625" style="47" bestFit="1" customWidth="1"/>
    <col min="11787" max="11787" width="28.140625" style="47" bestFit="1" customWidth="1"/>
    <col min="11788" max="11788" width="33.140625" style="47" bestFit="1" customWidth="1"/>
    <col min="11789" max="11789" width="26" style="47" bestFit="1" customWidth="1"/>
    <col min="11790" max="11790" width="19.140625" style="47" bestFit="1" customWidth="1"/>
    <col min="11791" max="11791" width="10.42578125" style="47" customWidth="1"/>
    <col min="11792" max="11792" width="11.85546875" style="47" customWidth="1"/>
    <col min="11793" max="11793" width="14.7109375" style="47" customWidth="1"/>
    <col min="11794" max="11794" width="9" style="47" bestFit="1" customWidth="1"/>
    <col min="11795" max="12034" width="9.140625" style="47"/>
    <col min="12035" max="12035" width="4.7109375" style="47" bestFit="1" customWidth="1"/>
    <col min="12036" max="12036" width="9.7109375" style="47" bestFit="1" customWidth="1"/>
    <col min="12037" max="12037" width="10" style="47" bestFit="1" customWidth="1"/>
    <col min="12038" max="12038" width="8.85546875" style="47" bestFit="1" customWidth="1"/>
    <col min="12039" max="12039" width="22.85546875" style="47" customWidth="1"/>
    <col min="12040" max="12040" width="59.7109375" style="47" bestFit="1" customWidth="1"/>
    <col min="12041" max="12041" width="57.85546875" style="47" bestFit="1" customWidth="1"/>
    <col min="12042" max="12042" width="35.28515625" style="47" bestFit="1" customWidth="1"/>
    <col min="12043" max="12043" width="28.140625" style="47" bestFit="1" customWidth="1"/>
    <col min="12044" max="12044" width="33.140625" style="47" bestFit="1" customWidth="1"/>
    <col min="12045" max="12045" width="26" style="47" bestFit="1" customWidth="1"/>
    <col min="12046" max="12046" width="19.140625" style="47" bestFit="1" customWidth="1"/>
    <col min="12047" max="12047" width="10.42578125" style="47" customWidth="1"/>
    <col min="12048" max="12048" width="11.85546875" style="47" customWidth="1"/>
    <col min="12049" max="12049" width="14.7109375" style="47" customWidth="1"/>
    <col min="12050" max="12050" width="9" style="47" bestFit="1" customWidth="1"/>
    <col min="12051" max="12290" width="9.140625" style="47"/>
    <col min="12291" max="12291" width="4.7109375" style="47" bestFit="1" customWidth="1"/>
    <col min="12292" max="12292" width="9.7109375" style="47" bestFit="1" customWidth="1"/>
    <col min="12293" max="12293" width="10" style="47" bestFit="1" customWidth="1"/>
    <col min="12294" max="12294" width="8.85546875" style="47" bestFit="1" customWidth="1"/>
    <col min="12295" max="12295" width="22.85546875" style="47" customWidth="1"/>
    <col min="12296" max="12296" width="59.7109375" style="47" bestFit="1" customWidth="1"/>
    <col min="12297" max="12297" width="57.85546875" style="47" bestFit="1" customWidth="1"/>
    <col min="12298" max="12298" width="35.28515625" style="47" bestFit="1" customWidth="1"/>
    <col min="12299" max="12299" width="28.140625" style="47" bestFit="1" customWidth="1"/>
    <col min="12300" max="12300" width="33.140625" style="47" bestFit="1" customWidth="1"/>
    <col min="12301" max="12301" width="26" style="47" bestFit="1" customWidth="1"/>
    <col min="12302" max="12302" width="19.140625" style="47" bestFit="1" customWidth="1"/>
    <col min="12303" max="12303" width="10.42578125" style="47" customWidth="1"/>
    <col min="12304" max="12304" width="11.85546875" style="47" customWidth="1"/>
    <col min="12305" max="12305" width="14.7109375" style="47" customWidth="1"/>
    <col min="12306" max="12306" width="9" style="47" bestFit="1" customWidth="1"/>
    <col min="12307" max="12546" width="9.140625" style="47"/>
    <col min="12547" max="12547" width="4.7109375" style="47" bestFit="1" customWidth="1"/>
    <col min="12548" max="12548" width="9.7109375" style="47" bestFit="1" customWidth="1"/>
    <col min="12549" max="12549" width="10" style="47" bestFit="1" customWidth="1"/>
    <col min="12550" max="12550" width="8.85546875" style="47" bestFit="1" customWidth="1"/>
    <col min="12551" max="12551" width="22.85546875" style="47" customWidth="1"/>
    <col min="12552" max="12552" width="59.7109375" style="47" bestFit="1" customWidth="1"/>
    <col min="12553" max="12553" width="57.85546875" style="47" bestFit="1" customWidth="1"/>
    <col min="12554" max="12554" width="35.28515625" style="47" bestFit="1" customWidth="1"/>
    <col min="12555" max="12555" width="28.140625" style="47" bestFit="1" customWidth="1"/>
    <col min="12556" max="12556" width="33.140625" style="47" bestFit="1" customWidth="1"/>
    <col min="12557" max="12557" width="26" style="47" bestFit="1" customWidth="1"/>
    <col min="12558" max="12558" width="19.140625" style="47" bestFit="1" customWidth="1"/>
    <col min="12559" max="12559" width="10.42578125" style="47" customWidth="1"/>
    <col min="12560" max="12560" width="11.85546875" style="47" customWidth="1"/>
    <col min="12561" max="12561" width="14.7109375" style="47" customWidth="1"/>
    <col min="12562" max="12562" width="9" style="47" bestFit="1" customWidth="1"/>
    <col min="12563" max="12802" width="9.140625" style="47"/>
    <col min="12803" max="12803" width="4.7109375" style="47" bestFit="1" customWidth="1"/>
    <col min="12804" max="12804" width="9.7109375" style="47" bestFit="1" customWidth="1"/>
    <col min="12805" max="12805" width="10" style="47" bestFit="1" customWidth="1"/>
    <col min="12806" max="12806" width="8.85546875" style="47" bestFit="1" customWidth="1"/>
    <col min="12807" max="12807" width="22.85546875" style="47" customWidth="1"/>
    <col min="12808" max="12808" width="59.7109375" style="47" bestFit="1" customWidth="1"/>
    <col min="12809" max="12809" width="57.85546875" style="47" bestFit="1" customWidth="1"/>
    <col min="12810" max="12810" width="35.28515625" style="47" bestFit="1" customWidth="1"/>
    <col min="12811" max="12811" width="28.140625" style="47" bestFit="1" customWidth="1"/>
    <col min="12812" max="12812" width="33.140625" style="47" bestFit="1" customWidth="1"/>
    <col min="12813" max="12813" width="26" style="47" bestFit="1" customWidth="1"/>
    <col min="12814" max="12814" width="19.140625" style="47" bestFit="1" customWidth="1"/>
    <col min="12815" max="12815" width="10.42578125" style="47" customWidth="1"/>
    <col min="12816" max="12816" width="11.85546875" style="47" customWidth="1"/>
    <col min="12817" max="12817" width="14.7109375" style="47" customWidth="1"/>
    <col min="12818" max="12818" width="9" style="47" bestFit="1" customWidth="1"/>
    <col min="12819" max="13058" width="9.140625" style="47"/>
    <col min="13059" max="13059" width="4.7109375" style="47" bestFit="1" customWidth="1"/>
    <col min="13060" max="13060" width="9.7109375" style="47" bestFit="1" customWidth="1"/>
    <col min="13061" max="13061" width="10" style="47" bestFit="1" customWidth="1"/>
    <col min="13062" max="13062" width="8.85546875" style="47" bestFit="1" customWidth="1"/>
    <col min="13063" max="13063" width="22.85546875" style="47" customWidth="1"/>
    <col min="13064" max="13064" width="59.7109375" style="47" bestFit="1" customWidth="1"/>
    <col min="13065" max="13065" width="57.85546875" style="47" bestFit="1" customWidth="1"/>
    <col min="13066" max="13066" width="35.28515625" style="47" bestFit="1" customWidth="1"/>
    <col min="13067" max="13067" width="28.140625" style="47" bestFit="1" customWidth="1"/>
    <col min="13068" max="13068" width="33.140625" style="47" bestFit="1" customWidth="1"/>
    <col min="13069" max="13069" width="26" style="47" bestFit="1" customWidth="1"/>
    <col min="13070" max="13070" width="19.140625" style="47" bestFit="1" customWidth="1"/>
    <col min="13071" max="13071" width="10.42578125" style="47" customWidth="1"/>
    <col min="13072" max="13072" width="11.85546875" style="47" customWidth="1"/>
    <col min="13073" max="13073" width="14.7109375" style="47" customWidth="1"/>
    <col min="13074" max="13074" width="9" style="47" bestFit="1" customWidth="1"/>
    <col min="13075" max="13314" width="9.140625" style="47"/>
    <col min="13315" max="13315" width="4.7109375" style="47" bestFit="1" customWidth="1"/>
    <col min="13316" max="13316" width="9.7109375" style="47" bestFit="1" customWidth="1"/>
    <col min="13317" max="13317" width="10" style="47" bestFit="1" customWidth="1"/>
    <col min="13318" max="13318" width="8.85546875" style="47" bestFit="1" customWidth="1"/>
    <col min="13319" max="13319" width="22.85546875" style="47" customWidth="1"/>
    <col min="13320" max="13320" width="59.7109375" style="47" bestFit="1" customWidth="1"/>
    <col min="13321" max="13321" width="57.85546875" style="47" bestFit="1" customWidth="1"/>
    <col min="13322" max="13322" width="35.28515625" style="47" bestFit="1" customWidth="1"/>
    <col min="13323" max="13323" width="28.140625" style="47" bestFit="1" customWidth="1"/>
    <col min="13324" max="13324" width="33.140625" style="47" bestFit="1" customWidth="1"/>
    <col min="13325" max="13325" width="26" style="47" bestFit="1" customWidth="1"/>
    <col min="13326" max="13326" width="19.140625" style="47" bestFit="1" customWidth="1"/>
    <col min="13327" max="13327" width="10.42578125" style="47" customWidth="1"/>
    <col min="13328" max="13328" width="11.85546875" style="47" customWidth="1"/>
    <col min="13329" max="13329" width="14.7109375" style="47" customWidth="1"/>
    <col min="13330" max="13330" width="9" style="47" bestFit="1" customWidth="1"/>
    <col min="13331" max="13570" width="9.140625" style="47"/>
    <col min="13571" max="13571" width="4.7109375" style="47" bestFit="1" customWidth="1"/>
    <col min="13572" max="13572" width="9.7109375" style="47" bestFit="1" customWidth="1"/>
    <col min="13573" max="13573" width="10" style="47" bestFit="1" customWidth="1"/>
    <col min="13574" max="13574" width="8.85546875" style="47" bestFit="1" customWidth="1"/>
    <col min="13575" max="13575" width="22.85546875" style="47" customWidth="1"/>
    <col min="13576" max="13576" width="59.7109375" style="47" bestFit="1" customWidth="1"/>
    <col min="13577" max="13577" width="57.85546875" style="47" bestFit="1" customWidth="1"/>
    <col min="13578" max="13578" width="35.28515625" style="47" bestFit="1" customWidth="1"/>
    <col min="13579" max="13579" width="28.140625" style="47" bestFit="1" customWidth="1"/>
    <col min="13580" max="13580" width="33.140625" style="47" bestFit="1" customWidth="1"/>
    <col min="13581" max="13581" width="26" style="47" bestFit="1" customWidth="1"/>
    <col min="13582" max="13582" width="19.140625" style="47" bestFit="1" customWidth="1"/>
    <col min="13583" max="13583" width="10.42578125" style="47" customWidth="1"/>
    <col min="13584" max="13584" width="11.85546875" style="47" customWidth="1"/>
    <col min="13585" max="13585" width="14.7109375" style="47" customWidth="1"/>
    <col min="13586" max="13586" width="9" style="47" bestFit="1" customWidth="1"/>
    <col min="13587" max="13826" width="9.140625" style="47"/>
    <col min="13827" max="13827" width="4.7109375" style="47" bestFit="1" customWidth="1"/>
    <col min="13828" max="13828" width="9.7109375" style="47" bestFit="1" customWidth="1"/>
    <col min="13829" max="13829" width="10" style="47" bestFit="1" customWidth="1"/>
    <col min="13830" max="13830" width="8.85546875" style="47" bestFit="1" customWidth="1"/>
    <col min="13831" max="13831" width="22.85546875" style="47" customWidth="1"/>
    <col min="13832" max="13832" width="59.7109375" style="47" bestFit="1" customWidth="1"/>
    <col min="13833" max="13833" width="57.85546875" style="47" bestFit="1" customWidth="1"/>
    <col min="13834" max="13834" width="35.28515625" style="47" bestFit="1" customWidth="1"/>
    <col min="13835" max="13835" width="28.140625" style="47" bestFit="1" customWidth="1"/>
    <col min="13836" max="13836" width="33.140625" style="47" bestFit="1" customWidth="1"/>
    <col min="13837" max="13837" width="26" style="47" bestFit="1" customWidth="1"/>
    <col min="13838" max="13838" width="19.140625" style="47" bestFit="1" customWidth="1"/>
    <col min="13839" max="13839" width="10.42578125" style="47" customWidth="1"/>
    <col min="13840" max="13840" width="11.85546875" style="47" customWidth="1"/>
    <col min="13841" max="13841" width="14.7109375" style="47" customWidth="1"/>
    <col min="13842" max="13842" width="9" style="47" bestFit="1" customWidth="1"/>
    <col min="13843" max="14082" width="9.140625" style="47"/>
    <col min="14083" max="14083" width="4.7109375" style="47" bestFit="1" customWidth="1"/>
    <col min="14084" max="14084" width="9.7109375" style="47" bestFit="1" customWidth="1"/>
    <col min="14085" max="14085" width="10" style="47" bestFit="1" customWidth="1"/>
    <col min="14086" max="14086" width="8.85546875" style="47" bestFit="1" customWidth="1"/>
    <col min="14087" max="14087" width="22.85546875" style="47" customWidth="1"/>
    <col min="14088" max="14088" width="59.7109375" style="47" bestFit="1" customWidth="1"/>
    <col min="14089" max="14089" width="57.85546875" style="47" bestFit="1" customWidth="1"/>
    <col min="14090" max="14090" width="35.28515625" style="47" bestFit="1" customWidth="1"/>
    <col min="14091" max="14091" width="28.140625" style="47" bestFit="1" customWidth="1"/>
    <col min="14092" max="14092" width="33.140625" style="47" bestFit="1" customWidth="1"/>
    <col min="14093" max="14093" width="26" style="47" bestFit="1" customWidth="1"/>
    <col min="14094" max="14094" width="19.140625" style="47" bestFit="1" customWidth="1"/>
    <col min="14095" max="14095" width="10.42578125" style="47" customWidth="1"/>
    <col min="14096" max="14096" width="11.85546875" style="47" customWidth="1"/>
    <col min="14097" max="14097" width="14.7109375" style="47" customWidth="1"/>
    <col min="14098" max="14098" width="9" style="47" bestFit="1" customWidth="1"/>
    <col min="14099" max="14338" width="9.140625" style="47"/>
    <col min="14339" max="14339" width="4.7109375" style="47" bestFit="1" customWidth="1"/>
    <col min="14340" max="14340" width="9.7109375" style="47" bestFit="1" customWidth="1"/>
    <col min="14341" max="14341" width="10" style="47" bestFit="1" customWidth="1"/>
    <col min="14342" max="14342" width="8.85546875" style="47" bestFit="1" customWidth="1"/>
    <col min="14343" max="14343" width="22.85546875" style="47" customWidth="1"/>
    <col min="14344" max="14344" width="59.7109375" style="47" bestFit="1" customWidth="1"/>
    <col min="14345" max="14345" width="57.85546875" style="47" bestFit="1" customWidth="1"/>
    <col min="14346" max="14346" width="35.28515625" style="47" bestFit="1" customWidth="1"/>
    <col min="14347" max="14347" width="28.140625" style="47" bestFit="1" customWidth="1"/>
    <col min="14348" max="14348" width="33.140625" style="47" bestFit="1" customWidth="1"/>
    <col min="14349" max="14349" width="26" style="47" bestFit="1" customWidth="1"/>
    <col min="14350" max="14350" width="19.140625" style="47" bestFit="1" customWidth="1"/>
    <col min="14351" max="14351" width="10.42578125" style="47" customWidth="1"/>
    <col min="14352" max="14352" width="11.85546875" style="47" customWidth="1"/>
    <col min="14353" max="14353" width="14.7109375" style="47" customWidth="1"/>
    <col min="14354" max="14354" width="9" style="47" bestFit="1" customWidth="1"/>
    <col min="14355" max="14594" width="9.140625" style="47"/>
    <col min="14595" max="14595" width="4.7109375" style="47" bestFit="1" customWidth="1"/>
    <col min="14596" max="14596" width="9.7109375" style="47" bestFit="1" customWidth="1"/>
    <col min="14597" max="14597" width="10" style="47" bestFit="1" customWidth="1"/>
    <col min="14598" max="14598" width="8.85546875" style="47" bestFit="1" customWidth="1"/>
    <col min="14599" max="14599" width="22.85546875" style="47" customWidth="1"/>
    <col min="14600" max="14600" width="59.7109375" style="47" bestFit="1" customWidth="1"/>
    <col min="14601" max="14601" width="57.85546875" style="47" bestFit="1" customWidth="1"/>
    <col min="14602" max="14602" width="35.28515625" style="47" bestFit="1" customWidth="1"/>
    <col min="14603" max="14603" width="28.140625" style="47" bestFit="1" customWidth="1"/>
    <col min="14604" max="14604" width="33.140625" style="47" bestFit="1" customWidth="1"/>
    <col min="14605" max="14605" width="26" style="47" bestFit="1" customWidth="1"/>
    <col min="14606" max="14606" width="19.140625" style="47" bestFit="1" customWidth="1"/>
    <col min="14607" max="14607" width="10.42578125" style="47" customWidth="1"/>
    <col min="14608" max="14608" width="11.85546875" style="47" customWidth="1"/>
    <col min="14609" max="14609" width="14.7109375" style="47" customWidth="1"/>
    <col min="14610" max="14610" width="9" style="47" bestFit="1" customWidth="1"/>
    <col min="14611" max="14850" width="9.140625" style="47"/>
    <col min="14851" max="14851" width="4.7109375" style="47" bestFit="1" customWidth="1"/>
    <col min="14852" max="14852" width="9.7109375" style="47" bestFit="1" customWidth="1"/>
    <col min="14853" max="14853" width="10" style="47" bestFit="1" customWidth="1"/>
    <col min="14854" max="14854" width="8.85546875" style="47" bestFit="1" customWidth="1"/>
    <col min="14855" max="14855" width="22.85546875" style="47" customWidth="1"/>
    <col min="14856" max="14856" width="59.7109375" style="47" bestFit="1" customWidth="1"/>
    <col min="14857" max="14857" width="57.85546875" style="47" bestFit="1" customWidth="1"/>
    <col min="14858" max="14858" width="35.28515625" style="47" bestFit="1" customWidth="1"/>
    <col min="14859" max="14859" width="28.140625" style="47" bestFit="1" customWidth="1"/>
    <col min="14860" max="14860" width="33.140625" style="47" bestFit="1" customWidth="1"/>
    <col min="14861" max="14861" width="26" style="47" bestFit="1" customWidth="1"/>
    <col min="14862" max="14862" width="19.140625" style="47" bestFit="1" customWidth="1"/>
    <col min="14863" max="14863" width="10.42578125" style="47" customWidth="1"/>
    <col min="14864" max="14864" width="11.85546875" style="47" customWidth="1"/>
    <col min="14865" max="14865" width="14.7109375" style="47" customWidth="1"/>
    <col min="14866" max="14866" width="9" style="47" bestFit="1" customWidth="1"/>
    <col min="14867" max="15106" width="9.140625" style="47"/>
    <col min="15107" max="15107" width="4.7109375" style="47" bestFit="1" customWidth="1"/>
    <col min="15108" max="15108" width="9.7109375" style="47" bestFit="1" customWidth="1"/>
    <col min="15109" max="15109" width="10" style="47" bestFit="1" customWidth="1"/>
    <col min="15110" max="15110" width="8.85546875" style="47" bestFit="1" customWidth="1"/>
    <col min="15111" max="15111" width="22.85546875" style="47" customWidth="1"/>
    <col min="15112" max="15112" width="59.7109375" style="47" bestFit="1" customWidth="1"/>
    <col min="15113" max="15113" width="57.85546875" style="47" bestFit="1" customWidth="1"/>
    <col min="15114" max="15114" width="35.28515625" style="47" bestFit="1" customWidth="1"/>
    <col min="15115" max="15115" width="28.140625" style="47" bestFit="1" customWidth="1"/>
    <col min="15116" max="15116" width="33.140625" style="47" bestFit="1" customWidth="1"/>
    <col min="15117" max="15117" width="26" style="47" bestFit="1" customWidth="1"/>
    <col min="15118" max="15118" width="19.140625" style="47" bestFit="1" customWidth="1"/>
    <col min="15119" max="15119" width="10.42578125" style="47" customWidth="1"/>
    <col min="15120" max="15120" width="11.85546875" style="47" customWidth="1"/>
    <col min="15121" max="15121" width="14.7109375" style="47" customWidth="1"/>
    <col min="15122" max="15122" width="9" style="47" bestFit="1" customWidth="1"/>
    <col min="15123" max="15362" width="9.140625" style="47"/>
    <col min="15363" max="15363" width="4.7109375" style="47" bestFit="1" customWidth="1"/>
    <col min="15364" max="15364" width="9.7109375" style="47" bestFit="1" customWidth="1"/>
    <col min="15365" max="15365" width="10" style="47" bestFit="1" customWidth="1"/>
    <col min="15366" max="15366" width="8.85546875" style="47" bestFit="1" customWidth="1"/>
    <col min="15367" max="15367" width="22.85546875" style="47" customWidth="1"/>
    <col min="15368" max="15368" width="59.7109375" style="47" bestFit="1" customWidth="1"/>
    <col min="15369" max="15369" width="57.85546875" style="47" bestFit="1" customWidth="1"/>
    <col min="15370" max="15370" width="35.28515625" style="47" bestFit="1" customWidth="1"/>
    <col min="15371" max="15371" width="28.140625" style="47" bestFit="1" customWidth="1"/>
    <col min="15372" max="15372" width="33.140625" style="47" bestFit="1" customWidth="1"/>
    <col min="15373" max="15373" width="26" style="47" bestFit="1" customWidth="1"/>
    <col min="15374" max="15374" width="19.140625" style="47" bestFit="1" customWidth="1"/>
    <col min="15375" max="15375" width="10.42578125" style="47" customWidth="1"/>
    <col min="15376" max="15376" width="11.85546875" style="47" customWidth="1"/>
    <col min="15377" max="15377" width="14.7109375" style="47" customWidth="1"/>
    <col min="15378" max="15378" width="9" style="47" bestFit="1" customWidth="1"/>
    <col min="15379" max="15618" width="9.140625" style="47"/>
    <col min="15619" max="15619" width="4.7109375" style="47" bestFit="1" customWidth="1"/>
    <col min="15620" max="15620" width="9.7109375" style="47" bestFit="1" customWidth="1"/>
    <col min="15621" max="15621" width="10" style="47" bestFit="1" customWidth="1"/>
    <col min="15622" max="15622" width="8.85546875" style="47" bestFit="1" customWidth="1"/>
    <col min="15623" max="15623" width="22.85546875" style="47" customWidth="1"/>
    <col min="15624" max="15624" width="59.7109375" style="47" bestFit="1" customWidth="1"/>
    <col min="15625" max="15625" width="57.85546875" style="47" bestFit="1" customWidth="1"/>
    <col min="15626" max="15626" width="35.28515625" style="47" bestFit="1" customWidth="1"/>
    <col min="15627" max="15627" width="28.140625" style="47" bestFit="1" customWidth="1"/>
    <col min="15628" max="15628" width="33.140625" style="47" bestFit="1" customWidth="1"/>
    <col min="15629" max="15629" width="26" style="47" bestFit="1" customWidth="1"/>
    <col min="15630" max="15630" width="19.140625" style="47" bestFit="1" customWidth="1"/>
    <col min="15631" max="15631" width="10.42578125" style="47" customWidth="1"/>
    <col min="15632" max="15632" width="11.85546875" style="47" customWidth="1"/>
    <col min="15633" max="15633" width="14.7109375" style="47" customWidth="1"/>
    <col min="15634" max="15634" width="9" style="47" bestFit="1" customWidth="1"/>
    <col min="15635" max="15874" width="9.140625" style="47"/>
    <col min="15875" max="15875" width="4.7109375" style="47" bestFit="1" customWidth="1"/>
    <col min="15876" max="15876" width="9.7109375" style="47" bestFit="1" customWidth="1"/>
    <col min="15877" max="15877" width="10" style="47" bestFit="1" customWidth="1"/>
    <col min="15878" max="15878" width="8.85546875" style="47" bestFit="1" customWidth="1"/>
    <col min="15879" max="15879" width="22.85546875" style="47" customWidth="1"/>
    <col min="15880" max="15880" width="59.7109375" style="47" bestFit="1" customWidth="1"/>
    <col min="15881" max="15881" width="57.85546875" style="47" bestFit="1" customWidth="1"/>
    <col min="15882" max="15882" width="35.28515625" style="47" bestFit="1" customWidth="1"/>
    <col min="15883" max="15883" width="28.140625" style="47" bestFit="1" customWidth="1"/>
    <col min="15884" max="15884" width="33.140625" style="47" bestFit="1" customWidth="1"/>
    <col min="15885" max="15885" width="26" style="47" bestFit="1" customWidth="1"/>
    <col min="15886" max="15886" width="19.140625" style="47" bestFit="1" customWidth="1"/>
    <col min="15887" max="15887" width="10.42578125" style="47" customWidth="1"/>
    <col min="15888" max="15888" width="11.85546875" style="47" customWidth="1"/>
    <col min="15889" max="15889" width="14.7109375" style="47" customWidth="1"/>
    <col min="15890" max="15890" width="9" style="47" bestFit="1" customWidth="1"/>
    <col min="15891" max="16130" width="9.140625" style="47"/>
    <col min="16131" max="16131" width="4.7109375" style="47" bestFit="1" customWidth="1"/>
    <col min="16132" max="16132" width="9.7109375" style="47" bestFit="1" customWidth="1"/>
    <col min="16133" max="16133" width="10" style="47" bestFit="1" customWidth="1"/>
    <col min="16134" max="16134" width="8.85546875" style="47" bestFit="1" customWidth="1"/>
    <col min="16135" max="16135" width="22.85546875" style="47" customWidth="1"/>
    <col min="16136" max="16136" width="59.7109375" style="47" bestFit="1" customWidth="1"/>
    <col min="16137" max="16137" width="57.85546875" style="47" bestFit="1" customWidth="1"/>
    <col min="16138" max="16138" width="35.28515625" style="47" bestFit="1" customWidth="1"/>
    <col min="16139" max="16139" width="28.140625" style="47" bestFit="1" customWidth="1"/>
    <col min="16140" max="16140" width="33.140625" style="47" bestFit="1" customWidth="1"/>
    <col min="16141" max="16141" width="26" style="47" bestFit="1" customWidth="1"/>
    <col min="16142" max="16142" width="19.140625" style="47" bestFit="1" customWidth="1"/>
    <col min="16143" max="16143" width="10.42578125" style="47" customWidth="1"/>
    <col min="16144" max="16144" width="11.85546875" style="47" customWidth="1"/>
    <col min="16145" max="16145" width="14.7109375" style="47" customWidth="1"/>
    <col min="16146" max="16146" width="9" style="47" bestFit="1" customWidth="1"/>
    <col min="16147" max="16384" width="9.140625" style="47"/>
  </cols>
  <sheetData>
    <row r="2" spans="1:19" x14ac:dyDescent="0.25">
      <c r="A2" s="65" t="s">
        <v>1700</v>
      </c>
    </row>
    <row r="3" spans="1:19" x14ac:dyDescent="0.25">
      <c r="M3" s="66"/>
      <c r="N3" s="66"/>
      <c r="O3" s="66"/>
      <c r="P3" s="66"/>
    </row>
    <row r="4" spans="1:19" s="10" customFormat="1" ht="47.25" customHeight="1" x14ac:dyDescent="0.25">
      <c r="A4" s="888" t="s">
        <v>0</v>
      </c>
      <c r="B4" s="880" t="s">
        <v>1</v>
      </c>
      <c r="C4" s="880" t="s">
        <v>2</v>
      </c>
      <c r="D4" s="880" t="s">
        <v>3</v>
      </c>
      <c r="E4" s="888" t="s">
        <v>4</v>
      </c>
      <c r="F4" s="888" t="s">
        <v>5</v>
      </c>
      <c r="G4" s="888" t="s">
        <v>6</v>
      </c>
      <c r="H4" s="880" t="s">
        <v>7</v>
      </c>
      <c r="I4" s="880"/>
      <c r="J4" s="888" t="s">
        <v>8</v>
      </c>
      <c r="K4" s="880" t="s">
        <v>9</v>
      </c>
      <c r="L4" s="889"/>
      <c r="M4" s="885" t="s">
        <v>10</v>
      </c>
      <c r="N4" s="885"/>
      <c r="O4" s="885" t="s">
        <v>11</v>
      </c>
      <c r="P4" s="885"/>
      <c r="Q4" s="888" t="s">
        <v>12</v>
      </c>
      <c r="R4" s="880" t="s">
        <v>13</v>
      </c>
      <c r="S4" s="9"/>
    </row>
    <row r="5" spans="1:19" s="10" customFormat="1" ht="35.25" customHeight="1" x14ac:dyDescent="0.2">
      <c r="A5" s="888"/>
      <c r="B5" s="880"/>
      <c r="C5" s="880"/>
      <c r="D5" s="880"/>
      <c r="E5" s="888"/>
      <c r="F5" s="888"/>
      <c r="G5" s="888"/>
      <c r="H5" s="131" t="s">
        <v>14</v>
      </c>
      <c r="I5" s="131" t="s">
        <v>15</v>
      </c>
      <c r="J5" s="888"/>
      <c r="K5" s="131">
        <v>2020</v>
      </c>
      <c r="L5" s="131">
        <v>2021</v>
      </c>
      <c r="M5" s="132">
        <v>2020</v>
      </c>
      <c r="N5" s="132">
        <v>2021</v>
      </c>
      <c r="O5" s="132">
        <v>2020</v>
      </c>
      <c r="P5" s="132">
        <v>2021</v>
      </c>
      <c r="Q5" s="888"/>
      <c r="R5" s="880"/>
      <c r="S5" s="9"/>
    </row>
    <row r="6" spans="1:19" s="10" customFormat="1" ht="15.75" customHeight="1" x14ac:dyDescent="0.2">
      <c r="A6" s="154" t="s">
        <v>16</v>
      </c>
      <c r="B6" s="131" t="s">
        <v>17</v>
      </c>
      <c r="C6" s="131" t="s">
        <v>18</v>
      </c>
      <c r="D6" s="131" t="s">
        <v>19</v>
      </c>
      <c r="E6" s="154" t="s">
        <v>20</v>
      </c>
      <c r="F6" s="154" t="s">
        <v>21</v>
      </c>
      <c r="G6" s="154" t="s">
        <v>22</v>
      </c>
      <c r="H6" s="131" t="s">
        <v>23</v>
      </c>
      <c r="I6" s="131" t="s">
        <v>24</v>
      </c>
      <c r="J6" s="154" t="s">
        <v>25</v>
      </c>
      <c r="K6" s="131" t="s">
        <v>26</v>
      </c>
      <c r="L6" s="131" t="s">
        <v>27</v>
      </c>
      <c r="M6" s="134" t="s">
        <v>28</v>
      </c>
      <c r="N6" s="134" t="s">
        <v>29</v>
      </c>
      <c r="O6" s="134" t="s">
        <v>30</v>
      </c>
      <c r="P6" s="134" t="s">
        <v>31</v>
      </c>
      <c r="Q6" s="154" t="s">
        <v>32</v>
      </c>
      <c r="R6" s="131" t="s">
        <v>33</v>
      </c>
      <c r="S6" s="9"/>
    </row>
    <row r="7" spans="1:19" s="17" customFormat="1" ht="225.75" customHeight="1" x14ac:dyDescent="0.25">
      <c r="A7" s="273">
        <v>1</v>
      </c>
      <c r="B7" s="273">
        <v>1</v>
      </c>
      <c r="C7" s="273">
        <v>4</v>
      </c>
      <c r="D7" s="274">
        <v>2</v>
      </c>
      <c r="E7" s="274" t="s">
        <v>444</v>
      </c>
      <c r="F7" s="274" t="s">
        <v>445</v>
      </c>
      <c r="G7" s="274" t="s">
        <v>446</v>
      </c>
      <c r="H7" s="274" t="s">
        <v>447</v>
      </c>
      <c r="I7" s="277" t="s">
        <v>82</v>
      </c>
      <c r="J7" s="274" t="s">
        <v>448</v>
      </c>
      <c r="K7" s="275" t="s">
        <v>79</v>
      </c>
      <c r="L7" s="275"/>
      <c r="M7" s="276">
        <v>200000</v>
      </c>
      <c r="N7" s="273"/>
      <c r="O7" s="276">
        <v>200000</v>
      </c>
      <c r="P7" s="276"/>
      <c r="Q7" s="274" t="s">
        <v>449</v>
      </c>
      <c r="R7" s="274" t="s">
        <v>450</v>
      </c>
      <c r="S7" s="16"/>
    </row>
    <row r="8" spans="1:19" s="6" customFormat="1" ht="140.25" customHeight="1" x14ac:dyDescent="0.25">
      <c r="A8" s="156">
        <v>2</v>
      </c>
      <c r="B8" s="156">
        <v>1</v>
      </c>
      <c r="C8" s="156">
        <v>4</v>
      </c>
      <c r="D8" s="156">
        <v>2</v>
      </c>
      <c r="E8" s="156" t="s">
        <v>451</v>
      </c>
      <c r="F8" s="156" t="s">
        <v>452</v>
      </c>
      <c r="G8" s="156" t="s">
        <v>332</v>
      </c>
      <c r="H8" s="156" t="s">
        <v>196</v>
      </c>
      <c r="I8" s="167">
        <v>20</v>
      </c>
      <c r="J8" s="156" t="s">
        <v>453</v>
      </c>
      <c r="K8" s="167" t="s">
        <v>79</v>
      </c>
      <c r="L8" s="168"/>
      <c r="M8" s="170">
        <v>4000</v>
      </c>
      <c r="N8" s="171"/>
      <c r="O8" s="170">
        <v>4000</v>
      </c>
      <c r="P8" s="171"/>
      <c r="Q8" s="156" t="s">
        <v>449</v>
      </c>
      <c r="R8" s="156" t="s">
        <v>454</v>
      </c>
      <c r="S8" s="109"/>
    </row>
    <row r="9" spans="1:19" s="6" customFormat="1" ht="176.45" customHeight="1" x14ac:dyDescent="0.25">
      <c r="A9" s="273">
        <v>3</v>
      </c>
      <c r="B9" s="273">
        <v>1</v>
      </c>
      <c r="C9" s="273">
        <v>4</v>
      </c>
      <c r="D9" s="273">
        <v>5</v>
      </c>
      <c r="E9" s="274" t="s">
        <v>455</v>
      </c>
      <c r="F9" s="274" t="s">
        <v>456</v>
      </c>
      <c r="G9" s="273" t="s">
        <v>86</v>
      </c>
      <c r="H9" s="274" t="s">
        <v>237</v>
      </c>
      <c r="I9" s="273">
        <v>70</v>
      </c>
      <c r="J9" s="274" t="s">
        <v>457</v>
      </c>
      <c r="K9" s="273" t="s">
        <v>79</v>
      </c>
      <c r="L9" s="282"/>
      <c r="M9" s="276">
        <v>7500</v>
      </c>
      <c r="N9" s="282"/>
      <c r="O9" s="276">
        <v>7500</v>
      </c>
      <c r="P9" s="282"/>
      <c r="Q9" s="274" t="s">
        <v>449</v>
      </c>
      <c r="R9" s="274" t="s">
        <v>454</v>
      </c>
    </row>
    <row r="10" spans="1:19" s="6" customFormat="1" ht="143.25" customHeight="1" x14ac:dyDescent="0.25">
      <c r="A10" s="273">
        <v>4</v>
      </c>
      <c r="B10" s="273">
        <v>1</v>
      </c>
      <c r="C10" s="273">
        <v>4</v>
      </c>
      <c r="D10" s="273">
        <v>5</v>
      </c>
      <c r="E10" s="274" t="s">
        <v>458</v>
      </c>
      <c r="F10" s="274" t="s">
        <v>459</v>
      </c>
      <c r="G10" s="273" t="s">
        <v>460</v>
      </c>
      <c r="H10" s="274" t="s">
        <v>207</v>
      </c>
      <c r="I10" s="274">
        <v>30</v>
      </c>
      <c r="J10" s="274" t="s">
        <v>461</v>
      </c>
      <c r="K10" s="273" t="s">
        <v>79</v>
      </c>
      <c r="L10" s="282"/>
      <c r="M10" s="276">
        <v>75000</v>
      </c>
      <c r="N10" s="282"/>
      <c r="O10" s="276">
        <v>75000</v>
      </c>
      <c r="P10" s="282"/>
      <c r="Q10" s="274" t="s">
        <v>449</v>
      </c>
      <c r="R10" s="274" t="s">
        <v>454</v>
      </c>
    </row>
    <row r="11" spans="1:19" s="6" customFormat="1" ht="246.75" customHeight="1" x14ac:dyDescent="0.25">
      <c r="A11" s="167">
        <v>5</v>
      </c>
      <c r="B11" s="167">
        <v>1</v>
      </c>
      <c r="C11" s="167">
        <v>4</v>
      </c>
      <c r="D11" s="167">
        <v>2</v>
      </c>
      <c r="E11" s="156" t="s">
        <v>462</v>
      </c>
      <c r="F11" s="156" t="s">
        <v>463</v>
      </c>
      <c r="G11" s="167" t="s">
        <v>332</v>
      </c>
      <c r="H11" s="156" t="s">
        <v>196</v>
      </c>
      <c r="I11" s="167">
        <v>15</v>
      </c>
      <c r="J11" s="156" t="s">
        <v>464</v>
      </c>
      <c r="K11" s="167" t="s">
        <v>131</v>
      </c>
      <c r="L11" s="172"/>
      <c r="M11" s="169">
        <v>3000</v>
      </c>
      <c r="N11" s="172"/>
      <c r="O11" s="169">
        <v>3000</v>
      </c>
      <c r="P11" s="172"/>
      <c r="Q11" s="156" t="s">
        <v>449</v>
      </c>
      <c r="R11" s="156" t="s">
        <v>454</v>
      </c>
    </row>
    <row r="12" spans="1:19" s="6" customFormat="1" ht="180" customHeight="1" x14ac:dyDescent="0.25">
      <c r="A12" s="167">
        <v>6</v>
      </c>
      <c r="B12" s="167">
        <v>1</v>
      </c>
      <c r="C12" s="167">
        <v>4</v>
      </c>
      <c r="D12" s="167">
        <v>2</v>
      </c>
      <c r="E12" s="167" t="s">
        <v>465</v>
      </c>
      <c r="F12" s="156" t="s">
        <v>466</v>
      </c>
      <c r="G12" s="167" t="s">
        <v>467</v>
      </c>
      <c r="H12" s="156" t="s">
        <v>468</v>
      </c>
      <c r="I12" s="167">
        <v>1</v>
      </c>
      <c r="J12" s="156" t="s">
        <v>469</v>
      </c>
      <c r="K12" s="167" t="s">
        <v>79</v>
      </c>
      <c r="L12" s="172"/>
      <c r="M12" s="169">
        <v>92500</v>
      </c>
      <c r="N12" s="172"/>
      <c r="O12" s="169">
        <v>92500</v>
      </c>
      <c r="P12" s="172"/>
      <c r="Q12" s="156" t="s">
        <v>449</v>
      </c>
      <c r="R12" s="156" t="s">
        <v>454</v>
      </c>
    </row>
    <row r="13" spans="1:19" s="6" customFormat="1" ht="177.75" customHeight="1" x14ac:dyDescent="0.25">
      <c r="A13" s="273">
        <v>7</v>
      </c>
      <c r="B13" s="273">
        <v>1</v>
      </c>
      <c r="C13" s="273">
        <v>4</v>
      </c>
      <c r="D13" s="273">
        <v>2</v>
      </c>
      <c r="E13" s="274" t="s">
        <v>470</v>
      </c>
      <c r="F13" s="274" t="s">
        <v>471</v>
      </c>
      <c r="G13" s="273" t="s">
        <v>86</v>
      </c>
      <c r="H13" s="274" t="s">
        <v>237</v>
      </c>
      <c r="I13" s="273">
        <v>40</v>
      </c>
      <c r="J13" s="274" t="s">
        <v>472</v>
      </c>
      <c r="K13" s="273" t="s">
        <v>79</v>
      </c>
      <c r="L13" s="282"/>
      <c r="M13" s="281">
        <v>4000</v>
      </c>
      <c r="N13" s="282"/>
      <c r="O13" s="308">
        <v>4000</v>
      </c>
      <c r="P13" s="282"/>
      <c r="Q13" s="274" t="s">
        <v>449</v>
      </c>
      <c r="R13" s="274" t="s">
        <v>454</v>
      </c>
    </row>
    <row r="14" spans="1:19" s="6" customFormat="1" ht="177.6" customHeight="1" x14ac:dyDescent="0.25">
      <c r="A14" s="167">
        <v>8</v>
      </c>
      <c r="B14" s="167">
        <v>1</v>
      </c>
      <c r="C14" s="167">
        <v>4</v>
      </c>
      <c r="D14" s="167">
        <v>2</v>
      </c>
      <c r="E14" s="156" t="s">
        <v>473</v>
      </c>
      <c r="F14" s="156" t="s">
        <v>474</v>
      </c>
      <c r="G14" s="167" t="s">
        <v>86</v>
      </c>
      <c r="H14" s="156" t="s">
        <v>237</v>
      </c>
      <c r="I14" s="167">
        <v>45</v>
      </c>
      <c r="J14" s="156" t="s">
        <v>475</v>
      </c>
      <c r="K14" s="167" t="s">
        <v>79</v>
      </c>
      <c r="L14" s="172"/>
      <c r="M14" s="169">
        <v>14000</v>
      </c>
      <c r="N14" s="172"/>
      <c r="O14" s="169">
        <v>14000</v>
      </c>
      <c r="P14" s="172"/>
      <c r="Q14" s="156" t="s">
        <v>449</v>
      </c>
      <c r="R14" s="156" t="s">
        <v>454</v>
      </c>
    </row>
    <row r="15" spans="1:19" s="6" customFormat="1" ht="43.15" customHeight="1" x14ac:dyDescent="0.25">
      <c r="A15" s="923" t="s">
        <v>476</v>
      </c>
      <c r="B15" s="923">
        <v>1</v>
      </c>
      <c r="C15" s="923">
        <v>4</v>
      </c>
      <c r="D15" s="923">
        <v>5</v>
      </c>
      <c r="E15" s="924" t="s">
        <v>477</v>
      </c>
      <c r="F15" s="924" t="s">
        <v>478</v>
      </c>
      <c r="G15" s="167" t="s">
        <v>86</v>
      </c>
      <c r="H15" s="156" t="s">
        <v>237</v>
      </c>
      <c r="I15" s="167">
        <v>50</v>
      </c>
      <c r="J15" s="915" t="s">
        <v>479</v>
      </c>
      <c r="K15" s="917"/>
      <c r="L15" s="915" t="s">
        <v>79</v>
      </c>
      <c r="M15" s="919"/>
      <c r="N15" s="921">
        <v>145000</v>
      </c>
      <c r="O15" s="919"/>
      <c r="P15" s="921">
        <v>145000</v>
      </c>
      <c r="Q15" s="915" t="s">
        <v>449</v>
      </c>
      <c r="R15" s="915" t="s">
        <v>454</v>
      </c>
    </row>
    <row r="16" spans="1:19" s="6" customFormat="1" ht="198" customHeight="1" x14ac:dyDescent="0.25">
      <c r="A16" s="923"/>
      <c r="B16" s="923"/>
      <c r="C16" s="923"/>
      <c r="D16" s="923"/>
      <c r="E16" s="924"/>
      <c r="F16" s="924"/>
      <c r="G16" s="156" t="s">
        <v>480</v>
      </c>
      <c r="H16" s="156" t="s">
        <v>207</v>
      </c>
      <c r="I16" s="167">
        <v>35</v>
      </c>
      <c r="J16" s="916"/>
      <c r="K16" s="918"/>
      <c r="L16" s="916"/>
      <c r="M16" s="920"/>
      <c r="N16" s="922"/>
      <c r="O16" s="920"/>
      <c r="P16" s="922"/>
      <c r="Q16" s="916"/>
      <c r="R16" s="916"/>
      <c r="S16" s="8"/>
    </row>
    <row r="17" spans="1:18" s="6" customFormat="1" ht="190.5" customHeight="1" x14ac:dyDescent="0.25">
      <c r="A17" s="167" t="s">
        <v>481</v>
      </c>
      <c r="B17" s="167">
        <v>1</v>
      </c>
      <c r="C17" s="167">
        <v>4</v>
      </c>
      <c r="D17" s="167">
        <v>2</v>
      </c>
      <c r="E17" s="156" t="s">
        <v>482</v>
      </c>
      <c r="F17" s="156" t="s">
        <v>483</v>
      </c>
      <c r="G17" s="167" t="s">
        <v>484</v>
      </c>
      <c r="H17" s="156" t="s">
        <v>207</v>
      </c>
      <c r="I17" s="167">
        <v>30</v>
      </c>
      <c r="J17" s="156" t="s">
        <v>485</v>
      </c>
      <c r="K17" s="172"/>
      <c r="L17" s="167" t="s">
        <v>79</v>
      </c>
      <c r="M17" s="172"/>
      <c r="N17" s="169">
        <v>110000</v>
      </c>
      <c r="O17" s="172"/>
      <c r="P17" s="169">
        <v>110000</v>
      </c>
      <c r="Q17" s="156" t="s">
        <v>449</v>
      </c>
      <c r="R17" s="156" t="s">
        <v>454</v>
      </c>
    </row>
    <row r="18" spans="1:18" s="6" customFormat="1" ht="267.75" x14ac:dyDescent="0.25">
      <c r="A18" s="167" t="s">
        <v>486</v>
      </c>
      <c r="B18" s="167">
        <v>1</v>
      </c>
      <c r="C18" s="167">
        <v>4</v>
      </c>
      <c r="D18" s="167">
        <v>5</v>
      </c>
      <c r="E18" s="156" t="s">
        <v>487</v>
      </c>
      <c r="F18" s="156" t="s">
        <v>488</v>
      </c>
      <c r="G18" s="167" t="s">
        <v>489</v>
      </c>
      <c r="H18" s="156" t="s">
        <v>207</v>
      </c>
      <c r="I18" s="167">
        <v>25</v>
      </c>
      <c r="J18" s="156" t="s">
        <v>490</v>
      </c>
      <c r="K18" s="172"/>
      <c r="L18" s="167" t="s">
        <v>83</v>
      </c>
      <c r="M18" s="172"/>
      <c r="N18" s="169">
        <v>165000</v>
      </c>
      <c r="O18" s="172"/>
      <c r="P18" s="169">
        <v>165000</v>
      </c>
      <c r="Q18" s="156" t="s">
        <v>449</v>
      </c>
      <c r="R18" s="156" t="s">
        <v>454</v>
      </c>
    </row>
    <row r="19" spans="1:18" s="6" customFormat="1" ht="226.5" customHeight="1" x14ac:dyDescent="0.25">
      <c r="A19" s="167" t="s">
        <v>491</v>
      </c>
      <c r="B19" s="167">
        <v>1</v>
      </c>
      <c r="C19" s="167">
        <v>4</v>
      </c>
      <c r="D19" s="167">
        <v>2</v>
      </c>
      <c r="E19" s="156" t="s">
        <v>492</v>
      </c>
      <c r="F19" s="156" t="s">
        <v>493</v>
      </c>
      <c r="G19" s="156" t="s">
        <v>494</v>
      </c>
      <c r="H19" s="156" t="s">
        <v>207</v>
      </c>
      <c r="I19" s="167">
        <v>25</v>
      </c>
      <c r="J19" s="156" t="s">
        <v>495</v>
      </c>
      <c r="K19" s="172"/>
      <c r="L19" s="156" t="s">
        <v>79</v>
      </c>
      <c r="M19" s="172"/>
      <c r="N19" s="169">
        <v>40000</v>
      </c>
      <c r="O19" s="172"/>
      <c r="P19" s="169">
        <v>40000</v>
      </c>
      <c r="Q19" s="156" t="s">
        <v>449</v>
      </c>
      <c r="R19" s="156" t="s">
        <v>454</v>
      </c>
    </row>
    <row r="20" spans="1:18" s="6" customFormat="1" ht="198.75" customHeight="1" x14ac:dyDescent="0.25">
      <c r="A20" s="167" t="s">
        <v>496</v>
      </c>
      <c r="B20" s="167">
        <v>1</v>
      </c>
      <c r="C20" s="167">
        <v>4</v>
      </c>
      <c r="D20" s="167">
        <v>2</v>
      </c>
      <c r="E20" s="156" t="s">
        <v>497</v>
      </c>
      <c r="F20" s="156" t="s">
        <v>498</v>
      </c>
      <c r="G20" s="167" t="s">
        <v>499</v>
      </c>
      <c r="H20" s="156" t="s">
        <v>500</v>
      </c>
      <c r="I20" s="167">
        <v>30</v>
      </c>
      <c r="J20" s="156" t="s">
        <v>501</v>
      </c>
      <c r="K20" s="172"/>
      <c r="L20" s="167" t="s">
        <v>83</v>
      </c>
      <c r="M20" s="172"/>
      <c r="N20" s="169">
        <v>50000</v>
      </c>
      <c r="O20" s="172"/>
      <c r="P20" s="169">
        <v>50000</v>
      </c>
      <c r="Q20" s="156" t="s">
        <v>449</v>
      </c>
      <c r="R20" s="156" t="s">
        <v>454</v>
      </c>
    </row>
    <row r="21" spans="1:18" s="6" customFormat="1" ht="301.5" customHeight="1" x14ac:dyDescent="0.25">
      <c r="A21" s="167" t="s">
        <v>502</v>
      </c>
      <c r="B21" s="167">
        <v>1</v>
      </c>
      <c r="C21" s="167">
        <v>4</v>
      </c>
      <c r="D21" s="167">
        <v>2</v>
      </c>
      <c r="E21" s="156" t="s">
        <v>503</v>
      </c>
      <c r="F21" s="156" t="s">
        <v>504</v>
      </c>
      <c r="G21" s="167" t="s">
        <v>505</v>
      </c>
      <c r="H21" s="156" t="s">
        <v>207</v>
      </c>
      <c r="I21" s="167">
        <v>25</v>
      </c>
      <c r="J21" s="156" t="s">
        <v>506</v>
      </c>
      <c r="K21" s="172"/>
      <c r="L21" s="167" t="s">
        <v>83</v>
      </c>
      <c r="M21" s="172"/>
      <c r="N21" s="169">
        <v>40000</v>
      </c>
      <c r="O21" s="172"/>
      <c r="P21" s="169">
        <v>40000</v>
      </c>
      <c r="Q21" s="156" t="s">
        <v>449</v>
      </c>
      <c r="R21" s="156" t="s">
        <v>454</v>
      </c>
    </row>
    <row r="23" spans="1:18" x14ac:dyDescent="0.25">
      <c r="N23" s="814" t="s">
        <v>70</v>
      </c>
      <c r="O23" s="815"/>
      <c r="P23" s="814" t="s">
        <v>71</v>
      </c>
      <c r="Q23" s="815"/>
    </row>
    <row r="24" spans="1:18" x14ac:dyDescent="0.25">
      <c r="N24" s="64" t="s">
        <v>72</v>
      </c>
      <c r="O24" s="64" t="s">
        <v>73</v>
      </c>
      <c r="P24" s="64" t="s">
        <v>72</v>
      </c>
      <c r="Q24" s="64" t="s">
        <v>73</v>
      </c>
    </row>
    <row r="25" spans="1:18" x14ac:dyDescent="0.25">
      <c r="N25" s="49">
        <v>14</v>
      </c>
      <c r="O25" s="50">
        <f>O7+O8++O9+O10+O11+O12+O13+O14+P15+P17+P18+P19+P20+P21</f>
        <v>950000</v>
      </c>
      <c r="P25" s="43" t="s">
        <v>74</v>
      </c>
      <c r="Q25" s="44" t="s">
        <v>74</v>
      </c>
    </row>
  </sheetData>
  <mergeCells count="31">
    <mergeCell ref="N23:O23"/>
    <mergeCell ref="P23:Q23"/>
    <mergeCell ref="C4:C5"/>
    <mergeCell ref="D4:D5"/>
    <mergeCell ref="E4:E5"/>
    <mergeCell ref="F4:F5"/>
    <mergeCell ref="A4:A5"/>
    <mergeCell ref="B4:B5"/>
    <mergeCell ref="G4:G5"/>
    <mergeCell ref="H4:I4"/>
    <mergeCell ref="J4:J5"/>
    <mergeCell ref="K4:L4"/>
    <mergeCell ref="M4:N4"/>
    <mergeCell ref="O4:P4"/>
    <mergeCell ref="Q4:Q5"/>
    <mergeCell ref="R4:R5"/>
    <mergeCell ref="A15:A16"/>
    <mergeCell ref="B15:B16"/>
    <mergeCell ref="C15:C16"/>
    <mergeCell ref="D15:D16"/>
    <mergeCell ref="E15:E16"/>
    <mergeCell ref="F15:F16"/>
    <mergeCell ref="J15:J16"/>
    <mergeCell ref="K15:K16"/>
    <mergeCell ref="L15:L16"/>
    <mergeCell ref="M15:M16"/>
    <mergeCell ref="O15:O16"/>
    <mergeCell ref="Q15:Q16"/>
    <mergeCell ref="R15:R16"/>
    <mergeCell ref="N15:N16"/>
    <mergeCell ref="P15:P16"/>
  </mergeCells>
  <pageMargins left="0.7" right="0.7" top="0.75" bottom="0.75" header="0.3" footer="0.3"/>
  <pageSetup paperSize="9" orientation="portrait" r:id="rId1"/>
  <ignoredErrors>
    <ignoredError sqref="I7"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R26"/>
  <sheetViews>
    <sheetView zoomScale="50" zoomScaleNormal="5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29.855468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6384" width="9.140625" style="6"/>
  </cols>
  <sheetData>
    <row r="2" spans="1:18" x14ac:dyDescent="0.25">
      <c r="A2" s="30" t="s">
        <v>1699</v>
      </c>
    </row>
    <row r="3" spans="1:18" x14ac:dyDescent="0.25">
      <c r="M3" s="8"/>
      <c r="N3" s="8"/>
      <c r="O3" s="8"/>
      <c r="P3" s="8"/>
    </row>
    <row r="4" spans="1:18"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row>
    <row r="5" spans="1:18" s="10" customFormat="1" x14ac:dyDescent="0.2">
      <c r="A5" s="655"/>
      <c r="B5" s="657"/>
      <c r="C5" s="657"/>
      <c r="D5" s="657"/>
      <c r="E5" s="655"/>
      <c r="F5" s="655"/>
      <c r="G5" s="655"/>
      <c r="H5" s="82" t="s">
        <v>14</v>
      </c>
      <c r="I5" s="82" t="s">
        <v>15</v>
      </c>
      <c r="J5" s="655"/>
      <c r="K5" s="83">
        <v>2020</v>
      </c>
      <c r="L5" s="83">
        <v>2021</v>
      </c>
      <c r="M5" s="13">
        <v>2020</v>
      </c>
      <c r="N5" s="13">
        <v>2021</v>
      </c>
      <c r="O5" s="13">
        <v>2020</v>
      </c>
      <c r="P5" s="13">
        <v>2021</v>
      </c>
      <c r="Q5" s="655"/>
      <c r="R5" s="657"/>
    </row>
    <row r="6" spans="1:18" s="10" customFormat="1" ht="15.75" customHeight="1" x14ac:dyDescent="0.2">
      <c r="A6" s="81" t="s">
        <v>16</v>
      </c>
      <c r="B6" s="82" t="s">
        <v>17</v>
      </c>
      <c r="C6" s="82" t="s">
        <v>18</v>
      </c>
      <c r="D6" s="82" t="s">
        <v>19</v>
      </c>
      <c r="E6" s="81" t="s">
        <v>20</v>
      </c>
      <c r="F6" s="81" t="s">
        <v>21</v>
      </c>
      <c r="G6" s="81" t="s">
        <v>22</v>
      </c>
      <c r="H6" s="82" t="s">
        <v>23</v>
      </c>
      <c r="I6" s="82" t="s">
        <v>24</v>
      </c>
      <c r="J6" s="81" t="s">
        <v>25</v>
      </c>
      <c r="K6" s="83" t="s">
        <v>26</v>
      </c>
      <c r="L6" s="83" t="s">
        <v>27</v>
      </c>
      <c r="M6" s="84" t="s">
        <v>28</v>
      </c>
      <c r="N6" s="84" t="s">
        <v>29</v>
      </c>
      <c r="O6" s="84" t="s">
        <v>30</v>
      </c>
      <c r="P6" s="84" t="s">
        <v>31</v>
      </c>
      <c r="Q6" s="81" t="s">
        <v>32</v>
      </c>
      <c r="R6" s="82" t="s">
        <v>33</v>
      </c>
    </row>
    <row r="7" spans="1:18" s="17" customFormat="1" ht="159.75" customHeight="1" x14ac:dyDescent="0.25">
      <c r="A7" s="625">
        <v>1</v>
      </c>
      <c r="B7" s="625">
        <v>1</v>
      </c>
      <c r="C7" s="625">
        <v>4</v>
      </c>
      <c r="D7" s="627">
        <v>2</v>
      </c>
      <c r="E7" s="627" t="s">
        <v>509</v>
      </c>
      <c r="F7" s="627" t="s">
        <v>510</v>
      </c>
      <c r="G7" s="627" t="s">
        <v>127</v>
      </c>
      <c r="H7" s="228" t="s">
        <v>206</v>
      </c>
      <c r="I7" s="250" t="s">
        <v>99</v>
      </c>
      <c r="J7" s="627" t="s">
        <v>511</v>
      </c>
      <c r="K7" s="641" t="s">
        <v>514</v>
      </c>
      <c r="L7" s="641"/>
      <c r="M7" s="864">
        <v>150167</v>
      </c>
      <c r="N7" s="625"/>
      <c r="O7" s="864">
        <v>150167</v>
      </c>
      <c r="P7" s="864"/>
      <c r="Q7" s="627" t="s">
        <v>507</v>
      </c>
      <c r="R7" s="627" t="s">
        <v>508</v>
      </c>
    </row>
    <row r="8" spans="1:18" s="17" customFormat="1" ht="159.75" customHeight="1" x14ac:dyDescent="0.25">
      <c r="A8" s="626"/>
      <c r="B8" s="626"/>
      <c r="C8" s="626"/>
      <c r="D8" s="628"/>
      <c r="E8" s="628"/>
      <c r="F8" s="628"/>
      <c r="G8" s="628"/>
      <c r="H8" s="228" t="s">
        <v>89</v>
      </c>
      <c r="I8" s="250" t="s">
        <v>404</v>
      </c>
      <c r="J8" s="628"/>
      <c r="K8" s="642"/>
      <c r="L8" s="642"/>
      <c r="M8" s="865"/>
      <c r="N8" s="626"/>
      <c r="O8" s="865"/>
      <c r="P8" s="865"/>
      <c r="Q8" s="628"/>
      <c r="R8" s="628"/>
    </row>
    <row r="9" spans="1:18" ht="69" customHeight="1" x14ac:dyDescent="0.25">
      <c r="A9" s="616">
        <v>2</v>
      </c>
      <c r="B9" s="700">
        <v>1</v>
      </c>
      <c r="C9" s="616">
        <v>4</v>
      </c>
      <c r="D9" s="700">
        <v>2</v>
      </c>
      <c r="E9" s="700" t="s">
        <v>512</v>
      </c>
      <c r="F9" s="915" t="s">
        <v>513</v>
      </c>
      <c r="G9" s="700" t="s">
        <v>55</v>
      </c>
      <c r="H9" s="89" t="s">
        <v>235</v>
      </c>
      <c r="I9" s="68" t="s">
        <v>99</v>
      </c>
      <c r="J9" s="700" t="s">
        <v>511</v>
      </c>
      <c r="K9" s="647" t="s">
        <v>514</v>
      </c>
      <c r="L9" s="647"/>
      <c r="M9" s="649">
        <v>46605.34</v>
      </c>
      <c r="N9" s="616"/>
      <c r="O9" s="649">
        <v>46605.34</v>
      </c>
      <c r="P9" s="649"/>
      <c r="Q9" s="700" t="s">
        <v>507</v>
      </c>
      <c r="R9" s="700" t="s">
        <v>508</v>
      </c>
    </row>
    <row r="10" spans="1:18" ht="52.5" customHeight="1" x14ac:dyDescent="0.25">
      <c r="A10" s="617"/>
      <c r="B10" s="736"/>
      <c r="C10" s="617"/>
      <c r="D10" s="736"/>
      <c r="E10" s="736"/>
      <c r="F10" s="925"/>
      <c r="G10" s="701"/>
      <c r="H10" s="96" t="s">
        <v>89</v>
      </c>
      <c r="I10" s="89">
        <v>30</v>
      </c>
      <c r="J10" s="736"/>
      <c r="K10" s="902"/>
      <c r="L10" s="902"/>
      <c r="M10" s="905"/>
      <c r="N10" s="617"/>
      <c r="O10" s="905"/>
      <c r="P10" s="905"/>
      <c r="Q10" s="736"/>
      <c r="R10" s="736"/>
    </row>
    <row r="11" spans="1:18" ht="67.5" customHeight="1" x14ac:dyDescent="0.25">
      <c r="A11" s="617"/>
      <c r="B11" s="736"/>
      <c r="C11" s="617"/>
      <c r="D11" s="736"/>
      <c r="E11" s="736"/>
      <c r="F11" s="925"/>
      <c r="G11" s="577" t="s">
        <v>127</v>
      </c>
      <c r="H11" s="96" t="s">
        <v>206</v>
      </c>
      <c r="I11" s="68" t="s">
        <v>99</v>
      </c>
      <c r="J11" s="736"/>
      <c r="K11" s="902"/>
      <c r="L11" s="902"/>
      <c r="M11" s="905"/>
      <c r="N11" s="617"/>
      <c r="O11" s="905"/>
      <c r="P11" s="905"/>
      <c r="Q11" s="736"/>
      <c r="R11" s="736"/>
    </row>
    <row r="12" spans="1:18" ht="72.75" customHeight="1" x14ac:dyDescent="0.25">
      <c r="A12" s="651"/>
      <c r="B12" s="701"/>
      <c r="C12" s="651"/>
      <c r="D12" s="701"/>
      <c r="E12" s="701"/>
      <c r="F12" s="916"/>
      <c r="G12" s="579"/>
      <c r="H12" s="96" t="s">
        <v>89</v>
      </c>
      <c r="I12" s="68" t="s">
        <v>404</v>
      </c>
      <c r="J12" s="701"/>
      <c r="K12" s="648"/>
      <c r="L12" s="648"/>
      <c r="M12" s="650"/>
      <c r="N12" s="651"/>
      <c r="O12" s="650"/>
      <c r="P12" s="650"/>
      <c r="Q12" s="701"/>
      <c r="R12" s="701"/>
    </row>
    <row r="13" spans="1:18" ht="120.75" customHeight="1" x14ac:dyDescent="0.25">
      <c r="A13" s="625">
        <v>3</v>
      </c>
      <c r="B13" s="627">
        <v>1</v>
      </c>
      <c r="C13" s="625">
        <v>4</v>
      </c>
      <c r="D13" s="627">
        <v>2</v>
      </c>
      <c r="E13" s="627" t="s">
        <v>515</v>
      </c>
      <c r="F13" s="627" t="s">
        <v>516</v>
      </c>
      <c r="G13" s="627" t="s">
        <v>127</v>
      </c>
      <c r="H13" s="228" t="s">
        <v>206</v>
      </c>
      <c r="I13" s="229">
        <v>1</v>
      </c>
      <c r="J13" s="627" t="s">
        <v>517</v>
      </c>
      <c r="K13" s="641" t="s">
        <v>514</v>
      </c>
      <c r="L13" s="641"/>
      <c r="M13" s="864">
        <v>37354</v>
      </c>
      <c r="N13" s="625"/>
      <c r="O13" s="864">
        <v>37354</v>
      </c>
      <c r="P13" s="864"/>
      <c r="Q13" s="627" t="s">
        <v>507</v>
      </c>
      <c r="R13" s="627" t="s">
        <v>508</v>
      </c>
    </row>
    <row r="14" spans="1:18" ht="144.75" customHeight="1" x14ac:dyDescent="0.25">
      <c r="A14" s="626"/>
      <c r="B14" s="628"/>
      <c r="C14" s="626"/>
      <c r="D14" s="628"/>
      <c r="E14" s="628"/>
      <c r="F14" s="628"/>
      <c r="G14" s="628"/>
      <c r="H14" s="228" t="s">
        <v>89</v>
      </c>
      <c r="I14" s="228">
        <v>32</v>
      </c>
      <c r="J14" s="628"/>
      <c r="K14" s="642"/>
      <c r="L14" s="642"/>
      <c r="M14" s="865"/>
      <c r="N14" s="626"/>
      <c r="O14" s="865"/>
      <c r="P14" s="865"/>
      <c r="Q14" s="628"/>
      <c r="R14" s="628"/>
    </row>
    <row r="15" spans="1:18" ht="133.5" customHeight="1" x14ac:dyDescent="0.25">
      <c r="A15" s="625">
        <v>4</v>
      </c>
      <c r="B15" s="627">
        <v>1</v>
      </c>
      <c r="C15" s="625">
        <v>4</v>
      </c>
      <c r="D15" s="627">
        <v>2</v>
      </c>
      <c r="E15" s="627" t="s">
        <v>518</v>
      </c>
      <c r="F15" s="627" t="s">
        <v>519</v>
      </c>
      <c r="G15" s="627" t="s">
        <v>127</v>
      </c>
      <c r="H15" s="228" t="s">
        <v>206</v>
      </c>
      <c r="I15" s="270">
        <v>1</v>
      </c>
      <c r="J15" s="627" t="s">
        <v>520</v>
      </c>
      <c r="K15" s="641" t="s">
        <v>514</v>
      </c>
      <c r="L15" s="641"/>
      <c r="M15" s="864">
        <v>22225</v>
      </c>
      <c r="N15" s="625"/>
      <c r="O15" s="864">
        <v>22225</v>
      </c>
      <c r="P15" s="864"/>
      <c r="Q15" s="627" t="s">
        <v>507</v>
      </c>
      <c r="R15" s="627" t="s">
        <v>508</v>
      </c>
    </row>
    <row r="16" spans="1:18" ht="127.5" customHeight="1" x14ac:dyDescent="0.25">
      <c r="A16" s="626"/>
      <c r="B16" s="628"/>
      <c r="C16" s="626"/>
      <c r="D16" s="628"/>
      <c r="E16" s="628"/>
      <c r="F16" s="628"/>
      <c r="G16" s="628"/>
      <c r="H16" s="250" t="s">
        <v>89</v>
      </c>
      <c r="I16" s="228">
        <v>25</v>
      </c>
      <c r="J16" s="628"/>
      <c r="K16" s="642"/>
      <c r="L16" s="642"/>
      <c r="M16" s="865"/>
      <c r="N16" s="626"/>
      <c r="O16" s="865"/>
      <c r="P16" s="865"/>
      <c r="Q16" s="628"/>
      <c r="R16" s="628"/>
    </row>
    <row r="17" spans="1:18" s="17" customFormat="1" ht="125.25" customHeight="1" x14ac:dyDescent="0.25">
      <c r="A17" s="625">
        <v>5</v>
      </c>
      <c r="B17" s="625">
        <v>1</v>
      </c>
      <c r="C17" s="625">
        <v>4</v>
      </c>
      <c r="D17" s="627">
        <v>2</v>
      </c>
      <c r="E17" s="627" t="s">
        <v>521</v>
      </c>
      <c r="F17" s="627" t="s">
        <v>522</v>
      </c>
      <c r="G17" s="627" t="s">
        <v>523</v>
      </c>
      <c r="H17" s="228" t="s">
        <v>524</v>
      </c>
      <c r="I17" s="250" t="s">
        <v>99</v>
      </c>
      <c r="J17" s="627" t="s">
        <v>520</v>
      </c>
      <c r="K17" s="641" t="s">
        <v>514</v>
      </c>
      <c r="L17" s="641"/>
      <c r="M17" s="864">
        <v>21933.75</v>
      </c>
      <c r="N17" s="625"/>
      <c r="O17" s="864">
        <v>21933.75</v>
      </c>
      <c r="P17" s="864"/>
      <c r="Q17" s="627" t="s">
        <v>507</v>
      </c>
      <c r="R17" s="627" t="s">
        <v>508</v>
      </c>
    </row>
    <row r="18" spans="1:18" s="17" customFormat="1" ht="171.75" customHeight="1" x14ac:dyDescent="0.25">
      <c r="A18" s="626"/>
      <c r="B18" s="626"/>
      <c r="C18" s="626"/>
      <c r="D18" s="628"/>
      <c r="E18" s="628"/>
      <c r="F18" s="628"/>
      <c r="G18" s="628"/>
      <c r="H18" s="250" t="s">
        <v>89</v>
      </c>
      <c r="I18" s="228">
        <v>25</v>
      </c>
      <c r="J18" s="628"/>
      <c r="K18" s="642"/>
      <c r="L18" s="642"/>
      <c r="M18" s="865"/>
      <c r="N18" s="626"/>
      <c r="O18" s="865"/>
      <c r="P18" s="865"/>
      <c r="Q18" s="628"/>
      <c r="R18" s="628"/>
    </row>
    <row r="19" spans="1:18" ht="150.75" customHeight="1" x14ac:dyDescent="0.25">
      <c r="A19" s="616">
        <v>6</v>
      </c>
      <c r="B19" s="700">
        <v>1</v>
      </c>
      <c r="C19" s="616">
        <v>4</v>
      </c>
      <c r="D19" s="700">
        <v>5</v>
      </c>
      <c r="E19" s="700" t="s">
        <v>525</v>
      </c>
      <c r="F19" s="700" t="s">
        <v>526</v>
      </c>
      <c r="G19" s="577" t="s">
        <v>127</v>
      </c>
      <c r="H19" s="88" t="s">
        <v>206</v>
      </c>
      <c r="I19" s="88">
        <v>1</v>
      </c>
      <c r="J19" s="700" t="s">
        <v>527</v>
      </c>
      <c r="K19" s="647" t="s">
        <v>514</v>
      </c>
      <c r="L19" s="647"/>
      <c r="M19" s="649">
        <f>O19</f>
        <v>29347</v>
      </c>
      <c r="N19" s="616"/>
      <c r="O19" s="649">
        <v>29347</v>
      </c>
      <c r="P19" s="649"/>
      <c r="Q19" s="700" t="s">
        <v>507</v>
      </c>
      <c r="R19" s="700" t="s">
        <v>508</v>
      </c>
    </row>
    <row r="20" spans="1:18" ht="113.25" customHeight="1" x14ac:dyDescent="0.25">
      <c r="A20" s="651"/>
      <c r="B20" s="701"/>
      <c r="C20" s="651"/>
      <c r="D20" s="701"/>
      <c r="E20" s="701"/>
      <c r="F20" s="701"/>
      <c r="G20" s="579"/>
      <c r="H20" s="96" t="s">
        <v>89</v>
      </c>
      <c r="I20" s="68" t="s">
        <v>404</v>
      </c>
      <c r="J20" s="701"/>
      <c r="K20" s="648"/>
      <c r="L20" s="648"/>
      <c r="M20" s="650"/>
      <c r="N20" s="651"/>
      <c r="O20" s="650"/>
      <c r="P20" s="650"/>
      <c r="Q20" s="701"/>
      <c r="R20" s="701"/>
    </row>
    <row r="21" spans="1:18" s="17" customFormat="1" ht="126.75" customHeight="1" x14ac:dyDescent="0.25">
      <c r="A21" s="625">
        <v>7</v>
      </c>
      <c r="B21" s="627">
        <v>1</v>
      </c>
      <c r="C21" s="625">
        <v>4</v>
      </c>
      <c r="D21" s="627">
        <v>5</v>
      </c>
      <c r="E21" s="645" t="s">
        <v>897</v>
      </c>
      <c r="F21" s="926" t="s">
        <v>528</v>
      </c>
      <c r="G21" s="627" t="s">
        <v>127</v>
      </c>
      <c r="H21" s="228" t="s">
        <v>206</v>
      </c>
      <c r="I21" s="250" t="s">
        <v>99</v>
      </c>
      <c r="J21" s="627" t="s">
        <v>529</v>
      </c>
      <c r="K21" s="641" t="s">
        <v>514</v>
      </c>
      <c r="L21" s="641"/>
      <c r="M21" s="928">
        <v>111400</v>
      </c>
      <c r="N21" s="625"/>
      <c r="O21" s="928">
        <v>111400</v>
      </c>
      <c r="P21" s="864"/>
      <c r="Q21" s="627" t="s">
        <v>507</v>
      </c>
      <c r="R21" s="627" t="s">
        <v>508</v>
      </c>
    </row>
    <row r="22" spans="1:18" s="17" customFormat="1" ht="255" customHeight="1" x14ac:dyDescent="0.25">
      <c r="A22" s="626"/>
      <c r="B22" s="628"/>
      <c r="C22" s="626"/>
      <c r="D22" s="628"/>
      <c r="E22" s="646"/>
      <c r="F22" s="927"/>
      <c r="G22" s="628"/>
      <c r="H22" s="228" t="s">
        <v>89</v>
      </c>
      <c r="I22" s="250" t="s">
        <v>144</v>
      </c>
      <c r="J22" s="628"/>
      <c r="K22" s="642"/>
      <c r="L22" s="642"/>
      <c r="M22" s="929"/>
      <c r="N22" s="626"/>
      <c r="O22" s="929"/>
      <c r="P22" s="865"/>
      <c r="Q22" s="628"/>
      <c r="R22" s="628"/>
    </row>
    <row r="23" spans="1:18" ht="17.25" customHeight="1" x14ac:dyDescent="0.25">
      <c r="A23" s="70"/>
      <c r="B23" s="71"/>
      <c r="C23" s="71"/>
      <c r="D23" s="71"/>
      <c r="E23" s="71"/>
      <c r="F23" s="71"/>
      <c r="G23" s="71"/>
      <c r="H23" s="71"/>
      <c r="I23" s="71"/>
      <c r="J23" s="71"/>
      <c r="K23" s="71"/>
      <c r="L23" s="71"/>
      <c r="M23" s="71"/>
      <c r="N23" s="71"/>
      <c r="O23" s="71"/>
      <c r="P23" s="71"/>
      <c r="Q23" s="71"/>
      <c r="R23" s="71"/>
    </row>
    <row r="24" spans="1:18" ht="15.75" customHeight="1" x14ac:dyDescent="0.25">
      <c r="M24" s="814" t="s">
        <v>70</v>
      </c>
      <c r="N24" s="815"/>
      <c r="O24" s="814" t="s">
        <v>71</v>
      </c>
      <c r="P24" s="815"/>
    </row>
    <row r="25" spans="1:18" ht="17.25" customHeight="1" x14ac:dyDescent="0.25">
      <c r="M25" s="64" t="s">
        <v>72</v>
      </c>
      <c r="N25" s="64" t="s">
        <v>73</v>
      </c>
      <c r="O25" s="64" t="s">
        <v>72</v>
      </c>
      <c r="P25" s="64" t="s">
        <v>73</v>
      </c>
    </row>
    <row r="26" spans="1:18" ht="18.75" customHeight="1" x14ac:dyDescent="0.25">
      <c r="M26" s="89">
        <v>7</v>
      </c>
      <c r="N26" s="90">
        <f>O7+O9+O13+O15+O17+O19+O21</f>
        <v>419032.08999999997</v>
      </c>
      <c r="O26" s="43" t="s">
        <v>74</v>
      </c>
      <c r="P26" s="44" t="s">
        <v>74</v>
      </c>
    </row>
  </sheetData>
  <mergeCells count="129">
    <mergeCell ref="B17:B18"/>
    <mergeCell ref="C17:C18"/>
    <mergeCell ref="D17:D18"/>
    <mergeCell ref="E17:E18"/>
    <mergeCell ref="F13:F14"/>
    <mergeCell ref="O13:O14"/>
    <mergeCell ref="P13:P14"/>
    <mergeCell ref="Q13:Q14"/>
    <mergeCell ref="Q17:Q18"/>
    <mergeCell ref="G13:G14"/>
    <mergeCell ref="J13:J14"/>
    <mergeCell ref="K13:K14"/>
    <mergeCell ref="L13:L14"/>
    <mergeCell ref="M13:M14"/>
    <mergeCell ref="N13:N14"/>
    <mergeCell ref="A13:A14"/>
    <mergeCell ref="B13:B14"/>
    <mergeCell ref="C13:C14"/>
    <mergeCell ref="D13:D14"/>
    <mergeCell ref="E13:E14"/>
    <mergeCell ref="L17:L18"/>
    <mergeCell ref="A17:A18"/>
    <mergeCell ref="R13:R14"/>
    <mergeCell ref="M24:N24"/>
    <mergeCell ref="O24:P24"/>
    <mergeCell ref="G15:G16"/>
    <mergeCell ref="J15:J16"/>
    <mergeCell ref="K15:K16"/>
    <mergeCell ref="L15:L16"/>
    <mergeCell ref="M15:M16"/>
    <mergeCell ref="N15:N16"/>
    <mergeCell ref="A15:A16"/>
    <mergeCell ref="B15:B16"/>
    <mergeCell ref="C15:C16"/>
    <mergeCell ref="D15:D16"/>
    <mergeCell ref="E15:E16"/>
    <mergeCell ref="F15:F16"/>
    <mergeCell ref="O15:O16"/>
    <mergeCell ref="P15:P16"/>
    <mergeCell ref="Q15:Q16"/>
    <mergeCell ref="R15:R16"/>
    <mergeCell ref="M17:M18"/>
    <mergeCell ref="N17:N18"/>
    <mergeCell ref="O17:O18"/>
    <mergeCell ref="P17:P18"/>
    <mergeCell ref="B4:B5"/>
    <mergeCell ref="C4:C5"/>
    <mergeCell ref="D4:D5"/>
    <mergeCell ref="E4:E5"/>
    <mergeCell ref="F4:F5"/>
    <mergeCell ref="G7:G8"/>
    <mergeCell ref="G11:G12"/>
    <mergeCell ref="J9:J12"/>
    <mergeCell ref="K9:K12"/>
    <mergeCell ref="L9:L12"/>
    <mergeCell ref="M9:M12"/>
    <mergeCell ref="N9:N12"/>
    <mergeCell ref="O9:O12"/>
    <mergeCell ref="Q4:Q5"/>
    <mergeCell ref="R4:R5"/>
    <mergeCell ref="K4:L4"/>
    <mergeCell ref="M4:N4"/>
    <mergeCell ref="O4:P4"/>
    <mergeCell ref="P9:P12"/>
    <mergeCell ref="Q9:Q12"/>
    <mergeCell ref="R9:R12"/>
    <mergeCell ref="G4:G5"/>
    <mergeCell ref="H4:I4"/>
    <mergeCell ref="J4:J5"/>
    <mergeCell ref="A4:A5"/>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R19:R20"/>
    <mergeCell ref="F17:F18"/>
    <mergeCell ref="G17:G18"/>
    <mergeCell ref="J17:J18"/>
    <mergeCell ref="K17:K18"/>
    <mergeCell ref="A21:A22"/>
    <mergeCell ref="B21:B22"/>
    <mergeCell ref="C21:C22"/>
    <mergeCell ref="D21:D22"/>
    <mergeCell ref="E21:E22"/>
    <mergeCell ref="F21:F22"/>
    <mergeCell ref="G21:G22"/>
    <mergeCell ref="J21:J22"/>
    <mergeCell ref="K21:K22"/>
    <mergeCell ref="L21:L22"/>
    <mergeCell ref="M21:M22"/>
    <mergeCell ref="N21:N22"/>
    <mergeCell ref="O21:O22"/>
    <mergeCell ref="P21:P22"/>
    <mergeCell ref="Q21:Q22"/>
    <mergeCell ref="R21:R22"/>
    <mergeCell ref="A7:A8"/>
    <mergeCell ref="B7:B8"/>
    <mergeCell ref="C7:C8"/>
    <mergeCell ref="D7:D8"/>
    <mergeCell ref="E7:E8"/>
    <mergeCell ref="F7:F8"/>
    <mergeCell ref="J7:J8"/>
    <mergeCell ref="K7:K8"/>
    <mergeCell ref="L7:L8"/>
    <mergeCell ref="M7:M8"/>
    <mergeCell ref="N7:N8"/>
    <mergeCell ref="O7:O8"/>
    <mergeCell ref="P7:P8"/>
    <mergeCell ref="Q7:Q8"/>
    <mergeCell ref="R7:R8"/>
    <mergeCell ref="A9:A12"/>
    <mergeCell ref="B9:B12"/>
    <mergeCell ref="C9:C12"/>
    <mergeCell ref="D9:D12"/>
    <mergeCell ref="E9:E12"/>
    <mergeCell ref="F9:F12"/>
    <mergeCell ref="G9:G10"/>
  </mergeCells>
  <pageMargins left="0.7" right="0.7" top="0.75" bottom="0.75" header="0.3" footer="0.3"/>
  <ignoredErrors>
    <ignoredError sqref="I7:I8 I9 I11:I12 I17 I20 I21:I22"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S41"/>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40" customWidth="1"/>
    <col min="7" max="7" width="35.7109375" style="6" customWidth="1"/>
    <col min="8" max="8" width="20.42578125" style="40"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1698</v>
      </c>
    </row>
    <row r="3" spans="1:19" x14ac:dyDescent="0.25">
      <c r="M3" s="8"/>
      <c r="N3" s="8"/>
      <c r="O3" s="8"/>
      <c r="P3" s="8"/>
    </row>
    <row r="4" spans="1:1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ht="35.25" customHeight="1" x14ac:dyDescent="0.2">
      <c r="A5" s="655"/>
      <c r="B5" s="657"/>
      <c r="C5" s="657"/>
      <c r="D5" s="657"/>
      <c r="E5" s="655"/>
      <c r="F5" s="655"/>
      <c r="G5" s="655"/>
      <c r="H5" s="82" t="s">
        <v>14</v>
      </c>
      <c r="I5" s="82" t="s">
        <v>15</v>
      </c>
      <c r="J5" s="655"/>
      <c r="K5" s="83">
        <v>2020</v>
      </c>
      <c r="L5" s="83">
        <v>2021</v>
      </c>
      <c r="M5" s="13">
        <v>2020</v>
      </c>
      <c r="N5" s="13">
        <v>2021</v>
      </c>
      <c r="O5" s="13">
        <v>2020</v>
      </c>
      <c r="P5" s="13">
        <v>2021</v>
      </c>
      <c r="Q5" s="655"/>
      <c r="R5" s="657"/>
      <c r="S5" s="9"/>
    </row>
    <row r="6" spans="1:19" s="10" customFormat="1" ht="15.75" customHeight="1" x14ac:dyDescent="0.2">
      <c r="A6" s="81" t="s">
        <v>16</v>
      </c>
      <c r="B6" s="82" t="s">
        <v>17</v>
      </c>
      <c r="C6" s="82" t="s">
        <v>18</v>
      </c>
      <c r="D6" s="82" t="s">
        <v>19</v>
      </c>
      <c r="E6" s="72" t="s">
        <v>20</v>
      </c>
      <c r="F6" s="81" t="s">
        <v>21</v>
      </c>
      <c r="G6" s="81" t="s">
        <v>22</v>
      </c>
      <c r="H6" s="82" t="s">
        <v>23</v>
      </c>
      <c r="I6" s="82" t="s">
        <v>24</v>
      </c>
      <c r="J6" s="81" t="s">
        <v>25</v>
      </c>
      <c r="K6" s="83" t="s">
        <v>26</v>
      </c>
      <c r="L6" s="83" t="s">
        <v>27</v>
      </c>
      <c r="M6" s="84" t="s">
        <v>28</v>
      </c>
      <c r="N6" s="84" t="s">
        <v>29</v>
      </c>
      <c r="O6" s="84" t="s">
        <v>30</v>
      </c>
      <c r="P6" s="84" t="s">
        <v>31</v>
      </c>
      <c r="Q6" s="81" t="s">
        <v>32</v>
      </c>
      <c r="R6" s="82" t="s">
        <v>33</v>
      </c>
      <c r="S6" s="9"/>
    </row>
    <row r="7" spans="1:19" s="37" customFormat="1" ht="99.95" customHeight="1" x14ac:dyDescent="0.25">
      <c r="A7" s="625">
        <v>1</v>
      </c>
      <c r="B7" s="627">
        <v>1</v>
      </c>
      <c r="C7" s="625">
        <v>4</v>
      </c>
      <c r="D7" s="627">
        <v>2</v>
      </c>
      <c r="E7" s="645" t="s">
        <v>530</v>
      </c>
      <c r="F7" s="627" t="s">
        <v>898</v>
      </c>
      <c r="G7" s="228" t="s">
        <v>727</v>
      </c>
      <c r="H7" s="228" t="s">
        <v>230</v>
      </c>
      <c r="I7" s="250" t="s">
        <v>728</v>
      </c>
      <c r="J7" s="627" t="s">
        <v>532</v>
      </c>
      <c r="K7" s="641" t="s">
        <v>140</v>
      </c>
      <c r="L7" s="641"/>
      <c r="M7" s="864">
        <v>231200</v>
      </c>
      <c r="N7" s="625"/>
      <c r="O7" s="864">
        <v>231200</v>
      </c>
      <c r="P7" s="864"/>
      <c r="Q7" s="627" t="s">
        <v>533</v>
      </c>
      <c r="R7" s="627" t="s">
        <v>534</v>
      </c>
      <c r="S7" s="104"/>
    </row>
    <row r="8" spans="1:19" s="37" customFormat="1" ht="99.95" customHeight="1" x14ac:dyDescent="0.25">
      <c r="A8" s="626"/>
      <c r="B8" s="628"/>
      <c r="C8" s="626"/>
      <c r="D8" s="628"/>
      <c r="E8" s="646"/>
      <c r="F8" s="628"/>
      <c r="G8" s="228" t="s">
        <v>729</v>
      </c>
      <c r="H8" s="228" t="s">
        <v>730</v>
      </c>
      <c r="I8" s="250" t="s">
        <v>731</v>
      </c>
      <c r="J8" s="628"/>
      <c r="K8" s="642"/>
      <c r="L8" s="642"/>
      <c r="M8" s="865"/>
      <c r="N8" s="626"/>
      <c r="O8" s="865"/>
      <c r="P8" s="865"/>
      <c r="Q8" s="628"/>
      <c r="R8" s="628"/>
      <c r="S8" s="104"/>
    </row>
    <row r="9" spans="1:19" ht="129" customHeight="1" x14ac:dyDescent="0.25">
      <c r="A9" s="616">
        <v>2</v>
      </c>
      <c r="B9" s="616">
        <v>1</v>
      </c>
      <c r="C9" s="616">
        <v>4</v>
      </c>
      <c r="D9" s="616">
        <v>2</v>
      </c>
      <c r="E9" s="933" t="s">
        <v>535</v>
      </c>
      <c r="F9" s="700" t="s">
        <v>536</v>
      </c>
      <c r="G9" s="583" t="s">
        <v>55</v>
      </c>
      <c r="H9" s="88" t="s">
        <v>235</v>
      </c>
      <c r="I9" s="69" t="s">
        <v>99</v>
      </c>
      <c r="J9" s="700" t="s">
        <v>532</v>
      </c>
      <c r="K9" s="616" t="s">
        <v>304</v>
      </c>
      <c r="L9" s="705"/>
      <c r="M9" s="937">
        <v>91000</v>
      </c>
      <c r="N9" s="705"/>
      <c r="O9" s="937">
        <v>91000</v>
      </c>
      <c r="P9" s="705"/>
      <c r="Q9" s="700" t="s">
        <v>533</v>
      </c>
      <c r="R9" s="700" t="s">
        <v>534</v>
      </c>
      <c r="S9" s="109"/>
    </row>
    <row r="10" spans="1:19" ht="106.5" customHeight="1" x14ac:dyDescent="0.25">
      <c r="A10" s="594"/>
      <c r="B10" s="594"/>
      <c r="C10" s="594"/>
      <c r="D10" s="594"/>
      <c r="E10" s="896"/>
      <c r="F10" s="585"/>
      <c r="G10" s="585"/>
      <c r="H10" s="88" t="s">
        <v>89</v>
      </c>
      <c r="I10" s="69" t="s">
        <v>537</v>
      </c>
      <c r="J10" s="585"/>
      <c r="K10" s="594"/>
      <c r="L10" s="936"/>
      <c r="M10" s="938"/>
      <c r="N10" s="936"/>
      <c r="O10" s="938"/>
      <c r="P10" s="936"/>
      <c r="Q10" s="585"/>
      <c r="R10" s="585"/>
      <c r="S10" s="109"/>
    </row>
    <row r="11" spans="1:19" ht="47.45" customHeight="1" x14ac:dyDescent="0.25">
      <c r="A11" s="630">
        <v>3</v>
      </c>
      <c r="B11" s="630">
        <v>1</v>
      </c>
      <c r="C11" s="630">
        <v>4</v>
      </c>
      <c r="D11" s="630">
        <v>2</v>
      </c>
      <c r="E11" s="630" t="s">
        <v>732</v>
      </c>
      <c r="F11" s="630" t="s">
        <v>899</v>
      </c>
      <c r="G11" s="630" t="s">
        <v>733</v>
      </c>
      <c r="H11" s="228" t="s">
        <v>734</v>
      </c>
      <c r="I11" s="228">
        <v>1</v>
      </c>
      <c r="J11" s="630" t="s">
        <v>735</v>
      </c>
      <c r="K11" s="630" t="s">
        <v>120</v>
      </c>
      <c r="L11" s="630"/>
      <c r="M11" s="939">
        <v>5000</v>
      </c>
      <c r="N11" s="631">
        <v>20000</v>
      </c>
      <c r="O11" s="939">
        <v>5000</v>
      </c>
      <c r="P11" s="939">
        <v>20000</v>
      </c>
      <c r="Q11" s="630" t="s">
        <v>539</v>
      </c>
      <c r="R11" s="630" t="s">
        <v>534</v>
      </c>
    </row>
    <row r="12" spans="1:19" ht="42.6" customHeight="1" x14ac:dyDescent="0.25">
      <c r="A12" s="630"/>
      <c r="B12" s="630"/>
      <c r="C12" s="630"/>
      <c r="D12" s="630"/>
      <c r="E12" s="630"/>
      <c r="F12" s="630"/>
      <c r="G12" s="630"/>
      <c r="H12" s="228" t="s">
        <v>89</v>
      </c>
      <c r="I12" s="228">
        <v>35</v>
      </c>
      <c r="J12" s="630"/>
      <c r="K12" s="630"/>
      <c r="L12" s="630"/>
      <c r="M12" s="939"/>
      <c r="N12" s="632"/>
      <c r="O12" s="939"/>
      <c r="P12" s="939"/>
      <c r="Q12" s="630"/>
      <c r="R12" s="630"/>
    </row>
    <row r="13" spans="1:19" ht="53.45" customHeight="1" x14ac:dyDescent="0.25">
      <c r="A13" s="630"/>
      <c r="B13" s="630"/>
      <c r="C13" s="630"/>
      <c r="D13" s="630"/>
      <c r="E13" s="630"/>
      <c r="F13" s="630"/>
      <c r="G13" s="629" t="s">
        <v>127</v>
      </c>
      <c r="H13" s="228" t="s">
        <v>206</v>
      </c>
      <c r="I13" s="229">
        <v>1</v>
      </c>
      <c r="J13" s="630"/>
      <c r="K13" s="630"/>
      <c r="L13" s="630" t="s">
        <v>120</v>
      </c>
      <c r="M13" s="939"/>
      <c r="N13" s="632"/>
      <c r="O13" s="939"/>
      <c r="P13" s="939"/>
      <c r="Q13" s="630"/>
      <c r="R13" s="630"/>
    </row>
    <row r="14" spans="1:19" ht="37.9" customHeight="1" x14ac:dyDescent="0.25">
      <c r="A14" s="630"/>
      <c r="B14" s="630"/>
      <c r="C14" s="630"/>
      <c r="D14" s="630"/>
      <c r="E14" s="630"/>
      <c r="F14" s="630"/>
      <c r="G14" s="629"/>
      <c r="H14" s="228" t="s">
        <v>89</v>
      </c>
      <c r="I14" s="228">
        <v>30</v>
      </c>
      <c r="J14" s="630"/>
      <c r="K14" s="630"/>
      <c r="L14" s="630"/>
      <c r="M14" s="939"/>
      <c r="N14" s="632"/>
      <c r="O14" s="939"/>
      <c r="P14" s="939"/>
      <c r="Q14" s="630"/>
      <c r="R14" s="630"/>
    </row>
    <row r="15" spans="1:19" ht="47.45" customHeight="1" x14ac:dyDescent="0.25">
      <c r="A15" s="630"/>
      <c r="B15" s="630"/>
      <c r="C15" s="630"/>
      <c r="D15" s="630"/>
      <c r="E15" s="630"/>
      <c r="F15" s="630"/>
      <c r="G15" s="228" t="s">
        <v>407</v>
      </c>
      <c r="H15" s="228" t="s">
        <v>540</v>
      </c>
      <c r="I15" s="228">
        <v>2</v>
      </c>
      <c r="J15" s="630"/>
      <c r="K15" s="228" t="s">
        <v>120</v>
      </c>
      <c r="L15" s="228" t="s">
        <v>120</v>
      </c>
      <c r="M15" s="939"/>
      <c r="N15" s="632"/>
      <c r="O15" s="939"/>
      <c r="P15" s="939"/>
      <c r="Q15" s="630"/>
      <c r="R15" s="630"/>
    </row>
    <row r="16" spans="1:19" ht="52.9" customHeight="1" x14ac:dyDescent="0.25">
      <c r="A16" s="630"/>
      <c r="B16" s="630"/>
      <c r="C16" s="630"/>
      <c r="D16" s="630"/>
      <c r="E16" s="630"/>
      <c r="F16" s="630"/>
      <c r="G16" s="310" t="s">
        <v>736</v>
      </c>
      <c r="H16" s="310" t="s">
        <v>540</v>
      </c>
      <c r="I16" s="310">
        <v>3</v>
      </c>
      <c r="J16" s="630"/>
      <c r="K16" s="310" t="s">
        <v>120</v>
      </c>
      <c r="L16" s="310"/>
      <c r="M16" s="939"/>
      <c r="N16" s="632"/>
      <c r="O16" s="939"/>
      <c r="P16" s="939"/>
      <c r="Q16" s="630"/>
      <c r="R16" s="630"/>
    </row>
    <row r="17" spans="1:18" ht="43.5" customHeight="1" x14ac:dyDescent="0.25">
      <c r="A17" s="616">
        <v>4</v>
      </c>
      <c r="B17" s="616">
        <v>1</v>
      </c>
      <c r="C17" s="616">
        <v>4</v>
      </c>
      <c r="D17" s="700">
        <v>5</v>
      </c>
      <c r="E17" s="933" t="s">
        <v>541</v>
      </c>
      <c r="F17" s="700" t="s">
        <v>542</v>
      </c>
      <c r="G17" s="700" t="s">
        <v>102</v>
      </c>
      <c r="H17" s="96" t="s">
        <v>538</v>
      </c>
      <c r="I17" s="68" t="s">
        <v>99</v>
      </c>
      <c r="J17" s="700" t="s">
        <v>543</v>
      </c>
      <c r="K17" s="647" t="s">
        <v>104</v>
      </c>
      <c r="L17" s="647"/>
      <c r="M17" s="649">
        <v>85000</v>
      </c>
      <c r="N17" s="649"/>
      <c r="O17" s="649">
        <v>85000</v>
      </c>
      <c r="P17" s="649"/>
      <c r="Q17" s="860" t="s">
        <v>533</v>
      </c>
      <c r="R17" s="860" t="s">
        <v>534</v>
      </c>
    </row>
    <row r="18" spans="1:18" ht="87" customHeight="1" x14ac:dyDescent="0.25">
      <c r="A18" s="617"/>
      <c r="B18" s="617"/>
      <c r="C18" s="617"/>
      <c r="D18" s="736"/>
      <c r="E18" s="934"/>
      <c r="F18" s="736"/>
      <c r="G18" s="701"/>
      <c r="H18" s="96" t="s">
        <v>89</v>
      </c>
      <c r="I18" s="68" t="s">
        <v>544</v>
      </c>
      <c r="J18" s="736"/>
      <c r="K18" s="902"/>
      <c r="L18" s="902"/>
      <c r="M18" s="905"/>
      <c r="N18" s="905"/>
      <c r="O18" s="905"/>
      <c r="P18" s="905"/>
      <c r="Q18" s="942"/>
      <c r="R18" s="942"/>
    </row>
    <row r="19" spans="1:18" x14ac:dyDescent="0.25">
      <c r="A19" s="617"/>
      <c r="B19" s="617"/>
      <c r="C19" s="617"/>
      <c r="D19" s="736"/>
      <c r="E19" s="934"/>
      <c r="F19" s="736"/>
      <c r="G19" s="700" t="s">
        <v>407</v>
      </c>
      <c r="H19" s="700" t="s">
        <v>540</v>
      </c>
      <c r="I19" s="616">
        <v>1</v>
      </c>
      <c r="J19" s="736"/>
      <c r="K19" s="902"/>
      <c r="L19" s="902"/>
      <c r="M19" s="905"/>
      <c r="N19" s="905"/>
      <c r="O19" s="905"/>
      <c r="P19" s="905"/>
      <c r="Q19" s="942"/>
      <c r="R19" s="942"/>
    </row>
    <row r="20" spans="1:18" x14ac:dyDescent="0.25">
      <c r="A20" s="617"/>
      <c r="B20" s="617"/>
      <c r="C20" s="617"/>
      <c r="D20" s="736"/>
      <c r="E20" s="934"/>
      <c r="F20" s="736"/>
      <c r="G20" s="736"/>
      <c r="H20" s="736"/>
      <c r="I20" s="617"/>
      <c r="J20" s="736"/>
      <c r="K20" s="902"/>
      <c r="L20" s="902"/>
      <c r="M20" s="905"/>
      <c r="N20" s="905"/>
      <c r="O20" s="905"/>
      <c r="P20" s="905"/>
      <c r="Q20" s="942"/>
      <c r="R20" s="942"/>
    </row>
    <row r="21" spans="1:18" x14ac:dyDescent="0.25">
      <c r="A21" s="617"/>
      <c r="B21" s="617"/>
      <c r="C21" s="617"/>
      <c r="D21" s="736"/>
      <c r="E21" s="934"/>
      <c r="F21" s="736"/>
      <c r="G21" s="736"/>
      <c r="H21" s="736"/>
      <c r="I21" s="617"/>
      <c r="J21" s="736"/>
      <c r="K21" s="902"/>
      <c r="L21" s="902"/>
      <c r="M21" s="905"/>
      <c r="N21" s="905"/>
      <c r="O21" s="905"/>
      <c r="P21" s="905"/>
      <c r="Q21" s="942"/>
      <c r="R21" s="942"/>
    </row>
    <row r="22" spans="1:18" x14ac:dyDescent="0.25">
      <c r="A22" s="617"/>
      <c r="B22" s="617"/>
      <c r="C22" s="617"/>
      <c r="D22" s="736"/>
      <c r="E22" s="934"/>
      <c r="F22" s="736"/>
      <c r="G22" s="736"/>
      <c r="H22" s="736"/>
      <c r="I22" s="617"/>
      <c r="J22" s="736"/>
      <c r="K22" s="902"/>
      <c r="L22" s="902"/>
      <c r="M22" s="905"/>
      <c r="N22" s="905"/>
      <c r="O22" s="905"/>
      <c r="P22" s="905"/>
      <c r="Q22" s="942"/>
      <c r="R22" s="942"/>
    </row>
    <row r="23" spans="1:18" x14ac:dyDescent="0.25">
      <c r="A23" s="617"/>
      <c r="B23" s="617"/>
      <c r="C23" s="617"/>
      <c r="D23" s="736"/>
      <c r="E23" s="934"/>
      <c r="F23" s="736"/>
      <c r="G23" s="736"/>
      <c r="H23" s="736"/>
      <c r="I23" s="617"/>
      <c r="J23" s="736"/>
      <c r="K23" s="902"/>
      <c r="L23" s="902"/>
      <c r="M23" s="905"/>
      <c r="N23" s="905"/>
      <c r="O23" s="905"/>
      <c r="P23" s="905"/>
      <c r="Q23" s="942"/>
      <c r="R23" s="942"/>
    </row>
    <row r="24" spans="1:18" ht="33" customHeight="1" x14ac:dyDescent="0.25">
      <c r="A24" s="651"/>
      <c r="B24" s="651"/>
      <c r="C24" s="651"/>
      <c r="D24" s="701"/>
      <c r="E24" s="935"/>
      <c r="F24" s="701"/>
      <c r="G24" s="701"/>
      <c r="H24" s="701"/>
      <c r="I24" s="651"/>
      <c r="J24" s="701"/>
      <c r="K24" s="648"/>
      <c r="L24" s="648"/>
      <c r="M24" s="650"/>
      <c r="N24" s="650"/>
      <c r="O24" s="650"/>
      <c r="P24" s="650"/>
      <c r="Q24" s="861"/>
      <c r="R24" s="861"/>
    </row>
    <row r="25" spans="1:18" ht="58.5" customHeight="1" x14ac:dyDescent="0.25">
      <c r="A25" s="685">
        <v>5</v>
      </c>
      <c r="B25" s="685">
        <v>1</v>
      </c>
      <c r="C25" s="685">
        <v>4</v>
      </c>
      <c r="D25" s="685">
        <v>2</v>
      </c>
      <c r="E25" s="943" t="s">
        <v>545</v>
      </c>
      <c r="F25" s="699" t="s">
        <v>737</v>
      </c>
      <c r="G25" s="699" t="s">
        <v>546</v>
      </c>
      <c r="H25" s="96" t="s">
        <v>538</v>
      </c>
      <c r="I25" s="95">
        <v>1</v>
      </c>
      <c r="J25" s="699" t="s">
        <v>532</v>
      </c>
      <c r="K25" s="685" t="s">
        <v>131</v>
      </c>
      <c r="L25" s="685"/>
      <c r="M25" s="940">
        <v>20000</v>
      </c>
      <c r="N25" s="744"/>
      <c r="O25" s="940">
        <v>20000</v>
      </c>
      <c r="P25" s="744"/>
      <c r="Q25" s="759" t="s">
        <v>533</v>
      </c>
      <c r="R25" s="759" t="s">
        <v>534</v>
      </c>
    </row>
    <row r="26" spans="1:18" ht="12" customHeight="1" x14ac:dyDescent="0.25">
      <c r="A26" s="606"/>
      <c r="B26" s="606"/>
      <c r="C26" s="606"/>
      <c r="D26" s="606"/>
      <c r="E26" s="943"/>
      <c r="F26" s="699"/>
      <c r="G26" s="699"/>
      <c r="H26" s="700" t="s">
        <v>89</v>
      </c>
      <c r="I26" s="700">
        <v>30</v>
      </c>
      <c r="J26" s="699"/>
      <c r="K26" s="606"/>
      <c r="L26" s="606"/>
      <c r="M26" s="941"/>
      <c r="N26" s="852"/>
      <c r="O26" s="941"/>
      <c r="P26" s="852"/>
      <c r="Q26" s="759"/>
      <c r="R26" s="759"/>
    </row>
    <row r="27" spans="1:18" ht="72" customHeight="1" x14ac:dyDescent="0.25">
      <c r="A27" s="606"/>
      <c r="B27" s="606"/>
      <c r="C27" s="606"/>
      <c r="D27" s="606"/>
      <c r="E27" s="943"/>
      <c r="F27" s="699"/>
      <c r="G27" s="944"/>
      <c r="H27" s="585"/>
      <c r="I27" s="594"/>
      <c r="J27" s="699"/>
      <c r="K27" s="606"/>
      <c r="L27" s="606"/>
      <c r="M27" s="941"/>
      <c r="N27" s="852"/>
      <c r="O27" s="941"/>
      <c r="P27" s="852"/>
      <c r="Q27" s="759"/>
      <c r="R27" s="759"/>
    </row>
    <row r="28" spans="1:18" ht="36.6" customHeight="1" x14ac:dyDescent="0.25">
      <c r="A28" s="630">
        <v>6</v>
      </c>
      <c r="B28" s="630">
        <v>1</v>
      </c>
      <c r="C28" s="630">
        <v>4</v>
      </c>
      <c r="D28" s="630">
        <v>2</v>
      </c>
      <c r="E28" s="907" t="s">
        <v>547</v>
      </c>
      <c r="F28" s="630" t="s">
        <v>548</v>
      </c>
      <c r="G28" s="630" t="s">
        <v>127</v>
      </c>
      <c r="H28" s="630" t="s">
        <v>549</v>
      </c>
      <c r="I28" s="974" t="s">
        <v>99</v>
      </c>
      <c r="J28" s="630" t="s">
        <v>550</v>
      </c>
      <c r="K28" s="630" t="s">
        <v>131</v>
      </c>
      <c r="L28" s="630" t="s">
        <v>738</v>
      </c>
      <c r="M28" s="931">
        <v>3800</v>
      </c>
      <c r="N28" s="931">
        <v>36200</v>
      </c>
      <c r="O28" s="931">
        <v>3800</v>
      </c>
      <c r="P28" s="931">
        <v>36200</v>
      </c>
      <c r="Q28" s="694" t="s">
        <v>551</v>
      </c>
      <c r="R28" s="694" t="s">
        <v>534</v>
      </c>
    </row>
    <row r="29" spans="1:18" ht="18.600000000000001" hidden="1" customHeight="1" x14ac:dyDescent="0.25">
      <c r="A29" s="629"/>
      <c r="B29" s="629"/>
      <c r="C29" s="629"/>
      <c r="D29" s="629"/>
      <c r="E29" s="630"/>
      <c r="F29" s="630"/>
      <c r="G29" s="630"/>
      <c r="H29" s="630"/>
      <c r="I29" s="630"/>
      <c r="J29" s="630"/>
      <c r="K29" s="629"/>
      <c r="L29" s="629"/>
      <c r="M29" s="932"/>
      <c r="N29" s="932"/>
      <c r="O29" s="932"/>
      <c r="P29" s="932"/>
      <c r="Q29" s="694"/>
      <c r="R29" s="694"/>
    </row>
    <row r="30" spans="1:18" ht="60" hidden="1" customHeight="1" x14ac:dyDescent="0.25">
      <c r="A30" s="629"/>
      <c r="B30" s="629"/>
      <c r="C30" s="629"/>
      <c r="D30" s="629"/>
      <c r="E30" s="630"/>
      <c r="F30" s="630"/>
      <c r="G30" s="630"/>
      <c r="H30" s="630"/>
      <c r="I30" s="630"/>
      <c r="J30" s="630"/>
      <c r="K30" s="629"/>
      <c r="L30" s="629"/>
      <c r="M30" s="932"/>
      <c r="N30" s="932"/>
      <c r="O30" s="932"/>
      <c r="P30" s="932"/>
      <c r="Q30" s="694"/>
      <c r="R30" s="694"/>
    </row>
    <row r="31" spans="1:18" ht="46.9" customHeight="1" x14ac:dyDescent="0.25">
      <c r="A31" s="629"/>
      <c r="B31" s="629"/>
      <c r="C31" s="629"/>
      <c r="D31" s="629"/>
      <c r="E31" s="630"/>
      <c r="F31" s="630"/>
      <c r="G31" s="630"/>
      <c r="H31" s="559" t="s">
        <v>89</v>
      </c>
      <c r="I31" s="250" t="s">
        <v>82</v>
      </c>
      <c r="J31" s="630"/>
      <c r="K31" s="629"/>
      <c r="L31" s="629"/>
      <c r="M31" s="932"/>
      <c r="N31" s="932"/>
      <c r="O31" s="932"/>
      <c r="P31" s="932"/>
      <c r="Q31" s="694"/>
      <c r="R31" s="694"/>
    </row>
    <row r="32" spans="1:18" ht="33" customHeight="1" x14ac:dyDescent="0.25">
      <c r="A32" s="629"/>
      <c r="B32" s="629"/>
      <c r="C32" s="629"/>
      <c r="D32" s="629"/>
      <c r="E32" s="630"/>
      <c r="F32" s="630"/>
      <c r="G32" s="630" t="s">
        <v>407</v>
      </c>
      <c r="H32" s="630" t="s">
        <v>540</v>
      </c>
      <c r="I32" s="629">
        <v>1</v>
      </c>
      <c r="J32" s="630"/>
      <c r="K32" s="629"/>
      <c r="L32" s="629"/>
      <c r="M32" s="932"/>
      <c r="N32" s="932"/>
      <c r="O32" s="932"/>
      <c r="P32" s="932"/>
      <c r="Q32" s="694"/>
      <c r="R32" s="694"/>
    </row>
    <row r="33" spans="1:18" ht="13.9" customHeight="1" x14ac:dyDescent="0.25">
      <c r="A33" s="629"/>
      <c r="B33" s="629"/>
      <c r="C33" s="629"/>
      <c r="D33" s="629"/>
      <c r="E33" s="630"/>
      <c r="F33" s="630"/>
      <c r="G33" s="630"/>
      <c r="H33" s="630"/>
      <c r="I33" s="629"/>
      <c r="J33" s="630"/>
      <c r="K33" s="629"/>
      <c r="L33" s="629"/>
      <c r="M33" s="932"/>
      <c r="N33" s="932"/>
      <c r="O33" s="932"/>
      <c r="P33" s="932"/>
      <c r="Q33" s="694"/>
      <c r="R33" s="694"/>
    </row>
    <row r="34" spans="1:18" ht="34.9" customHeight="1" x14ac:dyDescent="0.25">
      <c r="A34" s="629"/>
      <c r="B34" s="629"/>
      <c r="C34" s="629"/>
      <c r="D34" s="629"/>
      <c r="E34" s="630"/>
      <c r="F34" s="630"/>
      <c r="G34" s="630"/>
      <c r="H34" s="630"/>
      <c r="I34" s="629"/>
      <c r="J34" s="630"/>
      <c r="K34" s="629"/>
      <c r="L34" s="629"/>
      <c r="M34" s="932"/>
      <c r="N34" s="932"/>
      <c r="O34" s="932"/>
      <c r="P34" s="932"/>
      <c r="Q34" s="694"/>
      <c r="R34" s="694"/>
    </row>
    <row r="35" spans="1:18" ht="35.450000000000003" hidden="1" customHeight="1" x14ac:dyDescent="0.25">
      <c r="A35" s="629"/>
      <c r="B35" s="629"/>
      <c r="C35" s="629"/>
      <c r="D35" s="629"/>
      <c r="E35" s="630"/>
      <c r="F35" s="630"/>
      <c r="G35" s="630"/>
      <c r="H35" s="630"/>
      <c r="I35" s="629"/>
      <c r="J35" s="630"/>
      <c r="K35" s="629"/>
      <c r="L35" s="629"/>
      <c r="M35" s="932"/>
      <c r="N35" s="932"/>
      <c r="O35" s="932"/>
      <c r="P35" s="932"/>
      <c r="Q35" s="694"/>
      <c r="R35" s="694"/>
    </row>
    <row r="36" spans="1:18" ht="40.9" hidden="1" customHeight="1" x14ac:dyDescent="0.25">
      <c r="A36" s="629"/>
      <c r="B36" s="629"/>
      <c r="C36" s="629"/>
      <c r="D36" s="629"/>
      <c r="E36" s="630"/>
      <c r="F36" s="630"/>
      <c r="G36" s="630"/>
      <c r="H36" s="630"/>
      <c r="I36" s="629"/>
      <c r="J36" s="630"/>
      <c r="K36" s="629"/>
      <c r="L36" s="629"/>
      <c r="M36" s="932"/>
      <c r="N36" s="932"/>
      <c r="O36" s="932"/>
      <c r="P36" s="932"/>
      <c r="Q36" s="694"/>
      <c r="R36" s="694"/>
    </row>
    <row r="37" spans="1:18" ht="50.45" hidden="1" customHeight="1" x14ac:dyDescent="0.25">
      <c r="A37" s="629"/>
      <c r="B37" s="629"/>
      <c r="C37" s="629"/>
      <c r="D37" s="629"/>
      <c r="E37" s="630"/>
      <c r="F37" s="630"/>
      <c r="G37" s="630"/>
      <c r="H37" s="630"/>
      <c r="I37" s="629"/>
      <c r="J37" s="630"/>
      <c r="K37" s="629"/>
      <c r="L37" s="629"/>
      <c r="M37" s="932"/>
      <c r="N37" s="932"/>
      <c r="O37" s="932"/>
      <c r="P37" s="932"/>
      <c r="Q37" s="694"/>
      <c r="R37" s="694"/>
    </row>
    <row r="38" spans="1:18" x14ac:dyDescent="0.25">
      <c r="A38" s="975"/>
      <c r="B38" s="975"/>
      <c r="C38" s="975"/>
      <c r="D38" s="975"/>
      <c r="E38" s="975"/>
      <c r="F38" s="976"/>
      <c r="G38" s="975"/>
      <c r="H38" s="976"/>
      <c r="I38" s="975"/>
      <c r="J38" s="975"/>
      <c r="K38" s="975"/>
      <c r="L38" s="975"/>
      <c r="M38" s="975"/>
      <c r="N38" s="975"/>
      <c r="O38" s="975"/>
      <c r="P38" s="975"/>
      <c r="Q38" s="975"/>
      <c r="R38" s="975"/>
    </row>
    <row r="39" spans="1:18" x14ac:dyDescent="0.25">
      <c r="M39" s="814" t="s">
        <v>70</v>
      </c>
      <c r="N39" s="815"/>
      <c r="O39" s="814" t="s">
        <v>71</v>
      </c>
      <c r="P39" s="815"/>
    </row>
    <row r="40" spans="1:18" x14ac:dyDescent="0.25">
      <c r="M40" s="64" t="s">
        <v>72</v>
      </c>
      <c r="N40" s="64" t="s">
        <v>73</v>
      </c>
      <c r="O40" s="64" t="s">
        <v>72</v>
      </c>
      <c r="P40" s="64" t="s">
        <v>73</v>
      </c>
    </row>
    <row r="41" spans="1:18" x14ac:dyDescent="0.25">
      <c r="M41" s="49">
        <v>6</v>
      </c>
      <c r="N41" s="50">
        <f>O7+O9+O11+P11+O17+O25+O28+P28</f>
        <v>492200</v>
      </c>
      <c r="O41" s="43" t="s">
        <v>74</v>
      </c>
      <c r="P41" s="44" t="s">
        <v>74</v>
      </c>
    </row>
  </sheetData>
  <mergeCells count="124">
    <mergeCell ref="A25:A27"/>
    <mergeCell ref="B25:B27"/>
    <mergeCell ref="C25:C27"/>
    <mergeCell ref="D25:D27"/>
    <mergeCell ref="M39:N39"/>
    <mergeCell ref="O39:P39"/>
    <mergeCell ref="A17:A24"/>
    <mergeCell ref="M17:M24"/>
    <mergeCell ref="N17:N24"/>
    <mergeCell ref="O17:O24"/>
    <mergeCell ref="P17:P24"/>
    <mergeCell ref="Q17:Q24"/>
    <mergeCell ref="R17:R24"/>
    <mergeCell ref="E25:E27"/>
    <mergeCell ref="F25:F27"/>
    <mergeCell ref="G25:G27"/>
    <mergeCell ref="J25:J27"/>
    <mergeCell ref="K25:K27"/>
    <mergeCell ref="L25:L27"/>
    <mergeCell ref="M25:M27"/>
    <mergeCell ref="N25:N27"/>
    <mergeCell ref="O25:O27"/>
    <mergeCell ref="A11:A16"/>
    <mergeCell ref="B11:B16"/>
    <mergeCell ref="C11:C16"/>
    <mergeCell ref="D11:D16"/>
    <mergeCell ref="E11:E16"/>
    <mergeCell ref="F11:F16"/>
    <mergeCell ref="G11:G12"/>
    <mergeCell ref="J11:J16"/>
    <mergeCell ref="K11:K12"/>
    <mergeCell ref="L11:L12"/>
    <mergeCell ref="M11:M16"/>
    <mergeCell ref="N11:N16"/>
    <mergeCell ref="O11:O16"/>
    <mergeCell ref="P11:P16"/>
    <mergeCell ref="Q11:Q16"/>
    <mergeCell ref="R11:R16"/>
    <mergeCell ref="G13:G14"/>
    <mergeCell ref="K13:K14"/>
    <mergeCell ref="L13:L14"/>
    <mergeCell ref="J7:J8"/>
    <mergeCell ref="K7:K8"/>
    <mergeCell ref="L7:L8"/>
    <mergeCell ref="M7:M8"/>
    <mergeCell ref="N7:N8"/>
    <mergeCell ref="O7:O8"/>
    <mergeCell ref="A9:A10"/>
    <mergeCell ref="B9:B10"/>
    <mergeCell ref="C9:C10"/>
    <mergeCell ref="D9:D10"/>
    <mergeCell ref="E9:E10"/>
    <mergeCell ref="F9:F10"/>
    <mergeCell ref="J9:J10"/>
    <mergeCell ref="K9:K10"/>
    <mergeCell ref="G9:G10"/>
    <mergeCell ref="L9:L10"/>
    <mergeCell ref="M9:M10"/>
    <mergeCell ref="R9:R10"/>
    <mergeCell ref="Q4:Q5"/>
    <mergeCell ref="R4:R5"/>
    <mergeCell ref="A7:A8"/>
    <mergeCell ref="B7:B8"/>
    <mergeCell ref="C7:C8"/>
    <mergeCell ref="D7:D8"/>
    <mergeCell ref="E7:E8"/>
    <mergeCell ref="F7:F8"/>
    <mergeCell ref="G4:G5"/>
    <mergeCell ref="H4:I4"/>
    <mergeCell ref="J4:J5"/>
    <mergeCell ref="K4:L4"/>
    <mergeCell ref="M4:N4"/>
    <mergeCell ref="O4:P4"/>
    <mergeCell ref="A4:A5"/>
    <mergeCell ref="B4:B5"/>
    <mergeCell ref="C4:C5"/>
    <mergeCell ref="D4:D5"/>
    <mergeCell ref="E4:E5"/>
    <mergeCell ref="Q28:Q37"/>
    <mergeCell ref="R28:R37"/>
    <mergeCell ref="G32:G37"/>
    <mergeCell ref="F4:F5"/>
    <mergeCell ref="P7:P8"/>
    <mergeCell ref="Q7:Q8"/>
    <mergeCell ref="R7:R8"/>
    <mergeCell ref="B17:B24"/>
    <mergeCell ref="C17:C24"/>
    <mergeCell ref="D17:D24"/>
    <mergeCell ref="E17:E24"/>
    <mergeCell ref="F17:F24"/>
    <mergeCell ref="G17:G18"/>
    <mergeCell ref="J17:J24"/>
    <mergeCell ref="K17:K24"/>
    <mergeCell ref="L17:L24"/>
    <mergeCell ref="G19:G24"/>
    <mergeCell ref="H19:H24"/>
    <mergeCell ref="I19:I24"/>
    <mergeCell ref="N9:N10"/>
    <mergeCell ref="O9:O10"/>
    <mergeCell ref="P9:P10"/>
    <mergeCell ref="Q9:Q10"/>
    <mergeCell ref="H32:H37"/>
    <mergeCell ref="I32:I37"/>
    <mergeCell ref="P25:P27"/>
    <mergeCell ref="Q25:Q27"/>
    <mergeCell ref="R25:R27"/>
    <mergeCell ref="H26:H27"/>
    <mergeCell ref="I26:I27"/>
    <mergeCell ref="A28:A37"/>
    <mergeCell ref="B28:B37"/>
    <mergeCell ref="C28:C37"/>
    <mergeCell ref="D28:D37"/>
    <mergeCell ref="E28:E37"/>
    <mergeCell ref="F28:F37"/>
    <mergeCell ref="G28:G31"/>
    <mergeCell ref="H28:H30"/>
    <mergeCell ref="I28:I30"/>
    <mergeCell ref="J28:J37"/>
    <mergeCell ref="K28:K37"/>
    <mergeCell ref="L28:L37"/>
    <mergeCell ref="M28:M37"/>
    <mergeCell ref="N28:N37"/>
    <mergeCell ref="O28:O37"/>
    <mergeCell ref="P28:P37"/>
  </mergeCells>
  <pageMargins left="0.7" right="0.7" top="0.75" bottom="0.75" header="0.3" footer="0.3"/>
  <ignoredErrors>
    <ignoredError sqref="I31 I7:I8 I9:I10 I17:I18 I28"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S20"/>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37.85546875" style="6" customWidth="1"/>
    <col min="6" max="6" width="80.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1697</v>
      </c>
    </row>
    <row r="3" spans="1:19" x14ac:dyDescent="0.25">
      <c r="M3" s="8"/>
      <c r="N3" s="8"/>
      <c r="O3" s="8"/>
      <c r="P3" s="8"/>
    </row>
    <row r="4" spans="1:1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ht="35.25" customHeight="1" x14ac:dyDescent="0.2">
      <c r="A5" s="655"/>
      <c r="B5" s="657"/>
      <c r="C5" s="657"/>
      <c r="D5" s="657"/>
      <c r="E5" s="655"/>
      <c r="F5" s="655"/>
      <c r="G5" s="655"/>
      <c r="H5" s="82" t="s">
        <v>14</v>
      </c>
      <c r="I5" s="82" t="s">
        <v>15</v>
      </c>
      <c r="J5" s="655"/>
      <c r="K5" s="83">
        <v>2020</v>
      </c>
      <c r="L5" s="83">
        <v>2021</v>
      </c>
      <c r="M5" s="13">
        <v>2020</v>
      </c>
      <c r="N5" s="13">
        <v>2021</v>
      </c>
      <c r="O5" s="13">
        <v>2020</v>
      </c>
      <c r="P5" s="13">
        <v>2021</v>
      </c>
      <c r="Q5" s="655"/>
      <c r="R5" s="657"/>
      <c r="S5" s="9"/>
    </row>
    <row r="6" spans="1:19" s="10" customFormat="1" ht="15.75" customHeight="1" x14ac:dyDescent="0.2">
      <c r="A6" s="81" t="s">
        <v>16</v>
      </c>
      <c r="B6" s="82" t="s">
        <v>17</v>
      </c>
      <c r="C6" s="82" t="s">
        <v>18</v>
      </c>
      <c r="D6" s="82" t="s">
        <v>19</v>
      </c>
      <c r="E6" s="81" t="s">
        <v>20</v>
      </c>
      <c r="F6" s="81" t="s">
        <v>21</v>
      </c>
      <c r="G6" s="81" t="s">
        <v>22</v>
      </c>
      <c r="H6" s="82" t="s">
        <v>23</v>
      </c>
      <c r="I6" s="82" t="s">
        <v>24</v>
      </c>
      <c r="J6" s="81" t="s">
        <v>25</v>
      </c>
      <c r="K6" s="83" t="s">
        <v>26</v>
      </c>
      <c r="L6" s="83" t="s">
        <v>27</v>
      </c>
      <c r="M6" s="84" t="s">
        <v>28</v>
      </c>
      <c r="N6" s="84" t="s">
        <v>29</v>
      </c>
      <c r="O6" s="84" t="s">
        <v>30</v>
      </c>
      <c r="P6" s="84" t="s">
        <v>31</v>
      </c>
      <c r="Q6" s="81" t="s">
        <v>32</v>
      </c>
      <c r="R6" s="82" t="s">
        <v>33</v>
      </c>
      <c r="S6" s="9"/>
    </row>
    <row r="7" spans="1:19" s="17" customFormat="1" ht="133.5" customHeight="1" x14ac:dyDescent="0.25">
      <c r="A7" s="625">
        <v>1</v>
      </c>
      <c r="B7" s="951">
        <v>1</v>
      </c>
      <c r="C7" s="951">
        <v>4</v>
      </c>
      <c r="D7" s="627">
        <v>5</v>
      </c>
      <c r="E7" s="627" t="s">
        <v>552</v>
      </c>
      <c r="F7" s="713" t="s">
        <v>900</v>
      </c>
      <c r="G7" s="312" t="s">
        <v>553</v>
      </c>
      <c r="H7" s="313" t="s">
        <v>554</v>
      </c>
      <c r="I7" s="313">
        <v>1</v>
      </c>
      <c r="J7" s="951" t="s">
        <v>555</v>
      </c>
      <c r="K7" s="641" t="s">
        <v>131</v>
      </c>
      <c r="L7" s="951"/>
      <c r="M7" s="864">
        <v>150000</v>
      </c>
      <c r="N7" s="948"/>
      <c r="O7" s="864">
        <v>150000</v>
      </c>
      <c r="P7" s="948"/>
      <c r="Q7" s="627" t="s">
        <v>556</v>
      </c>
      <c r="R7" s="627" t="s">
        <v>557</v>
      </c>
      <c r="S7" s="16"/>
    </row>
    <row r="8" spans="1:19" s="17" customFormat="1" ht="139.5" customHeight="1" x14ac:dyDescent="0.25">
      <c r="A8" s="930"/>
      <c r="B8" s="952"/>
      <c r="C8" s="952"/>
      <c r="D8" s="634"/>
      <c r="E8" s="634"/>
      <c r="F8" s="714"/>
      <c r="G8" s="228" t="s">
        <v>127</v>
      </c>
      <c r="H8" s="228" t="s">
        <v>392</v>
      </c>
      <c r="I8" s="250" t="s">
        <v>537</v>
      </c>
      <c r="J8" s="952"/>
      <c r="K8" s="954"/>
      <c r="L8" s="952"/>
      <c r="M8" s="947"/>
      <c r="N8" s="949"/>
      <c r="O8" s="947"/>
      <c r="P8" s="949"/>
      <c r="Q8" s="634"/>
      <c r="R8" s="634"/>
      <c r="S8" s="16"/>
    </row>
    <row r="9" spans="1:19" s="17" customFormat="1" ht="174" customHeight="1" x14ac:dyDescent="0.25">
      <c r="A9" s="626"/>
      <c r="B9" s="953"/>
      <c r="C9" s="953"/>
      <c r="D9" s="628"/>
      <c r="E9" s="628"/>
      <c r="F9" s="715"/>
      <c r="G9" s="270" t="s">
        <v>407</v>
      </c>
      <c r="H9" s="228" t="s">
        <v>558</v>
      </c>
      <c r="I9" s="250" t="s">
        <v>559</v>
      </c>
      <c r="J9" s="953"/>
      <c r="K9" s="642"/>
      <c r="L9" s="953"/>
      <c r="M9" s="865"/>
      <c r="N9" s="950"/>
      <c r="O9" s="865"/>
      <c r="P9" s="950"/>
      <c r="Q9" s="628"/>
      <c r="R9" s="628"/>
      <c r="S9" s="16"/>
    </row>
    <row r="10" spans="1:19" s="17" customFormat="1" ht="132" customHeight="1" x14ac:dyDescent="0.25">
      <c r="A10" s="229">
        <v>2</v>
      </c>
      <c r="B10" s="229">
        <v>1</v>
      </c>
      <c r="C10" s="229">
        <v>4</v>
      </c>
      <c r="D10" s="228">
        <v>2</v>
      </c>
      <c r="E10" s="228" t="s">
        <v>560</v>
      </c>
      <c r="F10" s="231" t="s">
        <v>561</v>
      </c>
      <c r="G10" s="228" t="s">
        <v>127</v>
      </c>
      <c r="H10" s="228" t="s">
        <v>392</v>
      </c>
      <c r="I10" s="250" t="s">
        <v>404</v>
      </c>
      <c r="J10" s="228" t="s">
        <v>562</v>
      </c>
      <c r="K10" s="234" t="s">
        <v>79</v>
      </c>
      <c r="L10" s="234"/>
      <c r="M10" s="235">
        <v>36000</v>
      </c>
      <c r="N10" s="229"/>
      <c r="O10" s="235">
        <v>36000</v>
      </c>
      <c r="P10" s="235"/>
      <c r="Q10" s="228" t="s">
        <v>556</v>
      </c>
      <c r="R10" s="228" t="s">
        <v>557</v>
      </c>
      <c r="S10" s="16"/>
    </row>
    <row r="11" spans="1:19" s="17" customFormat="1" ht="138" customHeight="1" x14ac:dyDescent="0.25">
      <c r="A11" s="228">
        <v>3</v>
      </c>
      <c r="B11" s="228">
        <v>1</v>
      </c>
      <c r="C11" s="228">
        <v>4</v>
      </c>
      <c r="D11" s="228">
        <v>2</v>
      </c>
      <c r="E11" s="228" t="s">
        <v>563</v>
      </c>
      <c r="F11" s="231" t="s">
        <v>564</v>
      </c>
      <c r="G11" s="228" t="s">
        <v>127</v>
      </c>
      <c r="H11" s="228" t="s">
        <v>392</v>
      </c>
      <c r="I11" s="250" t="s">
        <v>404</v>
      </c>
      <c r="J11" s="228" t="s">
        <v>562</v>
      </c>
      <c r="K11" s="229" t="s">
        <v>79</v>
      </c>
      <c r="L11" s="234"/>
      <c r="M11" s="252">
        <v>27000</v>
      </c>
      <c r="N11" s="303"/>
      <c r="O11" s="252">
        <v>27000</v>
      </c>
      <c r="P11" s="303"/>
      <c r="Q11" s="228" t="s">
        <v>556</v>
      </c>
      <c r="R11" s="228" t="s">
        <v>557</v>
      </c>
    </row>
    <row r="12" spans="1:19" s="37" customFormat="1" ht="168" customHeight="1" x14ac:dyDescent="0.25">
      <c r="A12" s="229">
        <v>4</v>
      </c>
      <c r="B12" s="229">
        <v>1</v>
      </c>
      <c r="C12" s="229">
        <v>4</v>
      </c>
      <c r="D12" s="229">
        <v>2</v>
      </c>
      <c r="E12" s="228" t="s">
        <v>565</v>
      </c>
      <c r="F12" s="231" t="s">
        <v>566</v>
      </c>
      <c r="G12" s="228" t="s">
        <v>127</v>
      </c>
      <c r="H12" s="228" t="s">
        <v>392</v>
      </c>
      <c r="I12" s="229">
        <v>25</v>
      </c>
      <c r="J12" s="228" t="s">
        <v>562</v>
      </c>
      <c r="K12" s="229" t="s">
        <v>79</v>
      </c>
      <c r="L12" s="314"/>
      <c r="M12" s="235">
        <v>33000</v>
      </c>
      <c r="N12" s="314"/>
      <c r="O12" s="235">
        <v>33000</v>
      </c>
      <c r="P12" s="314"/>
      <c r="Q12" s="228" t="s">
        <v>556</v>
      </c>
      <c r="R12" s="228" t="s">
        <v>557</v>
      </c>
    </row>
    <row r="13" spans="1:19" ht="57.75" customHeight="1" x14ac:dyDescent="0.25">
      <c r="A13" s="592">
        <v>5</v>
      </c>
      <c r="B13" s="583">
        <v>1</v>
      </c>
      <c r="C13" s="583">
        <v>4</v>
      </c>
      <c r="D13" s="592">
        <v>2</v>
      </c>
      <c r="E13" s="583" t="s">
        <v>567</v>
      </c>
      <c r="F13" s="945" t="s">
        <v>568</v>
      </c>
      <c r="G13" s="945" t="s">
        <v>569</v>
      </c>
      <c r="H13" s="88" t="s">
        <v>570</v>
      </c>
      <c r="I13" s="88">
        <v>3</v>
      </c>
      <c r="J13" s="583" t="s">
        <v>571</v>
      </c>
      <c r="K13" s="592" t="s">
        <v>131</v>
      </c>
      <c r="L13" s="583"/>
      <c r="M13" s="691">
        <v>4000</v>
      </c>
      <c r="N13" s="583"/>
      <c r="O13" s="691">
        <v>4000</v>
      </c>
      <c r="P13" s="583"/>
      <c r="Q13" s="577" t="s">
        <v>556</v>
      </c>
      <c r="R13" s="583" t="s">
        <v>557</v>
      </c>
    </row>
    <row r="14" spans="1:19" ht="57" customHeight="1" x14ac:dyDescent="0.25">
      <c r="A14" s="594"/>
      <c r="B14" s="585"/>
      <c r="C14" s="585"/>
      <c r="D14" s="594"/>
      <c r="E14" s="585"/>
      <c r="F14" s="946"/>
      <c r="G14" s="946"/>
      <c r="H14" s="74" t="s">
        <v>392</v>
      </c>
      <c r="I14" s="88">
        <v>30</v>
      </c>
      <c r="J14" s="585"/>
      <c r="K14" s="594"/>
      <c r="L14" s="585"/>
      <c r="M14" s="585"/>
      <c r="N14" s="585"/>
      <c r="O14" s="585"/>
      <c r="P14" s="585"/>
      <c r="Q14" s="579"/>
      <c r="R14" s="585"/>
    </row>
    <row r="15" spans="1:19" ht="144" customHeight="1" x14ac:dyDescent="0.25">
      <c r="A15" s="89">
        <v>6</v>
      </c>
      <c r="B15" s="89">
        <v>1</v>
      </c>
      <c r="C15" s="89">
        <v>4</v>
      </c>
      <c r="D15" s="89">
        <v>2</v>
      </c>
      <c r="E15" s="88" t="s">
        <v>572</v>
      </c>
      <c r="F15" s="85" t="s">
        <v>573</v>
      </c>
      <c r="G15" s="89" t="s">
        <v>574</v>
      </c>
      <c r="H15" s="74" t="s">
        <v>392</v>
      </c>
      <c r="I15" s="88">
        <v>100</v>
      </c>
      <c r="J15" s="88" t="s">
        <v>571</v>
      </c>
      <c r="K15" s="89" t="s">
        <v>349</v>
      </c>
      <c r="L15" s="76"/>
      <c r="M15" s="90">
        <v>50000</v>
      </c>
      <c r="N15" s="76"/>
      <c r="O15" s="90">
        <v>50000</v>
      </c>
      <c r="P15" s="76"/>
      <c r="Q15" s="75" t="s">
        <v>556</v>
      </c>
      <c r="R15" s="88" t="s">
        <v>557</v>
      </c>
    </row>
    <row r="16" spans="1:19" ht="17.25" customHeight="1" x14ac:dyDescent="0.25">
      <c r="A16" s="77"/>
      <c r="B16" s="77"/>
      <c r="C16" s="77"/>
      <c r="D16" s="77"/>
      <c r="E16" s="77"/>
      <c r="F16" s="77"/>
      <c r="G16" s="77"/>
      <c r="H16" s="77"/>
      <c r="I16" s="77"/>
      <c r="J16" s="77"/>
      <c r="K16" s="77"/>
      <c r="L16" s="77"/>
      <c r="M16" s="77"/>
      <c r="N16" s="77"/>
      <c r="O16" s="77"/>
      <c r="P16" s="77"/>
      <c r="Q16" s="77"/>
      <c r="R16" s="77"/>
    </row>
    <row r="17" spans="1:18" ht="17.25" customHeight="1" x14ac:dyDescent="0.25">
      <c r="A17" s="77"/>
      <c r="B17" s="77"/>
      <c r="C17" s="77"/>
      <c r="D17" s="77"/>
      <c r="E17" s="77"/>
      <c r="F17" s="77"/>
      <c r="G17" s="77"/>
      <c r="H17" s="77"/>
      <c r="I17" s="77"/>
      <c r="J17" s="77"/>
      <c r="K17" s="77"/>
      <c r="L17" s="77"/>
      <c r="M17" s="814" t="s">
        <v>70</v>
      </c>
      <c r="N17" s="815"/>
      <c r="O17" s="814" t="s">
        <v>71</v>
      </c>
      <c r="P17" s="815"/>
      <c r="Q17" s="77"/>
      <c r="R17" s="77"/>
    </row>
    <row r="18" spans="1:18" ht="17.25" customHeight="1" x14ac:dyDescent="0.25">
      <c r="A18" s="77"/>
      <c r="B18" s="77"/>
      <c r="C18" s="77"/>
      <c r="D18" s="77"/>
      <c r="E18" s="77"/>
      <c r="F18" s="77"/>
      <c r="G18" s="77"/>
      <c r="H18" s="77"/>
      <c r="I18" s="77"/>
      <c r="J18" s="77"/>
      <c r="K18" s="77"/>
      <c r="L18" s="77"/>
      <c r="M18" s="64" t="s">
        <v>72</v>
      </c>
      <c r="N18" s="64" t="s">
        <v>73</v>
      </c>
      <c r="O18" s="64" t="s">
        <v>72</v>
      </c>
      <c r="P18" s="64" t="s">
        <v>73</v>
      </c>
      <c r="Q18" s="77"/>
      <c r="R18" s="77"/>
    </row>
    <row r="19" spans="1:18" ht="17.25" customHeight="1" x14ac:dyDescent="0.25">
      <c r="A19" s="77"/>
      <c r="B19" s="77"/>
      <c r="C19" s="77"/>
      <c r="D19" s="77"/>
      <c r="E19" s="77"/>
      <c r="F19" s="77"/>
      <c r="G19" s="77"/>
      <c r="H19" s="77"/>
      <c r="I19" s="77"/>
      <c r="J19" s="77"/>
      <c r="K19" s="77"/>
      <c r="L19" s="77"/>
      <c r="M19" s="49">
        <v>6</v>
      </c>
      <c r="N19" s="50">
        <f>O7+O10+O11+O12+O13+O15</f>
        <v>300000</v>
      </c>
      <c r="O19" s="43" t="s">
        <v>74</v>
      </c>
      <c r="P19" s="44" t="s">
        <v>74</v>
      </c>
      <c r="Q19" s="77"/>
      <c r="R19" s="77"/>
    </row>
    <row r="20" spans="1:18" ht="17.25" customHeight="1" x14ac:dyDescent="0.25">
      <c r="A20" s="77"/>
      <c r="B20" s="77"/>
      <c r="C20" s="77"/>
      <c r="D20" s="77"/>
      <c r="E20" s="77"/>
      <c r="F20" s="77"/>
      <c r="G20" s="77"/>
      <c r="H20" s="77"/>
      <c r="I20" s="77"/>
      <c r="J20" s="77"/>
      <c r="K20" s="77"/>
      <c r="L20" s="77"/>
      <c r="M20" s="77"/>
      <c r="N20" s="77"/>
      <c r="O20" s="77"/>
      <c r="P20" s="77"/>
      <c r="Q20" s="77"/>
      <c r="R20" s="77"/>
    </row>
  </sheetData>
  <mergeCells count="47">
    <mergeCell ref="M17:N17"/>
    <mergeCell ref="O17:P17"/>
    <mergeCell ref="A7:A9"/>
    <mergeCell ref="M7:M9"/>
    <mergeCell ref="N7:N9"/>
    <mergeCell ref="O7:O9"/>
    <mergeCell ref="P7:P9"/>
    <mergeCell ref="B7:B9"/>
    <mergeCell ref="C7:C9"/>
    <mergeCell ref="D7:D9"/>
    <mergeCell ref="E7:E9"/>
    <mergeCell ref="F7:F9"/>
    <mergeCell ref="J7:J9"/>
    <mergeCell ref="K7:K9"/>
    <mergeCell ref="L7:L9"/>
    <mergeCell ref="Q4:Q5"/>
    <mergeCell ref="R4:R5"/>
    <mergeCell ref="G4:G5"/>
    <mergeCell ref="H4:I4"/>
    <mergeCell ref="J4:J5"/>
    <mergeCell ref="K4:L4"/>
    <mergeCell ref="M4:N4"/>
    <mergeCell ref="O4:P4"/>
    <mergeCell ref="F4:F5"/>
    <mergeCell ref="A4:A5"/>
    <mergeCell ref="B4:B5"/>
    <mergeCell ref="C4:C5"/>
    <mergeCell ref="D4:D5"/>
    <mergeCell ref="E4:E5"/>
    <mergeCell ref="P13:P14"/>
    <mergeCell ref="Q13:Q14"/>
    <mergeCell ref="R7:R9"/>
    <mergeCell ref="R13:R14"/>
    <mergeCell ref="Q7:Q9"/>
    <mergeCell ref="A13:A14"/>
    <mergeCell ref="B13:B14"/>
    <mergeCell ref="C13:C14"/>
    <mergeCell ref="D13:D14"/>
    <mergeCell ref="E13:E14"/>
    <mergeCell ref="F13:F14"/>
    <mergeCell ref="G13:G14"/>
    <mergeCell ref="J13:J14"/>
    <mergeCell ref="K13:K14"/>
    <mergeCell ref="L13:L14"/>
    <mergeCell ref="M13:M14"/>
    <mergeCell ref="N13:N14"/>
    <mergeCell ref="O13:O14"/>
  </mergeCells>
  <pageMargins left="0.7" right="0.7" top="0.75" bottom="0.75" header="0.3" footer="0.3"/>
  <ignoredErrors>
    <ignoredError sqref="I8:I9 I10 I11"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S22"/>
  <sheetViews>
    <sheetView zoomScale="60" zoomScaleNormal="6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2.285156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1696</v>
      </c>
    </row>
    <row r="3" spans="1:19" x14ac:dyDescent="0.25">
      <c r="M3" s="8"/>
      <c r="N3" s="8"/>
      <c r="O3" s="8"/>
      <c r="P3" s="8"/>
    </row>
    <row r="4" spans="1:1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ht="35.25" customHeight="1" x14ac:dyDescent="0.2">
      <c r="A5" s="655"/>
      <c r="B5" s="657"/>
      <c r="C5" s="657"/>
      <c r="D5" s="657"/>
      <c r="E5" s="655"/>
      <c r="F5" s="655"/>
      <c r="G5" s="655"/>
      <c r="H5" s="82" t="s">
        <v>14</v>
      </c>
      <c r="I5" s="82" t="s">
        <v>15</v>
      </c>
      <c r="J5" s="655"/>
      <c r="K5" s="83">
        <v>2020</v>
      </c>
      <c r="L5" s="83">
        <v>2021</v>
      </c>
      <c r="M5" s="13">
        <v>2020</v>
      </c>
      <c r="N5" s="13">
        <v>2021</v>
      </c>
      <c r="O5" s="13">
        <v>2020</v>
      </c>
      <c r="P5" s="13">
        <v>2021</v>
      </c>
      <c r="Q5" s="655"/>
      <c r="R5" s="657"/>
      <c r="S5" s="9"/>
    </row>
    <row r="6" spans="1:19" s="10" customFormat="1" ht="15.75" customHeight="1" x14ac:dyDescent="0.2">
      <c r="A6" s="81" t="s">
        <v>16</v>
      </c>
      <c r="B6" s="82" t="s">
        <v>17</v>
      </c>
      <c r="C6" s="82" t="s">
        <v>18</v>
      </c>
      <c r="D6" s="82" t="s">
        <v>19</v>
      </c>
      <c r="E6" s="81" t="s">
        <v>20</v>
      </c>
      <c r="F6" s="81" t="s">
        <v>21</v>
      </c>
      <c r="G6" s="81" t="s">
        <v>22</v>
      </c>
      <c r="H6" s="82" t="s">
        <v>23</v>
      </c>
      <c r="I6" s="82" t="s">
        <v>24</v>
      </c>
      <c r="J6" s="81" t="s">
        <v>25</v>
      </c>
      <c r="K6" s="83" t="s">
        <v>26</v>
      </c>
      <c r="L6" s="83" t="s">
        <v>27</v>
      </c>
      <c r="M6" s="84" t="s">
        <v>28</v>
      </c>
      <c r="N6" s="84" t="s">
        <v>29</v>
      </c>
      <c r="O6" s="84" t="s">
        <v>30</v>
      </c>
      <c r="P6" s="84" t="s">
        <v>31</v>
      </c>
      <c r="Q6" s="81" t="s">
        <v>32</v>
      </c>
      <c r="R6" s="82" t="s">
        <v>33</v>
      </c>
      <c r="S6" s="9"/>
    </row>
    <row r="7" spans="1:19" s="10" customFormat="1" ht="66.75" customHeight="1" x14ac:dyDescent="0.2">
      <c r="A7" s="616">
        <v>1</v>
      </c>
      <c r="B7" s="616">
        <v>1</v>
      </c>
      <c r="C7" s="616">
        <v>4</v>
      </c>
      <c r="D7" s="700">
        <v>2</v>
      </c>
      <c r="E7" s="700" t="s">
        <v>575</v>
      </c>
      <c r="F7" s="700" t="s">
        <v>576</v>
      </c>
      <c r="G7" s="700" t="s">
        <v>577</v>
      </c>
      <c r="H7" s="118" t="s">
        <v>578</v>
      </c>
      <c r="I7" s="118">
        <v>1</v>
      </c>
      <c r="J7" s="700" t="s">
        <v>579</v>
      </c>
      <c r="K7" s="647" t="s">
        <v>79</v>
      </c>
      <c r="L7" s="737"/>
      <c r="M7" s="649">
        <v>25000</v>
      </c>
      <c r="N7" s="739"/>
      <c r="O7" s="649">
        <v>25000</v>
      </c>
      <c r="P7" s="739"/>
      <c r="Q7" s="700" t="s">
        <v>580</v>
      </c>
      <c r="R7" s="700" t="s">
        <v>581</v>
      </c>
      <c r="S7" s="9"/>
    </row>
    <row r="8" spans="1:19" s="37" customFormat="1" ht="111.75" customHeight="1" x14ac:dyDescent="0.25">
      <c r="A8" s="651"/>
      <c r="B8" s="651"/>
      <c r="C8" s="651"/>
      <c r="D8" s="701"/>
      <c r="E8" s="701"/>
      <c r="F8" s="701"/>
      <c r="G8" s="701"/>
      <c r="H8" s="78" t="s">
        <v>582</v>
      </c>
      <c r="I8" s="68" t="s">
        <v>583</v>
      </c>
      <c r="J8" s="701"/>
      <c r="K8" s="648"/>
      <c r="L8" s="738"/>
      <c r="M8" s="650"/>
      <c r="N8" s="740"/>
      <c r="O8" s="650"/>
      <c r="P8" s="740"/>
      <c r="Q8" s="701"/>
      <c r="R8" s="701"/>
      <c r="S8" s="104"/>
    </row>
    <row r="9" spans="1:19" s="37" customFormat="1" ht="75.75" customHeight="1" x14ac:dyDescent="0.25">
      <c r="A9" s="592">
        <v>2</v>
      </c>
      <c r="B9" s="592">
        <v>1</v>
      </c>
      <c r="C9" s="592">
        <v>4</v>
      </c>
      <c r="D9" s="583">
        <v>2</v>
      </c>
      <c r="E9" s="583" t="s">
        <v>584</v>
      </c>
      <c r="F9" s="583" t="s">
        <v>585</v>
      </c>
      <c r="G9" s="610" t="s">
        <v>586</v>
      </c>
      <c r="H9" s="96" t="s">
        <v>578</v>
      </c>
      <c r="I9" s="96">
        <v>1</v>
      </c>
      <c r="J9" s="610" t="s">
        <v>587</v>
      </c>
      <c r="K9" s="704" t="s">
        <v>79</v>
      </c>
      <c r="L9" s="700"/>
      <c r="M9" s="703">
        <v>45000</v>
      </c>
      <c r="N9" s="700"/>
      <c r="O9" s="703">
        <v>45000</v>
      </c>
      <c r="P9" s="700"/>
      <c r="Q9" s="700" t="s">
        <v>580</v>
      </c>
      <c r="R9" s="700" t="s">
        <v>581</v>
      </c>
      <c r="S9" s="104"/>
    </row>
    <row r="10" spans="1:19" ht="156" customHeight="1" x14ac:dyDescent="0.25">
      <c r="A10" s="594"/>
      <c r="B10" s="594"/>
      <c r="C10" s="594"/>
      <c r="D10" s="585"/>
      <c r="E10" s="585"/>
      <c r="F10" s="585"/>
      <c r="G10" s="612"/>
      <c r="H10" s="88" t="s">
        <v>588</v>
      </c>
      <c r="I10" s="69" t="s">
        <v>537</v>
      </c>
      <c r="J10" s="612"/>
      <c r="K10" s="854"/>
      <c r="L10" s="701"/>
      <c r="M10" s="709"/>
      <c r="N10" s="701"/>
      <c r="O10" s="709"/>
      <c r="P10" s="701"/>
      <c r="Q10" s="701"/>
      <c r="R10" s="701"/>
      <c r="S10" s="109"/>
    </row>
    <row r="11" spans="1:19" s="34" customFormat="1" ht="201" customHeight="1" x14ac:dyDescent="0.25">
      <c r="A11" s="229">
        <v>3</v>
      </c>
      <c r="B11" s="229">
        <v>1</v>
      </c>
      <c r="C11" s="229">
        <v>4</v>
      </c>
      <c r="D11" s="229">
        <v>2</v>
      </c>
      <c r="E11" s="231" t="s">
        <v>589</v>
      </c>
      <c r="F11" s="315" t="s">
        <v>739</v>
      </c>
      <c r="G11" s="228" t="s">
        <v>590</v>
      </c>
      <c r="H11" s="231" t="s">
        <v>591</v>
      </c>
      <c r="I11" s="228">
        <v>30</v>
      </c>
      <c r="J11" s="231" t="s">
        <v>592</v>
      </c>
      <c r="K11" s="229" t="s">
        <v>79</v>
      </c>
      <c r="L11" s="316"/>
      <c r="M11" s="235">
        <v>30000</v>
      </c>
      <c r="N11" s="316"/>
      <c r="O11" s="235">
        <v>30000</v>
      </c>
      <c r="P11" s="316"/>
      <c r="Q11" s="228" t="s">
        <v>580</v>
      </c>
      <c r="R11" s="228" t="s">
        <v>581</v>
      </c>
    </row>
    <row r="12" spans="1:19" s="17" customFormat="1" ht="235.5" customHeight="1" x14ac:dyDescent="0.25">
      <c r="A12" s="625">
        <v>4</v>
      </c>
      <c r="B12" s="625">
        <v>1</v>
      </c>
      <c r="C12" s="625">
        <v>4</v>
      </c>
      <c r="D12" s="625">
        <v>5</v>
      </c>
      <c r="E12" s="627" t="s">
        <v>593</v>
      </c>
      <c r="F12" s="713" t="s">
        <v>741</v>
      </c>
      <c r="G12" s="627" t="s">
        <v>742</v>
      </c>
      <c r="H12" s="231" t="s">
        <v>743</v>
      </c>
      <c r="I12" s="228">
        <v>1</v>
      </c>
      <c r="J12" s="627" t="s">
        <v>594</v>
      </c>
      <c r="K12" s="627" t="s">
        <v>740</v>
      </c>
      <c r="L12" s="627"/>
      <c r="M12" s="864">
        <v>50000</v>
      </c>
      <c r="N12" s="627"/>
      <c r="O12" s="864">
        <v>50000</v>
      </c>
      <c r="P12" s="955"/>
      <c r="Q12" s="627" t="s">
        <v>580</v>
      </c>
      <c r="R12" s="627" t="s">
        <v>581</v>
      </c>
      <c r="S12" s="16"/>
    </row>
    <row r="13" spans="1:19" s="17" customFormat="1" ht="222" customHeight="1" x14ac:dyDescent="0.25">
      <c r="A13" s="626"/>
      <c r="B13" s="626"/>
      <c r="C13" s="626"/>
      <c r="D13" s="626"/>
      <c r="E13" s="628"/>
      <c r="F13" s="715"/>
      <c r="G13" s="628"/>
      <c r="H13" s="231" t="s">
        <v>744</v>
      </c>
      <c r="I13" s="229">
        <v>2</v>
      </c>
      <c r="J13" s="628"/>
      <c r="K13" s="628"/>
      <c r="L13" s="628"/>
      <c r="M13" s="865"/>
      <c r="N13" s="628"/>
      <c r="O13" s="865"/>
      <c r="P13" s="956"/>
      <c r="Q13" s="628"/>
      <c r="R13" s="628"/>
    </row>
    <row r="14" spans="1:19" ht="185.25" customHeight="1" x14ac:dyDescent="0.25">
      <c r="A14" s="189">
        <v>5</v>
      </c>
      <c r="B14" s="88">
        <v>1</v>
      </c>
      <c r="C14" s="88">
        <v>4</v>
      </c>
      <c r="D14" s="88">
        <v>2</v>
      </c>
      <c r="E14" s="85" t="s">
        <v>745</v>
      </c>
      <c r="F14" s="85" t="s">
        <v>595</v>
      </c>
      <c r="G14" s="88" t="s">
        <v>590</v>
      </c>
      <c r="H14" s="88" t="s">
        <v>591</v>
      </c>
      <c r="I14" s="88">
        <v>45</v>
      </c>
      <c r="J14" s="88" t="s">
        <v>596</v>
      </c>
      <c r="K14" s="88" t="s">
        <v>79</v>
      </c>
      <c r="L14" s="79"/>
      <c r="M14" s="98">
        <v>110000</v>
      </c>
      <c r="N14" s="79"/>
      <c r="O14" s="98">
        <v>110000</v>
      </c>
      <c r="P14" s="80"/>
      <c r="Q14" s="79"/>
      <c r="R14" s="79"/>
    </row>
    <row r="15" spans="1:19" ht="231" customHeight="1" x14ac:dyDescent="0.25">
      <c r="A15" s="228">
        <v>6</v>
      </c>
      <c r="B15" s="228">
        <v>1</v>
      </c>
      <c r="C15" s="228">
        <v>4</v>
      </c>
      <c r="D15" s="228">
        <v>2</v>
      </c>
      <c r="E15" s="228" t="s">
        <v>597</v>
      </c>
      <c r="F15" s="231" t="s">
        <v>746</v>
      </c>
      <c r="G15" s="228" t="s">
        <v>747</v>
      </c>
      <c r="H15" s="228" t="s">
        <v>719</v>
      </c>
      <c r="I15" s="229">
        <v>1</v>
      </c>
      <c r="J15" s="228" t="s">
        <v>598</v>
      </c>
      <c r="K15" s="228" t="s">
        <v>748</v>
      </c>
      <c r="L15" s="234"/>
      <c r="M15" s="252">
        <v>20000</v>
      </c>
      <c r="N15" s="303"/>
      <c r="O15" s="252">
        <v>20000</v>
      </c>
      <c r="P15" s="303"/>
      <c r="Q15" s="228" t="s">
        <v>580</v>
      </c>
      <c r="R15" s="228" t="s">
        <v>581</v>
      </c>
    </row>
    <row r="16" spans="1:19" ht="179.25" customHeight="1" x14ac:dyDescent="0.25">
      <c r="A16" s="224">
        <v>7</v>
      </c>
      <c r="B16" s="224">
        <v>1</v>
      </c>
      <c r="C16" s="224">
        <v>4</v>
      </c>
      <c r="D16" s="224">
        <v>2</v>
      </c>
      <c r="E16" s="224" t="s">
        <v>749</v>
      </c>
      <c r="F16" s="225" t="s">
        <v>750</v>
      </c>
      <c r="G16" s="224" t="s">
        <v>747</v>
      </c>
      <c r="H16" s="224" t="s">
        <v>744</v>
      </c>
      <c r="I16" s="223">
        <v>1</v>
      </c>
      <c r="J16" s="224" t="s">
        <v>596</v>
      </c>
      <c r="K16" s="223" t="s">
        <v>79</v>
      </c>
      <c r="L16" s="226"/>
      <c r="M16" s="251">
        <v>20000</v>
      </c>
      <c r="N16" s="291"/>
      <c r="O16" s="251">
        <v>20000</v>
      </c>
      <c r="P16" s="291"/>
      <c r="Q16" s="228" t="s">
        <v>580</v>
      </c>
      <c r="R16" s="228" t="s">
        <v>581</v>
      </c>
    </row>
    <row r="17" spans="1:18" ht="340.5" customHeight="1" x14ac:dyDescent="0.25">
      <c r="A17" s="224">
        <v>8</v>
      </c>
      <c r="B17" s="224">
        <v>1</v>
      </c>
      <c r="C17" s="224">
        <v>4</v>
      </c>
      <c r="D17" s="224">
        <v>2</v>
      </c>
      <c r="E17" s="224" t="s">
        <v>751</v>
      </c>
      <c r="F17" s="225" t="s">
        <v>752</v>
      </c>
      <c r="G17" s="224" t="s">
        <v>753</v>
      </c>
      <c r="H17" s="224" t="s">
        <v>744</v>
      </c>
      <c r="I17" s="223">
        <v>2</v>
      </c>
      <c r="J17" s="224" t="s">
        <v>754</v>
      </c>
      <c r="K17" s="224" t="s">
        <v>755</v>
      </c>
      <c r="L17" s="226"/>
      <c r="M17" s="251">
        <v>20000</v>
      </c>
      <c r="N17" s="291"/>
      <c r="O17" s="251">
        <v>20000</v>
      </c>
      <c r="P17" s="291"/>
      <c r="Q17" s="228" t="s">
        <v>580</v>
      </c>
      <c r="R17" s="228" t="s">
        <v>581</v>
      </c>
    </row>
    <row r="18" spans="1:18" ht="200.25" customHeight="1" x14ac:dyDescent="0.25">
      <c r="A18" s="224">
        <v>9</v>
      </c>
      <c r="B18" s="224">
        <v>1</v>
      </c>
      <c r="C18" s="224">
        <v>4</v>
      </c>
      <c r="D18" s="224">
        <v>2</v>
      </c>
      <c r="E18" s="224" t="s">
        <v>756</v>
      </c>
      <c r="F18" s="225" t="s">
        <v>757</v>
      </c>
      <c r="G18" s="224" t="s">
        <v>753</v>
      </c>
      <c r="H18" s="224" t="s">
        <v>744</v>
      </c>
      <c r="I18" s="223">
        <v>1</v>
      </c>
      <c r="J18" s="224" t="s">
        <v>758</v>
      </c>
      <c r="K18" s="223" t="s">
        <v>42</v>
      </c>
      <c r="L18" s="226"/>
      <c r="M18" s="251">
        <v>20000</v>
      </c>
      <c r="N18" s="291"/>
      <c r="O18" s="251">
        <v>20000</v>
      </c>
      <c r="P18" s="291"/>
      <c r="Q18" s="228" t="s">
        <v>580</v>
      </c>
      <c r="R18" s="228" t="s">
        <v>581</v>
      </c>
    </row>
    <row r="20" spans="1:18" x14ac:dyDescent="0.25">
      <c r="M20" s="814" t="s">
        <v>70</v>
      </c>
      <c r="N20" s="815"/>
      <c r="O20" s="814" t="s">
        <v>71</v>
      </c>
      <c r="P20" s="815"/>
    </row>
    <row r="21" spans="1:18" x14ac:dyDescent="0.25">
      <c r="M21" s="64" t="s">
        <v>72</v>
      </c>
      <c r="N21" s="64" t="s">
        <v>73</v>
      </c>
      <c r="O21" s="64" t="s">
        <v>72</v>
      </c>
      <c r="P21" s="64" t="s">
        <v>73</v>
      </c>
    </row>
    <row r="22" spans="1:18" x14ac:dyDescent="0.25">
      <c r="M22" s="49">
        <v>9</v>
      </c>
      <c r="N22" s="50">
        <f>O7+O9+O11+O12+O14+O15+O16+O17+O18</f>
        <v>340000</v>
      </c>
      <c r="O22" s="43" t="s">
        <v>74</v>
      </c>
      <c r="P22" s="44" t="s">
        <v>74</v>
      </c>
    </row>
  </sheetData>
  <mergeCells count="64">
    <mergeCell ref="M20:N20"/>
    <mergeCell ref="O20:P20"/>
    <mergeCell ref="P9:P10"/>
    <mergeCell ref="Q9:Q10"/>
    <mergeCell ref="R9:R10"/>
    <mergeCell ref="J9:J10"/>
    <mergeCell ref="K9:K10"/>
    <mergeCell ref="L9:L10"/>
    <mergeCell ref="M9:M10"/>
    <mergeCell ref="N9:N10"/>
    <mergeCell ref="O9:O10"/>
    <mergeCell ref="K12:K13"/>
    <mergeCell ref="L12:L13"/>
    <mergeCell ref="A12:A13"/>
    <mergeCell ref="A9:A10"/>
    <mergeCell ref="B9:B10"/>
    <mergeCell ref="C9:C10"/>
    <mergeCell ref="D9:D10"/>
    <mergeCell ref="E9:E10"/>
    <mergeCell ref="F9:F10"/>
    <mergeCell ref="G9:G10"/>
    <mergeCell ref="K4:L4"/>
    <mergeCell ref="M4:N4"/>
    <mergeCell ref="O4:P4"/>
    <mergeCell ref="Q7:Q8"/>
    <mergeCell ref="R7:R8"/>
    <mergeCell ref="K7:K8"/>
    <mergeCell ref="L7:L8"/>
    <mergeCell ref="M7:M8"/>
    <mergeCell ref="N7:N8"/>
    <mergeCell ref="O7:O8"/>
    <mergeCell ref="P7:P8"/>
    <mergeCell ref="F7:F8"/>
    <mergeCell ref="G7:G8"/>
    <mergeCell ref="J7:J8"/>
    <mergeCell ref="G4:G5"/>
    <mergeCell ref="H4:I4"/>
    <mergeCell ref="J4:J5"/>
    <mergeCell ref="D12:D13"/>
    <mergeCell ref="E12:E13"/>
    <mergeCell ref="F4:F5"/>
    <mergeCell ref="A4:A5"/>
    <mergeCell ref="B4:B5"/>
    <mergeCell ref="C4:C5"/>
    <mergeCell ref="D4:D5"/>
    <mergeCell ref="E4:E5"/>
    <mergeCell ref="Q4:Q5"/>
    <mergeCell ref="R4:R5"/>
    <mergeCell ref="A7:A8"/>
    <mergeCell ref="B7:B8"/>
    <mergeCell ref="C7:C8"/>
    <mergeCell ref="D7:D8"/>
    <mergeCell ref="E7:E8"/>
    <mergeCell ref="R12:R13"/>
    <mergeCell ref="M12:M13"/>
    <mergeCell ref="N12:N13"/>
    <mergeCell ref="O12:O13"/>
    <mergeCell ref="P12:P13"/>
    <mergeCell ref="Q12:Q13"/>
    <mergeCell ref="F12:F13"/>
    <mergeCell ref="G12:G13"/>
    <mergeCell ref="J12:J13"/>
    <mergeCell ref="B12:B13"/>
    <mergeCell ref="C12:C13"/>
  </mergeCells>
  <pageMargins left="0.7" right="0.7" top="0.75" bottom="0.75" header="0.3" footer="0.3"/>
  <ignoredErrors>
    <ignoredError sqref="I8 I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20"/>
  <sheetViews>
    <sheetView zoomScale="80" zoomScaleNormal="8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421"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1728</v>
      </c>
    </row>
    <row r="3" spans="1:19" x14ac:dyDescent="0.25">
      <c r="M3" s="8"/>
      <c r="N3" s="8"/>
      <c r="O3" s="8"/>
      <c r="P3" s="8"/>
    </row>
    <row r="4" spans="1:19" s="10" customFormat="1" ht="47.25" customHeight="1" x14ac:dyDescent="0.2">
      <c r="A4" s="654" t="s">
        <v>0</v>
      </c>
      <c r="B4" s="656" t="s">
        <v>1</v>
      </c>
      <c r="C4" s="656" t="s">
        <v>2</v>
      </c>
      <c r="D4" s="656" t="s">
        <v>3</v>
      </c>
      <c r="E4" s="654" t="s">
        <v>4</v>
      </c>
      <c r="F4" s="654" t="s">
        <v>5</v>
      </c>
      <c r="G4" s="654" t="s">
        <v>6</v>
      </c>
      <c r="H4" s="662" t="s">
        <v>7</v>
      </c>
      <c r="I4" s="662"/>
      <c r="J4" s="654" t="s">
        <v>8</v>
      </c>
      <c r="K4" s="663" t="s">
        <v>9</v>
      </c>
      <c r="L4" s="681"/>
      <c r="M4" s="679" t="s">
        <v>10</v>
      </c>
      <c r="N4" s="680"/>
      <c r="O4" s="679" t="s">
        <v>11</v>
      </c>
      <c r="P4" s="680"/>
      <c r="Q4" s="654" t="s">
        <v>12</v>
      </c>
      <c r="R4" s="656" t="s">
        <v>13</v>
      </c>
      <c r="S4" s="9"/>
    </row>
    <row r="5" spans="1:19" s="10" customForma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ht="15.75" customHeigh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s="37" customFormat="1" ht="150" x14ac:dyDescent="0.25">
      <c r="A7" s="222">
        <v>1</v>
      </c>
      <c r="B7" s="210">
        <v>3.6</v>
      </c>
      <c r="C7" s="210">
        <v>1</v>
      </c>
      <c r="D7" s="210">
        <v>6</v>
      </c>
      <c r="E7" s="210" t="s">
        <v>1060</v>
      </c>
      <c r="F7" s="210" t="s">
        <v>1061</v>
      </c>
      <c r="G7" s="208" t="s">
        <v>1062</v>
      </c>
      <c r="H7" s="210" t="s">
        <v>1063</v>
      </c>
      <c r="I7" s="210" t="s">
        <v>1064</v>
      </c>
      <c r="J7" s="208" t="s">
        <v>1065</v>
      </c>
      <c r="K7" s="211" t="s">
        <v>148</v>
      </c>
      <c r="L7" s="211"/>
      <c r="M7" s="221">
        <v>60000</v>
      </c>
      <c r="N7" s="221"/>
      <c r="O7" s="221">
        <v>60000</v>
      </c>
      <c r="P7" s="221"/>
      <c r="Q7" s="422" t="s">
        <v>1066</v>
      </c>
      <c r="R7" s="211" t="s">
        <v>1067</v>
      </c>
      <c r="S7" s="104"/>
    </row>
    <row r="8" spans="1:19" s="37" customFormat="1" ht="135" x14ac:dyDescent="0.25">
      <c r="A8" s="222">
        <v>2</v>
      </c>
      <c r="B8" s="210">
        <v>3.6</v>
      </c>
      <c r="C8" s="210">
        <v>1</v>
      </c>
      <c r="D8" s="210">
        <v>6</v>
      </c>
      <c r="E8" s="210" t="s">
        <v>1068</v>
      </c>
      <c r="F8" s="210" t="s">
        <v>1069</v>
      </c>
      <c r="G8" s="208" t="s">
        <v>1062</v>
      </c>
      <c r="H8" s="210" t="s">
        <v>1063</v>
      </c>
      <c r="I8" s="210" t="s">
        <v>1064</v>
      </c>
      <c r="J8" s="208" t="s">
        <v>1070</v>
      </c>
      <c r="K8" s="211" t="s">
        <v>349</v>
      </c>
      <c r="L8" s="211"/>
      <c r="M8" s="221">
        <v>80000</v>
      </c>
      <c r="N8" s="221"/>
      <c r="O8" s="221">
        <v>80000</v>
      </c>
      <c r="P8" s="221"/>
      <c r="Q8" s="422" t="s">
        <v>1066</v>
      </c>
      <c r="R8" s="211" t="s">
        <v>1067</v>
      </c>
      <c r="S8" s="104"/>
    </row>
    <row r="9" spans="1:19" s="37" customFormat="1" ht="45" x14ac:dyDescent="0.25">
      <c r="A9" s="222">
        <v>3</v>
      </c>
      <c r="B9" s="211">
        <v>2.2999999999999998</v>
      </c>
      <c r="C9" s="211">
        <v>1</v>
      </c>
      <c r="D9" s="211">
        <v>3</v>
      </c>
      <c r="E9" s="210" t="s">
        <v>1071</v>
      </c>
      <c r="F9" s="210" t="s">
        <v>1072</v>
      </c>
      <c r="G9" s="208" t="s">
        <v>1073</v>
      </c>
      <c r="H9" s="210" t="s">
        <v>1074</v>
      </c>
      <c r="I9" s="210">
        <v>3000</v>
      </c>
      <c r="J9" s="208" t="s">
        <v>1075</v>
      </c>
      <c r="K9" s="211" t="s">
        <v>94</v>
      </c>
      <c r="L9" s="211"/>
      <c r="M9" s="221">
        <v>19152</v>
      </c>
      <c r="N9" s="221"/>
      <c r="O9" s="221">
        <v>19152</v>
      </c>
      <c r="P9" s="221"/>
      <c r="Q9" s="422" t="s">
        <v>1066</v>
      </c>
      <c r="R9" s="211" t="s">
        <v>1067</v>
      </c>
      <c r="S9" s="104"/>
    </row>
    <row r="10" spans="1:19" s="37" customFormat="1" ht="135" x14ac:dyDescent="0.25">
      <c r="A10" s="222">
        <v>4</v>
      </c>
      <c r="B10" s="211">
        <v>6</v>
      </c>
      <c r="C10" s="211">
        <v>1</v>
      </c>
      <c r="D10" s="211">
        <v>9</v>
      </c>
      <c r="E10" s="210" t="s">
        <v>1076</v>
      </c>
      <c r="F10" s="211" t="s">
        <v>1077</v>
      </c>
      <c r="G10" s="222" t="s">
        <v>375</v>
      </c>
      <c r="H10" s="211" t="s">
        <v>1078</v>
      </c>
      <c r="I10" s="211">
        <v>1000</v>
      </c>
      <c r="J10" s="211" t="s">
        <v>1079</v>
      </c>
      <c r="K10" s="211" t="s">
        <v>148</v>
      </c>
      <c r="L10" s="211"/>
      <c r="M10" s="221">
        <v>200000</v>
      </c>
      <c r="N10" s="221"/>
      <c r="O10" s="221">
        <v>200000</v>
      </c>
      <c r="P10" s="221"/>
      <c r="Q10" s="422" t="s">
        <v>1066</v>
      </c>
      <c r="R10" s="211" t="s">
        <v>1067</v>
      </c>
      <c r="S10" s="104"/>
    </row>
    <row r="11" spans="1:19" s="37" customFormat="1" ht="135" x14ac:dyDescent="0.25">
      <c r="A11" s="211">
        <v>5</v>
      </c>
      <c r="B11" s="210">
        <v>3</v>
      </c>
      <c r="C11" s="210">
        <v>1</v>
      </c>
      <c r="D11" s="210">
        <v>9</v>
      </c>
      <c r="E11" s="210" t="s">
        <v>1080</v>
      </c>
      <c r="F11" s="211" t="s">
        <v>1081</v>
      </c>
      <c r="G11" s="208" t="s">
        <v>1062</v>
      </c>
      <c r="H11" s="210" t="s">
        <v>1082</v>
      </c>
      <c r="I11" s="210">
        <v>30</v>
      </c>
      <c r="J11" s="210" t="s">
        <v>1083</v>
      </c>
      <c r="K11" s="211" t="s">
        <v>148</v>
      </c>
      <c r="L11" s="211"/>
      <c r="M11" s="221">
        <v>30000</v>
      </c>
      <c r="N11" s="221"/>
      <c r="O11" s="221">
        <v>30000</v>
      </c>
      <c r="P11" s="221"/>
      <c r="Q11" s="422" t="s">
        <v>1066</v>
      </c>
      <c r="R11" s="211" t="s">
        <v>1067</v>
      </c>
      <c r="S11" s="104"/>
    </row>
    <row r="12" spans="1:19" s="37" customFormat="1" ht="45" x14ac:dyDescent="0.25">
      <c r="A12" s="222">
        <v>6</v>
      </c>
      <c r="B12" s="211">
        <v>6</v>
      </c>
      <c r="C12" s="211">
        <v>1</v>
      </c>
      <c r="D12" s="211">
        <v>13</v>
      </c>
      <c r="E12" s="211" t="s">
        <v>1084</v>
      </c>
      <c r="F12" s="211" t="s">
        <v>1085</v>
      </c>
      <c r="G12" s="222" t="s">
        <v>651</v>
      </c>
      <c r="H12" s="211" t="s">
        <v>1078</v>
      </c>
      <c r="I12" s="211">
        <v>500</v>
      </c>
      <c r="J12" s="211" t="s">
        <v>1086</v>
      </c>
      <c r="K12" s="211" t="s">
        <v>94</v>
      </c>
      <c r="L12" s="211"/>
      <c r="M12" s="221">
        <v>40000</v>
      </c>
      <c r="N12" s="221"/>
      <c r="O12" s="221">
        <v>40000</v>
      </c>
      <c r="P12" s="221"/>
      <c r="Q12" s="422" t="s">
        <v>1066</v>
      </c>
      <c r="R12" s="211" t="s">
        <v>1067</v>
      </c>
      <c r="S12" s="104"/>
    </row>
    <row r="13" spans="1:19" s="37" customFormat="1" ht="60" x14ac:dyDescent="0.25">
      <c r="A13" s="222">
        <v>7</v>
      </c>
      <c r="B13" s="222">
        <v>1</v>
      </c>
      <c r="C13" s="222">
        <v>1</v>
      </c>
      <c r="D13" s="222">
        <v>6</v>
      </c>
      <c r="E13" s="211" t="s">
        <v>1087</v>
      </c>
      <c r="F13" s="211" t="s">
        <v>1088</v>
      </c>
      <c r="G13" s="222" t="s">
        <v>407</v>
      </c>
      <c r="H13" s="214" t="s">
        <v>1089</v>
      </c>
      <c r="I13" s="222">
        <v>3000</v>
      </c>
      <c r="J13" s="210" t="s">
        <v>1083</v>
      </c>
      <c r="K13" s="222" t="s">
        <v>94</v>
      </c>
      <c r="L13" s="214"/>
      <c r="M13" s="222">
        <v>20000</v>
      </c>
      <c r="N13" s="214"/>
      <c r="O13" s="222">
        <v>20000</v>
      </c>
      <c r="P13" s="214"/>
      <c r="Q13" s="422" t="s">
        <v>1066</v>
      </c>
      <c r="R13" s="211" t="s">
        <v>1067</v>
      </c>
      <c r="S13" s="104"/>
    </row>
    <row r="14" spans="1:19" s="37" customFormat="1" ht="180" x14ac:dyDescent="0.25">
      <c r="A14" s="222">
        <v>8</v>
      </c>
      <c r="B14" s="211">
        <v>3</v>
      </c>
      <c r="C14" s="211">
        <v>1</v>
      </c>
      <c r="D14" s="211">
        <v>9</v>
      </c>
      <c r="E14" s="211" t="s">
        <v>1090</v>
      </c>
      <c r="F14" s="211" t="s">
        <v>1091</v>
      </c>
      <c r="G14" s="211" t="s">
        <v>1092</v>
      </c>
      <c r="H14" s="211" t="s">
        <v>1082</v>
      </c>
      <c r="I14" s="211">
        <v>30</v>
      </c>
      <c r="J14" s="211" t="s">
        <v>1093</v>
      </c>
      <c r="K14" s="211" t="s">
        <v>120</v>
      </c>
      <c r="L14" s="211"/>
      <c r="M14" s="221">
        <v>14348</v>
      </c>
      <c r="N14" s="221"/>
      <c r="O14" s="221">
        <v>14348</v>
      </c>
      <c r="P14" s="221"/>
      <c r="Q14" s="422" t="s">
        <v>1066</v>
      </c>
      <c r="R14" s="211" t="s">
        <v>1067</v>
      </c>
      <c r="S14" s="104"/>
    </row>
    <row r="15" spans="1:19" s="37" customFormat="1" ht="150" x14ac:dyDescent="0.25">
      <c r="A15" s="222">
        <v>9</v>
      </c>
      <c r="B15" s="211">
        <v>6</v>
      </c>
      <c r="C15" s="211">
        <v>1</v>
      </c>
      <c r="D15" s="211">
        <v>9</v>
      </c>
      <c r="E15" s="211" t="s">
        <v>1094</v>
      </c>
      <c r="F15" s="211" t="s">
        <v>1095</v>
      </c>
      <c r="G15" s="222" t="s">
        <v>1096</v>
      </c>
      <c r="H15" s="211" t="s">
        <v>591</v>
      </c>
      <c r="I15" s="211">
        <v>300</v>
      </c>
      <c r="J15" s="211" t="s">
        <v>1097</v>
      </c>
      <c r="K15" s="211" t="s">
        <v>148</v>
      </c>
      <c r="L15" s="211"/>
      <c r="M15" s="221">
        <v>30000</v>
      </c>
      <c r="N15" s="221"/>
      <c r="O15" s="221">
        <v>30000</v>
      </c>
      <c r="P15" s="221"/>
      <c r="Q15" s="422" t="s">
        <v>1066</v>
      </c>
      <c r="R15" s="211" t="s">
        <v>1067</v>
      </c>
      <c r="S15" s="104"/>
    </row>
    <row r="16" spans="1:19" ht="150" x14ac:dyDescent="0.25">
      <c r="A16" s="201">
        <v>10</v>
      </c>
      <c r="B16" s="211">
        <v>3.6</v>
      </c>
      <c r="C16" s="211">
        <v>1</v>
      </c>
      <c r="D16" s="211">
        <v>9</v>
      </c>
      <c r="E16" s="211" t="s">
        <v>1098</v>
      </c>
      <c r="F16" s="211" t="s">
        <v>1095</v>
      </c>
      <c r="G16" s="222" t="s">
        <v>651</v>
      </c>
      <c r="H16" s="211" t="s">
        <v>89</v>
      </c>
      <c r="I16" s="211">
        <v>100</v>
      </c>
      <c r="J16" s="211" t="s">
        <v>1099</v>
      </c>
      <c r="K16" s="211" t="s">
        <v>120</v>
      </c>
      <c r="L16" s="211"/>
      <c r="M16" s="221">
        <v>46500</v>
      </c>
      <c r="N16" s="221"/>
      <c r="O16" s="221">
        <v>46500</v>
      </c>
      <c r="P16" s="221"/>
      <c r="Q16" s="422" t="s">
        <v>1066</v>
      </c>
      <c r="R16" s="211" t="s">
        <v>1067</v>
      </c>
      <c r="S16" s="109"/>
    </row>
    <row r="18" spans="13:16" x14ac:dyDescent="0.25">
      <c r="M18" s="677" t="s">
        <v>70</v>
      </c>
      <c r="N18" s="678"/>
      <c r="O18" s="576" t="s">
        <v>71</v>
      </c>
      <c r="P18" s="576"/>
    </row>
    <row r="19" spans="13:16" x14ac:dyDescent="0.25">
      <c r="M19" s="424" t="s">
        <v>72</v>
      </c>
      <c r="N19" s="424" t="s">
        <v>73</v>
      </c>
      <c r="O19" s="424" t="s">
        <v>72</v>
      </c>
      <c r="P19" s="424" t="s">
        <v>73</v>
      </c>
    </row>
    <row r="20" spans="13:16" x14ac:dyDescent="0.25">
      <c r="M20" s="202">
        <v>10</v>
      </c>
      <c r="N20" s="203">
        <f>O7+O8+O9+O10+O11+O12+O13+O14+O15+O16</f>
        <v>540000</v>
      </c>
      <c r="O20" s="202" t="s">
        <v>74</v>
      </c>
      <c r="P20" s="203" t="s">
        <v>74</v>
      </c>
    </row>
  </sheetData>
  <mergeCells count="16">
    <mergeCell ref="Q4:Q5"/>
    <mergeCell ref="R4:R5"/>
    <mergeCell ref="O4:P4"/>
    <mergeCell ref="A4:A5"/>
    <mergeCell ref="B4:B5"/>
    <mergeCell ref="C4:C5"/>
    <mergeCell ref="D4:D5"/>
    <mergeCell ref="E4:E5"/>
    <mergeCell ref="F4:F5"/>
    <mergeCell ref="G4:G5"/>
    <mergeCell ref="H4:I4"/>
    <mergeCell ref="J4:J5"/>
    <mergeCell ref="K4:L4"/>
    <mergeCell ref="M4:N4"/>
    <mergeCell ref="M18:N18"/>
    <mergeCell ref="O18:P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26"/>
  <sheetViews>
    <sheetView zoomScale="70" zoomScaleNormal="7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0" t="s">
        <v>1727</v>
      </c>
    </row>
    <row r="3" spans="1:19" x14ac:dyDescent="0.25">
      <c r="M3" s="8"/>
      <c r="N3" s="8"/>
      <c r="O3" s="8"/>
      <c r="P3" s="8"/>
    </row>
    <row r="4" spans="1:19" s="10" customFormat="1" ht="60"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s="37" customFormat="1" ht="90" x14ac:dyDescent="0.25">
      <c r="A7" s="222">
        <v>1</v>
      </c>
      <c r="B7" s="211">
        <v>1</v>
      </c>
      <c r="C7" s="222">
        <v>1</v>
      </c>
      <c r="D7" s="211">
        <v>3</v>
      </c>
      <c r="E7" s="211" t="s">
        <v>1100</v>
      </c>
      <c r="F7" s="211" t="s">
        <v>1101</v>
      </c>
      <c r="G7" s="211" t="s">
        <v>407</v>
      </c>
      <c r="H7" s="211" t="s">
        <v>1102</v>
      </c>
      <c r="I7" s="68" t="s">
        <v>99</v>
      </c>
      <c r="J7" s="211" t="s">
        <v>1103</v>
      </c>
      <c r="K7" s="103" t="s">
        <v>1104</v>
      </c>
      <c r="L7" s="103"/>
      <c r="M7" s="220">
        <v>17000</v>
      </c>
      <c r="N7" s="222"/>
      <c r="O7" s="220">
        <v>17000</v>
      </c>
      <c r="P7" s="220"/>
      <c r="Q7" s="211" t="s">
        <v>1105</v>
      </c>
      <c r="R7" s="211" t="s">
        <v>1106</v>
      </c>
      <c r="S7" s="104"/>
    </row>
    <row r="8" spans="1:19" s="37" customFormat="1" ht="45" x14ac:dyDescent="0.25">
      <c r="A8" s="222">
        <v>2</v>
      </c>
      <c r="B8" s="211">
        <v>2</v>
      </c>
      <c r="C8" s="222">
        <v>1</v>
      </c>
      <c r="D8" s="211">
        <v>3</v>
      </c>
      <c r="E8" s="211" t="s">
        <v>1107</v>
      </c>
      <c r="F8" s="211" t="s">
        <v>1108</v>
      </c>
      <c r="G8" s="211" t="s">
        <v>407</v>
      </c>
      <c r="H8" s="211" t="s">
        <v>1102</v>
      </c>
      <c r="I8" s="68" t="s">
        <v>99</v>
      </c>
      <c r="J8" s="211" t="s">
        <v>1109</v>
      </c>
      <c r="K8" s="103" t="s">
        <v>1104</v>
      </c>
      <c r="L8" s="103"/>
      <c r="M8" s="220">
        <v>3500</v>
      </c>
      <c r="N8" s="222"/>
      <c r="O8" s="220">
        <v>3500</v>
      </c>
      <c r="P8" s="220"/>
      <c r="Q8" s="211" t="s">
        <v>1105</v>
      </c>
      <c r="R8" s="211" t="s">
        <v>1106</v>
      </c>
      <c r="S8" s="104"/>
    </row>
    <row r="9" spans="1:19" ht="45" x14ac:dyDescent="0.25">
      <c r="A9" s="202">
        <v>3</v>
      </c>
      <c r="B9" s="201">
        <v>1</v>
      </c>
      <c r="C9" s="201">
        <v>1</v>
      </c>
      <c r="D9" s="201">
        <v>9</v>
      </c>
      <c r="E9" s="201" t="s">
        <v>1110</v>
      </c>
      <c r="F9" s="201" t="s">
        <v>1111</v>
      </c>
      <c r="G9" s="201" t="s">
        <v>1112</v>
      </c>
      <c r="H9" s="201" t="s">
        <v>1113</v>
      </c>
      <c r="I9" s="202">
        <v>120</v>
      </c>
      <c r="J9" s="201" t="s">
        <v>1114</v>
      </c>
      <c r="K9" s="202" t="s">
        <v>148</v>
      </c>
      <c r="L9" s="212"/>
      <c r="M9" s="204">
        <v>13000</v>
      </c>
      <c r="N9" s="205"/>
      <c r="O9" s="204">
        <v>13000</v>
      </c>
      <c r="P9" s="205"/>
      <c r="Q9" s="201" t="s">
        <v>1105</v>
      </c>
      <c r="R9" s="201" t="s">
        <v>1106</v>
      </c>
      <c r="S9" s="109"/>
    </row>
    <row r="10" spans="1:19" ht="75" x14ac:dyDescent="0.25">
      <c r="A10" s="565">
        <v>4</v>
      </c>
      <c r="B10" s="565">
        <v>3</v>
      </c>
      <c r="C10" s="565">
        <v>2</v>
      </c>
      <c r="D10" s="565">
        <v>10</v>
      </c>
      <c r="E10" s="565" t="s">
        <v>1115</v>
      </c>
      <c r="F10" s="565" t="s">
        <v>1116</v>
      </c>
      <c r="G10" s="565" t="s">
        <v>1117</v>
      </c>
      <c r="H10" s="565" t="s">
        <v>1118</v>
      </c>
      <c r="I10" s="563">
        <v>3</v>
      </c>
      <c r="J10" s="565" t="s">
        <v>1119</v>
      </c>
      <c r="K10" s="563" t="s">
        <v>131</v>
      </c>
      <c r="L10" s="567"/>
      <c r="M10" s="569">
        <v>43000</v>
      </c>
      <c r="N10" s="957"/>
      <c r="O10" s="569">
        <v>43000</v>
      </c>
      <c r="P10" s="957"/>
      <c r="Q10" s="565" t="s">
        <v>1105</v>
      </c>
      <c r="R10" s="565" t="s">
        <v>1106</v>
      </c>
      <c r="S10" s="109"/>
    </row>
    <row r="11" spans="1:19" ht="45" x14ac:dyDescent="0.25">
      <c r="A11" s="565">
        <v>5</v>
      </c>
      <c r="B11" s="565">
        <v>3</v>
      </c>
      <c r="C11" s="565">
        <v>2</v>
      </c>
      <c r="D11" s="565">
        <v>10</v>
      </c>
      <c r="E11" s="565" t="s">
        <v>1120</v>
      </c>
      <c r="F11" s="565" t="s">
        <v>1121</v>
      </c>
      <c r="G11" s="565" t="s">
        <v>1122</v>
      </c>
      <c r="H11" s="565" t="s">
        <v>1123</v>
      </c>
      <c r="I11" s="563">
        <v>5</v>
      </c>
      <c r="J11" s="565" t="s">
        <v>1103</v>
      </c>
      <c r="K11" s="563" t="s">
        <v>42</v>
      </c>
      <c r="L11" s="567"/>
      <c r="M11" s="569">
        <v>15000</v>
      </c>
      <c r="N11" s="957"/>
      <c r="O11" s="569">
        <v>15000</v>
      </c>
      <c r="P11" s="957"/>
      <c r="Q11" s="565" t="s">
        <v>1105</v>
      </c>
      <c r="R11" s="565" t="s">
        <v>1106</v>
      </c>
    </row>
    <row r="12" spans="1:19" ht="75" x14ac:dyDescent="0.25">
      <c r="A12" s="565">
        <v>6</v>
      </c>
      <c r="B12" s="565">
        <v>3</v>
      </c>
      <c r="C12" s="565">
        <v>2</v>
      </c>
      <c r="D12" s="565">
        <v>10</v>
      </c>
      <c r="E12" s="565" t="s">
        <v>1124</v>
      </c>
      <c r="F12" s="565" t="s">
        <v>1125</v>
      </c>
      <c r="G12" s="565" t="s">
        <v>1126</v>
      </c>
      <c r="H12" s="565" t="s">
        <v>1127</v>
      </c>
      <c r="I12" s="563" t="s">
        <v>1128</v>
      </c>
      <c r="J12" s="565" t="s">
        <v>1119</v>
      </c>
      <c r="K12" s="563" t="s">
        <v>42</v>
      </c>
      <c r="L12" s="567"/>
      <c r="M12" s="569">
        <v>65500</v>
      </c>
      <c r="N12" s="957"/>
      <c r="O12" s="569">
        <v>65500</v>
      </c>
      <c r="P12" s="957"/>
      <c r="Q12" s="565" t="s">
        <v>1105</v>
      </c>
      <c r="R12" s="565" t="s">
        <v>1106</v>
      </c>
    </row>
    <row r="13" spans="1:19" ht="75" x14ac:dyDescent="0.25">
      <c r="A13" s="565">
        <v>7</v>
      </c>
      <c r="B13" s="563">
        <v>3</v>
      </c>
      <c r="C13" s="563">
        <v>2</v>
      </c>
      <c r="D13" s="565">
        <v>10</v>
      </c>
      <c r="E13" s="565" t="s">
        <v>1129</v>
      </c>
      <c r="F13" s="565" t="s">
        <v>1130</v>
      </c>
      <c r="G13" s="565" t="s">
        <v>1131</v>
      </c>
      <c r="H13" s="565" t="s">
        <v>1118</v>
      </c>
      <c r="I13" s="68" t="s">
        <v>99</v>
      </c>
      <c r="J13" s="565" t="s">
        <v>1119</v>
      </c>
      <c r="K13" s="567" t="s">
        <v>83</v>
      </c>
      <c r="L13" s="566"/>
      <c r="M13" s="568">
        <v>30000</v>
      </c>
      <c r="N13" s="563"/>
      <c r="O13" s="568">
        <v>30000</v>
      </c>
      <c r="P13" s="958"/>
      <c r="Q13" s="565" t="s">
        <v>1105</v>
      </c>
      <c r="R13" s="565" t="s">
        <v>1106</v>
      </c>
    </row>
    <row r="14" spans="1:19" ht="75" x14ac:dyDescent="0.25">
      <c r="A14" s="201">
        <v>8</v>
      </c>
      <c r="B14" s="201">
        <v>2</v>
      </c>
      <c r="C14" s="201">
        <v>2</v>
      </c>
      <c r="D14" s="201">
        <v>12</v>
      </c>
      <c r="E14" s="201" t="s">
        <v>1132</v>
      </c>
      <c r="F14" s="201" t="s">
        <v>1133</v>
      </c>
      <c r="G14" s="201" t="s">
        <v>651</v>
      </c>
      <c r="H14" s="201" t="s">
        <v>1134</v>
      </c>
      <c r="I14" s="202">
        <v>1</v>
      </c>
      <c r="J14" s="201" t="s">
        <v>1119</v>
      </c>
      <c r="K14" s="202" t="s">
        <v>968</v>
      </c>
      <c r="L14" s="212"/>
      <c r="M14" s="204">
        <v>11500</v>
      </c>
      <c r="N14" s="205"/>
      <c r="O14" s="204">
        <v>11500</v>
      </c>
      <c r="P14" s="205"/>
      <c r="Q14" s="201" t="s">
        <v>1105</v>
      </c>
      <c r="R14" s="201" t="s">
        <v>1106</v>
      </c>
    </row>
    <row r="15" spans="1:19" ht="75" x14ac:dyDescent="0.25">
      <c r="A15" s="201">
        <v>9</v>
      </c>
      <c r="B15" s="201">
        <v>1</v>
      </c>
      <c r="C15" s="201">
        <v>3</v>
      </c>
      <c r="D15" s="201">
        <v>13</v>
      </c>
      <c r="E15" s="201" t="s">
        <v>1135</v>
      </c>
      <c r="F15" s="201" t="s">
        <v>1136</v>
      </c>
      <c r="G15" s="201" t="s">
        <v>407</v>
      </c>
      <c r="H15" s="201" t="s">
        <v>1102</v>
      </c>
      <c r="I15" s="202">
        <v>1</v>
      </c>
      <c r="J15" s="201" t="s">
        <v>1103</v>
      </c>
      <c r="K15" s="202" t="s">
        <v>83</v>
      </c>
      <c r="L15" s="212"/>
      <c r="M15" s="204">
        <v>11500</v>
      </c>
      <c r="N15" s="205"/>
      <c r="O15" s="204">
        <v>11500</v>
      </c>
      <c r="P15" s="205"/>
      <c r="Q15" s="201" t="s">
        <v>1105</v>
      </c>
      <c r="R15" s="201" t="s">
        <v>1106</v>
      </c>
    </row>
    <row r="17" spans="12:24" x14ac:dyDescent="0.25">
      <c r="N17" s="677" t="s">
        <v>70</v>
      </c>
      <c r="O17" s="678"/>
      <c r="P17" s="392" t="s">
        <v>71</v>
      </c>
      <c r="Q17" s="392"/>
      <c r="V17" s="10"/>
      <c r="W17" s="10"/>
      <c r="X17" s="10"/>
    </row>
    <row r="18" spans="12:24" x14ac:dyDescent="0.25">
      <c r="N18" s="424" t="s">
        <v>72</v>
      </c>
      <c r="O18" s="424" t="s">
        <v>73</v>
      </c>
      <c r="P18" s="424" t="s">
        <v>72</v>
      </c>
      <c r="Q18" s="424" t="s">
        <v>73</v>
      </c>
      <c r="V18" s="10"/>
      <c r="W18" s="10"/>
      <c r="X18" s="10"/>
    </row>
    <row r="19" spans="12:24" x14ac:dyDescent="0.25">
      <c r="L19" s="34"/>
      <c r="N19" s="202">
        <v>9</v>
      </c>
      <c r="O19" s="203">
        <f>O7+O8+O9+O10+O11+O12+O13+O14+O15</f>
        <v>210000</v>
      </c>
      <c r="P19" s="43" t="s">
        <v>74</v>
      </c>
      <c r="Q19" s="44" t="s">
        <v>74</v>
      </c>
      <c r="U19" s="37"/>
      <c r="V19" s="37"/>
      <c r="W19" s="37"/>
      <c r="X19" s="37"/>
    </row>
    <row r="20" spans="12:24" x14ac:dyDescent="0.25">
      <c r="U20" s="37"/>
      <c r="V20" s="37"/>
      <c r="W20" s="37"/>
      <c r="X20" s="37"/>
    </row>
    <row r="24" spans="12:24" x14ac:dyDescent="0.25">
      <c r="U24" s="10"/>
    </row>
    <row r="25" spans="12:24" x14ac:dyDescent="0.25">
      <c r="U25" s="10"/>
    </row>
    <row r="26" spans="12:24" x14ac:dyDescent="0.25">
      <c r="U26" s="10"/>
    </row>
  </sheetData>
  <mergeCells count="15">
    <mergeCell ref="N17:O17"/>
    <mergeCell ref="Q4:Q5"/>
    <mergeCell ref="R4:R5"/>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14"/>
  <sheetViews>
    <sheetView workbookViewId="0">
      <selection activeCell="A3" sqref="A3"/>
    </sheetView>
  </sheetViews>
  <sheetFormatPr defaultRowHeight="15" x14ac:dyDescent="0.25"/>
  <cols>
    <col min="1" max="1" width="4.7109375" style="6" customWidth="1"/>
    <col min="2" max="2" width="10.28515625" style="6" customWidth="1"/>
    <col min="3" max="3" width="7.5703125" style="6" customWidth="1"/>
    <col min="4" max="4" width="9.42578125" style="6" customWidth="1"/>
    <col min="5" max="5" width="39.7109375" style="6" customWidth="1"/>
    <col min="6" max="6" width="58.7109375" style="6" customWidth="1"/>
    <col min="7" max="7" width="22.140625" style="6" customWidth="1"/>
    <col min="8" max="8" width="20.42578125" style="6" customWidth="1"/>
    <col min="9" max="9" width="12.140625" style="6" customWidth="1"/>
    <col min="10" max="10" width="32.140625" style="6" customWidth="1"/>
    <col min="11" max="16" width="12.140625" style="6" customWidth="1"/>
    <col min="17" max="18" width="18.42578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95" t="s">
        <v>1726</v>
      </c>
    </row>
    <row r="3" spans="1:19" x14ac:dyDescent="0.25">
      <c r="M3" s="8"/>
      <c r="N3" s="8"/>
      <c r="O3" s="8"/>
      <c r="P3" s="8"/>
    </row>
    <row r="4" spans="1:19" s="10" customFormat="1" ht="57"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x14ac:dyDescent="0.2">
      <c r="A5" s="655"/>
      <c r="B5" s="657"/>
      <c r="C5" s="657"/>
      <c r="D5" s="657"/>
      <c r="E5" s="655"/>
      <c r="F5" s="655"/>
      <c r="G5" s="655"/>
      <c r="H5" s="356" t="s">
        <v>14</v>
      </c>
      <c r="I5" s="356" t="s">
        <v>15</v>
      </c>
      <c r="J5" s="655"/>
      <c r="K5" s="357">
        <v>2020</v>
      </c>
      <c r="L5" s="357">
        <v>2021</v>
      </c>
      <c r="M5" s="13">
        <v>2020</v>
      </c>
      <c r="N5" s="13">
        <v>2021</v>
      </c>
      <c r="O5" s="13">
        <v>2020</v>
      </c>
      <c r="P5" s="13">
        <v>2021</v>
      </c>
      <c r="Q5" s="655"/>
      <c r="R5" s="657"/>
      <c r="S5" s="9"/>
    </row>
    <row r="6" spans="1:19" s="10" customFormat="1" x14ac:dyDescent="0.2">
      <c r="A6" s="355" t="s">
        <v>16</v>
      </c>
      <c r="B6" s="356" t="s">
        <v>17</v>
      </c>
      <c r="C6" s="356" t="s">
        <v>18</v>
      </c>
      <c r="D6" s="356" t="s">
        <v>19</v>
      </c>
      <c r="E6" s="355" t="s">
        <v>20</v>
      </c>
      <c r="F6" s="355" t="s">
        <v>21</v>
      </c>
      <c r="G6" s="355" t="s">
        <v>22</v>
      </c>
      <c r="H6" s="356" t="s">
        <v>23</v>
      </c>
      <c r="I6" s="356" t="s">
        <v>24</v>
      </c>
      <c r="J6" s="355" t="s">
        <v>25</v>
      </c>
      <c r="K6" s="357" t="s">
        <v>26</v>
      </c>
      <c r="L6" s="357" t="s">
        <v>27</v>
      </c>
      <c r="M6" s="358" t="s">
        <v>28</v>
      </c>
      <c r="N6" s="358" t="s">
        <v>29</v>
      </c>
      <c r="O6" s="358" t="s">
        <v>30</v>
      </c>
      <c r="P6" s="358" t="s">
        <v>31</v>
      </c>
      <c r="Q6" s="355" t="s">
        <v>32</v>
      </c>
      <c r="R6" s="356" t="s">
        <v>33</v>
      </c>
      <c r="S6" s="9"/>
    </row>
    <row r="7" spans="1:19" s="37" customFormat="1" ht="105" x14ac:dyDescent="0.25">
      <c r="A7" s="367">
        <v>1</v>
      </c>
      <c r="B7" s="360">
        <v>1</v>
      </c>
      <c r="C7" s="406">
        <v>1</v>
      </c>
      <c r="D7" s="360">
        <v>3</v>
      </c>
      <c r="E7" s="360" t="s">
        <v>1669</v>
      </c>
      <c r="F7" s="360" t="s">
        <v>1670</v>
      </c>
      <c r="G7" s="360" t="s">
        <v>1671</v>
      </c>
      <c r="H7" s="360" t="s">
        <v>1672</v>
      </c>
      <c r="I7" s="68" t="s">
        <v>99</v>
      </c>
      <c r="J7" s="360" t="s">
        <v>1673</v>
      </c>
      <c r="K7" s="491" t="s">
        <v>131</v>
      </c>
      <c r="L7" s="491"/>
      <c r="M7" s="368">
        <v>80000</v>
      </c>
      <c r="N7" s="367"/>
      <c r="O7" s="368">
        <v>80000</v>
      </c>
      <c r="P7" s="368"/>
      <c r="Q7" s="359" t="s">
        <v>1674</v>
      </c>
      <c r="R7" s="359" t="s">
        <v>1675</v>
      </c>
      <c r="S7" s="104"/>
    </row>
    <row r="8" spans="1:19" ht="105" x14ac:dyDescent="0.25">
      <c r="A8" s="361">
        <v>2</v>
      </c>
      <c r="B8" s="377">
        <v>1.5</v>
      </c>
      <c r="C8" s="361">
        <v>5</v>
      </c>
      <c r="D8" s="359">
        <v>4</v>
      </c>
      <c r="E8" s="359" t="s">
        <v>1676</v>
      </c>
      <c r="F8" s="359" t="s">
        <v>1677</v>
      </c>
      <c r="G8" s="359" t="s">
        <v>127</v>
      </c>
      <c r="H8" s="359" t="s">
        <v>1248</v>
      </c>
      <c r="I8" s="69" t="s">
        <v>1678</v>
      </c>
      <c r="J8" s="359" t="s">
        <v>1679</v>
      </c>
      <c r="K8" s="362" t="s">
        <v>131</v>
      </c>
      <c r="L8" s="362"/>
      <c r="M8" s="365">
        <v>60000</v>
      </c>
      <c r="N8" s="361"/>
      <c r="O8" s="365">
        <v>60000</v>
      </c>
      <c r="P8" s="365"/>
      <c r="Q8" s="359" t="s">
        <v>1674</v>
      </c>
      <c r="R8" s="359" t="s">
        <v>1675</v>
      </c>
      <c r="S8" s="109"/>
    </row>
    <row r="9" spans="1:19" ht="90" x14ac:dyDescent="0.25">
      <c r="A9" s="359">
        <v>3</v>
      </c>
      <c r="B9" s="359">
        <v>3</v>
      </c>
      <c r="C9" s="359">
        <v>1</v>
      </c>
      <c r="D9" s="359">
        <v>13</v>
      </c>
      <c r="E9" s="359" t="s">
        <v>1680</v>
      </c>
      <c r="F9" s="359" t="s">
        <v>1681</v>
      </c>
      <c r="G9" s="359" t="s">
        <v>553</v>
      </c>
      <c r="H9" s="359" t="s">
        <v>554</v>
      </c>
      <c r="I9" s="361">
        <v>1</v>
      </c>
      <c r="J9" s="359" t="s">
        <v>1682</v>
      </c>
      <c r="K9" s="361" t="s">
        <v>42</v>
      </c>
      <c r="L9" s="362"/>
      <c r="M9" s="363">
        <v>155000</v>
      </c>
      <c r="N9" s="364"/>
      <c r="O9" s="363">
        <v>155000</v>
      </c>
      <c r="P9" s="364"/>
      <c r="Q9" s="359" t="s">
        <v>1674</v>
      </c>
      <c r="R9" s="359" t="s">
        <v>1675</v>
      </c>
      <c r="S9" s="109"/>
    </row>
    <row r="10" spans="1:19" ht="165" x14ac:dyDescent="0.25">
      <c r="A10" s="361">
        <v>4</v>
      </c>
      <c r="B10" s="377" t="s">
        <v>94</v>
      </c>
      <c r="C10" s="377">
        <v>1</v>
      </c>
      <c r="D10" s="359">
        <v>13</v>
      </c>
      <c r="E10" s="359" t="s">
        <v>1683</v>
      </c>
      <c r="F10" s="359" t="s">
        <v>1684</v>
      </c>
      <c r="G10" s="359" t="s">
        <v>127</v>
      </c>
      <c r="H10" s="359" t="s">
        <v>1248</v>
      </c>
      <c r="I10" s="69" t="s">
        <v>1685</v>
      </c>
      <c r="J10" s="359" t="s">
        <v>1686</v>
      </c>
      <c r="K10" s="362" t="s">
        <v>131</v>
      </c>
      <c r="L10" s="362"/>
      <c r="M10" s="365">
        <v>90000</v>
      </c>
      <c r="N10" s="361"/>
      <c r="O10" s="365">
        <v>90000</v>
      </c>
      <c r="P10" s="365"/>
      <c r="Q10" s="359" t="s">
        <v>1674</v>
      </c>
      <c r="R10" s="359" t="s">
        <v>1675</v>
      </c>
      <c r="S10" s="109"/>
    </row>
    <row r="12" spans="1:19" x14ac:dyDescent="0.25">
      <c r="M12" s="677" t="s">
        <v>70</v>
      </c>
      <c r="N12" s="682"/>
      <c r="O12" s="677" t="s">
        <v>71</v>
      </c>
      <c r="P12" s="682"/>
    </row>
    <row r="13" spans="1:19" x14ac:dyDescent="0.25">
      <c r="M13" s="472" t="s">
        <v>72</v>
      </c>
      <c r="N13" s="472" t="s">
        <v>73</v>
      </c>
      <c r="O13" s="472" t="s">
        <v>72</v>
      </c>
      <c r="P13" s="472" t="s">
        <v>73</v>
      </c>
    </row>
    <row r="14" spans="1:19" x14ac:dyDescent="0.25">
      <c r="M14" s="361">
        <v>4</v>
      </c>
      <c r="N14" s="365">
        <f>O7+O8+O9+O10</f>
        <v>385000</v>
      </c>
      <c r="O14" s="361" t="s">
        <v>74</v>
      </c>
      <c r="P14" s="365" t="s">
        <v>74</v>
      </c>
    </row>
  </sheetData>
  <mergeCells count="16">
    <mergeCell ref="Q4:Q5"/>
    <mergeCell ref="R4:R5"/>
    <mergeCell ref="G4:G5"/>
    <mergeCell ref="H4:I4"/>
    <mergeCell ref="J4:J5"/>
    <mergeCell ref="K4:L4"/>
    <mergeCell ref="M4:N4"/>
    <mergeCell ref="O4:P4"/>
    <mergeCell ref="A4:A5"/>
    <mergeCell ref="B4:B5"/>
    <mergeCell ref="C4:C5"/>
    <mergeCell ref="D4:D5"/>
    <mergeCell ref="E4:E5"/>
    <mergeCell ref="F4:F5"/>
    <mergeCell ref="M12:N12"/>
    <mergeCell ref="O12:P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75"/>
  <sheetViews>
    <sheetView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57.7109375" style="6" customWidth="1"/>
    <col min="7" max="7" width="35.7109375" style="6" customWidth="1"/>
    <col min="8" max="8" width="19.28515625" style="6" customWidth="1"/>
    <col min="9" max="9" width="10.42578125" style="6" customWidth="1"/>
    <col min="10" max="10" width="29.7109375" style="6" customWidth="1"/>
    <col min="11" max="11" width="10.7109375" style="6" customWidth="1"/>
    <col min="12" max="12" width="12.7109375" style="6" customWidth="1"/>
    <col min="13" max="16" width="14.7109375" style="6" customWidth="1"/>
    <col min="17" max="17" width="16.7109375" style="6" customWidth="1"/>
    <col min="18" max="18" width="15.710937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x14ac:dyDescent="0.25">
      <c r="A2" s="395" t="s">
        <v>1725</v>
      </c>
    </row>
    <row r="4" spans="1:19" s="10" customFormat="1" ht="47.25" customHeight="1" x14ac:dyDescent="0.25">
      <c r="A4" s="683" t="s">
        <v>0</v>
      </c>
      <c r="B4" s="666" t="s">
        <v>1</v>
      </c>
      <c r="C4" s="666" t="s">
        <v>2</v>
      </c>
      <c r="D4" s="666" t="s">
        <v>3</v>
      </c>
      <c r="E4" s="683" t="s">
        <v>4</v>
      </c>
      <c r="F4" s="683" t="s">
        <v>5</v>
      </c>
      <c r="G4" s="683" t="s">
        <v>6</v>
      </c>
      <c r="H4" s="686" t="s">
        <v>7</v>
      </c>
      <c r="I4" s="686"/>
      <c r="J4" s="683" t="s">
        <v>8</v>
      </c>
      <c r="K4" s="687" t="s">
        <v>9</v>
      </c>
      <c r="L4" s="682"/>
      <c r="M4" s="688" t="s">
        <v>10</v>
      </c>
      <c r="N4" s="688"/>
      <c r="O4" s="688" t="s">
        <v>11</v>
      </c>
      <c r="P4" s="688"/>
      <c r="Q4" s="683" t="s">
        <v>12</v>
      </c>
      <c r="R4" s="666" t="s">
        <v>13</v>
      </c>
      <c r="S4" s="9"/>
    </row>
    <row r="5" spans="1:19" s="10" customFormat="1" ht="35.25" customHeight="1" x14ac:dyDescent="0.2">
      <c r="A5" s="684"/>
      <c r="B5" s="667"/>
      <c r="C5" s="667"/>
      <c r="D5" s="667"/>
      <c r="E5" s="684"/>
      <c r="F5" s="684"/>
      <c r="G5" s="684"/>
      <c r="H5" s="399" t="s">
        <v>14</v>
      </c>
      <c r="I5" s="399" t="s">
        <v>15</v>
      </c>
      <c r="J5" s="684"/>
      <c r="K5" s="486">
        <v>2020</v>
      </c>
      <c r="L5" s="486">
        <v>2021</v>
      </c>
      <c r="M5" s="486">
        <v>2020</v>
      </c>
      <c r="N5" s="486">
        <v>2021</v>
      </c>
      <c r="O5" s="486">
        <v>2020</v>
      </c>
      <c r="P5" s="486">
        <v>2021</v>
      </c>
      <c r="Q5" s="684"/>
      <c r="R5" s="667"/>
      <c r="S5" s="9"/>
    </row>
    <row r="6" spans="1:19" s="10" customFormat="1" ht="15.75" customHeight="1" x14ac:dyDescent="0.2">
      <c r="A6" s="488" t="s">
        <v>16</v>
      </c>
      <c r="B6" s="399" t="s">
        <v>17</v>
      </c>
      <c r="C6" s="399" t="s">
        <v>18</v>
      </c>
      <c r="D6" s="399" t="s">
        <v>19</v>
      </c>
      <c r="E6" s="488" t="s">
        <v>20</v>
      </c>
      <c r="F6" s="488" t="s">
        <v>21</v>
      </c>
      <c r="G6" s="488" t="s">
        <v>22</v>
      </c>
      <c r="H6" s="399" t="s">
        <v>23</v>
      </c>
      <c r="I6" s="399" t="s">
        <v>24</v>
      </c>
      <c r="J6" s="488" t="s">
        <v>25</v>
      </c>
      <c r="K6" s="486" t="s">
        <v>26</v>
      </c>
      <c r="L6" s="486" t="s">
        <v>27</v>
      </c>
      <c r="M6" s="487" t="s">
        <v>28</v>
      </c>
      <c r="N6" s="487" t="s">
        <v>29</v>
      </c>
      <c r="O6" s="487" t="s">
        <v>30</v>
      </c>
      <c r="P6" s="487" t="s">
        <v>31</v>
      </c>
      <c r="Q6" s="488" t="s">
        <v>32</v>
      </c>
      <c r="R6" s="399" t="s">
        <v>33</v>
      </c>
      <c r="S6" s="9"/>
    </row>
    <row r="7" spans="1:19" ht="59.25" customHeight="1" x14ac:dyDescent="0.25">
      <c r="A7" s="685">
        <v>1</v>
      </c>
      <c r="B7" s="583" t="s">
        <v>1011</v>
      </c>
      <c r="C7" s="583">
        <v>5</v>
      </c>
      <c r="D7" s="583">
        <v>4</v>
      </c>
      <c r="E7" s="583" t="s">
        <v>1687</v>
      </c>
      <c r="F7" s="583" t="s">
        <v>1688</v>
      </c>
      <c r="G7" s="583" t="s">
        <v>1689</v>
      </c>
      <c r="H7" s="359" t="s">
        <v>1690</v>
      </c>
      <c r="I7" s="359">
        <v>300</v>
      </c>
      <c r="J7" s="583" t="s">
        <v>1492</v>
      </c>
      <c r="K7" s="583" t="s">
        <v>42</v>
      </c>
      <c r="L7" s="583"/>
      <c r="M7" s="689">
        <v>40000</v>
      </c>
      <c r="N7" s="689"/>
      <c r="O7" s="689">
        <v>40000</v>
      </c>
      <c r="P7" s="691"/>
      <c r="Q7" s="583" t="s">
        <v>1691</v>
      </c>
      <c r="R7" s="583" t="s">
        <v>1692</v>
      </c>
      <c r="S7" s="552"/>
    </row>
    <row r="8" spans="1:19" ht="59.25" customHeight="1" x14ac:dyDescent="0.25">
      <c r="A8" s="685"/>
      <c r="B8" s="585"/>
      <c r="C8" s="585"/>
      <c r="D8" s="585"/>
      <c r="E8" s="585"/>
      <c r="F8" s="585"/>
      <c r="G8" s="585"/>
      <c r="H8" s="359" t="s">
        <v>240</v>
      </c>
      <c r="I8" s="359">
        <v>5</v>
      </c>
      <c r="J8" s="585"/>
      <c r="K8" s="585"/>
      <c r="L8" s="585"/>
      <c r="M8" s="690"/>
      <c r="N8" s="690"/>
      <c r="O8" s="690"/>
      <c r="P8" s="692"/>
      <c r="Q8" s="585"/>
      <c r="R8" s="585"/>
      <c r="S8" s="552"/>
    </row>
    <row r="9" spans="1:19" x14ac:dyDescent="0.25">
      <c r="M9" s="8"/>
      <c r="N9" s="8"/>
      <c r="O9" s="8"/>
      <c r="P9" s="8"/>
    </row>
    <row r="10" spans="1:19" x14ac:dyDescent="0.25">
      <c r="M10" s="576" t="s">
        <v>70</v>
      </c>
      <c r="N10" s="576"/>
      <c r="O10" s="678" t="s">
        <v>71</v>
      </c>
      <c r="P10" s="682"/>
    </row>
    <row r="11" spans="1:19" x14ac:dyDescent="0.25">
      <c r="M11" s="392" t="s">
        <v>72</v>
      </c>
      <c r="N11" s="392" t="s">
        <v>73</v>
      </c>
      <c r="O11" s="553" t="s">
        <v>72</v>
      </c>
      <c r="P11" s="472" t="s">
        <v>73</v>
      </c>
    </row>
    <row r="12" spans="1:19" x14ac:dyDescent="0.25">
      <c r="M12" s="554">
        <v>1</v>
      </c>
      <c r="N12" s="365">
        <v>40000</v>
      </c>
      <c r="O12" s="366" t="s">
        <v>74</v>
      </c>
      <c r="P12" s="365" t="s">
        <v>74</v>
      </c>
    </row>
    <row r="13" spans="1:19" x14ac:dyDescent="0.25">
      <c r="M13" s="8"/>
      <c r="N13" s="8"/>
      <c r="O13" s="8"/>
      <c r="P13" s="8"/>
    </row>
    <row r="14" spans="1:19" x14ac:dyDescent="0.25">
      <c r="M14" s="8"/>
      <c r="N14" s="8"/>
      <c r="O14" s="8"/>
      <c r="P14" s="8"/>
    </row>
    <row r="15" spans="1:19" x14ac:dyDescent="0.25">
      <c r="M15" s="8"/>
      <c r="N15" s="8"/>
      <c r="O15" s="8"/>
      <c r="P15" s="8"/>
    </row>
    <row r="16" spans="1:19" x14ac:dyDescent="0.25">
      <c r="M16" s="8"/>
      <c r="N16" s="8"/>
      <c r="O16" s="8"/>
      <c r="P16" s="8"/>
    </row>
    <row r="17" spans="13:16" x14ac:dyDescent="0.25">
      <c r="M17" s="8"/>
      <c r="N17" s="8"/>
      <c r="O17" s="8"/>
      <c r="P17" s="8"/>
    </row>
    <row r="18" spans="13:16" x14ac:dyDescent="0.25">
      <c r="M18" s="8"/>
      <c r="N18" s="8"/>
      <c r="O18" s="8"/>
      <c r="P18" s="8"/>
    </row>
    <row r="19" spans="13:16" x14ac:dyDescent="0.25">
      <c r="M19" s="8"/>
      <c r="N19" s="8"/>
      <c r="O19" s="8"/>
      <c r="P19" s="8"/>
    </row>
    <row r="20" spans="13:16" x14ac:dyDescent="0.25">
      <c r="M20" s="8"/>
      <c r="N20" s="8"/>
      <c r="O20" s="8"/>
      <c r="P20" s="8"/>
    </row>
    <row r="21" spans="13:16" x14ac:dyDescent="0.25">
      <c r="M21" s="8"/>
      <c r="N21" s="8"/>
      <c r="O21" s="8"/>
      <c r="P21" s="8"/>
    </row>
    <row r="22" spans="13:16" x14ac:dyDescent="0.25">
      <c r="M22" s="8"/>
      <c r="N22" s="8"/>
      <c r="O22" s="8"/>
      <c r="P22" s="8"/>
    </row>
    <row r="23" spans="13:16" x14ac:dyDescent="0.25">
      <c r="M23" s="8"/>
      <c r="N23" s="8"/>
      <c r="O23" s="8"/>
      <c r="P23" s="8"/>
    </row>
    <row r="24" spans="13:16" x14ac:dyDescent="0.25">
      <c r="M24" s="8"/>
      <c r="N24" s="8"/>
      <c r="O24" s="8"/>
      <c r="P24" s="8"/>
    </row>
    <row r="25" spans="13:16" x14ac:dyDescent="0.25">
      <c r="M25" s="8"/>
      <c r="N25" s="8"/>
      <c r="O25" s="8"/>
      <c r="P25" s="8"/>
    </row>
    <row r="26" spans="13:16" x14ac:dyDescent="0.25">
      <c r="M26" s="8"/>
      <c r="N26" s="8"/>
      <c r="O26" s="8"/>
      <c r="P26" s="8"/>
    </row>
    <row r="27" spans="13:16" x14ac:dyDescent="0.25">
      <c r="M27" s="8"/>
      <c r="N27" s="8"/>
      <c r="O27" s="8"/>
      <c r="P27" s="8"/>
    </row>
    <row r="28" spans="13:16" x14ac:dyDescent="0.25">
      <c r="M28" s="8"/>
      <c r="N28" s="8"/>
      <c r="O28" s="8"/>
      <c r="P28" s="8"/>
    </row>
    <row r="29" spans="13:16" x14ac:dyDescent="0.25">
      <c r="M29" s="8"/>
      <c r="N29" s="8"/>
      <c r="O29" s="8"/>
      <c r="P29" s="8"/>
    </row>
    <row r="30" spans="13:16" x14ac:dyDescent="0.25">
      <c r="M30" s="8"/>
      <c r="N30" s="8"/>
      <c r="O30" s="8"/>
      <c r="P30" s="8"/>
    </row>
    <row r="31" spans="13:16" x14ac:dyDescent="0.25">
      <c r="M31" s="8"/>
      <c r="N31" s="8"/>
      <c r="O31" s="8"/>
      <c r="P31" s="8"/>
    </row>
    <row r="32" spans="13:16" x14ac:dyDescent="0.25">
      <c r="M32" s="8"/>
      <c r="N32" s="8"/>
      <c r="O32" s="8"/>
      <c r="P32" s="8"/>
    </row>
    <row r="33" spans="13:16" x14ac:dyDescent="0.25">
      <c r="M33" s="8"/>
      <c r="N33" s="8"/>
      <c r="O33" s="8"/>
      <c r="P33" s="8"/>
    </row>
    <row r="34" spans="13:16" x14ac:dyDescent="0.25">
      <c r="M34" s="8"/>
      <c r="N34" s="8"/>
      <c r="O34" s="8"/>
      <c r="P34" s="8"/>
    </row>
    <row r="35" spans="13:16" x14ac:dyDescent="0.25">
      <c r="M35" s="8"/>
      <c r="N35" s="8"/>
      <c r="O35" s="8"/>
      <c r="P35" s="8"/>
    </row>
    <row r="36" spans="13:16" x14ac:dyDescent="0.25">
      <c r="M36" s="8"/>
      <c r="N36" s="8"/>
      <c r="O36" s="8"/>
      <c r="P36" s="8"/>
    </row>
    <row r="37" spans="13:16" x14ac:dyDescent="0.25">
      <c r="M37" s="8"/>
      <c r="N37" s="8"/>
      <c r="O37" s="8"/>
      <c r="P37" s="8"/>
    </row>
    <row r="38" spans="13:16" x14ac:dyDescent="0.25">
      <c r="M38" s="8"/>
      <c r="N38" s="8"/>
      <c r="O38" s="8"/>
      <c r="P38" s="8"/>
    </row>
    <row r="39" spans="13:16" x14ac:dyDescent="0.25">
      <c r="M39" s="8"/>
      <c r="N39" s="8"/>
      <c r="O39" s="8"/>
      <c r="P39" s="8"/>
    </row>
    <row r="40" spans="13:16" x14ac:dyDescent="0.25">
      <c r="M40" s="8"/>
      <c r="N40" s="8"/>
      <c r="O40" s="8"/>
      <c r="P40" s="8"/>
    </row>
    <row r="41" spans="13:16" x14ac:dyDescent="0.25">
      <c r="M41" s="8"/>
      <c r="N41" s="8"/>
      <c r="O41" s="8"/>
      <c r="P41" s="8"/>
    </row>
    <row r="42" spans="13:16" x14ac:dyDescent="0.25">
      <c r="M42" s="8"/>
      <c r="N42" s="8"/>
      <c r="O42" s="8"/>
      <c r="P42" s="8"/>
    </row>
    <row r="43" spans="13:16" x14ac:dyDescent="0.25">
      <c r="M43" s="8"/>
      <c r="N43" s="8"/>
      <c r="O43" s="8"/>
      <c r="P43" s="8"/>
    </row>
    <row r="44" spans="13:16" x14ac:dyDescent="0.25">
      <c r="M44" s="8"/>
      <c r="N44" s="8"/>
      <c r="O44" s="8"/>
      <c r="P44" s="8"/>
    </row>
    <row r="45" spans="13:16" x14ac:dyDescent="0.25">
      <c r="M45" s="8"/>
      <c r="N45" s="8"/>
      <c r="O45" s="8"/>
      <c r="P45" s="8"/>
    </row>
    <row r="46" spans="13:16" x14ac:dyDescent="0.25">
      <c r="M46" s="8"/>
      <c r="N46" s="8"/>
      <c r="O46" s="8"/>
      <c r="P46" s="8"/>
    </row>
    <row r="47" spans="13:16" x14ac:dyDescent="0.25">
      <c r="M47" s="8"/>
      <c r="N47" s="8"/>
      <c r="O47" s="8"/>
      <c r="P47" s="8"/>
    </row>
    <row r="48" spans="13:16" x14ac:dyDescent="0.25">
      <c r="M48" s="8"/>
      <c r="N48" s="8"/>
      <c r="O48" s="8"/>
      <c r="P48" s="8"/>
    </row>
    <row r="49" spans="13:16" x14ac:dyDescent="0.25">
      <c r="M49" s="8"/>
      <c r="N49" s="8"/>
      <c r="O49" s="8"/>
      <c r="P49" s="8"/>
    </row>
    <row r="50" spans="13:16" x14ac:dyDescent="0.25">
      <c r="M50" s="8"/>
      <c r="N50" s="8"/>
      <c r="O50" s="8"/>
      <c r="P50" s="8"/>
    </row>
    <row r="51" spans="13:16" x14ac:dyDescent="0.25">
      <c r="M51" s="8"/>
      <c r="N51" s="8"/>
      <c r="O51" s="8"/>
      <c r="P51" s="8"/>
    </row>
    <row r="52" spans="13:16" x14ac:dyDescent="0.25">
      <c r="M52" s="8"/>
      <c r="N52" s="8"/>
      <c r="O52" s="8"/>
      <c r="P52" s="8"/>
    </row>
    <row r="53" spans="13:16" x14ac:dyDescent="0.25">
      <c r="M53" s="8"/>
      <c r="N53" s="8"/>
      <c r="O53" s="8"/>
      <c r="P53" s="8"/>
    </row>
    <row r="54" spans="13:16" x14ac:dyDescent="0.25">
      <c r="M54" s="8"/>
      <c r="N54" s="8"/>
      <c r="O54" s="8"/>
      <c r="P54" s="8"/>
    </row>
    <row r="55" spans="13:16" x14ac:dyDescent="0.25">
      <c r="M55" s="8"/>
      <c r="N55" s="8"/>
      <c r="O55" s="8"/>
      <c r="P55" s="8"/>
    </row>
    <row r="56" spans="13:16" x14ac:dyDescent="0.25">
      <c r="M56" s="8"/>
      <c r="N56" s="8"/>
      <c r="O56" s="8"/>
      <c r="P56" s="8"/>
    </row>
    <row r="57" spans="13:16" x14ac:dyDescent="0.25">
      <c r="M57" s="8"/>
      <c r="N57" s="8"/>
      <c r="O57" s="8"/>
      <c r="P57" s="8"/>
    </row>
    <row r="58" spans="13:16" x14ac:dyDescent="0.25">
      <c r="M58" s="8"/>
      <c r="N58" s="8"/>
      <c r="O58" s="8"/>
      <c r="P58" s="8"/>
    </row>
    <row r="59" spans="13:16" x14ac:dyDescent="0.25">
      <c r="M59" s="8"/>
      <c r="N59" s="8"/>
      <c r="O59" s="8"/>
      <c r="P59" s="8"/>
    </row>
    <row r="60" spans="13:16" x14ac:dyDescent="0.25">
      <c r="M60" s="8"/>
      <c r="N60" s="8"/>
      <c r="O60" s="8"/>
      <c r="P60" s="8"/>
    </row>
    <row r="61" spans="13:16" x14ac:dyDescent="0.25">
      <c r="M61" s="8"/>
      <c r="N61" s="8"/>
      <c r="O61" s="8"/>
      <c r="P61" s="8"/>
    </row>
    <row r="62" spans="13:16" x14ac:dyDescent="0.25">
      <c r="M62" s="8"/>
      <c r="N62" s="8"/>
      <c r="O62" s="8"/>
      <c r="P62" s="8"/>
    </row>
    <row r="63" spans="13:16" x14ac:dyDescent="0.25">
      <c r="M63" s="8"/>
      <c r="N63" s="8"/>
      <c r="O63" s="8"/>
      <c r="P63" s="8"/>
    </row>
    <row r="64" spans="13:16" x14ac:dyDescent="0.25">
      <c r="M64" s="8"/>
      <c r="N64" s="8"/>
      <c r="O64" s="8"/>
      <c r="P64" s="8"/>
    </row>
    <row r="65" spans="13:16" x14ac:dyDescent="0.25">
      <c r="M65" s="8"/>
      <c r="N65" s="8"/>
      <c r="O65" s="8"/>
      <c r="P65" s="8"/>
    </row>
    <row r="66" spans="13:16" x14ac:dyDescent="0.25">
      <c r="M66" s="8"/>
      <c r="N66" s="8"/>
      <c r="O66" s="8"/>
      <c r="P66" s="8"/>
    </row>
    <row r="67" spans="13:16" x14ac:dyDescent="0.25">
      <c r="M67" s="8"/>
      <c r="N67" s="8"/>
      <c r="O67" s="8"/>
      <c r="P67" s="8"/>
    </row>
    <row r="68" spans="13:16" x14ac:dyDescent="0.25">
      <c r="M68" s="8"/>
      <c r="N68" s="8"/>
      <c r="O68" s="8"/>
      <c r="P68" s="8"/>
    </row>
    <row r="69" spans="13:16" x14ac:dyDescent="0.25">
      <c r="M69" s="8"/>
      <c r="N69" s="8"/>
      <c r="O69" s="8"/>
      <c r="P69" s="8"/>
    </row>
    <row r="70" spans="13:16" x14ac:dyDescent="0.25">
      <c r="M70" s="8"/>
      <c r="N70" s="8"/>
      <c r="O70" s="8"/>
      <c r="P70" s="8"/>
    </row>
    <row r="71" spans="13:16" x14ac:dyDescent="0.25">
      <c r="M71" s="8"/>
      <c r="N71" s="8"/>
      <c r="O71" s="8"/>
      <c r="P71" s="8"/>
    </row>
    <row r="72" spans="13:16" x14ac:dyDescent="0.25">
      <c r="M72" s="8"/>
      <c r="N72" s="8"/>
      <c r="O72" s="8"/>
      <c r="P72" s="8"/>
    </row>
    <row r="73" spans="13:16" x14ac:dyDescent="0.25">
      <c r="M73" s="8"/>
      <c r="N73" s="8"/>
      <c r="O73" s="8"/>
      <c r="P73" s="8"/>
    </row>
    <row r="74" spans="13:16" x14ac:dyDescent="0.25">
      <c r="M74" s="8"/>
      <c r="N74" s="8"/>
      <c r="O74" s="8"/>
      <c r="P74" s="8"/>
    </row>
    <row r="75" spans="13:16" x14ac:dyDescent="0.25">
      <c r="M75" s="8"/>
      <c r="N75" s="8"/>
      <c r="O75" s="8"/>
      <c r="P75" s="8"/>
    </row>
  </sheetData>
  <mergeCells count="32">
    <mergeCell ref="Q7:Q8"/>
    <mergeCell ref="R7:R8"/>
    <mergeCell ref="M10:N10"/>
    <mergeCell ref="O10:P10"/>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36"/>
  <sheetViews>
    <sheetView zoomScale="70" zoomScaleNormal="70" workbookViewId="0">
      <selection activeCell="A3" sqref="A3"/>
    </sheetView>
  </sheetViews>
  <sheetFormatPr defaultRowHeight="15" x14ac:dyDescent="0.25"/>
  <cols>
    <col min="1" max="1" width="4.7109375" style="6" customWidth="1"/>
    <col min="2" max="2" width="8.85546875" style="6" customWidth="1"/>
    <col min="3" max="3" width="11.42578125" style="6" customWidth="1"/>
    <col min="4" max="4" width="9.7109375" style="6" customWidth="1"/>
    <col min="5" max="5" width="45.7109375" style="6" customWidth="1"/>
    <col min="6" max="6" width="61.42578125" style="6" customWidth="1"/>
    <col min="7" max="7" width="35.7109375" style="6" customWidth="1"/>
    <col min="8" max="8" width="20.42578125" style="6" customWidth="1"/>
    <col min="9" max="9" width="12.140625" style="6" customWidth="1"/>
    <col min="10" max="10" width="32.140625" style="6" customWidth="1"/>
    <col min="11" max="11" width="12.140625" style="6" customWidth="1"/>
    <col min="12" max="12" width="12.7109375" style="6" customWidth="1"/>
    <col min="13" max="13" width="17.85546875" style="6" customWidth="1"/>
    <col min="14" max="14" width="17.28515625" style="6" customWidth="1"/>
    <col min="15" max="16" width="18" style="6" customWidth="1"/>
    <col min="17" max="17" width="21.28515625" style="6" customWidth="1"/>
    <col min="18" max="18" width="23.57031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ht="18.75" x14ac:dyDescent="0.3">
      <c r="A2" s="55" t="s">
        <v>1724</v>
      </c>
    </row>
    <row r="3" spans="1:19" x14ac:dyDescent="0.25">
      <c r="M3" s="8"/>
      <c r="N3" s="8"/>
      <c r="O3" s="8"/>
      <c r="P3" s="8"/>
    </row>
    <row r="4" spans="1:19" s="10" customFormat="1" ht="47.25" customHeight="1" x14ac:dyDescent="0.25">
      <c r="A4" s="654" t="s">
        <v>0</v>
      </c>
      <c r="B4" s="656" t="s">
        <v>1</v>
      </c>
      <c r="C4" s="656" t="s">
        <v>2</v>
      </c>
      <c r="D4" s="656" t="s">
        <v>3</v>
      </c>
      <c r="E4" s="654" t="s">
        <v>4</v>
      </c>
      <c r="F4" s="654" t="s">
        <v>5</v>
      </c>
      <c r="G4" s="654" t="s">
        <v>6</v>
      </c>
      <c r="H4" s="662" t="s">
        <v>7</v>
      </c>
      <c r="I4" s="662"/>
      <c r="J4" s="654" t="s">
        <v>8</v>
      </c>
      <c r="K4" s="663" t="s">
        <v>9</v>
      </c>
      <c r="L4" s="664"/>
      <c r="M4" s="665" t="s">
        <v>10</v>
      </c>
      <c r="N4" s="665"/>
      <c r="O4" s="665" t="s">
        <v>11</v>
      </c>
      <c r="P4" s="665"/>
      <c r="Q4" s="654" t="s">
        <v>12</v>
      </c>
      <c r="R4" s="656" t="s">
        <v>13</v>
      </c>
      <c r="S4" s="9"/>
    </row>
    <row r="5" spans="1:19" s="10" customFormat="1" ht="35.25" customHeight="1" x14ac:dyDescent="0.2">
      <c r="A5" s="655"/>
      <c r="B5" s="657"/>
      <c r="C5" s="657"/>
      <c r="D5" s="657"/>
      <c r="E5" s="655"/>
      <c r="F5" s="655"/>
      <c r="G5" s="655"/>
      <c r="H5" s="196" t="s">
        <v>14</v>
      </c>
      <c r="I5" s="196" t="s">
        <v>15</v>
      </c>
      <c r="J5" s="655"/>
      <c r="K5" s="197">
        <v>2020</v>
      </c>
      <c r="L5" s="197">
        <v>2021</v>
      </c>
      <c r="M5" s="13">
        <v>2020</v>
      </c>
      <c r="N5" s="13">
        <v>2021</v>
      </c>
      <c r="O5" s="13">
        <v>2020</v>
      </c>
      <c r="P5" s="13">
        <v>2021</v>
      </c>
      <c r="Q5" s="655"/>
      <c r="R5" s="657"/>
      <c r="S5" s="9"/>
    </row>
    <row r="6" spans="1:19" s="10" customFormat="1" ht="15.75" customHeight="1" x14ac:dyDescent="0.2">
      <c r="A6" s="194" t="s">
        <v>16</v>
      </c>
      <c r="B6" s="196" t="s">
        <v>17</v>
      </c>
      <c r="C6" s="196" t="s">
        <v>18</v>
      </c>
      <c r="D6" s="196" t="s">
        <v>19</v>
      </c>
      <c r="E6" s="194" t="s">
        <v>20</v>
      </c>
      <c r="F6" s="194" t="s">
        <v>21</v>
      </c>
      <c r="G6" s="194" t="s">
        <v>22</v>
      </c>
      <c r="H6" s="196" t="s">
        <v>23</v>
      </c>
      <c r="I6" s="196" t="s">
        <v>24</v>
      </c>
      <c r="J6" s="194" t="s">
        <v>25</v>
      </c>
      <c r="K6" s="197" t="s">
        <v>26</v>
      </c>
      <c r="L6" s="197" t="s">
        <v>27</v>
      </c>
      <c r="M6" s="199" t="s">
        <v>28</v>
      </c>
      <c r="N6" s="199" t="s">
        <v>29</v>
      </c>
      <c r="O6" s="199" t="s">
        <v>30</v>
      </c>
      <c r="P6" s="199" t="s">
        <v>31</v>
      </c>
      <c r="Q6" s="194" t="s">
        <v>32</v>
      </c>
      <c r="R6" s="196" t="s">
        <v>33</v>
      </c>
      <c r="S6" s="9"/>
    </row>
    <row r="7" spans="1:19" ht="90.75" customHeight="1" x14ac:dyDescent="0.25">
      <c r="A7" s="630">
        <v>1</v>
      </c>
      <c r="B7" s="627" t="s">
        <v>1011</v>
      </c>
      <c r="C7" s="627">
        <v>1</v>
      </c>
      <c r="D7" s="627">
        <v>3</v>
      </c>
      <c r="E7" s="627" t="s">
        <v>1140</v>
      </c>
      <c r="F7" s="627" t="s">
        <v>1141</v>
      </c>
      <c r="G7" s="627" t="s">
        <v>1212</v>
      </c>
      <c r="H7" s="255" t="s">
        <v>1142</v>
      </c>
      <c r="I7" s="250" t="s">
        <v>1143</v>
      </c>
      <c r="J7" s="630" t="s">
        <v>1144</v>
      </c>
      <c r="K7" s="630" t="s">
        <v>42</v>
      </c>
      <c r="L7" s="630"/>
      <c r="M7" s="694">
        <v>300000</v>
      </c>
      <c r="N7" s="630"/>
      <c r="O7" s="694">
        <v>300000</v>
      </c>
      <c r="P7" s="630"/>
      <c r="Q7" s="630" t="s">
        <v>1138</v>
      </c>
      <c r="R7" s="630" t="s">
        <v>1139</v>
      </c>
      <c r="S7" s="109"/>
    </row>
    <row r="8" spans="1:19" ht="63.75" customHeight="1" x14ac:dyDescent="0.25">
      <c r="A8" s="630"/>
      <c r="B8" s="634"/>
      <c r="C8" s="634"/>
      <c r="D8" s="634"/>
      <c r="E8" s="634"/>
      <c r="F8" s="634"/>
      <c r="G8" s="634"/>
      <c r="H8" s="255" t="s">
        <v>1145</v>
      </c>
      <c r="I8" s="250" t="s">
        <v>1146</v>
      </c>
      <c r="J8" s="630"/>
      <c r="K8" s="630"/>
      <c r="L8" s="630"/>
      <c r="M8" s="694"/>
      <c r="N8" s="630"/>
      <c r="O8" s="694"/>
      <c r="P8" s="630"/>
      <c r="Q8" s="630"/>
      <c r="R8" s="630"/>
      <c r="S8" s="109"/>
    </row>
    <row r="9" spans="1:19" ht="56.25" customHeight="1" x14ac:dyDescent="0.25">
      <c r="A9" s="630"/>
      <c r="B9" s="634"/>
      <c r="C9" s="634"/>
      <c r="D9" s="634"/>
      <c r="E9" s="634"/>
      <c r="F9" s="634"/>
      <c r="G9" s="634"/>
      <c r="H9" s="255" t="s">
        <v>1147</v>
      </c>
      <c r="I9" s="250" t="s">
        <v>1150</v>
      </c>
      <c r="J9" s="630"/>
      <c r="K9" s="630"/>
      <c r="L9" s="630"/>
      <c r="M9" s="694"/>
      <c r="N9" s="630"/>
      <c r="O9" s="694"/>
      <c r="P9" s="630"/>
      <c r="Q9" s="630"/>
      <c r="R9" s="630"/>
      <c r="S9" s="109"/>
    </row>
    <row r="10" spans="1:19" ht="81" customHeight="1" x14ac:dyDescent="0.25">
      <c r="A10" s="630"/>
      <c r="B10" s="634"/>
      <c r="C10" s="634"/>
      <c r="D10" s="634"/>
      <c r="E10" s="634"/>
      <c r="F10" s="634"/>
      <c r="G10" s="634"/>
      <c r="H10" s="255" t="s">
        <v>1148</v>
      </c>
      <c r="I10" s="250" t="s">
        <v>1149</v>
      </c>
      <c r="J10" s="630"/>
      <c r="K10" s="630"/>
      <c r="L10" s="630"/>
      <c r="M10" s="694"/>
      <c r="N10" s="630"/>
      <c r="O10" s="694"/>
      <c r="P10" s="630"/>
      <c r="Q10" s="630"/>
      <c r="R10" s="630"/>
      <c r="S10" s="109"/>
    </row>
    <row r="11" spans="1:19" ht="90" customHeight="1" x14ac:dyDescent="0.25">
      <c r="A11" s="592">
        <v>2</v>
      </c>
      <c r="B11" s="592" t="s">
        <v>1011</v>
      </c>
      <c r="C11" s="592">
        <v>5</v>
      </c>
      <c r="D11" s="583">
        <v>4</v>
      </c>
      <c r="E11" s="583" t="s">
        <v>1151</v>
      </c>
      <c r="F11" s="583" t="s">
        <v>1152</v>
      </c>
      <c r="G11" s="583" t="s">
        <v>1153</v>
      </c>
      <c r="H11" s="211" t="s">
        <v>1154</v>
      </c>
      <c r="I11" s="68" t="s">
        <v>1137</v>
      </c>
      <c r="J11" s="583" t="s">
        <v>1155</v>
      </c>
      <c r="K11" s="704" t="s">
        <v>131</v>
      </c>
      <c r="L11" s="704"/>
      <c r="M11" s="703">
        <v>20000</v>
      </c>
      <c r="N11" s="703"/>
      <c r="O11" s="703">
        <v>20000</v>
      </c>
      <c r="P11" s="703"/>
      <c r="Q11" s="691" t="s">
        <v>1138</v>
      </c>
      <c r="R11" s="691" t="s">
        <v>1139</v>
      </c>
      <c r="S11" s="109"/>
    </row>
    <row r="12" spans="1:19" ht="90" customHeight="1" x14ac:dyDescent="0.25">
      <c r="A12" s="594"/>
      <c r="B12" s="594"/>
      <c r="C12" s="594"/>
      <c r="D12" s="585"/>
      <c r="E12" s="585"/>
      <c r="F12" s="585"/>
      <c r="G12" s="585"/>
      <c r="H12" s="211" t="s">
        <v>1156</v>
      </c>
      <c r="I12" s="68" t="s">
        <v>1157</v>
      </c>
      <c r="J12" s="585"/>
      <c r="K12" s="585"/>
      <c r="L12" s="585"/>
      <c r="M12" s="594"/>
      <c r="N12" s="594"/>
      <c r="O12" s="594"/>
      <c r="P12" s="594"/>
      <c r="Q12" s="585"/>
      <c r="R12" s="585"/>
      <c r="S12" s="109"/>
    </row>
    <row r="13" spans="1:19" s="17" customFormat="1" ht="90.75" customHeight="1" x14ac:dyDescent="0.25">
      <c r="A13" s="627">
        <v>3</v>
      </c>
      <c r="B13" s="627" t="s">
        <v>1011</v>
      </c>
      <c r="C13" s="627">
        <v>1</v>
      </c>
      <c r="D13" s="627">
        <v>6</v>
      </c>
      <c r="E13" s="627" t="s">
        <v>1158</v>
      </c>
      <c r="F13" s="627" t="s">
        <v>1159</v>
      </c>
      <c r="G13" s="627" t="s">
        <v>569</v>
      </c>
      <c r="H13" s="255" t="s">
        <v>1154</v>
      </c>
      <c r="I13" s="305">
        <v>1</v>
      </c>
      <c r="J13" s="627" t="s">
        <v>1160</v>
      </c>
      <c r="K13" s="625" t="s">
        <v>131</v>
      </c>
      <c r="L13" s="625"/>
      <c r="M13" s="643">
        <v>10000</v>
      </c>
      <c r="N13" s="643"/>
      <c r="O13" s="643">
        <v>10000</v>
      </c>
      <c r="P13" s="643"/>
      <c r="Q13" s="643" t="s">
        <v>1138</v>
      </c>
      <c r="R13" s="643" t="s">
        <v>1139</v>
      </c>
      <c r="S13" s="16"/>
    </row>
    <row r="14" spans="1:19" s="17" customFormat="1" ht="60" x14ac:dyDescent="0.25">
      <c r="A14" s="702"/>
      <c r="B14" s="702"/>
      <c r="C14" s="702"/>
      <c r="D14" s="702"/>
      <c r="E14" s="702"/>
      <c r="F14" s="702"/>
      <c r="G14" s="702"/>
      <c r="H14" s="255" t="s">
        <v>1156</v>
      </c>
      <c r="I14" s="250" t="s">
        <v>1161</v>
      </c>
      <c r="J14" s="702"/>
      <c r="K14" s="702"/>
      <c r="L14" s="702"/>
      <c r="M14" s="702"/>
      <c r="N14" s="702"/>
      <c r="O14" s="702"/>
      <c r="P14" s="702"/>
      <c r="Q14" s="634"/>
      <c r="R14" s="634"/>
    </row>
    <row r="15" spans="1:19" s="17" customFormat="1" ht="45" x14ac:dyDescent="0.25">
      <c r="A15" s="695"/>
      <c r="B15" s="695"/>
      <c r="C15" s="695"/>
      <c r="D15" s="695"/>
      <c r="E15" s="695"/>
      <c r="F15" s="695"/>
      <c r="G15" s="695"/>
      <c r="H15" s="306" t="s">
        <v>1162</v>
      </c>
      <c r="I15" s="250" t="s">
        <v>1161</v>
      </c>
      <c r="J15" s="695"/>
      <c r="K15" s="695"/>
      <c r="L15" s="695"/>
      <c r="M15" s="695"/>
      <c r="N15" s="695"/>
      <c r="O15" s="695"/>
      <c r="P15" s="695"/>
      <c r="Q15" s="628"/>
      <c r="R15" s="628"/>
    </row>
    <row r="16" spans="1:19" ht="44.25" customHeight="1" x14ac:dyDescent="0.25">
      <c r="A16" s="583">
        <v>4</v>
      </c>
      <c r="B16" s="616" t="s">
        <v>1163</v>
      </c>
      <c r="C16" s="616">
        <v>1</v>
      </c>
      <c r="D16" s="700">
        <v>9</v>
      </c>
      <c r="E16" s="583" t="s">
        <v>1164</v>
      </c>
      <c r="F16" s="583" t="s">
        <v>1165</v>
      </c>
      <c r="G16" s="583" t="s">
        <v>1166</v>
      </c>
      <c r="H16" s="211" t="s">
        <v>1167</v>
      </c>
      <c r="I16" s="211">
        <v>1</v>
      </c>
      <c r="J16" s="583" t="s">
        <v>1168</v>
      </c>
      <c r="K16" s="592" t="s">
        <v>42</v>
      </c>
      <c r="L16" s="592"/>
      <c r="M16" s="691">
        <v>40000</v>
      </c>
      <c r="N16" s="691"/>
      <c r="O16" s="691">
        <v>40000</v>
      </c>
      <c r="P16" s="691"/>
      <c r="Q16" s="691" t="s">
        <v>1138</v>
      </c>
      <c r="R16" s="691" t="s">
        <v>1139</v>
      </c>
      <c r="S16" s="109"/>
    </row>
    <row r="17" spans="1:19" ht="44.25" customHeight="1" x14ac:dyDescent="0.25">
      <c r="A17" s="698"/>
      <c r="B17" s="651"/>
      <c r="C17" s="651"/>
      <c r="D17" s="701"/>
      <c r="E17" s="698"/>
      <c r="F17" s="698"/>
      <c r="G17" s="698"/>
      <c r="H17" s="211" t="s">
        <v>1169</v>
      </c>
      <c r="I17" s="408" t="s">
        <v>1170</v>
      </c>
      <c r="J17" s="698"/>
      <c r="K17" s="698"/>
      <c r="L17" s="698"/>
      <c r="M17" s="698"/>
      <c r="N17" s="698"/>
      <c r="O17" s="698"/>
      <c r="P17" s="698"/>
      <c r="Q17" s="585"/>
      <c r="R17" s="585"/>
    </row>
    <row r="18" spans="1:19" ht="45" customHeight="1" x14ac:dyDescent="0.25">
      <c r="A18" s="583">
        <v>5</v>
      </c>
      <c r="B18" s="616" t="s">
        <v>1163</v>
      </c>
      <c r="C18" s="616">
        <v>5</v>
      </c>
      <c r="D18" s="700">
        <v>11</v>
      </c>
      <c r="E18" s="583" t="s">
        <v>1172</v>
      </c>
      <c r="F18" s="583" t="s">
        <v>1173</v>
      </c>
      <c r="G18" s="700" t="s">
        <v>1166</v>
      </c>
      <c r="H18" s="211" t="s">
        <v>1174</v>
      </c>
      <c r="I18" s="211">
        <v>1</v>
      </c>
      <c r="J18" s="700" t="s">
        <v>1175</v>
      </c>
      <c r="K18" s="592" t="s">
        <v>42</v>
      </c>
      <c r="L18" s="592"/>
      <c r="M18" s="691">
        <v>33000</v>
      </c>
      <c r="N18" s="691"/>
      <c r="O18" s="691">
        <v>33000</v>
      </c>
      <c r="P18" s="691"/>
      <c r="Q18" s="691" t="s">
        <v>1138</v>
      </c>
      <c r="R18" s="691" t="s">
        <v>1139</v>
      </c>
    </row>
    <row r="19" spans="1:19" ht="69" customHeight="1" x14ac:dyDescent="0.25">
      <c r="A19" s="698"/>
      <c r="B19" s="651"/>
      <c r="C19" s="651"/>
      <c r="D19" s="701"/>
      <c r="E19" s="698"/>
      <c r="F19" s="698"/>
      <c r="G19" s="585"/>
      <c r="H19" s="211" t="s">
        <v>1176</v>
      </c>
      <c r="I19" s="408" t="s">
        <v>1177</v>
      </c>
      <c r="J19" s="701"/>
      <c r="K19" s="698"/>
      <c r="L19" s="698"/>
      <c r="M19" s="698"/>
      <c r="N19" s="698"/>
      <c r="O19" s="698"/>
      <c r="P19" s="698"/>
      <c r="Q19" s="585"/>
      <c r="R19" s="585"/>
    </row>
    <row r="20" spans="1:19" ht="38.25" customHeight="1" x14ac:dyDescent="0.25">
      <c r="A20" s="601">
        <v>6</v>
      </c>
      <c r="B20" s="685" t="s">
        <v>1163</v>
      </c>
      <c r="C20" s="685">
        <v>5</v>
      </c>
      <c r="D20" s="699">
        <v>11</v>
      </c>
      <c r="E20" s="601" t="s">
        <v>1178</v>
      </c>
      <c r="F20" s="601" t="s">
        <v>1179</v>
      </c>
      <c r="G20" s="601" t="s">
        <v>1180</v>
      </c>
      <c r="H20" s="211" t="s">
        <v>1167</v>
      </c>
      <c r="I20" s="68" t="s">
        <v>99</v>
      </c>
      <c r="J20" s="601" t="s">
        <v>1181</v>
      </c>
      <c r="K20" s="606" t="s">
        <v>42</v>
      </c>
      <c r="L20" s="606"/>
      <c r="M20" s="696">
        <v>64000</v>
      </c>
      <c r="N20" s="696"/>
      <c r="O20" s="696">
        <v>64000</v>
      </c>
      <c r="P20" s="696"/>
      <c r="Q20" s="696" t="s">
        <v>1138</v>
      </c>
      <c r="R20" s="696" t="s">
        <v>1139</v>
      </c>
    </row>
    <row r="21" spans="1:19" ht="57.75" customHeight="1" x14ac:dyDescent="0.25">
      <c r="A21" s="697"/>
      <c r="B21" s="685"/>
      <c r="C21" s="685"/>
      <c r="D21" s="699"/>
      <c r="E21" s="697"/>
      <c r="F21" s="697"/>
      <c r="G21" s="697"/>
      <c r="H21" s="211" t="s">
        <v>1169</v>
      </c>
      <c r="I21" s="68" t="s">
        <v>1182</v>
      </c>
      <c r="J21" s="697"/>
      <c r="K21" s="697"/>
      <c r="L21" s="697"/>
      <c r="M21" s="697"/>
      <c r="N21" s="696"/>
      <c r="O21" s="697"/>
      <c r="P21" s="697"/>
      <c r="Q21" s="601"/>
      <c r="R21" s="601"/>
    </row>
    <row r="22" spans="1:19" ht="39.75" customHeight="1" x14ac:dyDescent="0.25">
      <c r="A22" s="697"/>
      <c r="B22" s="606"/>
      <c r="C22" s="606"/>
      <c r="D22" s="601"/>
      <c r="E22" s="697"/>
      <c r="F22" s="697"/>
      <c r="G22" s="697"/>
      <c r="H22" s="211" t="s">
        <v>1154</v>
      </c>
      <c r="I22" s="211">
        <v>1</v>
      </c>
      <c r="J22" s="697"/>
      <c r="K22" s="697"/>
      <c r="L22" s="697"/>
      <c r="M22" s="697"/>
      <c r="N22" s="697"/>
      <c r="O22" s="697"/>
      <c r="P22" s="697"/>
      <c r="Q22" s="601"/>
      <c r="R22" s="601"/>
    </row>
    <row r="23" spans="1:19" ht="64.5" customHeight="1" x14ac:dyDescent="0.25">
      <c r="A23" s="697"/>
      <c r="B23" s="606"/>
      <c r="C23" s="606"/>
      <c r="D23" s="601"/>
      <c r="E23" s="697"/>
      <c r="F23" s="697"/>
      <c r="G23" s="697"/>
      <c r="H23" s="211" t="s">
        <v>1156</v>
      </c>
      <c r="I23" s="68" t="s">
        <v>1183</v>
      </c>
      <c r="J23" s="697"/>
      <c r="K23" s="697"/>
      <c r="L23" s="697"/>
      <c r="M23" s="697"/>
      <c r="N23" s="697"/>
      <c r="O23" s="697"/>
      <c r="P23" s="697"/>
      <c r="Q23" s="601"/>
      <c r="R23" s="601"/>
    </row>
    <row r="24" spans="1:19" s="427" customFormat="1" ht="44.25" customHeight="1" x14ac:dyDescent="0.25">
      <c r="A24" s="627">
        <v>7</v>
      </c>
      <c r="B24" s="629" t="s">
        <v>1011</v>
      </c>
      <c r="C24" s="629">
        <v>5</v>
      </c>
      <c r="D24" s="630">
        <v>11</v>
      </c>
      <c r="E24" s="627" t="s">
        <v>1186</v>
      </c>
      <c r="F24" s="627" t="s">
        <v>1184</v>
      </c>
      <c r="G24" s="627" t="s">
        <v>1166</v>
      </c>
      <c r="H24" s="255" t="s">
        <v>1167</v>
      </c>
      <c r="I24" s="250" t="s">
        <v>99</v>
      </c>
      <c r="J24" s="627" t="s">
        <v>1185</v>
      </c>
      <c r="K24" s="625" t="s">
        <v>42</v>
      </c>
      <c r="L24" s="625"/>
      <c r="M24" s="643">
        <v>50000</v>
      </c>
      <c r="N24" s="643"/>
      <c r="O24" s="643">
        <v>50000</v>
      </c>
      <c r="P24" s="643"/>
      <c r="Q24" s="643" t="s">
        <v>1138</v>
      </c>
      <c r="R24" s="643" t="s">
        <v>1139</v>
      </c>
      <c r="S24" s="426"/>
    </row>
    <row r="25" spans="1:19" s="427" customFormat="1" ht="70.5" customHeight="1" x14ac:dyDescent="0.25">
      <c r="A25" s="695"/>
      <c r="B25" s="629"/>
      <c r="C25" s="629"/>
      <c r="D25" s="630"/>
      <c r="E25" s="695"/>
      <c r="F25" s="695"/>
      <c r="G25" s="695"/>
      <c r="H25" s="255" t="s">
        <v>1169</v>
      </c>
      <c r="I25" s="250" t="s">
        <v>1213</v>
      </c>
      <c r="J25" s="695"/>
      <c r="K25" s="695"/>
      <c r="L25" s="695"/>
      <c r="M25" s="695"/>
      <c r="N25" s="695"/>
      <c r="O25" s="695"/>
      <c r="P25" s="695"/>
      <c r="Q25" s="628"/>
      <c r="R25" s="628"/>
    </row>
    <row r="26" spans="1:19" ht="107.25" customHeight="1" x14ac:dyDescent="0.25">
      <c r="A26" s="201">
        <v>8</v>
      </c>
      <c r="B26" s="201" t="s">
        <v>120</v>
      </c>
      <c r="C26" s="201">
        <v>2</v>
      </c>
      <c r="D26" s="201">
        <v>12</v>
      </c>
      <c r="E26" s="201" t="s">
        <v>1187</v>
      </c>
      <c r="F26" s="201" t="s">
        <v>1188</v>
      </c>
      <c r="G26" s="201" t="s">
        <v>340</v>
      </c>
      <c r="H26" s="75" t="s">
        <v>1189</v>
      </c>
      <c r="I26" s="408" t="s">
        <v>1190</v>
      </c>
      <c r="J26" s="201" t="s">
        <v>1191</v>
      </c>
      <c r="K26" s="202" t="s">
        <v>131</v>
      </c>
      <c r="L26" s="202"/>
      <c r="M26" s="204">
        <v>30000</v>
      </c>
      <c r="N26" s="204"/>
      <c r="O26" s="204">
        <v>30000</v>
      </c>
      <c r="P26" s="204"/>
      <c r="Q26" s="204" t="s">
        <v>1138</v>
      </c>
      <c r="R26" s="204" t="s">
        <v>1139</v>
      </c>
    </row>
    <row r="27" spans="1:19" ht="107.25" customHeight="1" x14ac:dyDescent="0.25">
      <c r="A27" s="211">
        <v>9</v>
      </c>
      <c r="B27" s="211" t="s">
        <v>1011</v>
      </c>
      <c r="C27" s="211">
        <v>2</v>
      </c>
      <c r="D27" s="211">
        <v>12</v>
      </c>
      <c r="E27" s="211" t="s">
        <v>1192</v>
      </c>
      <c r="F27" s="211" t="s">
        <v>1193</v>
      </c>
      <c r="G27" s="211" t="s">
        <v>1194</v>
      </c>
      <c r="H27" s="75" t="s">
        <v>1195</v>
      </c>
      <c r="I27" s="408" t="s">
        <v>99</v>
      </c>
      <c r="J27" s="211" t="s">
        <v>1196</v>
      </c>
      <c r="K27" s="222" t="s">
        <v>131</v>
      </c>
      <c r="L27" s="222"/>
      <c r="M27" s="221">
        <v>30000</v>
      </c>
      <c r="N27" s="221"/>
      <c r="O27" s="221">
        <v>30000</v>
      </c>
      <c r="P27" s="221"/>
      <c r="Q27" s="221" t="s">
        <v>1138</v>
      </c>
      <c r="R27" s="221" t="s">
        <v>1139</v>
      </c>
    </row>
    <row r="28" spans="1:19" ht="117.75" customHeight="1" x14ac:dyDescent="0.25">
      <c r="A28" s="209">
        <v>10</v>
      </c>
      <c r="B28" s="209" t="s">
        <v>120</v>
      </c>
      <c r="C28" s="209">
        <v>1</v>
      </c>
      <c r="D28" s="209">
        <v>13</v>
      </c>
      <c r="E28" s="209" t="s">
        <v>1197</v>
      </c>
      <c r="F28" s="209" t="s">
        <v>1198</v>
      </c>
      <c r="G28" s="209" t="s">
        <v>340</v>
      </c>
      <c r="H28" s="211" t="s">
        <v>1199</v>
      </c>
      <c r="I28" s="68" t="s">
        <v>1200</v>
      </c>
      <c r="J28" s="209" t="s">
        <v>1201</v>
      </c>
      <c r="K28" s="209" t="s">
        <v>131</v>
      </c>
      <c r="L28" s="209"/>
      <c r="M28" s="217">
        <v>23000</v>
      </c>
      <c r="N28" s="209"/>
      <c r="O28" s="217">
        <v>23000</v>
      </c>
      <c r="P28" s="209"/>
      <c r="Q28" s="217" t="s">
        <v>1138</v>
      </c>
      <c r="R28" s="217" t="s">
        <v>1139</v>
      </c>
      <c r="S28" s="109"/>
    </row>
    <row r="29" spans="1:19" ht="58.15" customHeight="1" x14ac:dyDescent="0.25">
      <c r="A29" s="630">
        <v>11</v>
      </c>
      <c r="B29" s="629" t="s">
        <v>1163</v>
      </c>
      <c r="C29" s="629">
        <v>1</v>
      </c>
      <c r="D29" s="630">
        <v>9</v>
      </c>
      <c r="E29" s="630" t="s">
        <v>1202</v>
      </c>
      <c r="F29" s="630" t="s">
        <v>1203</v>
      </c>
      <c r="G29" s="630" t="s">
        <v>1204</v>
      </c>
      <c r="H29" s="428" t="s">
        <v>1147</v>
      </c>
      <c r="I29" s="428" t="s">
        <v>1205</v>
      </c>
      <c r="J29" s="630" t="s">
        <v>1206</v>
      </c>
      <c r="K29" s="629" t="s">
        <v>131</v>
      </c>
      <c r="L29" s="629"/>
      <c r="M29" s="694">
        <v>200000</v>
      </c>
      <c r="N29" s="694"/>
      <c r="O29" s="694">
        <v>200000</v>
      </c>
      <c r="P29" s="694"/>
      <c r="Q29" s="694" t="s">
        <v>1138</v>
      </c>
      <c r="R29" s="694" t="s">
        <v>1139</v>
      </c>
      <c r="S29" s="109"/>
    </row>
    <row r="30" spans="1:19" ht="153" customHeight="1" x14ac:dyDescent="0.25">
      <c r="A30" s="693"/>
      <c r="B30" s="629"/>
      <c r="C30" s="629"/>
      <c r="D30" s="630"/>
      <c r="E30" s="693"/>
      <c r="F30" s="693"/>
      <c r="G30" s="693"/>
      <c r="H30" s="255" t="s">
        <v>1199</v>
      </c>
      <c r="I30" s="428" t="s">
        <v>1207</v>
      </c>
      <c r="J30" s="693"/>
      <c r="K30" s="693"/>
      <c r="L30" s="693"/>
      <c r="M30" s="693"/>
      <c r="N30" s="693"/>
      <c r="O30" s="693"/>
      <c r="P30" s="693"/>
      <c r="Q30" s="630"/>
      <c r="R30" s="630"/>
    </row>
    <row r="31" spans="1:19" ht="62.45" customHeight="1" x14ac:dyDescent="0.25">
      <c r="A31" s="693"/>
      <c r="B31" s="629"/>
      <c r="C31" s="629"/>
      <c r="D31" s="630"/>
      <c r="E31" s="693"/>
      <c r="F31" s="693"/>
      <c r="G31" s="693"/>
      <c r="H31" s="255" t="s">
        <v>1208</v>
      </c>
      <c r="I31" s="255" t="s">
        <v>1209</v>
      </c>
      <c r="J31" s="693"/>
      <c r="K31" s="693"/>
      <c r="L31" s="693"/>
      <c r="M31" s="693"/>
      <c r="N31" s="693"/>
      <c r="O31" s="693"/>
      <c r="P31" s="693"/>
      <c r="Q31" s="630"/>
      <c r="R31" s="630"/>
    </row>
    <row r="32" spans="1:19" ht="90.75" customHeight="1" x14ac:dyDescent="0.25">
      <c r="A32" s="693"/>
      <c r="B32" s="629"/>
      <c r="C32" s="629"/>
      <c r="D32" s="630"/>
      <c r="E32" s="693"/>
      <c r="F32" s="693"/>
      <c r="G32" s="693"/>
      <c r="H32" s="255" t="s">
        <v>1210</v>
      </c>
      <c r="I32" s="428" t="s">
        <v>1211</v>
      </c>
      <c r="J32" s="693"/>
      <c r="K32" s="693"/>
      <c r="L32" s="693"/>
      <c r="M32" s="693"/>
      <c r="N32" s="693"/>
      <c r="O32" s="693"/>
      <c r="P32" s="693"/>
      <c r="Q32" s="630"/>
      <c r="R32" s="630"/>
    </row>
    <row r="34" spans="12:16" x14ac:dyDescent="0.25">
      <c r="L34" s="576" t="s">
        <v>951</v>
      </c>
      <c r="M34" s="576" t="s">
        <v>70</v>
      </c>
      <c r="N34" s="576"/>
      <c r="O34" s="576" t="s">
        <v>71</v>
      </c>
      <c r="P34" s="576"/>
    </row>
    <row r="35" spans="12:16" x14ac:dyDescent="0.25">
      <c r="L35" s="576"/>
      <c r="M35" s="392" t="s">
        <v>72</v>
      </c>
      <c r="N35" s="392" t="s">
        <v>73</v>
      </c>
      <c r="O35" s="392" t="s">
        <v>72</v>
      </c>
      <c r="P35" s="392" t="s">
        <v>73</v>
      </c>
    </row>
    <row r="36" spans="12:16" x14ac:dyDescent="0.25">
      <c r="L36" s="576"/>
      <c r="M36" s="202">
        <v>11</v>
      </c>
      <c r="N36" s="203">
        <f>O7+O11+O13+O16+O18+O20+O24+O26+O27+O28+O29</f>
        <v>800000</v>
      </c>
      <c r="O36" s="43" t="s">
        <v>74</v>
      </c>
      <c r="P36" s="44" t="s">
        <v>74</v>
      </c>
    </row>
  </sheetData>
  <mergeCells count="145">
    <mergeCell ref="Q4:Q5"/>
    <mergeCell ref="R4:R5"/>
    <mergeCell ref="G4:G5"/>
    <mergeCell ref="H4:I4"/>
    <mergeCell ref="J4:J5"/>
    <mergeCell ref="K4:L4"/>
    <mergeCell ref="M4:N4"/>
    <mergeCell ref="O4:P4"/>
    <mergeCell ref="A4:A5"/>
    <mergeCell ref="B4:B5"/>
    <mergeCell ref="C4:C5"/>
    <mergeCell ref="D4:D5"/>
    <mergeCell ref="E4:E5"/>
    <mergeCell ref="F4:F5"/>
    <mergeCell ref="N7:N10"/>
    <mergeCell ref="O7:O10"/>
    <mergeCell ref="P7:P10"/>
    <mergeCell ref="Q7:Q10"/>
    <mergeCell ref="R7:R10"/>
    <mergeCell ref="F7:F10"/>
    <mergeCell ref="G7:G10"/>
    <mergeCell ref="J7:J10"/>
    <mergeCell ref="K7:K10"/>
    <mergeCell ref="L7:L10"/>
    <mergeCell ref="M7:M10"/>
    <mergeCell ref="A7:A10"/>
    <mergeCell ref="B7:B10"/>
    <mergeCell ref="C7:C10"/>
    <mergeCell ref="D7:D10"/>
    <mergeCell ref="E7:E10"/>
    <mergeCell ref="O11:O12"/>
    <mergeCell ref="P11:P12"/>
    <mergeCell ref="Q11:Q12"/>
    <mergeCell ref="R11:R12"/>
    <mergeCell ref="G11:G12"/>
    <mergeCell ref="J11:J12"/>
    <mergeCell ref="K11:K12"/>
    <mergeCell ref="L11:L12"/>
    <mergeCell ref="M11:M12"/>
    <mergeCell ref="N11:N12"/>
    <mergeCell ref="A11:A12"/>
    <mergeCell ref="B11:B12"/>
    <mergeCell ref="C11:C12"/>
    <mergeCell ref="D11:D12"/>
    <mergeCell ref="E11:E12"/>
    <mergeCell ref="F11:F12"/>
    <mergeCell ref="O13:O15"/>
    <mergeCell ref="P13:P15"/>
    <mergeCell ref="Q13:Q15"/>
    <mergeCell ref="R13:R15"/>
    <mergeCell ref="A16:A17"/>
    <mergeCell ref="B16:B17"/>
    <mergeCell ref="C16:C17"/>
    <mergeCell ref="D16:D17"/>
    <mergeCell ref="E16:E17"/>
    <mergeCell ref="G13:G15"/>
    <mergeCell ref="J13:J15"/>
    <mergeCell ref="K13:K15"/>
    <mergeCell ref="L13:L15"/>
    <mergeCell ref="M13:M15"/>
    <mergeCell ref="N13:N15"/>
    <mergeCell ref="A13:A15"/>
    <mergeCell ref="B13:B15"/>
    <mergeCell ref="C13:C15"/>
    <mergeCell ref="D13:D15"/>
    <mergeCell ref="E13:E15"/>
    <mergeCell ref="F13:F15"/>
    <mergeCell ref="N16:N17"/>
    <mergeCell ref="O16:O17"/>
    <mergeCell ref="P16:P17"/>
    <mergeCell ref="Q16:Q17"/>
    <mergeCell ref="R16:R17"/>
    <mergeCell ref="F16:F17"/>
    <mergeCell ref="G16:G17"/>
    <mergeCell ref="J16:J17"/>
    <mergeCell ref="K16:K17"/>
    <mergeCell ref="L16:L17"/>
    <mergeCell ref="M16:M17"/>
    <mergeCell ref="O18:O19"/>
    <mergeCell ref="P18:P19"/>
    <mergeCell ref="Q18:Q19"/>
    <mergeCell ref="R18:R19"/>
    <mergeCell ref="A20:A23"/>
    <mergeCell ref="B20:B23"/>
    <mergeCell ref="C20:C23"/>
    <mergeCell ref="D20:D23"/>
    <mergeCell ref="E20:E23"/>
    <mergeCell ref="G18:G19"/>
    <mergeCell ref="J18:J19"/>
    <mergeCell ref="K18:K19"/>
    <mergeCell ref="L18:L19"/>
    <mergeCell ref="M18:M19"/>
    <mergeCell ref="N18:N19"/>
    <mergeCell ref="A18:A19"/>
    <mergeCell ref="B18:B19"/>
    <mergeCell ref="C18:C19"/>
    <mergeCell ref="D18:D19"/>
    <mergeCell ref="E18:E19"/>
    <mergeCell ref="F18:F19"/>
    <mergeCell ref="N20:N23"/>
    <mergeCell ref="O20:O23"/>
    <mergeCell ref="P20:P23"/>
    <mergeCell ref="Q20:Q23"/>
    <mergeCell ref="R20:R23"/>
    <mergeCell ref="F20:F23"/>
    <mergeCell ref="G20:G23"/>
    <mergeCell ref="J20:J23"/>
    <mergeCell ref="K20:K23"/>
    <mergeCell ref="L20:L23"/>
    <mergeCell ref="M20:M23"/>
    <mergeCell ref="N24:N25"/>
    <mergeCell ref="O24:O25"/>
    <mergeCell ref="P24:P25"/>
    <mergeCell ref="Q24:Q25"/>
    <mergeCell ref="R24:R25"/>
    <mergeCell ref="F24:F25"/>
    <mergeCell ref="G24:G25"/>
    <mergeCell ref="J24:J25"/>
    <mergeCell ref="K24:K25"/>
    <mergeCell ref="L24:L25"/>
    <mergeCell ref="M24:M25"/>
    <mergeCell ref="A24:A25"/>
    <mergeCell ref="B24:B25"/>
    <mergeCell ref="C24:C25"/>
    <mergeCell ref="D24:D25"/>
    <mergeCell ref="E24:E25"/>
    <mergeCell ref="A29:A32"/>
    <mergeCell ref="B29:B32"/>
    <mergeCell ref="C29:C32"/>
    <mergeCell ref="D29:D32"/>
    <mergeCell ref="E29:E32"/>
    <mergeCell ref="F29:F32"/>
    <mergeCell ref="G29:G32"/>
    <mergeCell ref="P29:P32"/>
    <mergeCell ref="Q29:Q32"/>
    <mergeCell ref="R29:R32"/>
    <mergeCell ref="L34:L36"/>
    <mergeCell ref="M34:N34"/>
    <mergeCell ref="O34:P34"/>
    <mergeCell ref="J29:J32"/>
    <mergeCell ref="K29:K32"/>
    <mergeCell ref="L29:L32"/>
    <mergeCell ref="M29:M32"/>
    <mergeCell ref="N29:N32"/>
    <mergeCell ref="O29:O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28"/>
  <sheetViews>
    <sheetView zoomScale="70" zoomScaleNormal="70" workbookViewId="0">
      <selection activeCell="A3" sqref="A3"/>
    </sheetView>
  </sheetViews>
  <sheetFormatPr defaultRowHeight="15" x14ac:dyDescent="0.25"/>
  <cols>
    <col min="1" max="1" width="4.7109375" style="6" customWidth="1"/>
    <col min="2" max="2" width="8.85546875" style="6" customWidth="1"/>
    <col min="3" max="3" width="6.5703125" style="6" customWidth="1"/>
    <col min="4" max="4" width="9.7109375" style="6" customWidth="1"/>
    <col min="5" max="5" width="45.7109375" style="37" customWidth="1"/>
    <col min="6" max="6" width="50.28515625" style="6" customWidth="1"/>
    <col min="7" max="7" width="35.7109375" style="6" customWidth="1"/>
    <col min="8" max="8" width="19.28515625" style="6" customWidth="1"/>
    <col min="9" max="9" width="10.42578125" style="6" customWidth="1"/>
    <col min="10" max="10" width="33.85546875" style="40" customWidth="1"/>
    <col min="11" max="11" width="8.85546875" style="6" customWidth="1"/>
    <col min="12" max="12" width="14.5703125" style="6" customWidth="1"/>
    <col min="13" max="14" width="11.7109375" style="8" customWidth="1"/>
    <col min="15" max="16" width="12.5703125" style="8" customWidth="1"/>
    <col min="17" max="17" width="20.140625" style="6" customWidth="1"/>
    <col min="18" max="18" width="14.140625" style="6" customWidth="1"/>
    <col min="19" max="19" width="19.5703125" style="6" customWidth="1"/>
    <col min="20" max="258" width="9.140625" style="6"/>
    <col min="259" max="259" width="4.7109375" style="6" bestFit="1" customWidth="1"/>
    <col min="260" max="260" width="9.7109375" style="6" bestFit="1" customWidth="1"/>
    <col min="261" max="261" width="10" style="6" bestFit="1" customWidth="1"/>
    <col min="262" max="262" width="8.85546875" style="6" bestFit="1" customWidth="1"/>
    <col min="263" max="263" width="22.85546875" style="6" customWidth="1"/>
    <col min="264" max="264" width="59.7109375" style="6" bestFit="1" customWidth="1"/>
    <col min="265" max="265" width="57.85546875" style="6" bestFit="1" customWidth="1"/>
    <col min="266" max="266" width="35.28515625" style="6" bestFit="1" customWidth="1"/>
    <col min="267" max="267" width="28.140625" style="6" bestFit="1" customWidth="1"/>
    <col min="268" max="268" width="33.140625" style="6" bestFit="1" customWidth="1"/>
    <col min="269" max="269" width="26" style="6" bestFit="1" customWidth="1"/>
    <col min="270" max="270" width="19.140625" style="6" bestFit="1" customWidth="1"/>
    <col min="271" max="271" width="10.42578125" style="6" customWidth="1"/>
    <col min="272" max="272" width="11.85546875" style="6" customWidth="1"/>
    <col min="273" max="273" width="14.7109375" style="6" customWidth="1"/>
    <col min="274" max="274" width="9" style="6" bestFit="1" customWidth="1"/>
    <col min="275" max="514" width="9.140625" style="6"/>
    <col min="515" max="515" width="4.7109375" style="6" bestFit="1" customWidth="1"/>
    <col min="516" max="516" width="9.7109375" style="6" bestFit="1" customWidth="1"/>
    <col min="517" max="517" width="10" style="6" bestFit="1" customWidth="1"/>
    <col min="518" max="518" width="8.85546875" style="6" bestFit="1" customWidth="1"/>
    <col min="519" max="519" width="22.85546875" style="6" customWidth="1"/>
    <col min="520" max="520" width="59.7109375" style="6" bestFit="1" customWidth="1"/>
    <col min="521" max="521" width="57.85546875" style="6" bestFit="1" customWidth="1"/>
    <col min="522" max="522" width="35.28515625" style="6" bestFit="1" customWidth="1"/>
    <col min="523" max="523" width="28.140625" style="6" bestFit="1" customWidth="1"/>
    <col min="524" max="524" width="33.140625" style="6" bestFit="1" customWidth="1"/>
    <col min="525" max="525" width="26" style="6" bestFit="1" customWidth="1"/>
    <col min="526" max="526" width="19.140625" style="6" bestFit="1" customWidth="1"/>
    <col min="527" max="527" width="10.42578125" style="6" customWidth="1"/>
    <col min="528" max="528" width="11.85546875" style="6" customWidth="1"/>
    <col min="529" max="529" width="14.7109375" style="6" customWidth="1"/>
    <col min="530" max="530" width="9" style="6" bestFit="1" customWidth="1"/>
    <col min="531" max="770" width="9.140625" style="6"/>
    <col min="771" max="771" width="4.7109375" style="6" bestFit="1" customWidth="1"/>
    <col min="772" max="772" width="9.7109375" style="6" bestFit="1" customWidth="1"/>
    <col min="773" max="773" width="10" style="6" bestFit="1" customWidth="1"/>
    <col min="774" max="774" width="8.85546875" style="6" bestFit="1" customWidth="1"/>
    <col min="775" max="775" width="22.85546875" style="6" customWidth="1"/>
    <col min="776" max="776" width="59.7109375" style="6" bestFit="1" customWidth="1"/>
    <col min="777" max="777" width="57.85546875" style="6" bestFit="1" customWidth="1"/>
    <col min="778" max="778" width="35.28515625" style="6" bestFit="1" customWidth="1"/>
    <col min="779" max="779" width="28.140625" style="6" bestFit="1" customWidth="1"/>
    <col min="780" max="780" width="33.140625" style="6" bestFit="1" customWidth="1"/>
    <col min="781" max="781" width="26" style="6" bestFit="1" customWidth="1"/>
    <col min="782" max="782" width="19.140625" style="6" bestFit="1" customWidth="1"/>
    <col min="783" max="783" width="10.42578125" style="6" customWidth="1"/>
    <col min="784" max="784" width="11.85546875" style="6" customWidth="1"/>
    <col min="785" max="785" width="14.7109375" style="6" customWidth="1"/>
    <col min="786" max="786" width="9" style="6" bestFit="1" customWidth="1"/>
    <col min="787" max="1026" width="9.140625" style="6"/>
    <col min="1027" max="1027" width="4.7109375" style="6" bestFit="1" customWidth="1"/>
    <col min="1028" max="1028" width="9.7109375" style="6" bestFit="1" customWidth="1"/>
    <col min="1029" max="1029" width="10" style="6" bestFit="1" customWidth="1"/>
    <col min="1030" max="1030" width="8.85546875" style="6" bestFit="1" customWidth="1"/>
    <col min="1031" max="1031" width="22.85546875" style="6" customWidth="1"/>
    <col min="1032" max="1032" width="59.7109375" style="6" bestFit="1" customWidth="1"/>
    <col min="1033" max="1033" width="57.85546875" style="6" bestFit="1" customWidth="1"/>
    <col min="1034" max="1034" width="35.28515625" style="6" bestFit="1" customWidth="1"/>
    <col min="1035" max="1035" width="28.140625" style="6" bestFit="1" customWidth="1"/>
    <col min="1036" max="1036" width="33.140625" style="6" bestFit="1" customWidth="1"/>
    <col min="1037" max="1037" width="26" style="6" bestFit="1" customWidth="1"/>
    <col min="1038" max="1038" width="19.140625" style="6" bestFit="1" customWidth="1"/>
    <col min="1039" max="1039" width="10.42578125" style="6" customWidth="1"/>
    <col min="1040" max="1040" width="11.85546875" style="6" customWidth="1"/>
    <col min="1041" max="1041" width="14.7109375" style="6" customWidth="1"/>
    <col min="1042" max="1042" width="9" style="6" bestFit="1" customWidth="1"/>
    <col min="1043" max="1282" width="9.140625" style="6"/>
    <col min="1283" max="1283" width="4.7109375" style="6" bestFit="1" customWidth="1"/>
    <col min="1284" max="1284" width="9.7109375" style="6" bestFit="1" customWidth="1"/>
    <col min="1285" max="1285" width="10" style="6" bestFit="1" customWidth="1"/>
    <col min="1286" max="1286" width="8.85546875" style="6" bestFit="1" customWidth="1"/>
    <col min="1287" max="1287" width="22.85546875" style="6" customWidth="1"/>
    <col min="1288" max="1288" width="59.7109375" style="6" bestFit="1" customWidth="1"/>
    <col min="1289" max="1289" width="57.85546875" style="6" bestFit="1" customWidth="1"/>
    <col min="1290" max="1290" width="35.28515625" style="6" bestFit="1" customWidth="1"/>
    <col min="1291" max="1291" width="28.140625" style="6" bestFit="1" customWidth="1"/>
    <col min="1292" max="1292" width="33.140625" style="6" bestFit="1" customWidth="1"/>
    <col min="1293" max="1293" width="26" style="6" bestFit="1" customWidth="1"/>
    <col min="1294" max="1294" width="19.140625" style="6" bestFit="1" customWidth="1"/>
    <col min="1295" max="1295" width="10.42578125" style="6" customWidth="1"/>
    <col min="1296" max="1296" width="11.85546875" style="6" customWidth="1"/>
    <col min="1297" max="1297" width="14.7109375" style="6" customWidth="1"/>
    <col min="1298" max="1298" width="9" style="6" bestFit="1" customWidth="1"/>
    <col min="1299" max="1538" width="9.140625" style="6"/>
    <col min="1539" max="1539" width="4.7109375" style="6" bestFit="1" customWidth="1"/>
    <col min="1540" max="1540" width="9.7109375" style="6" bestFit="1" customWidth="1"/>
    <col min="1541" max="1541" width="10" style="6" bestFit="1" customWidth="1"/>
    <col min="1542" max="1542" width="8.85546875" style="6" bestFit="1" customWidth="1"/>
    <col min="1543" max="1543" width="22.85546875" style="6" customWidth="1"/>
    <col min="1544" max="1544" width="59.7109375" style="6" bestFit="1" customWidth="1"/>
    <col min="1545" max="1545" width="57.85546875" style="6" bestFit="1" customWidth="1"/>
    <col min="1546" max="1546" width="35.28515625" style="6" bestFit="1" customWidth="1"/>
    <col min="1547" max="1547" width="28.140625" style="6" bestFit="1" customWidth="1"/>
    <col min="1548" max="1548" width="33.140625" style="6" bestFit="1" customWidth="1"/>
    <col min="1549" max="1549" width="26" style="6" bestFit="1" customWidth="1"/>
    <col min="1550" max="1550" width="19.140625" style="6" bestFit="1" customWidth="1"/>
    <col min="1551" max="1551" width="10.42578125" style="6" customWidth="1"/>
    <col min="1552" max="1552" width="11.85546875" style="6" customWidth="1"/>
    <col min="1553" max="1553" width="14.7109375" style="6" customWidth="1"/>
    <col min="1554" max="1554" width="9" style="6" bestFit="1" customWidth="1"/>
    <col min="1555" max="1794" width="9.140625" style="6"/>
    <col min="1795" max="1795" width="4.7109375" style="6" bestFit="1" customWidth="1"/>
    <col min="1796" max="1796" width="9.7109375" style="6" bestFit="1" customWidth="1"/>
    <col min="1797" max="1797" width="10" style="6" bestFit="1" customWidth="1"/>
    <col min="1798" max="1798" width="8.85546875" style="6" bestFit="1" customWidth="1"/>
    <col min="1799" max="1799" width="22.85546875" style="6" customWidth="1"/>
    <col min="1800" max="1800" width="59.7109375" style="6" bestFit="1" customWidth="1"/>
    <col min="1801" max="1801" width="57.85546875" style="6" bestFit="1" customWidth="1"/>
    <col min="1802" max="1802" width="35.28515625" style="6" bestFit="1" customWidth="1"/>
    <col min="1803" max="1803" width="28.140625" style="6" bestFit="1" customWidth="1"/>
    <col min="1804" max="1804" width="33.140625" style="6" bestFit="1" customWidth="1"/>
    <col min="1805" max="1805" width="26" style="6" bestFit="1" customWidth="1"/>
    <col min="1806" max="1806" width="19.140625" style="6" bestFit="1" customWidth="1"/>
    <col min="1807" max="1807" width="10.42578125" style="6" customWidth="1"/>
    <col min="1808" max="1808" width="11.85546875" style="6" customWidth="1"/>
    <col min="1809" max="1809" width="14.7109375" style="6" customWidth="1"/>
    <col min="1810" max="1810" width="9" style="6" bestFit="1" customWidth="1"/>
    <col min="1811" max="2050" width="9.140625" style="6"/>
    <col min="2051" max="2051" width="4.7109375" style="6" bestFit="1" customWidth="1"/>
    <col min="2052" max="2052" width="9.7109375" style="6" bestFit="1" customWidth="1"/>
    <col min="2053" max="2053" width="10" style="6" bestFit="1" customWidth="1"/>
    <col min="2054" max="2054" width="8.85546875" style="6" bestFit="1" customWidth="1"/>
    <col min="2055" max="2055" width="22.85546875" style="6" customWidth="1"/>
    <col min="2056" max="2056" width="59.7109375" style="6" bestFit="1" customWidth="1"/>
    <col min="2057" max="2057" width="57.85546875" style="6" bestFit="1" customWidth="1"/>
    <col min="2058" max="2058" width="35.28515625" style="6" bestFit="1" customWidth="1"/>
    <col min="2059" max="2059" width="28.140625" style="6" bestFit="1" customWidth="1"/>
    <col min="2060" max="2060" width="33.140625" style="6" bestFit="1" customWidth="1"/>
    <col min="2061" max="2061" width="26" style="6" bestFit="1" customWidth="1"/>
    <col min="2062" max="2062" width="19.140625" style="6" bestFit="1" customWidth="1"/>
    <col min="2063" max="2063" width="10.42578125" style="6" customWidth="1"/>
    <col min="2064" max="2064" width="11.85546875" style="6" customWidth="1"/>
    <col min="2065" max="2065" width="14.7109375" style="6" customWidth="1"/>
    <col min="2066" max="2066" width="9" style="6" bestFit="1" customWidth="1"/>
    <col min="2067" max="2306" width="9.140625" style="6"/>
    <col min="2307" max="2307" width="4.7109375" style="6" bestFit="1" customWidth="1"/>
    <col min="2308" max="2308" width="9.7109375" style="6" bestFit="1" customWidth="1"/>
    <col min="2309" max="2309" width="10" style="6" bestFit="1" customWidth="1"/>
    <col min="2310" max="2310" width="8.85546875" style="6" bestFit="1" customWidth="1"/>
    <col min="2311" max="2311" width="22.85546875" style="6" customWidth="1"/>
    <col min="2312" max="2312" width="59.7109375" style="6" bestFit="1" customWidth="1"/>
    <col min="2313" max="2313" width="57.85546875" style="6" bestFit="1" customWidth="1"/>
    <col min="2314" max="2314" width="35.28515625" style="6" bestFit="1" customWidth="1"/>
    <col min="2315" max="2315" width="28.140625" style="6" bestFit="1" customWidth="1"/>
    <col min="2316" max="2316" width="33.140625" style="6" bestFit="1" customWidth="1"/>
    <col min="2317" max="2317" width="26" style="6" bestFit="1" customWidth="1"/>
    <col min="2318" max="2318" width="19.140625" style="6" bestFit="1" customWidth="1"/>
    <col min="2319" max="2319" width="10.42578125" style="6" customWidth="1"/>
    <col min="2320" max="2320" width="11.85546875" style="6" customWidth="1"/>
    <col min="2321" max="2321" width="14.7109375" style="6" customWidth="1"/>
    <col min="2322" max="2322" width="9" style="6" bestFit="1" customWidth="1"/>
    <col min="2323" max="2562" width="9.140625" style="6"/>
    <col min="2563" max="2563" width="4.7109375" style="6" bestFit="1" customWidth="1"/>
    <col min="2564" max="2564" width="9.7109375" style="6" bestFit="1" customWidth="1"/>
    <col min="2565" max="2565" width="10" style="6" bestFit="1" customWidth="1"/>
    <col min="2566" max="2566" width="8.85546875" style="6" bestFit="1" customWidth="1"/>
    <col min="2567" max="2567" width="22.85546875" style="6" customWidth="1"/>
    <col min="2568" max="2568" width="59.7109375" style="6" bestFit="1" customWidth="1"/>
    <col min="2569" max="2569" width="57.85546875" style="6" bestFit="1" customWidth="1"/>
    <col min="2570" max="2570" width="35.28515625" style="6" bestFit="1" customWidth="1"/>
    <col min="2571" max="2571" width="28.140625" style="6" bestFit="1" customWidth="1"/>
    <col min="2572" max="2572" width="33.140625" style="6" bestFit="1" customWidth="1"/>
    <col min="2573" max="2573" width="26" style="6" bestFit="1" customWidth="1"/>
    <col min="2574" max="2574" width="19.140625" style="6" bestFit="1" customWidth="1"/>
    <col min="2575" max="2575" width="10.42578125" style="6" customWidth="1"/>
    <col min="2576" max="2576" width="11.85546875" style="6" customWidth="1"/>
    <col min="2577" max="2577" width="14.7109375" style="6" customWidth="1"/>
    <col min="2578" max="2578" width="9" style="6" bestFit="1" customWidth="1"/>
    <col min="2579" max="2818" width="9.140625" style="6"/>
    <col min="2819" max="2819" width="4.7109375" style="6" bestFit="1" customWidth="1"/>
    <col min="2820" max="2820" width="9.7109375" style="6" bestFit="1" customWidth="1"/>
    <col min="2821" max="2821" width="10" style="6" bestFit="1" customWidth="1"/>
    <col min="2822" max="2822" width="8.85546875" style="6" bestFit="1" customWidth="1"/>
    <col min="2823" max="2823" width="22.85546875" style="6" customWidth="1"/>
    <col min="2824" max="2824" width="59.7109375" style="6" bestFit="1" customWidth="1"/>
    <col min="2825" max="2825" width="57.85546875" style="6" bestFit="1" customWidth="1"/>
    <col min="2826" max="2826" width="35.28515625" style="6" bestFit="1" customWidth="1"/>
    <col min="2827" max="2827" width="28.140625" style="6" bestFit="1" customWidth="1"/>
    <col min="2828" max="2828" width="33.140625" style="6" bestFit="1" customWidth="1"/>
    <col min="2829" max="2829" width="26" style="6" bestFit="1" customWidth="1"/>
    <col min="2830" max="2830" width="19.140625" style="6" bestFit="1" customWidth="1"/>
    <col min="2831" max="2831" width="10.42578125" style="6" customWidth="1"/>
    <col min="2832" max="2832" width="11.85546875" style="6" customWidth="1"/>
    <col min="2833" max="2833" width="14.7109375" style="6" customWidth="1"/>
    <col min="2834" max="2834" width="9" style="6" bestFit="1" customWidth="1"/>
    <col min="2835" max="3074" width="9.140625" style="6"/>
    <col min="3075" max="3075" width="4.7109375" style="6" bestFit="1" customWidth="1"/>
    <col min="3076" max="3076" width="9.7109375" style="6" bestFit="1" customWidth="1"/>
    <col min="3077" max="3077" width="10" style="6" bestFit="1" customWidth="1"/>
    <col min="3078" max="3078" width="8.85546875" style="6" bestFit="1" customWidth="1"/>
    <col min="3079" max="3079" width="22.85546875" style="6" customWidth="1"/>
    <col min="3080" max="3080" width="59.7109375" style="6" bestFit="1" customWidth="1"/>
    <col min="3081" max="3081" width="57.85546875" style="6" bestFit="1" customWidth="1"/>
    <col min="3082" max="3082" width="35.28515625" style="6" bestFit="1" customWidth="1"/>
    <col min="3083" max="3083" width="28.140625" style="6" bestFit="1" customWidth="1"/>
    <col min="3084" max="3084" width="33.140625" style="6" bestFit="1" customWidth="1"/>
    <col min="3085" max="3085" width="26" style="6" bestFit="1" customWidth="1"/>
    <col min="3086" max="3086" width="19.140625" style="6" bestFit="1" customWidth="1"/>
    <col min="3087" max="3087" width="10.42578125" style="6" customWidth="1"/>
    <col min="3088" max="3088" width="11.85546875" style="6" customWidth="1"/>
    <col min="3089" max="3089" width="14.7109375" style="6" customWidth="1"/>
    <col min="3090" max="3090" width="9" style="6" bestFit="1" customWidth="1"/>
    <col min="3091" max="3330" width="9.140625" style="6"/>
    <col min="3331" max="3331" width="4.7109375" style="6" bestFit="1" customWidth="1"/>
    <col min="3332" max="3332" width="9.7109375" style="6" bestFit="1" customWidth="1"/>
    <col min="3333" max="3333" width="10" style="6" bestFit="1" customWidth="1"/>
    <col min="3334" max="3334" width="8.85546875" style="6" bestFit="1" customWidth="1"/>
    <col min="3335" max="3335" width="22.85546875" style="6" customWidth="1"/>
    <col min="3336" max="3336" width="59.7109375" style="6" bestFit="1" customWidth="1"/>
    <col min="3337" max="3337" width="57.85546875" style="6" bestFit="1" customWidth="1"/>
    <col min="3338" max="3338" width="35.28515625" style="6" bestFit="1" customWidth="1"/>
    <col min="3339" max="3339" width="28.140625" style="6" bestFit="1" customWidth="1"/>
    <col min="3340" max="3340" width="33.140625" style="6" bestFit="1" customWidth="1"/>
    <col min="3341" max="3341" width="26" style="6" bestFit="1" customWidth="1"/>
    <col min="3342" max="3342" width="19.140625" style="6" bestFit="1" customWidth="1"/>
    <col min="3343" max="3343" width="10.42578125" style="6" customWidth="1"/>
    <col min="3344" max="3344" width="11.85546875" style="6" customWidth="1"/>
    <col min="3345" max="3345" width="14.7109375" style="6" customWidth="1"/>
    <col min="3346" max="3346" width="9" style="6" bestFit="1" customWidth="1"/>
    <col min="3347" max="3586" width="9.140625" style="6"/>
    <col min="3587" max="3587" width="4.7109375" style="6" bestFit="1" customWidth="1"/>
    <col min="3588" max="3588" width="9.7109375" style="6" bestFit="1" customWidth="1"/>
    <col min="3589" max="3589" width="10" style="6" bestFit="1" customWidth="1"/>
    <col min="3590" max="3590" width="8.85546875" style="6" bestFit="1" customWidth="1"/>
    <col min="3591" max="3591" width="22.85546875" style="6" customWidth="1"/>
    <col min="3592" max="3592" width="59.7109375" style="6" bestFit="1" customWidth="1"/>
    <col min="3593" max="3593" width="57.85546875" style="6" bestFit="1" customWidth="1"/>
    <col min="3594" max="3594" width="35.28515625" style="6" bestFit="1" customWidth="1"/>
    <col min="3595" max="3595" width="28.140625" style="6" bestFit="1" customWidth="1"/>
    <col min="3596" max="3596" width="33.140625" style="6" bestFit="1" customWidth="1"/>
    <col min="3597" max="3597" width="26" style="6" bestFit="1" customWidth="1"/>
    <col min="3598" max="3598" width="19.140625" style="6" bestFit="1" customWidth="1"/>
    <col min="3599" max="3599" width="10.42578125" style="6" customWidth="1"/>
    <col min="3600" max="3600" width="11.85546875" style="6" customWidth="1"/>
    <col min="3601" max="3601" width="14.7109375" style="6" customWidth="1"/>
    <col min="3602" max="3602" width="9" style="6" bestFit="1" customWidth="1"/>
    <col min="3603" max="3842" width="9.140625" style="6"/>
    <col min="3843" max="3843" width="4.7109375" style="6" bestFit="1" customWidth="1"/>
    <col min="3844" max="3844" width="9.7109375" style="6" bestFit="1" customWidth="1"/>
    <col min="3845" max="3845" width="10" style="6" bestFit="1" customWidth="1"/>
    <col min="3846" max="3846" width="8.85546875" style="6" bestFit="1" customWidth="1"/>
    <col min="3847" max="3847" width="22.85546875" style="6" customWidth="1"/>
    <col min="3848" max="3848" width="59.7109375" style="6" bestFit="1" customWidth="1"/>
    <col min="3849" max="3849" width="57.85546875" style="6" bestFit="1" customWidth="1"/>
    <col min="3850" max="3850" width="35.28515625" style="6" bestFit="1" customWidth="1"/>
    <col min="3851" max="3851" width="28.140625" style="6" bestFit="1" customWidth="1"/>
    <col min="3852" max="3852" width="33.140625" style="6" bestFit="1" customWidth="1"/>
    <col min="3853" max="3853" width="26" style="6" bestFit="1" customWidth="1"/>
    <col min="3854" max="3854" width="19.140625" style="6" bestFit="1" customWidth="1"/>
    <col min="3855" max="3855" width="10.42578125" style="6" customWidth="1"/>
    <col min="3856" max="3856" width="11.85546875" style="6" customWidth="1"/>
    <col min="3857" max="3857" width="14.7109375" style="6" customWidth="1"/>
    <col min="3858" max="3858" width="9" style="6" bestFit="1" customWidth="1"/>
    <col min="3859" max="4098" width="9.140625" style="6"/>
    <col min="4099" max="4099" width="4.7109375" style="6" bestFit="1" customWidth="1"/>
    <col min="4100" max="4100" width="9.7109375" style="6" bestFit="1" customWidth="1"/>
    <col min="4101" max="4101" width="10" style="6" bestFit="1" customWidth="1"/>
    <col min="4102" max="4102" width="8.85546875" style="6" bestFit="1" customWidth="1"/>
    <col min="4103" max="4103" width="22.85546875" style="6" customWidth="1"/>
    <col min="4104" max="4104" width="59.7109375" style="6" bestFit="1" customWidth="1"/>
    <col min="4105" max="4105" width="57.85546875" style="6" bestFit="1" customWidth="1"/>
    <col min="4106" max="4106" width="35.28515625" style="6" bestFit="1" customWidth="1"/>
    <col min="4107" max="4107" width="28.140625" style="6" bestFit="1" customWidth="1"/>
    <col min="4108" max="4108" width="33.140625" style="6" bestFit="1" customWidth="1"/>
    <col min="4109" max="4109" width="26" style="6" bestFit="1" customWidth="1"/>
    <col min="4110" max="4110" width="19.140625" style="6" bestFit="1" customWidth="1"/>
    <col min="4111" max="4111" width="10.42578125" style="6" customWidth="1"/>
    <col min="4112" max="4112" width="11.85546875" style="6" customWidth="1"/>
    <col min="4113" max="4113" width="14.7109375" style="6" customWidth="1"/>
    <col min="4114" max="4114" width="9" style="6" bestFit="1" customWidth="1"/>
    <col min="4115" max="4354" width="9.140625" style="6"/>
    <col min="4355" max="4355" width="4.7109375" style="6" bestFit="1" customWidth="1"/>
    <col min="4356" max="4356" width="9.7109375" style="6" bestFit="1" customWidth="1"/>
    <col min="4357" max="4357" width="10" style="6" bestFit="1" customWidth="1"/>
    <col min="4358" max="4358" width="8.85546875" style="6" bestFit="1" customWidth="1"/>
    <col min="4359" max="4359" width="22.85546875" style="6" customWidth="1"/>
    <col min="4360" max="4360" width="59.7109375" style="6" bestFit="1" customWidth="1"/>
    <col min="4361" max="4361" width="57.85546875" style="6" bestFit="1" customWidth="1"/>
    <col min="4362" max="4362" width="35.28515625" style="6" bestFit="1" customWidth="1"/>
    <col min="4363" max="4363" width="28.140625" style="6" bestFit="1" customWidth="1"/>
    <col min="4364" max="4364" width="33.140625" style="6" bestFit="1" customWidth="1"/>
    <col min="4365" max="4365" width="26" style="6" bestFit="1" customWidth="1"/>
    <col min="4366" max="4366" width="19.140625" style="6" bestFit="1" customWidth="1"/>
    <col min="4367" max="4367" width="10.42578125" style="6" customWidth="1"/>
    <col min="4368" max="4368" width="11.85546875" style="6" customWidth="1"/>
    <col min="4369" max="4369" width="14.7109375" style="6" customWidth="1"/>
    <col min="4370" max="4370" width="9" style="6" bestFit="1" customWidth="1"/>
    <col min="4371" max="4610" width="9.140625" style="6"/>
    <col min="4611" max="4611" width="4.7109375" style="6" bestFit="1" customWidth="1"/>
    <col min="4612" max="4612" width="9.7109375" style="6" bestFit="1" customWidth="1"/>
    <col min="4613" max="4613" width="10" style="6" bestFit="1" customWidth="1"/>
    <col min="4614" max="4614" width="8.85546875" style="6" bestFit="1" customWidth="1"/>
    <col min="4615" max="4615" width="22.85546875" style="6" customWidth="1"/>
    <col min="4616" max="4616" width="59.7109375" style="6" bestFit="1" customWidth="1"/>
    <col min="4617" max="4617" width="57.85546875" style="6" bestFit="1" customWidth="1"/>
    <col min="4618" max="4618" width="35.28515625" style="6" bestFit="1" customWidth="1"/>
    <col min="4619" max="4619" width="28.140625" style="6" bestFit="1" customWidth="1"/>
    <col min="4620" max="4620" width="33.140625" style="6" bestFit="1" customWidth="1"/>
    <col min="4621" max="4621" width="26" style="6" bestFit="1" customWidth="1"/>
    <col min="4622" max="4622" width="19.140625" style="6" bestFit="1" customWidth="1"/>
    <col min="4623" max="4623" width="10.42578125" style="6" customWidth="1"/>
    <col min="4624" max="4624" width="11.85546875" style="6" customWidth="1"/>
    <col min="4625" max="4625" width="14.7109375" style="6" customWidth="1"/>
    <col min="4626" max="4626" width="9" style="6" bestFit="1" customWidth="1"/>
    <col min="4627" max="4866" width="9.140625" style="6"/>
    <col min="4867" max="4867" width="4.7109375" style="6" bestFit="1" customWidth="1"/>
    <col min="4868" max="4868" width="9.7109375" style="6" bestFit="1" customWidth="1"/>
    <col min="4869" max="4869" width="10" style="6" bestFit="1" customWidth="1"/>
    <col min="4870" max="4870" width="8.85546875" style="6" bestFit="1" customWidth="1"/>
    <col min="4871" max="4871" width="22.85546875" style="6" customWidth="1"/>
    <col min="4872" max="4872" width="59.7109375" style="6" bestFit="1" customWidth="1"/>
    <col min="4873" max="4873" width="57.85546875" style="6" bestFit="1" customWidth="1"/>
    <col min="4874" max="4874" width="35.28515625" style="6" bestFit="1" customWidth="1"/>
    <col min="4875" max="4875" width="28.140625" style="6" bestFit="1" customWidth="1"/>
    <col min="4876" max="4876" width="33.140625" style="6" bestFit="1" customWidth="1"/>
    <col min="4877" max="4877" width="26" style="6" bestFit="1" customWidth="1"/>
    <col min="4878" max="4878" width="19.140625" style="6" bestFit="1" customWidth="1"/>
    <col min="4879" max="4879" width="10.42578125" style="6" customWidth="1"/>
    <col min="4880" max="4880" width="11.85546875" style="6" customWidth="1"/>
    <col min="4881" max="4881" width="14.7109375" style="6" customWidth="1"/>
    <col min="4882" max="4882" width="9" style="6" bestFit="1" customWidth="1"/>
    <col min="4883" max="5122" width="9.140625" style="6"/>
    <col min="5123" max="5123" width="4.7109375" style="6" bestFit="1" customWidth="1"/>
    <col min="5124" max="5124" width="9.7109375" style="6" bestFit="1" customWidth="1"/>
    <col min="5125" max="5125" width="10" style="6" bestFit="1" customWidth="1"/>
    <col min="5126" max="5126" width="8.85546875" style="6" bestFit="1" customWidth="1"/>
    <col min="5127" max="5127" width="22.85546875" style="6" customWidth="1"/>
    <col min="5128" max="5128" width="59.7109375" style="6" bestFit="1" customWidth="1"/>
    <col min="5129" max="5129" width="57.85546875" style="6" bestFit="1" customWidth="1"/>
    <col min="5130" max="5130" width="35.28515625" style="6" bestFit="1" customWidth="1"/>
    <col min="5131" max="5131" width="28.140625" style="6" bestFit="1" customWidth="1"/>
    <col min="5132" max="5132" width="33.140625" style="6" bestFit="1" customWidth="1"/>
    <col min="5133" max="5133" width="26" style="6" bestFit="1" customWidth="1"/>
    <col min="5134" max="5134" width="19.140625" style="6" bestFit="1" customWidth="1"/>
    <col min="5135" max="5135" width="10.42578125" style="6" customWidth="1"/>
    <col min="5136" max="5136" width="11.85546875" style="6" customWidth="1"/>
    <col min="5137" max="5137" width="14.7109375" style="6" customWidth="1"/>
    <col min="5138" max="5138" width="9" style="6" bestFit="1" customWidth="1"/>
    <col min="5139" max="5378" width="9.140625" style="6"/>
    <col min="5379" max="5379" width="4.7109375" style="6" bestFit="1" customWidth="1"/>
    <col min="5380" max="5380" width="9.7109375" style="6" bestFit="1" customWidth="1"/>
    <col min="5381" max="5381" width="10" style="6" bestFit="1" customWidth="1"/>
    <col min="5382" max="5382" width="8.85546875" style="6" bestFit="1" customWidth="1"/>
    <col min="5383" max="5383" width="22.85546875" style="6" customWidth="1"/>
    <col min="5384" max="5384" width="59.7109375" style="6" bestFit="1" customWidth="1"/>
    <col min="5385" max="5385" width="57.85546875" style="6" bestFit="1" customWidth="1"/>
    <col min="5386" max="5386" width="35.28515625" style="6" bestFit="1" customWidth="1"/>
    <col min="5387" max="5387" width="28.140625" style="6" bestFit="1" customWidth="1"/>
    <col min="5388" max="5388" width="33.140625" style="6" bestFit="1" customWidth="1"/>
    <col min="5389" max="5389" width="26" style="6" bestFit="1" customWidth="1"/>
    <col min="5390" max="5390" width="19.140625" style="6" bestFit="1" customWidth="1"/>
    <col min="5391" max="5391" width="10.42578125" style="6" customWidth="1"/>
    <col min="5392" max="5392" width="11.85546875" style="6" customWidth="1"/>
    <col min="5393" max="5393" width="14.7109375" style="6" customWidth="1"/>
    <col min="5394" max="5394" width="9" style="6" bestFit="1" customWidth="1"/>
    <col min="5395" max="5634" width="9.140625" style="6"/>
    <col min="5635" max="5635" width="4.7109375" style="6" bestFit="1" customWidth="1"/>
    <col min="5636" max="5636" width="9.7109375" style="6" bestFit="1" customWidth="1"/>
    <col min="5637" max="5637" width="10" style="6" bestFit="1" customWidth="1"/>
    <col min="5638" max="5638" width="8.85546875" style="6" bestFit="1" customWidth="1"/>
    <col min="5639" max="5639" width="22.85546875" style="6" customWidth="1"/>
    <col min="5640" max="5640" width="59.7109375" style="6" bestFit="1" customWidth="1"/>
    <col min="5641" max="5641" width="57.85546875" style="6" bestFit="1" customWidth="1"/>
    <col min="5642" max="5642" width="35.28515625" style="6" bestFit="1" customWidth="1"/>
    <col min="5643" max="5643" width="28.140625" style="6" bestFit="1" customWidth="1"/>
    <col min="5644" max="5644" width="33.140625" style="6" bestFit="1" customWidth="1"/>
    <col min="5645" max="5645" width="26" style="6" bestFit="1" customWidth="1"/>
    <col min="5646" max="5646" width="19.140625" style="6" bestFit="1" customWidth="1"/>
    <col min="5647" max="5647" width="10.42578125" style="6" customWidth="1"/>
    <col min="5648" max="5648" width="11.85546875" style="6" customWidth="1"/>
    <col min="5649" max="5649" width="14.7109375" style="6" customWidth="1"/>
    <col min="5650" max="5650" width="9" style="6" bestFit="1" customWidth="1"/>
    <col min="5651" max="5890" width="9.140625" style="6"/>
    <col min="5891" max="5891" width="4.7109375" style="6" bestFit="1" customWidth="1"/>
    <col min="5892" max="5892" width="9.7109375" style="6" bestFit="1" customWidth="1"/>
    <col min="5893" max="5893" width="10" style="6" bestFit="1" customWidth="1"/>
    <col min="5894" max="5894" width="8.85546875" style="6" bestFit="1" customWidth="1"/>
    <col min="5895" max="5895" width="22.85546875" style="6" customWidth="1"/>
    <col min="5896" max="5896" width="59.7109375" style="6" bestFit="1" customWidth="1"/>
    <col min="5897" max="5897" width="57.85546875" style="6" bestFit="1" customWidth="1"/>
    <col min="5898" max="5898" width="35.28515625" style="6" bestFit="1" customWidth="1"/>
    <col min="5899" max="5899" width="28.140625" style="6" bestFit="1" customWidth="1"/>
    <col min="5900" max="5900" width="33.140625" style="6" bestFit="1" customWidth="1"/>
    <col min="5901" max="5901" width="26" style="6" bestFit="1" customWidth="1"/>
    <col min="5902" max="5902" width="19.140625" style="6" bestFit="1" customWidth="1"/>
    <col min="5903" max="5903" width="10.42578125" style="6" customWidth="1"/>
    <col min="5904" max="5904" width="11.85546875" style="6" customWidth="1"/>
    <col min="5905" max="5905" width="14.7109375" style="6" customWidth="1"/>
    <col min="5906" max="5906" width="9" style="6" bestFit="1" customWidth="1"/>
    <col min="5907" max="6146" width="9.140625" style="6"/>
    <col min="6147" max="6147" width="4.7109375" style="6" bestFit="1" customWidth="1"/>
    <col min="6148" max="6148" width="9.7109375" style="6" bestFit="1" customWidth="1"/>
    <col min="6149" max="6149" width="10" style="6" bestFit="1" customWidth="1"/>
    <col min="6150" max="6150" width="8.85546875" style="6" bestFit="1" customWidth="1"/>
    <col min="6151" max="6151" width="22.85546875" style="6" customWidth="1"/>
    <col min="6152" max="6152" width="59.7109375" style="6" bestFit="1" customWidth="1"/>
    <col min="6153" max="6153" width="57.85546875" style="6" bestFit="1" customWidth="1"/>
    <col min="6154" max="6154" width="35.28515625" style="6" bestFit="1" customWidth="1"/>
    <col min="6155" max="6155" width="28.140625" style="6" bestFit="1" customWidth="1"/>
    <col min="6156" max="6156" width="33.140625" style="6" bestFit="1" customWidth="1"/>
    <col min="6157" max="6157" width="26" style="6" bestFit="1" customWidth="1"/>
    <col min="6158" max="6158" width="19.140625" style="6" bestFit="1" customWidth="1"/>
    <col min="6159" max="6159" width="10.42578125" style="6" customWidth="1"/>
    <col min="6160" max="6160" width="11.85546875" style="6" customWidth="1"/>
    <col min="6161" max="6161" width="14.7109375" style="6" customWidth="1"/>
    <col min="6162" max="6162" width="9" style="6" bestFit="1" customWidth="1"/>
    <col min="6163" max="6402" width="9.140625" style="6"/>
    <col min="6403" max="6403" width="4.7109375" style="6" bestFit="1" customWidth="1"/>
    <col min="6404" max="6404" width="9.7109375" style="6" bestFit="1" customWidth="1"/>
    <col min="6405" max="6405" width="10" style="6" bestFit="1" customWidth="1"/>
    <col min="6406" max="6406" width="8.85546875" style="6" bestFit="1" customWidth="1"/>
    <col min="6407" max="6407" width="22.85546875" style="6" customWidth="1"/>
    <col min="6408" max="6408" width="59.7109375" style="6" bestFit="1" customWidth="1"/>
    <col min="6409" max="6409" width="57.85546875" style="6" bestFit="1" customWidth="1"/>
    <col min="6410" max="6410" width="35.28515625" style="6" bestFit="1" customWidth="1"/>
    <col min="6411" max="6411" width="28.140625" style="6" bestFit="1" customWidth="1"/>
    <col min="6412" max="6412" width="33.140625" style="6" bestFit="1" customWidth="1"/>
    <col min="6413" max="6413" width="26" style="6" bestFit="1" customWidth="1"/>
    <col min="6414" max="6414" width="19.140625" style="6" bestFit="1" customWidth="1"/>
    <col min="6415" max="6415" width="10.42578125" style="6" customWidth="1"/>
    <col min="6416" max="6416" width="11.85546875" style="6" customWidth="1"/>
    <col min="6417" max="6417" width="14.7109375" style="6" customWidth="1"/>
    <col min="6418" max="6418" width="9" style="6" bestFit="1" customWidth="1"/>
    <col min="6419" max="6658" width="9.140625" style="6"/>
    <col min="6659" max="6659" width="4.7109375" style="6" bestFit="1" customWidth="1"/>
    <col min="6660" max="6660" width="9.7109375" style="6" bestFit="1" customWidth="1"/>
    <col min="6661" max="6661" width="10" style="6" bestFit="1" customWidth="1"/>
    <col min="6662" max="6662" width="8.85546875" style="6" bestFit="1" customWidth="1"/>
    <col min="6663" max="6663" width="22.85546875" style="6" customWidth="1"/>
    <col min="6664" max="6664" width="59.7109375" style="6" bestFit="1" customWidth="1"/>
    <col min="6665" max="6665" width="57.85546875" style="6" bestFit="1" customWidth="1"/>
    <col min="6666" max="6666" width="35.28515625" style="6" bestFit="1" customWidth="1"/>
    <col min="6667" max="6667" width="28.140625" style="6" bestFit="1" customWidth="1"/>
    <col min="6668" max="6668" width="33.140625" style="6" bestFit="1" customWidth="1"/>
    <col min="6669" max="6669" width="26" style="6" bestFit="1" customWidth="1"/>
    <col min="6670" max="6670" width="19.140625" style="6" bestFit="1" customWidth="1"/>
    <col min="6671" max="6671" width="10.42578125" style="6" customWidth="1"/>
    <col min="6672" max="6672" width="11.85546875" style="6" customWidth="1"/>
    <col min="6673" max="6673" width="14.7109375" style="6" customWidth="1"/>
    <col min="6674" max="6674" width="9" style="6" bestFit="1" customWidth="1"/>
    <col min="6675" max="6914" width="9.140625" style="6"/>
    <col min="6915" max="6915" width="4.7109375" style="6" bestFit="1" customWidth="1"/>
    <col min="6916" max="6916" width="9.7109375" style="6" bestFit="1" customWidth="1"/>
    <col min="6917" max="6917" width="10" style="6" bestFit="1" customWidth="1"/>
    <col min="6918" max="6918" width="8.85546875" style="6" bestFit="1" customWidth="1"/>
    <col min="6919" max="6919" width="22.85546875" style="6" customWidth="1"/>
    <col min="6920" max="6920" width="59.7109375" style="6" bestFit="1" customWidth="1"/>
    <col min="6921" max="6921" width="57.85546875" style="6" bestFit="1" customWidth="1"/>
    <col min="6922" max="6922" width="35.28515625" style="6" bestFit="1" customWidth="1"/>
    <col min="6923" max="6923" width="28.140625" style="6" bestFit="1" customWidth="1"/>
    <col min="6924" max="6924" width="33.140625" style="6" bestFit="1" customWidth="1"/>
    <col min="6925" max="6925" width="26" style="6" bestFit="1" customWidth="1"/>
    <col min="6926" max="6926" width="19.140625" style="6" bestFit="1" customWidth="1"/>
    <col min="6927" max="6927" width="10.42578125" style="6" customWidth="1"/>
    <col min="6928" max="6928" width="11.85546875" style="6" customWidth="1"/>
    <col min="6929" max="6929" width="14.7109375" style="6" customWidth="1"/>
    <col min="6930" max="6930" width="9" style="6" bestFit="1" customWidth="1"/>
    <col min="6931" max="7170" width="9.140625" style="6"/>
    <col min="7171" max="7171" width="4.7109375" style="6" bestFit="1" customWidth="1"/>
    <col min="7172" max="7172" width="9.7109375" style="6" bestFit="1" customWidth="1"/>
    <col min="7173" max="7173" width="10" style="6" bestFit="1" customWidth="1"/>
    <col min="7174" max="7174" width="8.85546875" style="6" bestFit="1" customWidth="1"/>
    <col min="7175" max="7175" width="22.85546875" style="6" customWidth="1"/>
    <col min="7176" max="7176" width="59.7109375" style="6" bestFit="1" customWidth="1"/>
    <col min="7177" max="7177" width="57.85546875" style="6" bestFit="1" customWidth="1"/>
    <col min="7178" max="7178" width="35.28515625" style="6" bestFit="1" customWidth="1"/>
    <col min="7179" max="7179" width="28.140625" style="6" bestFit="1" customWidth="1"/>
    <col min="7180" max="7180" width="33.140625" style="6" bestFit="1" customWidth="1"/>
    <col min="7181" max="7181" width="26" style="6" bestFit="1" customWidth="1"/>
    <col min="7182" max="7182" width="19.140625" style="6" bestFit="1" customWidth="1"/>
    <col min="7183" max="7183" width="10.42578125" style="6" customWidth="1"/>
    <col min="7184" max="7184" width="11.85546875" style="6" customWidth="1"/>
    <col min="7185" max="7185" width="14.7109375" style="6" customWidth="1"/>
    <col min="7186" max="7186" width="9" style="6" bestFit="1" customWidth="1"/>
    <col min="7187" max="7426" width="9.140625" style="6"/>
    <col min="7427" max="7427" width="4.7109375" style="6" bestFit="1" customWidth="1"/>
    <col min="7428" max="7428" width="9.7109375" style="6" bestFit="1" customWidth="1"/>
    <col min="7429" max="7429" width="10" style="6" bestFit="1" customWidth="1"/>
    <col min="7430" max="7430" width="8.85546875" style="6" bestFit="1" customWidth="1"/>
    <col min="7431" max="7431" width="22.85546875" style="6" customWidth="1"/>
    <col min="7432" max="7432" width="59.7109375" style="6" bestFit="1" customWidth="1"/>
    <col min="7433" max="7433" width="57.85546875" style="6" bestFit="1" customWidth="1"/>
    <col min="7434" max="7434" width="35.28515625" style="6" bestFit="1" customWidth="1"/>
    <col min="7435" max="7435" width="28.140625" style="6" bestFit="1" customWidth="1"/>
    <col min="7436" max="7436" width="33.140625" style="6" bestFit="1" customWidth="1"/>
    <col min="7437" max="7437" width="26" style="6" bestFit="1" customWidth="1"/>
    <col min="7438" max="7438" width="19.140625" style="6" bestFit="1" customWidth="1"/>
    <col min="7439" max="7439" width="10.42578125" style="6" customWidth="1"/>
    <col min="7440" max="7440" width="11.85546875" style="6" customWidth="1"/>
    <col min="7441" max="7441" width="14.7109375" style="6" customWidth="1"/>
    <col min="7442" max="7442" width="9" style="6" bestFit="1" customWidth="1"/>
    <col min="7443" max="7682" width="9.140625" style="6"/>
    <col min="7683" max="7683" width="4.7109375" style="6" bestFit="1" customWidth="1"/>
    <col min="7684" max="7684" width="9.7109375" style="6" bestFit="1" customWidth="1"/>
    <col min="7685" max="7685" width="10" style="6" bestFit="1" customWidth="1"/>
    <col min="7686" max="7686" width="8.85546875" style="6" bestFit="1" customWidth="1"/>
    <col min="7687" max="7687" width="22.85546875" style="6" customWidth="1"/>
    <col min="7688" max="7688" width="59.7109375" style="6" bestFit="1" customWidth="1"/>
    <col min="7689" max="7689" width="57.85546875" style="6" bestFit="1" customWidth="1"/>
    <col min="7690" max="7690" width="35.28515625" style="6" bestFit="1" customWidth="1"/>
    <col min="7691" max="7691" width="28.140625" style="6" bestFit="1" customWidth="1"/>
    <col min="7692" max="7692" width="33.140625" style="6" bestFit="1" customWidth="1"/>
    <col min="7693" max="7693" width="26" style="6" bestFit="1" customWidth="1"/>
    <col min="7694" max="7694" width="19.140625" style="6" bestFit="1" customWidth="1"/>
    <col min="7695" max="7695" width="10.42578125" style="6" customWidth="1"/>
    <col min="7696" max="7696" width="11.85546875" style="6" customWidth="1"/>
    <col min="7697" max="7697" width="14.7109375" style="6" customWidth="1"/>
    <col min="7698" max="7698" width="9" style="6" bestFit="1" customWidth="1"/>
    <col min="7699" max="7938" width="9.140625" style="6"/>
    <col min="7939" max="7939" width="4.7109375" style="6" bestFit="1" customWidth="1"/>
    <col min="7940" max="7940" width="9.7109375" style="6" bestFit="1" customWidth="1"/>
    <col min="7941" max="7941" width="10" style="6" bestFit="1" customWidth="1"/>
    <col min="7942" max="7942" width="8.85546875" style="6" bestFit="1" customWidth="1"/>
    <col min="7943" max="7943" width="22.85546875" style="6" customWidth="1"/>
    <col min="7944" max="7944" width="59.7109375" style="6" bestFit="1" customWidth="1"/>
    <col min="7945" max="7945" width="57.85546875" style="6" bestFit="1" customWidth="1"/>
    <col min="7946" max="7946" width="35.28515625" style="6" bestFit="1" customWidth="1"/>
    <col min="7947" max="7947" width="28.140625" style="6" bestFit="1" customWidth="1"/>
    <col min="7948" max="7948" width="33.140625" style="6" bestFit="1" customWidth="1"/>
    <col min="7949" max="7949" width="26" style="6" bestFit="1" customWidth="1"/>
    <col min="7950" max="7950" width="19.140625" style="6" bestFit="1" customWidth="1"/>
    <col min="7951" max="7951" width="10.42578125" style="6" customWidth="1"/>
    <col min="7952" max="7952" width="11.85546875" style="6" customWidth="1"/>
    <col min="7953" max="7953" width="14.7109375" style="6" customWidth="1"/>
    <col min="7954" max="7954" width="9" style="6" bestFit="1" customWidth="1"/>
    <col min="7955" max="8194" width="9.140625" style="6"/>
    <col min="8195" max="8195" width="4.7109375" style="6" bestFit="1" customWidth="1"/>
    <col min="8196" max="8196" width="9.7109375" style="6" bestFit="1" customWidth="1"/>
    <col min="8197" max="8197" width="10" style="6" bestFit="1" customWidth="1"/>
    <col min="8198" max="8198" width="8.85546875" style="6" bestFit="1" customWidth="1"/>
    <col min="8199" max="8199" width="22.85546875" style="6" customWidth="1"/>
    <col min="8200" max="8200" width="59.7109375" style="6" bestFit="1" customWidth="1"/>
    <col min="8201" max="8201" width="57.85546875" style="6" bestFit="1" customWidth="1"/>
    <col min="8202" max="8202" width="35.28515625" style="6" bestFit="1" customWidth="1"/>
    <col min="8203" max="8203" width="28.140625" style="6" bestFit="1" customWidth="1"/>
    <col min="8204" max="8204" width="33.140625" style="6" bestFit="1" customWidth="1"/>
    <col min="8205" max="8205" width="26" style="6" bestFit="1" customWidth="1"/>
    <col min="8206" max="8206" width="19.140625" style="6" bestFit="1" customWidth="1"/>
    <col min="8207" max="8207" width="10.42578125" style="6" customWidth="1"/>
    <col min="8208" max="8208" width="11.85546875" style="6" customWidth="1"/>
    <col min="8209" max="8209" width="14.7109375" style="6" customWidth="1"/>
    <col min="8210" max="8210" width="9" style="6" bestFit="1" customWidth="1"/>
    <col min="8211" max="8450" width="9.140625" style="6"/>
    <col min="8451" max="8451" width="4.7109375" style="6" bestFit="1" customWidth="1"/>
    <col min="8452" max="8452" width="9.7109375" style="6" bestFit="1" customWidth="1"/>
    <col min="8453" max="8453" width="10" style="6" bestFit="1" customWidth="1"/>
    <col min="8454" max="8454" width="8.85546875" style="6" bestFit="1" customWidth="1"/>
    <col min="8455" max="8455" width="22.85546875" style="6" customWidth="1"/>
    <col min="8456" max="8456" width="59.7109375" style="6" bestFit="1" customWidth="1"/>
    <col min="8457" max="8457" width="57.85546875" style="6" bestFit="1" customWidth="1"/>
    <col min="8458" max="8458" width="35.28515625" style="6" bestFit="1" customWidth="1"/>
    <col min="8459" max="8459" width="28.140625" style="6" bestFit="1" customWidth="1"/>
    <col min="8460" max="8460" width="33.140625" style="6" bestFit="1" customWidth="1"/>
    <col min="8461" max="8461" width="26" style="6" bestFit="1" customWidth="1"/>
    <col min="8462" max="8462" width="19.140625" style="6" bestFit="1" customWidth="1"/>
    <col min="8463" max="8463" width="10.42578125" style="6" customWidth="1"/>
    <col min="8464" max="8464" width="11.85546875" style="6" customWidth="1"/>
    <col min="8465" max="8465" width="14.7109375" style="6" customWidth="1"/>
    <col min="8466" max="8466" width="9" style="6" bestFit="1" customWidth="1"/>
    <col min="8467" max="8706" width="9.140625" style="6"/>
    <col min="8707" max="8707" width="4.7109375" style="6" bestFit="1" customWidth="1"/>
    <col min="8708" max="8708" width="9.7109375" style="6" bestFit="1" customWidth="1"/>
    <col min="8709" max="8709" width="10" style="6" bestFit="1" customWidth="1"/>
    <col min="8710" max="8710" width="8.85546875" style="6" bestFit="1" customWidth="1"/>
    <col min="8711" max="8711" width="22.85546875" style="6" customWidth="1"/>
    <col min="8712" max="8712" width="59.7109375" style="6" bestFit="1" customWidth="1"/>
    <col min="8713" max="8713" width="57.85546875" style="6" bestFit="1" customWidth="1"/>
    <col min="8714" max="8714" width="35.28515625" style="6" bestFit="1" customWidth="1"/>
    <col min="8715" max="8715" width="28.140625" style="6" bestFit="1" customWidth="1"/>
    <col min="8716" max="8716" width="33.140625" style="6" bestFit="1" customWidth="1"/>
    <col min="8717" max="8717" width="26" style="6" bestFit="1" customWidth="1"/>
    <col min="8718" max="8718" width="19.140625" style="6" bestFit="1" customWidth="1"/>
    <col min="8719" max="8719" width="10.42578125" style="6" customWidth="1"/>
    <col min="8720" max="8720" width="11.85546875" style="6" customWidth="1"/>
    <col min="8721" max="8721" width="14.7109375" style="6" customWidth="1"/>
    <col min="8722" max="8722" width="9" style="6" bestFit="1" customWidth="1"/>
    <col min="8723" max="8962" width="9.140625" style="6"/>
    <col min="8963" max="8963" width="4.7109375" style="6" bestFit="1" customWidth="1"/>
    <col min="8964" max="8964" width="9.7109375" style="6" bestFit="1" customWidth="1"/>
    <col min="8965" max="8965" width="10" style="6" bestFit="1" customWidth="1"/>
    <col min="8966" max="8966" width="8.85546875" style="6" bestFit="1" customWidth="1"/>
    <col min="8967" max="8967" width="22.85546875" style="6" customWidth="1"/>
    <col min="8968" max="8968" width="59.7109375" style="6" bestFit="1" customWidth="1"/>
    <col min="8969" max="8969" width="57.85546875" style="6" bestFit="1" customWidth="1"/>
    <col min="8970" max="8970" width="35.28515625" style="6" bestFit="1" customWidth="1"/>
    <col min="8971" max="8971" width="28.140625" style="6" bestFit="1" customWidth="1"/>
    <col min="8972" max="8972" width="33.140625" style="6" bestFit="1" customWidth="1"/>
    <col min="8973" max="8973" width="26" style="6" bestFit="1" customWidth="1"/>
    <col min="8974" max="8974" width="19.140625" style="6" bestFit="1" customWidth="1"/>
    <col min="8975" max="8975" width="10.42578125" style="6" customWidth="1"/>
    <col min="8976" max="8976" width="11.85546875" style="6" customWidth="1"/>
    <col min="8977" max="8977" width="14.7109375" style="6" customWidth="1"/>
    <col min="8978" max="8978" width="9" style="6" bestFit="1" customWidth="1"/>
    <col min="8979" max="9218" width="9.140625" style="6"/>
    <col min="9219" max="9219" width="4.7109375" style="6" bestFit="1" customWidth="1"/>
    <col min="9220" max="9220" width="9.7109375" style="6" bestFit="1" customWidth="1"/>
    <col min="9221" max="9221" width="10" style="6" bestFit="1" customWidth="1"/>
    <col min="9222" max="9222" width="8.85546875" style="6" bestFit="1" customWidth="1"/>
    <col min="9223" max="9223" width="22.85546875" style="6" customWidth="1"/>
    <col min="9224" max="9224" width="59.7109375" style="6" bestFit="1" customWidth="1"/>
    <col min="9225" max="9225" width="57.85546875" style="6" bestFit="1" customWidth="1"/>
    <col min="9226" max="9226" width="35.28515625" style="6" bestFit="1" customWidth="1"/>
    <col min="9227" max="9227" width="28.140625" style="6" bestFit="1" customWidth="1"/>
    <col min="9228" max="9228" width="33.140625" style="6" bestFit="1" customWidth="1"/>
    <col min="9229" max="9229" width="26" style="6" bestFit="1" customWidth="1"/>
    <col min="9230" max="9230" width="19.140625" style="6" bestFit="1" customWidth="1"/>
    <col min="9231" max="9231" width="10.42578125" style="6" customWidth="1"/>
    <col min="9232" max="9232" width="11.85546875" style="6" customWidth="1"/>
    <col min="9233" max="9233" width="14.7109375" style="6" customWidth="1"/>
    <col min="9234" max="9234" width="9" style="6" bestFit="1" customWidth="1"/>
    <col min="9235" max="9474" width="9.140625" style="6"/>
    <col min="9475" max="9475" width="4.7109375" style="6" bestFit="1" customWidth="1"/>
    <col min="9476" max="9476" width="9.7109375" style="6" bestFit="1" customWidth="1"/>
    <col min="9477" max="9477" width="10" style="6" bestFit="1" customWidth="1"/>
    <col min="9478" max="9478" width="8.85546875" style="6" bestFit="1" customWidth="1"/>
    <col min="9479" max="9479" width="22.85546875" style="6" customWidth="1"/>
    <col min="9480" max="9480" width="59.7109375" style="6" bestFit="1" customWidth="1"/>
    <col min="9481" max="9481" width="57.85546875" style="6" bestFit="1" customWidth="1"/>
    <col min="9482" max="9482" width="35.28515625" style="6" bestFit="1" customWidth="1"/>
    <col min="9483" max="9483" width="28.140625" style="6" bestFit="1" customWidth="1"/>
    <col min="9484" max="9484" width="33.140625" style="6" bestFit="1" customWidth="1"/>
    <col min="9485" max="9485" width="26" style="6" bestFit="1" customWidth="1"/>
    <col min="9486" max="9486" width="19.140625" style="6" bestFit="1" customWidth="1"/>
    <col min="9487" max="9487" width="10.42578125" style="6" customWidth="1"/>
    <col min="9488" max="9488" width="11.85546875" style="6" customWidth="1"/>
    <col min="9489" max="9489" width="14.7109375" style="6" customWidth="1"/>
    <col min="9490" max="9490" width="9" style="6" bestFit="1" customWidth="1"/>
    <col min="9491" max="9730" width="9.140625" style="6"/>
    <col min="9731" max="9731" width="4.7109375" style="6" bestFit="1" customWidth="1"/>
    <col min="9732" max="9732" width="9.7109375" style="6" bestFit="1" customWidth="1"/>
    <col min="9733" max="9733" width="10" style="6" bestFit="1" customWidth="1"/>
    <col min="9734" max="9734" width="8.85546875" style="6" bestFit="1" customWidth="1"/>
    <col min="9735" max="9735" width="22.85546875" style="6" customWidth="1"/>
    <col min="9736" max="9736" width="59.7109375" style="6" bestFit="1" customWidth="1"/>
    <col min="9737" max="9737" width="57.85546875" style="6" bestFit="1" customWidth="1"/>
    <col min="9738" max="9738" width="35.28515625" style="6" bestFit="1" customWidth="1"/>
    <col min="9739" max="9739" width="28.140625" style="6" bestFit="1" customWidth="1"/>
    <col min="9740" max="9740" width="33.140625" style="6" bestFit="1" customWidth="1"/>
    <col min="9741" max="9741" width="26" style="6" bestFit="1" customWidth="1"/>
    <col min="9742" max="9742" width="19.140625" style="6" bestFit="1" customWidth="1"/>
    <col min="9743" max="9743" width="10.42578125" style="6" customWidth="1"/>
    <col min="9744" max="9744" width="11.85546875" style="6" customWidth="1"/>
    <col min="9745" max="9745" width="14.7109375" style="6" customWidth="1"/>
    <col min="9746" max="9746" width="9" style="6" bestFit="1" customWidth="1"/>
    <col min="9747" max="9986" width="9.140625" style="6"/>
    <col min="9987" max="9987" width="4.7109375" style="6" bestFit="1" customWidth="1"/>
    <col min="9988" max="9988" width="9.7109375" style="6" bestFit="1" customWidth="1"/>
    <col min="9989" max="9989" width="10" style="6" bestFit="1" customWidth="1"/>
    <col min="9990" max="9990" width="8.85546875" style="6" bestFit="1" customWidth="1"/>
    <col min="9991" max="9991" width="22.85546875" style="6" customWidth="1"/>
    <col min="9992" max="9992" width="59.7109375" style="6" bestFit="1" customWidth="1"/>
    <col min="9993" max="9993" width="57.85546875" style="6" bestFit="1" customWidth="1"/>
    <col min="9994" max="9994" width="35.28515625" style="6" bestFit="1" customWidth="1"/>
    <col min="9995" max="9995" width="28.140625" style="6" bestFit="1" customWidth="1"/>
    <col min="9996" max="9996" width="33.140625" style="6" bestFit="1" customWidth="1"/>
    <col min="9997" max="9997" width="26" style="6" bestFit="1" customWidth="1"/>
    <col min="9998" max="9998" width="19.140625" style="6" bestFit="1" customWidth="1"/>
    <col min="9999" max="9999" width="10.42578125" style="6" customWidth="1"/>
    <col min="10000" max="10000" width="11.85546875" style="6" customWidth="1"/>
    <col min="10001" max="10001" width="14.7109375" style="6" customWidth="1"/>
    <col min="10002" max="10002" width="9" style="6" bestFit="1" customWidth="1"/>
    <col min="10003" max="10242" width="9.140625" style="6"/>
    <col min="10243" max="10243" width="4.7109375" style="6" bestFit="1" customWidth="1"/>
    <col min="10244" max="10244" width="9.7109375" style="6" bestFit="1" customWidth="1"/>
    <col min="10245" max="10245" width="10" style="6" bestFit="1" customWidth="1"/>
    <col min="10246" max="10246" width="8.85546875" style="6" bestFit="1" customWidth="1"/>
    <col min="10247" max="10247" width="22.85546875" style="6" customWidth="1"/>
    <col min="10248" max="10248" width="59.7109375" style="6" bestFit="1" customWidth="1"/>
    <col min="10249" max="10249" width="57.85546875" style="6" bestFit="1" customWidth="1"/>
    <col min="10250" max="10250" width="35.28515625" style="6" bestFit="1" customWidth="1"/>
    <col min="10251" max="10251" width="28.140625" style="6" bestFit="1" customWidth="1"/>
    <col min="10252" max="10252" width="33.140625" style="6" bestFit="1" customWidth="1"/>
    <col min="10253" max="10253" width="26" style="6" bestFit="1" customWidth="1"/>
    <col min="10254" max="10254" width="19.140625" style="6" bestFit="1" customWidth="1"/>
    <col min="10255" max="10255" width="10.42578125" style="6" customWidth="1"/>
    <col min="10256" max="10256" width="11.85546875" style="6" customWidth="1"/>
    <col min="10257" max="10257" width="14.7109375" style="6" customWidth="1"/>
    <col min="10258" max="10258" width="9" style="6" bestFit="1" customWidth="1"/>
    <col min="10259" max="10498" width="9.140625" style="6"/>
    <col min="10499" max="10499" width="4.7109375" style="6" bestFit="1" customWidth="1"/>
    <col min="10500" max="10500" width="9.7109375" style="6" bestFit="1" customWidth="1"/>
    <col min="10501" max="10501" width="10" style="6" bestFit="1" customWidth="1"/>
    <col min="10502" max="10502" width="8.85546875" style="6" bestFit="1" customWidth="1"/>
    <col min="10503" max="10503" width="22.85546875" style="6" customWidth="1"/>
    <col min="10504" max="10504" width="59.7109375" style="6" bestFit="1" customWidth="1"/>
    <col min="10505" max="10505" width="57.85546875" style="6" bestFit="1" customWidth="1"/>
    <col min="10506" max="10506" width="35.28515625" style="6" bestFit="1" customWidth="1"/>
    <col min="10507" max="10507" width="28.140625" style="6" bestFit="1" customWidth="1"/>
    <col min="10508" max="10508" width="33.140625" style="6" bestFit="1" customWidth="1"/>
    <col min="10509" max="10509" width="26" style="6" bestFit="1" customWidth="1"/>
    <col min="10510" max="10510" width="19.140625" style="6" bestFit="1" customWidth="1"/>
    <col min="10511" max="10511" width="10.42578125" style="6" customWidth="1"/>
    <col min="10512" max="10512" width="11.85546875" style="6" customWidth="1"/>
    <col min="10513" max="10513" width="14.7109375" style="6" customWidth="1"/>
    <col min="10514" max="10514" width="9" style="6" bestFit="1" customWidth="1"/>
    <col min="10515" max="10754" width="9.140625" style="6"/>
    <col min="10755" max="10755" width="4.7109375" style="6" bestFit="1" customWidth="1"/>
    <col min="10756" max="10756" width="9.7109375" style="6" bestFit="1" customWidth="1"/>
    <col min="10757" max="10757" width="10" style="6" bestFit="1" customWidth="1"/>
    <col min="10758" max="10758" width="8.85546875" style="6" bestFit="1" customWidth="1"/>
    <col min="10759" max="10759" width="22.85546875" style="6" customWidth="1"/>
    <col min="10760" max="10760" width="59.7109375" style="6" bestFit="1" customWidth="1"/>
    <col min="10761" max="10761" width="57.85546875" style="6" bestFit="1" customWidth="1"/>
    <col min="10762" max="10762" width="35.28515625" style="6" bestFit="1" customWidth="1"/>
    <col min="10763" max="10763" width="28.140625" style="6" bestFit="1" customWidth="1"/>
    <col min="10764" max="10764" width="33.140625" style="6" bestFit="1" customWidth="1"/>
    <col min="10765" max="10765" width="26" style="6" bestFit="1" customWidth="1"/>
    <col min="10766" max="10766" width="19.140625" style="6" bestFit="1" customWidth="1"/>
    <col min="10767" max="10767" width="10.42578125" style="6" customWidth="1"/>
    <col min="10768" max="10768" width="11.85546875" style="6" customWidth="1"/>
    <col min="10769" max="10769" width="14.7109375" style="6" customWidth="1"/>
    <col min="10770" max="10770" width="9" style="6" bestFit="1" customWidth="1"/>
    <col min="10771" max="11010" width="9.140625" style="6"/>
    <col min="11011" max="11011" width="4.7109375" style="6" bestFit="1" customWidth="1"/>
    <col min="11012" max="11012" width="9.7109375" style="6" bestFit="1" customWidth="1"/>
    <col min="11013" max="11013" width="10" style="6" bestFit="1" customWidth="1"/>
    <col min="11014" max="11014" width="8.85546875" style="6" bestFit="1" customWidth="1"/>
    <col min="11015" max="11015" width="22.85546875" style="6" customWidth="1"/>
    <col min="11016" max="11016" width="59.7109375" style="6" bestFit="1" customWidth="1"/>
    <col min="11017" max="11017" width="57.85546875" style="6" bestFit="1" customWidth="1"/>
    <col min="11018" max="11018" width="35.28515625" style="6" bestFit="1" customWidth="1"/>
    <col min="11019" max="11019" width="28.140625" style="6" bestFit="1" customWidth="1"/>
    <col min="11020" max="11020" width="33.140625" style="6" bestFit="1" customWidth="1"/>
    <col min="11021" max="11021" width="26" style="6" bestFit="1" customWidth="1"/>
    <col min="11022" max="11022" width="19.140625" style="6" bestFit="1" customWidth="1"/>
    <col min="11023" max="11023" width="10.42578125" style="6" customWidth="1"/>
    <col min="11024" max="11024" width="11.85546875" style="6" customWidth="1"/>
    <col min="11025" max="11025" width="14.7109375" style="6" customWidth="1"/>
    <col min="11026" max="11026" width="9" style="6" bestFit="1" customWidth="1"/>
    <col min="11027" max="11266" width="9.140625" style="6"/>
    <col min="11267" max="11267" width="4.7109375" style="6" bestFit="1" customWidth="1"/>
    <col min="11268" max="11268" width="9.7109375" style="6" bestFit="1" customWidth="1"/>
    <col min="11269" max="11269" width="10" style="6" bestFit="1" customWidth="1"/>
    <col min="11270" max="11270" width="8.85546875" style="6" bestFit="1" customWidth="1"/>
    <col min="11271" max="11271" width="22.85546875" style="6" customWidth="1"/>
    <col min="11272" max="11272" width="59.7109375" style="6" bestFit="1" customWidth="1"/>
    <col min="11273" max="11273" width="57.85546875" style="6" bestFit="1" customWidth="1"/>
    <col min="11274" max="11274" width="35.28515625" style="6" bestFit="1" customWidth="1"/>
    <col min="11275" max="11275" width="28.140625" style="6" bestFit="1" customWidth="1"/>
    <col min="11276" max="11276" width="33.140625" style="6" bestFit="1" customWidth="1"/>
    <col min="11277" max="11277" width="26" style="6" bestFit="1" customWidth="1"/>
    <col min="11278" max="11278" width="19.140625" style="6" bestFit="1" customWidth="1"/>
    <col min="11279" max="11279" width="10.42578125" style="6" customWidth="1"/>
    <col min="11280" max="11280" width="11.85546875" style="6" customWidth="1"/>
    <col min="11281" max="11281" width="14.7109375" style="6" customWidth="1"/>
    <col min="11282" max="11282" width="9" style="6" bestFit="1" customWidth="1"/>
    <col min="11283" max="11522" width="9.140625" style="6"/>
    <col min="11523" max="11523" width="4.7109375" style="6" bestFit="1" customWidth="1"/>
    <col min="11524" max="11524" width="9.7109375" style="6" bestFit="1" customWidth="1"/>
    <col min="11525" max="11525" width="10" style="6" bestFit="1" customWidth="1"/>
    <col min="11526" max="11526" width="8.85546875" style="6" bestFit="1" customWidth="1"/>
    <col min="11527" max="11527" width="22.85546875" style="6" customWidth="1"/>
    <col min="11528" max="11528" width="59.7109375" style="6" bestFit="1" customWidth="1"/>
    <col min="11529" max="11529" width="57.85546875" style="6" bestFit="1" customWidth="1"/>
    <col min="11530" max="11530" width="35.28515625" style="6" bestFit="1" customWidth="1"/>
    <col min="11531" max="11531" width="28.140625" style="6" bestFit="1" customWidth="1"/>
    <col min="11532" max="11532" width="33.140625" style="6" bestFit="1" customWidth="1"/>
    <col min="11533" max="11533" width="26" style="6" bestFit="1" customWidth="1"/>
    <col min="11534" max="11534" width="19.140625" style="6" bestFit="1" customWidth="1"/>
    <col min="11535" max="11535" width="10.42578125" style="6" customWidth="1"/>
    <col min="11536" max="11536" width="11.85546875" style="6" customWidth="1"/>
    <col min="11537" max="11537" width="14.7109375" style="6" customWidth="1"/>
    <col min="11538" max="11538" width="9" style="6" bestFit="1" customWidth="1"/>
    <col min="11539" max="11778" width="9.140625" style="6"/>
    <col min="11779" max="11779" width="4.7109375" style="6" bestFit="1" customWidth="1"/>
    <col min="11780" max="11780" width="9.7109375" style="6" bestFit="1" customWidth="1"/>
    <col min="11781" max="11781" width="10" style="6" bestFit="1" customWidth="1"/>
    <col min="11782" max="11782" width="8.85546875" style="6" bestFit="1" customWidth="1"/>
    <col min="11783" max="11783" width="22.85546875" style="6" customWidth="1"/>
    <col min="11784" max="11784" width="59.7109375" style="6" bestFit="1" customWidth="1"/>
    <col min="11785" max="11785" width="57.85546875" style="6" bestFit="1" customWidth="1"/>
    <col min="11786" max="11786" width="35.28515625" style="6" bestFit="1" customWidth="1"/>
    <col min="11787" max="11787" width="28.140625" style="6" bestFit="1" customWidth="1"/>
    <col min="11788" max="11788" width="33.140625" style="6" bestFit="1" customWidth="1"/>
    <col min="11789" max="11789" width="26" style="6" bestFit="1" customWidth="1"/>
    <col min="11790" max="11790" width="19.140625" style="6" bestFit="1" customWidth="1"/>
    <col min="11791" max="11791" width="10.42578125" style="6" customWidth="1"/>
    <col min="11792" max="11792" width="11.85546875" style="6" customWidth="1"/>
    <col min="11793" max="11793" width="14.7109375" style="6" customWidth="1"/>
    <col min="11794" max="11794" width="9" style="6" bestFit="1" customWidth="1"/>
    <col min="11795" max="12034" width="9.140625" style="6"/>
    <col min="12035" max="12035" width="4.7109375" style="6" bestFit="1" customWidth="1"/>
    <col min="12036" max="12036" width="9.7109375" style="6" bestFit="1" customWidth="1"/>
    <col min="12037" max="12037" width="10" style="6" bestFit="1" customWidth="1"/>
    <col min="12038" max="12038" width="8.85546875" style="6" bestFit="1" customWidth="1"/>
    <col min="12039" max="12039" width="22.85546875" style="6" customWidth="1"/>
    <col min="12040" max="12040" width="59.7109375" style="6" bestFit="1" customWidth="1"/>
    <col min="12041" max="12041" width="57.85546875" style="6" bestFit="1" customWidth="1"/>
    <col min="12042" max="12042" width="35.28515625" style="6" bestFit="1" customWidth="1"/>
    <col min="12043" max="12043" width="28.140625" style="6" bestFit="1" customWidth="1"/>
    <col min="12044" max="12044" width="33.140625" style="6" bestFit="1" customWidth="1"/>
    <col min="12045" max="12045" width="26" style="6" bestFit="1" customWidth="1"/>
    <col min="12046" max="12046" width="19.140625" style="6" bestFit="1" customWidth="1"/>
    <col min="12047" max="12047" width="10.42578125" style="6" customWidth="1"/>
    <col min="12048" max="12048" width="11.85546875" style="6" customWidth="1"/>
    <col min="12049" max="12049" width="14.7109375" style="6" customWidth="1"/>
    <col min="12050" max="12050" width="9" style="6" bestFit="1" customWidth="1"/>
    <col min="12051" max="12290" width="9.140625" style="6"/>
    <col min="12291" max="12291" width="4.7109375" style="6" bestFit="1" customWidth="1"/>
    <col min="12292" max="12292" width="9.7109375" style="6" bestFit="1" customWidth="1"/>
    <col min="12293" max="12293" width="10" style="6" bestFit="1" customWidth="1"/>
    <col min="12294" max="12294" width="8.85546875" style="6" bestFit="1" customWidth="1"/>
    <col min="12295" max="12295" width="22.85546875" style="6" customWidth="1"/>
    <col min="12296" max="12296" width="59.7109375" style="6" bestFit="1" customWidth="1"/>
    <col min="12297" max="12297" width="57.85546875" style="6" bestFit="1" customWidth="1"/>
    <col min="12298" max="12298" width="35.28515625" style="6" bestFit="1" customWidth="1"/>
    <col min="12299" max="12299" width="28.140625" style="6" bestFit="1" customWidth="1"/>
    <col min="12300" max="12300" width="33.140625" style="6" bestFit="1" customWidth="1"/>
    <col min="12301" max="12301" width="26" style="6" bestFit="1" customWidth="1"/>
    <col min="12302" max="12302" width="19.140625" style="6" bestFit="1" customWidth="1"/>
    <col min="12303" max="12303" width="10.42578125" style="6" customWidth="1"/>
    <col min="12304" max="12304" width="11.85546875" style="6" customWidth="1"/>
    <col min="12305" max="12305" width="14.7109375" style="6" customWidth="1"/>
    <col min="12306" max="12306" width="9" style="6" bestFit="1" customWidth="1"/>
    <col min="12307" max="12546" width="9.140625" style="6"/>
    <col min="12547" max="12547" width="4.7109375" style="6" bestFit="1" customWidth="1"/>
    <col min="12548" max="12548" width="9.7109375" style="6" bestFit="1" customWidth="1"/>
    <col min="12549" max="12549" width="10" style="6" bestFit="1" customWidth="1"/>
    <col min="12550" max="12550" width="8.85546875" style="6" bestFit="1" customWidth="1"/>
    <col min="12551" max="12551" width="22.85546875" style="6" customWidth="1"/>
    <col min="12552" max="12552" width="59.7109375" style="6" bestFit="1" customWidth="1"/>
    <col min="12553" max="12553" width="57.85546875" style="6" bestFit="1" customWidth="1"/>
    <col min="12554" max="12554" width="35.28515625" style="6" bestFit="1" customWidth="1"/>
    <col min="12555" max="12555" width="28.140625" style="6" bestFit="1" customWidth="1"/>
    <col min="12556" max="12556" width="33.140625" style="6" bestFit="1" customWidth="1"/>
    <col min="12557" max="12557" width="26" style="6" bestFit="1" customWidth="1"/>
    <col min="12558" max="12558" width="19.140625" style="6" bestFit="1" customWidth="1"/>
    <col min="12559" max="12559" width="10.42578125" style="6" customWidth="1"/>
    <col min="12560" max="12560" width="11.85546875" style="6" customWidth="1"/>
    <col min="12561" max="12561" width="14.7109375" style="6" customWidth="1"/>
    <col min="12562" max="12562" width="9" style="6" bestFit="1" customWidth="1"/>
    <col min="12563" max="12802" width="9.140625" style="6"/>
    <col min="12803" max="12803" width="4.7109375" style="6" bestFit="1" customWidth="1"/>
    <col min="12804" max="12804" width="9.7109375" style="6" bestFit="1" customWidth="1"/>
    <col min="12805" max="12805" width="10" style="6" bestFit="1" customWidth="1"/>
    <col min="12806" max="12806" width="8.85546875" style="6" bestFit="1" customWidth="1"/>
    <col min="12807" max="12807" width="22.85546875" style="6" customWidth="1"/>
    <col min="12808" max="12808" width="59.7109375" style="6" bestFit="1" customWidth="1"/>
    <col min="12809" max="12809" width="57.85546875" style="6" bestFit="1" customWidth="1"/>
    <col min="12810" max="12810" width="35.28515625" style="6" bestFit="1" customWidth="1"/>
    <col min="12811" max="12811" width="28.140625" style="6" bestFit="1" customWidth="1"/>
    <col min="12812" max="12812" width="33.140625" style="6" bestFit="1" customWidth="1"/>
    <col min="12813" max="12813" width="26" style="6" bestFit="1" customWidth="1"/>
    <col min="12814" max="12814" width="19.140625" style="6" bestFit="1" customWidth="1"/>
    <col min="12815" max="12815" width="10.42578125" style="6" customWidth="1"/>
    <col min="12816" max="12816" width="11.85546875" style="6" customWidth="1"/>
    <col min="12817" max="12817" width="14.7109375" style="6" customWidth="1"/>
    <col min="12818" max="12818" width="9" style="6" bestFit="1" customWidth="1"/>
    <col min="12819" max="13058" width="9.140625" style="6"/>
    <col min="13059" max="13059" width="4.7109375" style="6" bestFit="1" customWidth="1"/>
    <col min="13060" max="13060" width="9.7109375" style="6" bestFit="1" customWidth="1"/>
    <col min="13061" max="13061" width="10" style="6" bestFit="1" customWidth="1"/>
    <col min="13062" max="13062" width="8.85546875" style="6" bestFit="1" customWidth="1"/>
    <col min="13063" max="13063" width="22.85546875" style="6" customWidth="1"/>
    <col min="13064" max="13064" width="59.7109375" style="6" bestFit="1" customWidth="1"/>
    <col min="13065" max="13065" width="57.85546875" style="6" bestFit="1" customWidth="1"/>
    <col min="13066" max="13066" width="35.28515625" style="6" bestFit="1" customWidth="1"/>
    <col min="13067" max="13067" width="28.140625" style="6" bestFit="1" customWidth="1"/>
    <col min="13068" max="13068" width="33.140625" style="6" bestFit="1" customWidth="1"/>
    <col min="13069" max="13069" width="26" style="6" bestFit="1" customWidth="1"/>
    <col min="13070" max="13070" width="19.140625" style="6" bestFit="1" customWidth="1"/>
    <col min="13071" max="13071" width="10.42578125" style="6" customWidth="1"/>
    <col min="13072" max="13072" width="11.85546875" style="6" customWidth="1"/>
    <col min="13073" max="13073" width="14.7109375" style="6" customWidth="1"/>
    <col min="13074" max="13074" width="9" style="6" bestFit="1" customWidth="1"/>
    <col min="13075" max="13314" width="9.140625" style="6"/>
    <col min="13315" max="13315" width="4.7109375" style="6" bestFit="1" customWidth="1"/>
    <col min="13316" max="13316" width="9.7109375" style="6" bestFit="1" customWidth="1"/>
    <col min="13317" max="13317" width="10" style="6" bestFit="1" customWidth="1"/>
    <col min="13318" max="13318" width="8.85546875" style="6" bestFit="1" customWidth="1"/>
    <col min="13319" max="13319" width="22.85546875" style="6" customWidth="1"/>
    <col min="13320" max="13320" width="59.7109375" style="6" bestFit="1" customWidth="1"/>
    <col min="13321" max="13321" width="57.85546875" style="6" bestFit="1" customWidth="1"/>
    <col min="13322" max="13322" width="35.28515625" style="6" bestFit="1" customWidth="1"/>
    <col min="13323" max="13323" width="28.140625" style="6" bestFit="1" customWidth="1"/>
    <col min="13324" max="13324" width="33.140625" style="6" bestFit="1" customWidth="1"/>
    <col min="13325" max="13325" width="26" style="6" bestFit="1" customWidth="1"/>
    <col min="13326" max="13326" width="19.140625" style="6" bestFit="1" customWidth="1"/>
    <col min="13327" max="13327" width="10.42578125" style="6" customWidth="1"/>
    <col min="13328" max="13328" width="11.85546875" style="6" customWidth="1"/>
    <col min="13329" max="13329" width="14.7109375" style="6" customWidth="1"/>
    <col min="13330" max="13330" width="9" style="6" bestFit="1" customWidth="1"/>
    <col min="13331" max="13570" width="9.140625" style="6"/>
    <col min="13571" max="13571" width="4.7109375" style="6" bestFit="1" customWidth="1"/>
    <col min="13572" max="13572" width="9.7109375" style="6" bestFit="1" customWidth="1"/>
    <col min="13573" max="13573" width="10" style="6" bestFit="1" customWidth="1"/>
    <col min="13574" max="13574" width="8.85546875" style="6" bestFit="1" customWidth="1"/>
    <col min="13575" max="13575" width="22.85546875" style="6" customWidth="1"/>
    <col min="13576" max="13576" width="59.7109375" style="6" bestFit="1" customWidth="1"/>
    <col min="13577" max="13577" width="57.85546875" style="6" bestFit="1" customWidth="1"/>
    <col min="13578" max="13578" width="35.28515625" style="6" bestFit="1" customWidth="1"/>
    <col min="13579" max="13579" width="28.140625" style="6" bestFit="1" customWidth="1"/>
    <col min="13580" max="13580" width="33.140625" style="6" bestFit="1" customWidth="1"/>
    <col min="13581" max="13581" width="26" style="6" bestFit="1" customWidth="1"/>
    <col min="13582" max="13582" width="19.140625" style="6" bestFit="1" customWidth="1"/>
    <col min="13583" max="13583" width="10.42578125" style="6" customWidth="1"/>
    <col min="13584" max="13584" width="11.85546875" style="6" customWidth="1"/>
    <col min="13585" max="13585" width="14.7109375" style="6" customWidth="1"/>
    <col min="13586" max="13586" width="9" style="6" bestFit="1" customWidth="1"/>
    <col min="13587" max="13826" width="9.140625" style="6"/>
    <col min="13827" max="13827" width="4.7109375" style="6" bestFit="1" customWidth="1"/>
    <col min="13828" max="13828" width="9.7109375" style="6" bestFit="1" customWidth="1"/>
    <col min="13829" max="13829" width="10" style="6" bestFit="1" customWidth="1"/>
    <col min="13830" max="13830" width="8.85546875" style="6" bestFit="1" customWidth="1"/>
    <col min="13831" max="13831" width="22.85546875" style="6" customWidth="1"/>
    <col min="13832" max="13832" width="59.7109375" style="6" bestFit="1" customWidth="1"/>
    <col min="13833" max="13833" width="57.85546875" style="6" bestFit="1" customWidth="1"/>
    <col min="13834" max="13834" width="35.28515625" style="6" bestFit="1" customWidth="1"/>
    <col min="13835" max="13835" width="28.140625" style="6" bestFit="1" customWidth="1"/>
    <col min="13836" max="13836" width="33.140625" style="6" bestFit="1" customWidth="1"/>
    <col min="13837" max="13837" width="26" style="6" bestFit="1" customWidth="1"/>
    <col min="13838" max="13838" width="19.140625" style="6" bestFit="1" customWidth="1"/>
    <col min="13839" max="13839" width="10.42578125" style="6" customWidth="1"/>
    <col min="13840" max="13840" width="11.85546875" style="6" customWidth="1"/>
    <col min="13841" max="13841" width="14.7109375" style="6" customWidth="1"/>
    <col min="13842" max="13842" width="9" style="6" bestFit="1" customWidth="1"/>
    <col min="13843" max="14082" width="9.140625" style="6"/>
    <col min="14083" max="14083" width="4.7109375" style="6" bestFit="1" customWidth="1"/>
    <col min="14084" max="14084" width="9.7109375" style="6" bestFit="1" customWidth="1"/>
    <col min="14085" max="14085" width="10" style="6" bestFit="1" customWidth="1"/>
    <col min="14086" max="14086" width="8.85546875" style="6" bestFit="1" customWidth="1"/>
    <col min="14087" max="14087" width="22.85546875" style="6" customWidth="1"/>
    <col min="14088" max="14088" width="59.7109375" style="6" bestFit="1" customWidth="1"/>
    <col min="14089" max="14089" width="57.85546875" style="6" bestFit="1" customWidth="1"/>
    <col min="14090" max="14090" width="35.28515625" style="6" bestFit="1" customWidth="1"/>
    <col min="14091" max="14091" width="28.140625" style="6" bestFit="1" customWidth="1"/>
    <col min="14092" max="14092" width="33.140625" style="6" bestFit="1" customWidth="1"/>
    <col min="14093" max="14093" width="26" style="6" bestFit="1" customWidth="1"/>
    <col min="14094" max="14094" width="19.140625" style="6" bestFit="1" customWidth="1"/>
    <col min="14095" max="14095" width="10.42578125" style="6" customWidth="1"/>
    <col min="14096" max="14096" width="11.85546875" style="6" customWidth="1"/>
    <col min="14097" max="14097" width="14.7109375" style="6" customWidth="1"/>
    <col min="14098" max="14098" width="9" style="6" bestFit="1" customWidth="1"/>
    <col min="14099" max="14338" width="9.140625" style="6"/>
    <col min="14339" max="14339" width="4.7109375" style="6" bestFit="1" customWidth="1"/>
    <col min="14340" max="14340" width="9.7109375" style="6" bestFit="1" customWidth="1"/>
    <col min="14341" max="14341" width="10" style="6" bestFit="1" customWidth="1"/>
    <col min="14342" max="14342" width="8.85546875" style="6" bestFit="1" customWidth="1"/>
    <col min="14343" max="14343" width="22.85546875" style="6" customWidth="1"/>
    <col min="14344" max="14344" width="59.7109375" style="6" bestFit="1" customWidth="1"/>
    <col min="14345" max="14345" width="57.85546875" style="6" bestFit="1" customWidth="1"/>
    <col min="14346" max="14346" width="35.28515625" style="6" bestFit="1" customWidth="1"/>
    <col min="14347" max="14347" width="28.140625" style="6" bestFit="1" customWidth="1"/>
    <col min="14348" max="14348" width="33.140625" style="6" bestFit="1" customWidth="1"/>
    <col min="14349" max="14349" width="26" style="6" bestFit="1" customWidth="1"/>
    <col min="14350" max="14350" width="19.140625" style="6" bestFit="1" customWidth="1"/>
    <col min="14351" max="14351" width="10.42578125" style="6" customWidth="1"/>
    <col min="14352" max="14352" width="11.85546875" style="6" customWidth="1"/>
    <col min="14353" max="14353" width="14.7109375" style="6" customWidth="1"/>
    <col min="14354" max="14354" width="9" style="6" bestFit="1" customWidth="1"/>
    <col min="14355" max="14594" width="9.140625" style="6"/>
    <col min="14595" max="14595" width="4.7109375" style="6" bestFit="1" customWidth="1"/>
    <col min="14596" max="14596" width="9.7109375" style="6" bestFit="1" customWidth="1"/>
    <col min="14597" max="14597" width="10" style="6" bestFit="1" customWidth="1"/>
    <col min="14598" max="14598" width="8.85546875" style="6" bestFit="1" customWidth="1"/>
    <col min="14599" max="14599" width="22.85546875" style="6" customWidth="1"/>
    <col min="14600" max="14600" width="59.7109375" style="6" bestFit="1" customWidth="1"/>
    <col min="14601" max="14601" width="57.85546875" style="6" bestFit="1" customWidth="1"/>
    <col min="14602" max="14602" width="35.28515625" style="6" bestFit="1" customWidth="1"/>
    <col min="14603" max="14603" width="28.140625" style="6" bestFit="1" customWidth="1"/>
    <col min="14604" max="14604" width="33.140625" style="6" bestFit="1" customWidth="1"/>
    <col min="14605" max="14605" width="26" style="6" bestFit="1" customWidth="1"/>
    <col min="14606" max="14606" width="19.140625" style="6" bestFit="1" customWidth="1"/>
    <col min="14607" max="14607" width="10.42578125" style="6" customWidth="1"/>
    <col min="14608" max="14608" width="11.85546875" style="6" customWidth="1"/>
    <col min="14609" max="14609" width="14.7109375" style="6" customWidth="1"/>
    <col min="14610" max="14610" width="9" style="6" bestFit="1" customWidth="1"/>
    <col min="14611" max="14850" width="9.140625" style="6"/>
    <col min="14851" max="14851" width="4.7109375" style="6" bestFit="1" customWidth="1"/>
    <col min="14852" max="14852" width="9.7109375" style="6" bestFit="1" customWidth="1"/>
    <col min="14853" max="14853" width="10" style="6" bestFit="1" customWidth="1"/>
    <col min="14854" max="14854" width="8.85546875" style="6" bestFit="1" customWidth="1"/>
    <col min="14855" max="14855" width="22.85546875" style="6" customWidth="1"/>
    <col min="14856" max="14856" width="59.7109375" style="6" bestFit="1" customWidth="1"/>
    <col min="14857" max="14857" width="57.85546875" style="6" bestFit="1" customWidth="1"/>
    <col min="14858" max="14858" width="35.28515625" style="6" bestFit="1" customWidth="1"/>
    <col min="14859" max="14859" width="28.140625" style="6" bestFit="1" customWidth="1"/>
    <col min="14860" max="14860" width="33.140625" style="6" bestFit="1" customWidth="1"/>
    <col min="14861" max="14861" width="26" style="6" bestFit="1" customWidth="1"/>
    <col min="14862" max="14862" width="19.140625" style="6" bestFit="1" customWidth="1"/>
    <col min="14863" max="14863" width="10.42578125" style="6" customWidth="1"/>
    <col min="14864" max="14864" width="11.85546875" style="6" customWidth="1"/>
    <col min="14865" max="14865" width="14.7109375" style="6" customWidth="1"/>
    <col min="14866" max="14866" width="9" style="6" bestFit="1" customWidth="1"/>
    <col min="14867" max="15106" width="9.140625" style="6"/>
    <col min="15107" max="15107" width="4.7109375" style="6" bestFit="1" customWidth="1"/>
    <col min="15108" max="15108" width="9.7109375" style="6" bestFit="1" customWidth="1"/>
    <col min="15109" max="15109" width="10" style="6" bestFit="1" customWidth="1"/>
    <col min="15110" max="15110" width="8.85546875" style="6" bestFit="1" customWidth="1"/>
    <col min="15111" max="15111" width="22.85546875" style="6" customWidth="1"/>
    <col min="15112" max="15112" width="59.7109375" style="6" bestFit="1" customWidth="1"/>
    <col min="15113" max="15113" width="57.85546875" style="6" bestFit="1" customWidth="1"/>
    <col min="15114" max="15114" width="35.28515625" style="6" bestFit="1" customWidth="1"/>
    <col min="15115" max="15115" width="28.140625" style="6" bestFit="1" customWidth="1"/>
    <col min="15116" max="15116" width="33.140625" style="6" bestFit="1" customWidth="1"/>
    <col min="15117" max="15117" width="26" style="6" bestFit="1" customWidth="1"/>
    <col min="15118" max="15118" width="19.140625" style="6" bestFit="1" customWidth="1"/>
    <col min="15119" max="15119" width="10.42578125" style="6" customWidth="1"/>
    <col min="15120" max="15120" width="11.85546875" style="6" customWidth="1"/>
    <col min="15121" max="15121" width="14.7109375" style="6" customWidth="1"/>
    <col min="15122" max="15122" width="9" style="6" bestFit="1" customWidth="1"/>
    <col min="15123" max="15362" width="9.140625" style="6"/>
    <col min="15363" max="15363" width="4.7109375" style="6" bestFit="1" customWidth="1"/>
    <col min="15364" max="15364" width="9.7109375" style="6" bestFit="1" customWidth="1"/>
    <col min="15365" max="15365" width="10" style="6" bestFit="1" customWidth="1"/>
    <col min="15366" max="15366" width="8.85546875" style="6" bestFit="1" customWidth="1"/>
    <col min="15367" max="15367" width="22.85546875" style="6" customWidth="1"/>
    <col min="15368" max="15368" width="59.7109375" style="6" bestFit="1" customWidth="1"/>
    <col min="15369" max="15369" width="57.85546875" style="6" bestFit="1" customWidth="1"/>
    <col min="15370" max="15370" width="35.28515625" style="6" bestFit="1" customWidth="1"/>
    <col min="15371" max="15371" width="28.140625" style="6" bestFit="1" customWidth="1"/>
    <col min="15372" max="15372" width="33.140625" style="6" bestFit="1" customWidth="1"/>
    <col min="15373" max="15373" width="26" style="6" bestFit="1" customWidth="1"/>
    <col min="15374" max="15374" width="19.140625" style="6" bestFit="1" customWidth="1"/>
    <col min="15375" max="15375" width="10.42578125" style="6" customWidth="1"/>
    <col min="15376" max="15376" width="11.85546875" style="6" customWidth="1"/>
    <col min="15377" max="15377" width="14.7109375" style="6" customWidth="1"/>
    <col min="15378" max="15378" width="9" style="6" bestFit="1" customWidth="1"/>
    <col min="15379" max="15618" width="9.140625" style="6"/>
    <col min="15619" max="15619" width="4.7109375" style="6" bestFit="1" customWidth="1"/>
    <col min="15620" max="15620" width="9.7109375" style="6" bestFit="1" customWidth="1"/>
    <col min="15621" max="15621" width="10" style="6" bestFit="1" customWidth="1"/>
    <col min="15622" max="15622" width="8.85546875" style="6" bestFit="1" customWidth="1"/>
    <col min="15623" max="15623" width="22.85546875" style="6" customWidth="1"/>
    <col min="15624" max="15624" width="59.7109375" style="6" bestFit="1" customWidth="1"/>
    <col min="15625" max="15625" width="57.85546875" style="6" bestFit="1" customWidth="1"/>
    <col min="15626" max="15626" width="35.28515625" style="6" bestFit="1" customWidth="1"/>
    <col min="15627" max="15627" width="28.140625" style="6" bestFit="1" customWidth="1"/>
    <col min="15628" max="15628" width="33.140625" style="6" bestFit="1" customWidth="1"/>
    <col min="15629" max="15629" width="26" style="6" bestFit="1" customWidth="1"/>
    <col min="15630" max="15630" width="19.140625" style="6" bestFit="1" customWidth="1"/>
    <col min="15631" max="15631" width="10.42578125" style="6" customWidth="1"/>
    <col min="15632" max="15632" width="11.85546875" style="6" customWidth="1"/>
    <col min="15633" max="15633" width="14.7109375" style="6" customWidth="1"/>
    <col min="15634" max="15634" width="9" style="6" bestFit="1" customWidth="1"/>
    <col min="15635" max="15874" width="9.140625" style="6"/>
    <col min="15875" max="15875" width="4.7109375" style="6" bestFit="1" customWidth="1"/>
    <col min="15876" max="15876" width="9.7109375" style="6" bestFit="1" customWidth="1"/>
    <col min="15877" max="15877" width="10" style="6" bestFit="1" customWidth="1"/>
    <col min="15878" max="15878" width="8.85546875" style="6" bestFit="1" customWidth="1"/>
    <col min="15879" max="15879" width="22.85546875" style="6" customWidth="1"/>
    <col min="15880" max="15880" width="59.7109375" style="6" bestFit="1" customWidth="1"/>
    <col min="15881" max="15881" width="57.85546875" style="6" bestFit="1" customWidth="1"/>
    <col min="15882" max="15882" width="35.28515625" style="6" bestFit="1" customWidth="1"/>
    <col min="15883" max="15883" width="28.140625" style="6" bestFit="1" customWidth="1"/>
    <col min="15884" max="15884" width="33.140625" style="6" bestFit="1" customWidth="1"/>
    <col min="15885" max="15885" width="26" style="6" bestFit="1" customWidth="1"/>
    <col min="15886" max="15886" width="19.140625" style="6" bestFit="1" customWidth="1"/>
    <col min="15887" max="15887" width="10.42578125" style="6" customWidth="1"/>
    <col min="15888" max="15888" width="11.85546875" style="6" customWidth="1"/>
    <col min="15889" max="15889" width="14.7109375" style="6" customWidth="1"/>
    <col min="15890" max="15890" width="9" style="6" bestFit="1" customWidth="1"/>
    <col min="15891" max="16130" width="9.140625" style="6"/>
    <col min="16131" max="16131" width="4.7109375" style="6" bestFit="1" customWidth="1"/>
    <col min="16132" max="16132" width="9.7109375" style="6" bestFit="1" customWidth="1"/>
    <col min="16133" max="16133" width="10" style="6" bestFit="1" customWidth="1"/>
    <col min="16134" max="16134" width="8.85546875" style="6" bestFit="1" customWidth="1"/>
    <col min="16135" max="16135" width="22.85546875" style="6" customWidth="1"/>
    <col min="16136" max="16136" width="59.7109375" style="6" bestFit="1" customWidth="1"/>
    <col min="16137" max="16137" width="57.85546875" style="6" bestFit="1" customWidth="1"/>
    <col min="16138" max="16138" width="35.28515625" style="6" bestFit="1" customWidth="1"/>
    <col min="16139" max="16139" width="28.140625" style="6" bestFit="1" customWidth="1"/>
    <col min="16140" max="16140" width="33.140625" style="6" bestFit="1" customWidth="1"/>
    <col min="16141" max="16141" width="26" style="6" bestFit="1" customWidth="1"/>
    <col min="16142" max="16142" width="19.140625" style="6" bestFit="1" customWidth="1"/>
    <col min="16143" max="16143" width="10.42578125" style="6" customWidth="1"/>
    <col min="16144" max="16144" width="11.85546875" style="6" customWidth="1"/>
    <col min="16145" max="16145" width="14.7109375" style="6" customWidth="1"/>
    <col min="16146" max="16146" width="9" style="6" bestFit="1" customWidth="1"/>
    <col min="16147" max="16384" width="9.140625" style="6"/>
  </cols>
  <sheetData>
    <row r="2" spans="1:19" ht="18.75" x14ac:dyDescent="0.3">
      <c r="A2" s="55" t="s">
        <v>1723</v>
      </c>
    </row>
    <row r="3" spans="1:19" x14ac:dyDescent="0.25">
      <c r="A3" s="30"/>
      <c r="J3" s="718"/>
      <c r="K3" s="718"/>
      <c r="L3" s="718"/>
      <c r="M3" s="718"/>
      <c r="N3" s="718"/>
      <c r="O3" s="718"/>
      <c r="P3" s="718"/>
      <c r="Q3" s="718"/>
      <c r="R3" s="718"/>
    </row>
    <row r="4" spans="1:19" s="10" customFormat="1" ht="42" customHeight="1" x14ac:dyDescent="0.2">
      <c r="A4" s="720" t="s">
        <v>1214</v>
      </c>
      <c r="B4" s="722" t="s">
        <v>1</v>
      </c>
      <c r="C4" s="722" t="s">
        <v>2</v>
      </c>
      <c r="D4" s="722" t="s">
        <v>3</v>
      </c>
      <c r="E4" s="724" t="s">
        <v>4</v>
      </c>
      <c r="F4" s="720" t="s">
        <v>5</v>
      </c>
      <c r="G4" s="720" t="s">
        <v>6</v>
      </c>
      <c r="H4" s="726" t="s">
        <v>7</v>
      </c>
      <c r="I4" s="726"/>
      <c r="J4" s="720" t="s">
        <v>8</v>
      </c>
      <c r="K4" s="727" t="s">
        <v>9</v>
      </c>
      <c r="L4" s="728"/>
      <c r="M4" s="719" t="s">
        <v>10</v>
      </c>
      <c r="N4" s="719"/>
      <c r="O4" s="719" t="s">
        <v>11</v>
      </c>
      <c r="P4" s="719"/>
      <c r="Q4" s="720" t="s">
        <v>12</v>
      </c>
      <c r="R4" s="722" t="s">
        <v>13</v>
      </c>
      <c r="S4" s="9"/>
    </row>
    <row r="5" spans="1:19" s="10" customFormat="1" ht="12.75" x14ac:dyDescent="0.2">
      <c r="A5" s="721"/>
      <c r="B5" s="723"/>
      <c r="C5" s="723"/>
      <c r="D5" s="723"/>
      <c r="E5" s="725"/>
      <c r="F5" s="721"/>
      <c r="G5" s="721"/>
      <c r="H5" s="429" t="s">
        <v>14</v>
      </c>
      <c r="I5" s="429" t="s">
        <v>15</v>
      </c>
      <c r="J5" s="721"/>
      <c r="K5" s="430">
        <v>2020</v>
      </c>
      <c r="L5" s="430">
        <v>2021</v>
      </c>
      <c r="M5" s="431">
        <v>2020</v>
      </c>
      <c r="N5" s="431">
        <v>2021</v>
      </c>
      <c r="O5" s="431">
        <v>2020</v>
      </c>
      <c r="P5" s="431">
        <v>2021</v>
      </c>
      <c r="Q5" s="721"/>
      <c r="R5" s="723"/>
      <c r="S5" s="9"/>
    </row>
    <row r="6" spans="1:19" s="10" customFormat="1" ht="12.75" x14ac:dyDescent="0.2">
      <c r="A6" s="432" t="s">
        <v>16</v>
      </c>
      <c r="B6" s="429" t="s">
        <v>17</v>
      </c>
      <c r="C6" s="429" t="s">
        <v>18</v>
      </c>
      <c r="D6" s="429" t="s">
        <v>19</v>
      </c>
      <c r="E6" s="433" t="s">
        <v>20</v>
      </c>
      <c r="F6" s="432" t="s">
        <v>21</v>
      </c>
      <c r="G6" s="432" t="s">
        <v>22</v>
      </c>
      <c r="H6" s="429" t="s">
        <v>23</v>
      </c>
      <c r="I6" s="429" t="s">
        <v>24</v>
      </c>
      <c r="J6" s="432" t="s">
        <v>25</v>
      </c>
      <c r="K6" s="430" t="s">
        <v>26</v>
      </c>
      <c r="L6" s="430" t="s">
        <v>27</v>
      </c>
      <c r="M6" s="434" t="s">
        <v>28</v>
      </c>
      <c r="N6" s="434" t="s">
        <v>29</v>
      </c>
      <c r="O6" s="434" t="s">
        <v>30</v>
      </c>
      <c r="P6" s="434" t="s">
        <v>31</v>
      </c>
      <c r="Q6" s="432" t="s">
        <v>32</v>
      </c>
      <c r="R6" s="429" t="s">
        <v>33</v>
      </c>
      <c r="S6" s="9"/>
    </row>
    <row r="7" spans="1:19" s="37" customFormat="1" ht="30" x14ac:dyDescent="0.25">
      <c r="A7" s="616">
        <v>1</v>
      </c>
      <c r="B7" s="716" t="s">
        <v>1011</v>
      </c>
      <c r="C7" s="616">
        <v>5</v>
      </c>
      <c r="D7" s="616">
        <v>4</v>
      </c>
      <c r="E7" s="711" t="s">
        <v>1215</v>
      </c>
      <c r="F7" s="711" t="s">
        <v>1216</v>
      </c>
      <c r="G7" s="700" t="s">
        <v>1217</v>
      </c>
      <c r="H7" s="103" t="s">
        <v>1218</v>
      </c>
      <c r="I7" s="68" t="s">
        <v>1219</v>
      </c>
      <c r="J7" s="700" t="s">
        <v>1220</v>
      </c>
      <c r="K7" s="647" t="s">
        <v>42</v>
      </c>
      <c r="L7" s="647" t="s">
        <v>74</v>
      </c>
      <c r="M7" s="649">
        <v>24000</v>
      </c>
      <c r="N7" s="647"/>
      <c r="O7" s="649">
        <v>24000</v>
      </c>
      <c r="P7" s="647" t="s">
        <v>74</v>
      </c>
      <c r="Q7" s="700" t="s">
        <v>1221</v>
      </c>
      <c r="R7" s="700" t="s">
        <v>1222</v>
      </c>
      <c r="S7" s="104"/>
    </row>
    <row r="8" spans="1:19" s="37" customFormat="1" ht="30" x14ac:dyDescent="0.25">
      <c r="A8" s="651"/>
      <c r="B8" s="717"/>
      <c r="C8" s="651"/>
      <c r="D8" s="651"/>
      <c r="E8" s="712"/>
      <c r="F8" s="712"/>
      <c r="G8" s="701"/>
      <c r="H8" s="103" t="s">
        <v>1223</v>
      </c>
      <c r="I8" s="68" t="s">
        <v>144</v>
      </c>
      <c r="J8" s="701"/>
      <c r="K8" s="648"/>
      <c r="L8" s="648"/>
      <c r="M8" s="650"/>
      <c r="N8" s="648"/>
      <c r="O8" s="650"/>
      <c r="P8" s="648"/>
      <c r="Q8" s="701"/>
      <c r="R8" s="701"/>
      <c r="S8" s="104"/>
    </row>
    <row r="9" spans="1:19" s="37" customFormat="1" ht="180" x14ac:dyDescent="0.25">
      <c r="A9" s="222">
        <v>2</v>
      </c>
      <c r="B9" s="222" t="s">
        <v>1011</v>
      </c>
      <c r="C9" s="425">
        <v>2</v>
      </c>
      <c r="D9" s="423">
        <v>10</v>
      </c>
      <c r="E9" s="213" t="s">
        <v>1224</v>
      </c>
      <c r="F9" s="213" t="s">
        <v>1225</v>
      </c>
      <c r="G9" s="211" t="s">
        <v>1226</v>
      </c>
      <c r="H9" s="211" t="s">
        <v>1227</v>
      </c>
      <c r="I9" s="211">
        <v>1</v>
      </c>
      <c r="J9" s="211" t="s">
        <v>1228</v>
      </c>
      <c r="K9" s="103" t="s">
        <v>157</v>
      </c>
      <c r="L9" s="103" t="s">
        <v>74</v>
      </c>
      <c r="M9" s="220">
        <v>60000</v>
      </c>
      <c r="N9" s="103"/>
      <c r="O9" s="220">
        <v>60000</v>
      </c>
      <c r="P9" s="103" t="s">
        <v>74</v>
      </c>
      <c r="Q9" s="211" t="s">
        <v>1221</v>
      </c>
      <c r="R9" s="211" t="s">
        <v>1222</v>
      </c>
      <c r="S9" s="104"/>
    </row>
    <row r="10" spans="1:19" s="37" customFormat="1" ht="285" x14ac:dyDescent="0.25">
      <c r="A10" s="435">
        <v>3</v>
      </c>
      <c r="B10" s="222" t="s">
        <v>1011</v>
      </c>
      <c r="C10" s="222" t="s">
        <v>1229</v>
      </c>
      <c r="D10" s="211">
        <v>10</v>
      </c>
      <c r="E10" s="213" t="s">
        <v>1230</v>
      </c>
      <c r="F10" s="213" t="s">
        <v>1231</v>
      </c>
      <c r="G10" s="211" t="s">
        <v>1232</v>
      </c>
      <c r="H10" s="408" t="s">
        <v>1233</v>
      </c>
      <c r="I10" s="436" t="s">
        <v>1234</v>
      </c>
      <c r="J10" s="211" t="s">
        <v>1235</v>
      </c>
      <c r="K10" s="103" t="s">
        <v>157</v>
      </c>
      <c r="L10" s="103" t="s">
        <v>74</v>
      </c>
      <c r="M10" s="220">
        <v>50000</v>
      </c>
      <c r="N10" s="103"/>
      <c r="O10" s="220">
        <v>50000</v>
      </c>
      <c r="P10" s="103" t="s">
        <v>74</v>
      </c>
      <c r="Q10" s="75" t="s">
        <v>1221</v>
      </c>
      <c r="R10" s="75" t="s">
        <v>1222</v>
      </c>
      <c r="S10" s="104"/>
    </row>
    <row r="11" spans="1:19" s="37" customFormat="1" x14ac:dyDescent="0.25">
      <c r="A11" s="616">
        <v>4</v>
      </c>
      <c r="B11" s="616" t="s">
        <v>1011</v>
      </c>
      <c r="C11" s="616">
        <v>1</v>
      </c>
      <c r="D11" s="700">
        <v>13</v>
      </c>
      <c r="E11" s="711" t="s">
        <v>1236</v>
      </c>
      <c r="F11" s="711" t="s">
        <v>1237</v>
      </c>
      <c r="G11" s="700" t="s">
        <v>1238</v>
      </c>
      <c r="H11" s="408" t="s">
        <v>1239</v>
      </c>
      <c r="I11" s="407">
        <v>9</v>
      </c>
      <c r="J11" s="700" t="s">
        <v>1240</v>
      </c>
      <c r="K11" s="647" t="s">
        <v>157</v>
      </c>
      <c r="L11" s="647" t="s">
        <v>74</v>
      </c>
      <c r="M11" s="649">
        <v>15000</v>
      </c>
      <c r="N11" s="647" t="s">
        <v>74</v>
      </c>
      <c r="O11" s="649">
        <v>15000</v>
      </c>
      <c r="P11" s="647" t="s">
        <v>74</v>
      </c>
      <c r="Q11" s="577" t="s">
        <v>1221</v>
      </c>
      <c r="R11" s="577" t="s">
        <v>1222</v>
      </c>
      <c r="S11" s="104"/>
    </row>
    <row r="12" spans="1:19" s="37" customFormat="1" ht="30" x14ac:dyDescent="0.25">
      <c r="A12" s="651"/>
      <c r="B12" s="651"/>
      <c r="C12" s="651"/>
      <c r="D12" s="701"/>
      <c r="E12" s="712"/>
      <c r="F12" s="712"/>
      <c r="G12" s="701"/>
      <c r="H12" s="408" t="s">
        <v>1241</v>
      </c>
      <c r="I12" s="407">
        <v>225</v>
      </c>
      <c r="J12" s="701"/>
      <c r="K12" s="648"/>
      <c r="L12" s="648"/>
      <c r="M12" s="650"/>
      <c r="N12" s="648"/>
      <c r="O12" s="650"/>
      <c r="P12" s="648"/>
      <c r="Q12" s="579"/>
      <c r="R12" s="579"/>
      <c r="S12" s="104"/>
    </row>
    <row r="13" spans="1:19" s="37" customFormat="1" x14ac:dyDescent="0.25">
      <c r="A13" s="627">
        <v>5</v>
      </c>
      <c r="B13" s="627" t="s">
        <v>1011</v>
      </c>
      <c r="C13" s="627">
        <v>1</v>
      </c>
      <c r="D13" s="627">
        <v>6</v>
      </c>
      <c r="E13" s="627" t="s">
        <v>1242</v>
      </c>
      <c r="F13" s="713" t="s">
        <v>1251</v>
      </c>
      <c r="G13" s="627" t="s">
        <v>1243</v>
      </c>
      <c r="H13" s="627" t="s">
        <v>1244</v>
      </c>
      <c r="I13" s="627">
        <v>2</v>
      </c>
      <c r="J13" s="627" t="s">
        <v>1252</v>
      </c>
      <c r="K13" s="627" t="s">
        <v>42</v>
      </c>
      <c r="L13" s="627" t="s">
        <v>74</v>
      </c>
      <c r="M13" s="643">
        <f>146000+55000</f>
        <v>201000</v>
      </c>
      <c r="N13" s="627" t="s">
        <v>74</v>
      </c>
      <c r="O13" s="643">
        <f>M13</f>
        <v>201000</v>
      </c>
      <c r="P13" s="627" t="s">
        <v>74</v>
      </c>
      <c r="Q13" s="627" t="s">
        <v>1221</v>
      </c>
      <c r="R13" s="627" t="s">
        <v>1222</v>
      </c>
      <c r="S13" s="104"/>
    </row>
    <row r="14" spans="1:19" s="37" customFormat="1" x14ac:dyDescent="0.25">
      <c r="A14" s="634"/>
      <c r="B14" s="634"/>
      <c r="C14" s="634"/>
      <c r="D14" s="634"/>
      <c r="E14" s="634"/>
      <c r="F14" s="714"/>
      <c r="G14" s="634"/>
      <c r="H14" s="634"/>
      <c r="I14" s="634"/>
      <c r="J14" s="634"/>
      <c r="K14" s="634"/>
      <c r="L14" s="634"/>
      <c r="M14" s="710"/>
      <c r="N14" s="634"/>
      <c r="O14" s="634"/>
      <c r="P14" s="634"/>
      <c r="Q14" s="634"/>
      <c r="R14" s="634"/>
      <c r="S14" s="104"/>
    </row>
    <row r="15" spans="1:19" s="37" customFormat="1" x14ac:dyDescent="0.25">
      <c r="A15" s="634"/>
      <c r="B15" s="634"/>
      <c r="C15" s="634"/>
      <c r="D15" s="634"/>
      <c r="E15" s="634"/>
      <c r="F15" s="714"/>
      <c r="G15" s="628"/>
      <c r="H15" s="628"/>
      <c r="I15" s="628"/>
      <c r="J15" s="634"/>
      <c r="K15" s="634"/>
      <c r="L15" s="634"/>
      <c r="M15" s="710"/>
      <c r="N15" s="634"/>
      <c r="O15" s="634"/>
      <c r="P15" s="634"/>
      <c r="Q15" s="634"/>
      <c r="R15" s="634"/>
      <c r="S15" s="104"/>
    </row>
    <row r="16" spans="1:19" s="37" customFormat="1" ht="30" x14ac:dyDescent="0.25">
      <c r="A16" s="634"/>
      <c r="B16" s="634"/>
      <c r="C16" s="634"/>
      <c r="D16" s="634"/>
      <c r="E16" s="634"/>
      <c r="F16" s="714"/>
      <c r="G16" s="255" t="s">
        <v>1245</v>
      </c>
      <c r="H16" s="255" t="s">
        <v>1233</v>
      </c>
      <c r="I16" s="255">
        <v>1</v>
      </c>
      <c r="J16" s="634"/>
      <c r="K16" s="634"/>
      <c r="L16" s="634"/>
      <c r="M16" s="710"/>
      <c r="N16" s="634"/>
      <c r="O16" s="634"/>
      <c r="P16" s="634"/>
      <c r="Q16" s="634"/>
      <c r="R16" s="634"/>
      <c r="S16" s="104"/>
    </row>
    <row r="17" spans="1:19" s="37" customFormat="1" ht="30" x14ac:dyDescent="0.25">
      <c r="A17" s="634"/>
      <c r="B17" s="634"/>
      <c r="C17" s="634"/>
      <c r="D17" s="634"/>
      <c r="E17" s="634"/>
      <c r="F17" s="714"/>
      <c r="G17" s="255" t="s">
        <v>1246</v>
      </c>
      <c r="H17" s="255" t="s">
        <v>1233</v>
      </c>
      <c r="I17" s="255">
        <v>1</v>
      </c>
      <c r="J17" s="634"/>
      <c r="K17" s="634"/>
      <c r="L17" s="634"/>
      <c r="M17" s="710"/>
      <c r="N17" s="634"/>
      <c r="O17" s="634"/>
      <c r="P17" s="634"/>
      <c r="Q17" s="634"/>
      <c r="R17" s="634"/>
      <c r="S17" s="104"/>
    </row>
    <row r="18" spans="1:19" s="37" customFormat="1" ht="30" x14ac:dyDescent="0.25">
      <c r="A18" s="634"/>
      <c r="B18" s="634"/>
      <c r="C18" s="634"/>
      <c r="D18" s="634"/>
      <c r="E18" s="634"/>
      <c r="F18" s="714"/>
      <c r="G18" s="310" t="s">
        <v>1226</v>
      </c>
      <c r="H18" s="255" t="s">
        <v>554</v>
      </c>
      <c r="I18" s="255">
        <v>1</v>
      </c>
      <c r="J18" s="634"/>
      <c r="K18" s="634"/>
      <c r="L18" s="634"/>
      <c r="M18" s="710"/>
      <c r="N18" s="634"/>
      <c r="O18" s="634"/>
      <c r="P18" s="634"/>
      <c r="Q18" s="634"/>
      <c r="R18" s="634"/>
      <c r="S18" s="104"/>
    </row>
    <row r="19" spans="1:19" s="37" customFormat="1" ht="45" x14ac:dyDescent="0.25">
      <c r="A19" s="634"/>
      <c r="B19" s="634"/>
      <c r="C19" s="634"/>
      <c r="D19" s="634"/>
      <c r="E19" s="634"/>
      <c r="F19" s="714"/>
      <c r="G19" s="310" t="s">
        <v>1247</v>
      </c>
      <c r="H19" s="255" t="s">
        <v>1248</v>
      </c>
      <c r="I19" s="255">
        <v>35</v>
      </c>
      <c r="J19" s="634"/>
      <c r="K19" s="634"/>
      <c r="L19" s="634"/>
      <c r="M19" s="710"/>
      <c r="N19" s="634"/>
      <c r="O19" s="634"/>
      <c r="P19" s="634"/>
      <c r="Q19" s="634"/>
      <c r="R19" s="634"/>
      <c r="S19" s="104"/>
    </row>
    <row r="20" spans="1:19" s="37" customFormat="1" ht="45" x14ac:dyDescent="0.25">
      <c r="A20" s="634"/>
      <c r="B20" s="634"/>
      <c r="C20" s="634"/>
      <c r="D20" s="634"/>
      <c r="E20" s="634"/>
      <c r="F20" s="714"/>
      <c r="G20" s="310" t="s">
        <v>127</v>
      </c>
      <c r="H20" s="255" t="s">
        <v>1249</v>
      </c>
      <c r="I20" s="255">
        <v>1</v>
      </c>
      <c r="J20" s="634"/>
      <c r="K20" s="634"/>
      <c r="L20" s="634"/>
      <c r="M20" s="710"/>
      <c r="N20" s="634"/>
      <c r="O20" s="634"/>
      <c r="P20" s="634"/>
      <c r="Q20" s="634"/>
      <c r="R20" s="634"/>
      <c r="S20" s="104"/>
    </row>
    <row r="21" spans="1:19" s="37" customFormat="1" x14ac:dyDescent="0.25">
      <c r="A21" s="628"/>
      <c r="B21" s="628"/>
      <c r="C21" s="628"/>
      <c r="D21" s="628"/>
      <c r="E21" s="628"/>
      <c r="F21" s="715"/>
      <c r="G21" s="310" t="s">
        <v>1250</v>
      </c>
      <c r="H21" s="255" t="s">
        <v>1239</v>
      </c>
      <c r="I21" s="255">
        <v>1</v>
      </c>
      <c r="J21" s="628"/>
      <c r="K21" s="628"/>
      <c r="L21" s="628"/>
      <c r="M21" s="644"/>
      <c r="N21" s="628"/>
      <c r="O21" s="628"/>
      <c r="P21" s="628"/>
      <c r="Q21" s="628"/>
      <c r="R21" s="628"/>
      <c r="S21" s="104"/>
    </row>
    <row r="22" spans="1:19" ht="120" x14ac:dyDescent="0.25">
      <c r="A22" s="222">
        <v>6</v>
      </c>
      <c r="B22" s="222" t="s">
        <v>1011</v>
      </c>
      <c r="C22" s="222">
        <v>1</v>
      </c>
      <c r="D22" s="222">
        <v>10</v>
      </c>
      <c r="E22" s="214" t="s">
        <v>1253</v>
      </c>
      <c r="F22" s="213" t="s">
        <v>1254</v>
      </c>
      <c r="G22" s="211" t="s">
        <v>1255</v>
      </c>
      <c r="H22" s="211" t="s">
        <v>1227</v>
      </c>
      <c r="I22" s="211">
        <v>1</v>
      </c>
      <c r="J22" s="211" t="s">
        <v>1256</v>
      </c>
      <c r="K22" s="211" t="s">
        <v>42</v>
      </c>
      <c r="L22" s="222" t="s">
        <v>74</v>
      </c>
      <c r="M22" s="220">
        <v>20000</v>
      </c>
      <c r="N22" s="437" t="s">
        <v>74</v>
      </c>
      <c r="O22" s="220">
        <v>20000</v>
      </c>
      <c r="P22" s="437" t="s">
        <v>74</v>
      </c>
      <c r="Q22" s="211" t="s">
        <v>1221</v>
      </c>
      <c r="R22" s="211" t="s">
        <v>1222</v>
      </c>
    </row>
    <row r="23" spans="1:19" s="438" customFormat="1" x14ac:dyDescent="0.2">
      <c r="A23" s="606">
        <v>7</v>
      </c>
      <c r="B23" s="606" t="s">
        <v>1011</v>
      </c>
      <c r="C23" s="606">
        <v>1</v>
      </c>
      <c r="D23" s="685">
        <v>6</v>
      </c>
      <c r="E23" s="705" t="s">
        <v>1257</v>
      </c>
      <c r="F23" s="707" t="s">
        <v>1258</v>
      </c>
      <c r="G23" s="606" t="s">
        <v>1259</v>
      </c>
      <c r="H23" s="202" t="s">
        <v>235</v>
      </c>
      <c r="I23" s="202">
        <v>1</v>
      </c>
      <c r="J23" s="583" t="s">
        <v>1260</v>
      </c>
      <c r="K23" s="592" t="s">
        <v>42</v>
      </c>
      <c r="L23" s="592" t="s">
        <v>74</v>
      </c>
      <c r="M23" s="703">
        <v>30000</v>
      </c>
      <c r="N23" s="703" t="s">
        <v>74</v>
      </c>
      <c r="O23" s="703">
        <v>30000</v>
      </c>
      <c r="P23" s="703" t="s">
        <v>74</v>
      </c>
      <c r="Q23" s="583" t="s">
        <v>1221</v>
      </c>
      <c r="R23" s="583" t="s">
        <v>1222</v>
      </c>
    </row>
    <row r="24" spans="1:19" s="438" customFormat="1" ht="30" x14ac:dyDescent="0.2">
      <c r="A24" s="606"/>
      <c r="B24" s="606"/>
      <c r="C24" s="606"/>
      <c r="D24" s="685"/>
      <c r="E24" s="706"/>
      <c r="F24" s="708"/>
      <c r="G24" s="606"/>
      <c r="H24" s="201" t="s">
        <v>237</v>
      </c>
      <c r="I24" s="202">
        <v>500</v>
      </c>
      <c r="J24" s="585"/>
      <c r="K24" s="594"/>
      <c r="L24" s="594"/>
      <c r="M24" s="709"/>
      <c r="N24" s="709"/>
      <c r="O24" s="709"/>
      <c r="P24" s="709"/>
      <c r="Q24" s="585"/>
      <c r="R24" s="585"/>
    </row>
    <row r="26" spans="1:19" x14ac:dyDescent="0.25">
      <c r="L26" s="576" t="s">
        <v>951</v>
      </c>
      <c r="M26" s="576" t="s">
        <v>70</v>
      </c>
      <c r="N26" s="576"/>
      <c r="O26" s="576" t="s">
        <v>71</v>
      </c>
      <c r="P26" s="576"/>
    </row>
    <row r="27" spans="1:19" x14ac:dyDescent="0.25">
      <c r="L27" s="576"/>
      <c r="M27" s="392" t="s">
        <v>72</v>
      </c>
      <c r="N27" s="392" t="s">
        <v>73</v>
      </c>
      <c r="O27" s="392" t="s">
        <v>72</v>
      </c>
      <c r="P27" s="392" t="s">
        <v>73</v>
      </c>
    </row>
    <row r="28" spans="1:19" x14ac:dyDescent="0.25">
      <c r="L28" s="576"/>
      <c r="M28" s="202">
        <v>7</v>
      </c>
      <c r="N28" s="203">
        <f>O7+O9+O10+O11+O13+O22+O23</f>
        <v>400000</v>
      </c>
      <c r="O28" s="43" t="s">
        <v>74</v>
      </c>
      <c r="P28" s="44" t="s">
        <v>74</v>
      </c>
    </row>
  </sheetData>
  <mergeCells count="84">
    <mergeCell ref="F4:F5"/>
    <mergeCell ref="G4:G5"/>
    <mergeCell ref="H4:I4"/>
    <mergeCell ref="J4:J5"/>
    <mergeCell ref="K4:L4"/>
    <mergeCell ref="A4:A5"/>
    <mergeCell ref="B4:B5"/>
    <mergeCell ref="C4:C5"/>
    <mergeCell ref="D4:D5"/>
    <mergeCell ref="E4:E5"/>
    <mergeCell ref="N7:N8"/>
    <mergeCell ref="O7:O8"/>
    <mergeCell ref="P7:P8"/>
    <mergeCell ref="Q7:Q8"/>
    <mergeCell ref="J3:R3"/>
    <mergeCell ref="M4:N4"/>
    <mergeCell ref="O4:P4"/>
    <mergeCell ref="Q4:Q5"/>
    <mergeCell ref="R4:R5"/>
    <mergeCell ref="K7:K8"/>
    <mergeCell ref="L7:L8"/>
    <mergeCell ref="M7:M8"/>
    <mergeCell ref="R7:R8"/>
    <mergeCell ref="A7:A8"/>
    <mergeCell ref="B7:B8"/>
    <mergeCell ref="C7:C8"/>
    <mergeCell ref="D7:D8"/>
    <mergeCell ref="E7:E8"/>
    <mergeCell ref="A11:A12"/>
    <mergeCell ref="B11:B12"/>
    <mergeCell ref="C11:C12"/>
    <mergeCell ref="D11:D12"/>
    <mergeCell ref="E11:E12"/>
    <mergeCell ref="F11:F12"/>
    <mergeCell ref="G11:G12"/>
    <mergeCell ref="J11:J12"/>
    <mergeCell ref="R11:R12"/>
    <mergeCell ref="F7:F8"/>
    <mergeCell ref="G7:G8"/>
    <mergeCell ref="J7:J8"/>
    <mergeCell ref="F13:F21"/>
    <mergeCell ref="Q11:Q12"/>
    <mergeCell ref="O13:O21"/>
    <mergeCell ref="P13:P21"/>
    <mergeCell ref="Q13:Q21"/>
    <mergeCell ref="K11:K12"/>
    <mergeCell ref="L11:L12"/>
    <mergeCell ref="M11:M12"/>
    <mergeCell ref="N11:N12"/>
    <mergeCell ref="O11:O12"/>
    <mergeCell ref="P11:P12"/>
    <mergeCell ref="R13:R21"/>
    <mergeCell ref="G13:G15"/>
    <mergeCell ref="H13:H15"/>
    <mergeCell ref="I13:I15"/>
    <mergeCell ref="J13:J21"/>
    <mergeCell ref="K13:K21"/>
    <mergeCell ref="L13:L21"/>
    <mergeCell ref="M13:M21"/>
    <mergeCell ref="N13:N21"/>
    <mergeCell ref="A13:A21"/>
    <mergeCell ref="B13:B21"/>
    <mergeCell ref="C13:C21"/>
    <mergeCell ref="D13:D21"/>
    <mergeCell ref="E13:E21"/>
    <mergeCell ref="L26:L28"/>
    <mergeCell ref="M26:N26"/>
    <mergeCell ref="O26:P26"/>
    <mergeCell ref="G23:G24"/>
    <mergeCell ref="J23:J24"/>
    <mergeCell ref="K23:K24"/>
    <mergeCell ref="L23:L24"/>
    <mergeCell ref="M23:M24"/>
    <mergeCell ref="N23:N24"/>
    <mergeCell ref="O23:O24"/>
    <mergeCell ref="P23:P24"/>
    <mergeCell ref="Q23:Q24"/>
    <mergeCell ref="R23:R24"/>
    <mergeCell ref="A23:A24"/>
    <mergeCell ref="B23:B24"/>
    <mergeCell ref="C23:C24"/>
    <mergeCell ref="D23:D24"/>
    <mergeCell ref="E23:E24"/>
    <mergeCell ref="F23:F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(JC)</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Dell</cp:lastModifiedBy>
  <cp:lastPrinted>2020-02-17T10:17:13Z</cp:lastPrinted>
  <dcterms:created xsi:type="dcterms:W3CDTF">2020-01-15T10:30:37Z</dcterms:created>
  <dcterms:modified xsi:type="dcterms:W3CDTF">2020-06-03T06:17:49Z</dcterms:modified>
</cp:coreProperties>
</file>