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Z:\Sprawozdawczosc\2019\dwuletnia\Dane jednostek\"/>
    </mc:Choice>
  </mc:AlternateContent>
  <bookViews>
    <workbookView xWindow="0" yWindow="0" windowWidth="28800" windowHeight="11700"/>
  </bookViews>
  <sheets>
    <sheet name="Informacja zbiorcza" sheetId="3" r:id="rId1"/>
  </sheets>
  <definedNames>
    <definedName name="_01">'Informacja zbiorcza'!$A$5</definedName>
    <definedName name="_02">'Informacja zbiorcza'!$A$38</definedName>
    <definedName name="_03">'Informacja zbiorcza'!$A$71</definedName>
    <definedName name="_04">'Informacja zbiorcza'!$A$104</definedName>
    <definedName name="_05">'Informacja zbiorcza'!$A$137</definedName>
    <definedName name="_06">'Informacja zbiorcza'!$A$170</definedName>
    <definedName name="_07">'Informacja zbiorcza'!$A$203</definedName>
    <definedName name="_08">'Informacja zbiorcza'!$A$236</definedName>
    <definedName name="_09">'Informacja zbiorcza'!$A$269</definedName>
    <definedName name="_10">'Informacja zbiorcza'!$A$302</definedName>
    <definedName name="_11">'Informacja zbiorcza'!$A$335</definedName>
    <definedName name="_12">'Informacja zbiorcza'!$A$368</definedName>
    <definedName name="_13">'Informacja zbiorcza'!$A$401</definedName>
    <definedName name="_14">'Informacja zbiorcza'!$A$434</definedName>
    <definedName name="_15">'Informacja zbiorcza'!$A$467</definedName>
    <definedName name="_16">'Informacja zbiorcza'!$A$500</definedName>
    <definedName name="_17">'Informacja zbiorcza'!$A$533</definedName>
    <definedName name="_18">'Informacja zbiorcza'!$A$566</definedName>
    <definedName name="_19">'Informacja zbiorcza'!$A$599</definedName>
    <definedName name="_20">'Informacja zbiorcza'!$A$665</definedName>
    <definedName name="_21">'Informacja zbiorcza'!$A$698</definedName>
    <definedName name="_22">'Informacja zbiorcza'!$A$731</definedName>
    <definedName name="_23">'Informacja zbiorcza'!$A$764</definedName>
    <definedName name="_24">'Informacja zbiorcza'!$A$797</definedName>
    <definedName name="_25">'Informacja zbiorcza'!$A$830</definedName>
    <definedName name="_26">'Informacja zbiorcza'!$A$863</definedName>
    <definedName name="_27">'Informacja zbiorcza'!$A$896</definedName>
    <definedName name="_28">'Informacja zbiorcza'!$A$929</definedName>
    <definedName name="_29">'Informacja zbiorcza'!$A$962</definedName>
    <definedName name="_30">'Informacja zbiorcza'!$A$995</definedName>
    <definedName name="_31">'Informacja zbiorcza'!$A$1028</definedName>
    <definedName name="_32">'Informacja zbiorcza'!$A$1061</definedName>
    <definedName name="_33">'Informacja zbiorcza'!$A$1094</definedName>
    <definedName name="_34">'Informacja zbiorcza'!$A$1127</definedName>
    <definedName name="_35">'Informacja zbiorcza'!$A$1160</definedName>
    <definedName name="_36">'Informacja zbiorcza'!$A$1193</definedName>
    <definedName name="_37">'Informacja zbiorcza'!$A$632</definedName>
    <definedName name="_38">'Informacja zbiorcza'!$A$1226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43" i="3" l="1"/>
  <c r="S1243" i="3"/>
  <c r="R1243" i="3"/>
  <c r="Q1243" i="3"/>
  <c r="P1243" i="3"/>
  <c r="O1243" i="3"/>
  <c r="N1243" i="3"/>
  <c r="M1243" i="3"/>
  <c r="J1243" i="3"/>
  <c r="I1243" i="3"/>
  <c r="H1243" i="3"/>
  <c r="G1243" i="3"/>
  <c r="F1243" i="3"/>
  <c r="E1243" i="3"/>
  <c r="X1242" i="3"/>
  <c r="W1242" i="3"/>
  <c r="V1242" i="3"/>
  <c r="U1242" i="3"/>
  <c r="L1242" i="3"/>
  <c r="K1242" i="3"/>
  <c r="X1241" i="3"/>
  <c r="W1241" i="3"/>
  <c r="V1241" i="3"/>
  <c r="Y1241" i="3" s="1"/>
  <c r="U1241" i="3"/>
  <c r="L1241" i="3"/>
  <c r="K1241" i="3"/>
  <c r="X1240" i="3"/>
  <c r="W1240" i="3"/>
  <c r="V1240" i="3"/>
  <c r="U1240" i="3"/>
  <c r="L1240" i="3"/>
  <c r="K1240" i="3"/>
  <c r="X1239" i="3"/>
  <c r="W1239" i="3"/>
  <c r="V1239" i="3"/>
  <c r="Y1239" i="3" s="1"/>
  <c r="U1239" i="3"/>
  <c r="L1239" i="3"/>
  <c r="K1239" i="3"/>
  <c r="X1238" i="3"/>
  <c r="W1238" i="3"/>
  <c r="V1238" i="3"/>
  <c r="U1238" i="3"/>
  <c r="L1238" i="3"/>
  <c r="K1238" i="3"/>
  <c r="Y1237" i="3"/>
  <c r="X1237" i="3"/>
  <c r="W1237" i="3"/>
  <c r="V1237" i="3"/>
  <c r="U1237" i="3"/>
  <c r="L1237" i="3"/>
  <c r="K1237" i="3"/>
  <c r="X1236" i="3"/>
  <c r="W1236" i="3"/>
  <c r="V1236" i="3"/>
  <c r="U1236" i="3"/>
  <c r="L1236" i="3"/>
  <c r="K1236" i="3"/>
  <c r="Y1235" i="3"/>
  <c r="X1235" i="3"/>
  <c r="W1235" i="3"/>
  <c r="V1235" i="3"/>
  <c r="U1235" i="3"/>
  <c r="L1235" i="3"/>
  <c r="K1235" i="3"/>
  <c r="X1234" i="3"/>
  <c r="W1234" i="3"/>
  <c r="V1234" i="3"/>
  <c r="U1234" i="3"/>
  <c r="L1234" i="3"/>
  <c r="K1234" i="3"/>
  <c r="X1233" i="3"/>
  <c r="W1233" i="3"/>
  <c r="V1233" i="3"/>
  <c r="U1233" i="3"/>
  <c r="L1233" i="3"/>
  <c r="K1233" i="3"/>
  <c r="X1232" i="3"/>
  <c r="W1232" i="3"/>
  <c r="V1232" i="3"/>
  <c r="U1232" i="3"/>
  <c r="L1232" i="3"/>
  <c r="Y1232" i="3" s="1"/>
  <c r="K1232" i="3"/>
  <c r="X1231" i="3"/>
  <c r="W1231" i="3"/>
  <c r="V1231" i="3"/>
  <c r="U1231" i="3"/>
  <c r="L1231" i="3"/>
  <c r="K1231" i="3"/>
  <c r="X1230" i="3"/>
  <c r="W1230" i="3"/>
  <c r="V1230" i="3"/>
  <c r="U1230" i="3"/>
  <c r="L1230" i="3"/>
  <c r="K1230" i="3"/>
  <c r="T1210" i="3"/>
  <c r="S1210" i="3"/>
  <c r="R1210" i="3"/>
  <c r="Q1210" i="3"/>
  <c r="P1210" i="3"/>
  <c r="O1210" i="3"/>
  <c r="N1210" i="3"/>
  <c r="M1210" i="3"/>
  <c r="J1210" i="3"/>
  <c r="X1210" i="3" s="1"/>
  <c r="I1210" i="3"/>
  <c r="H1210" i="3"/>
  <c r="G1210" i="3"/>
  <c r="F1210" i="3"/>
  <c r="E1210" i="3"/>
  <c r="Y1209" i="3"/>
  <c r="X1209" i="3"/>
  <c r="W1209" i="3"/>
  <c r="V1209" i="3"/>
  <c r="U1209" i="3"/>
  <c r="L1209" i="3"/>
  <c r="K1209" i="3"/>
  <c r="X1208" i="3"/>
  <c r="W1208" i="3"/>
  <c r="V1208" i="3"/>
  <c r="Y1208" i="3" s="1"/>
  <c r="U1208" i="3"/>
  <c r="L1208" i="3"/>
  <c r="K1208" i="3"/>
  <c r="Y1207" i="3"/>
  <c r="X1207" i="3"/>
  <c r="W1207" i="3"/>
  <c r="V1207" i="3"/>
  <c r="U1207" i="3"/>
  <c r="L1207" i="3"/>
  <c r="K1207" i="3"/>
  <c r="X1206" i="3"/>
  <c r="W1206" i="3"/>
  <c r="V1206" i="3"/>
  <c r="Y1206" i="3" s="1"/>
  <c r="U1206" i="3"/>
  <c r="L1206" i="3"/>
  <c r="K1206" i="3"/>
  <c r="Y1205" i="3"/>
  <c r="X1205" i="3"/>
  <c r="W1205" i="3"/>
  <c r="V1205" i="3"/>
  <c r="U1205" i="3"/>
  <c r="L1205" i="3"/>
  <c r="K1205" i="3"/>
  <c r="X1204" i="3"/>
  <c r="W1204" i="3"/>
  <c r="V1204" i="3"/>
  <c r="Y1204" i="3" s="1"/>
  <c r="U1204" i="3"/>
  <c r="L1204" i="3"/>
  <c r="K1204" i="3"/>
  <c r="X1203" i="3"/>
  <c r="W1203" i="3"/>
  <c r="V1203" i="3"/>
  <c r="Y1203" i="3" s="1"/>
  <c r="U1203" i="3"/>
  <c r="L1203" i="3"/>
  <c r="K1203" i="3"/>
  <c r="Y1202" i="3"/>
  <c r="X1202" i="3"/>
  <c r="W1202" i="3"/>
  <c r="V1202" i="3"/>
  <c r="U1202" i="3"/>
  <c r="L1202" i="3"/>
  <c r="K1202" i="3"/>
  <c r="X1201" i="3"/>
  <c r="W1201" i="3"/>
  <c r="V1201" i="3"/>
  <c r="U1201" i="3"/>
  <c r="L1201" i="3"/>
  <c r="L1210" i="3" s="1"/>
  <c r="C1197" i="3" s="1"/>
  <c r="K1201" i="3"/>
  <c r="X1200" i="3"/>
  <c r="W1200" i="3"/>
  <c r="V1200" i="3"/>
  <c r="Y1200" i="3" s="1"/>
  <c r="U1200" i="3"/>
  <c r="L1200" i="3"/>
  <c r="K1200" i="3"/>
  <c r="X1199" i="3"/>
  <c r="W1199" i="3"/>
  <c r="V1199" i="3"/>
  <c r="Y1199" i="3" s="1"/>
  <c r="U1199" i="3"/>
  <c r="L1199" i="3"/>
  <c r="K1199" i="3"/>
  <c r="X1198" i="3"/>
  <c r="W1198" i="3"/>
  <c r="V1198" i="3"/>
  <c r="U1198" i="3"/>
  <c r="L1198" i="3"/>
  <c r="K1198" i="3"/>
  <c r="Y1197" i="3"/>
  <c r="X1197" i="3"/>
  <c r="W1197" i="3"/>
  <c r="V1197" i="3"/>
  <c r="U1197" i="3"/>
  <c r="U1210" i="3" s="1"/>
  <c r="L1197" i="3"/>
  <c r="K1197" i="3"/>
  <c r="T1177" i="3"/>
  <c r="S1177" i="3"/>
  <c r="R1177" i="3"/>
  <c r="Q1177" i="3"/>
  <c r="P1177" i="3"/>
  <c r="O1177" i="3"/>
  <c r="N1177" i="3"/>
  <c r="M1177" i="3"/>
  <c r="J1177" i="3"/>
  <c r="X1177" i="3" s="1"/>
  <c r="I1177" i="3"/>
  <c r="H1177" i="3"/>
  <c r="G1177" i="3"/>
  <c r="F1177" i="3"/>
  <c r="E1177" i="3"/>
  <c r="X1176" i="3"/>
  <c r="W1176" i="3"/>
  <c r="V1176" i="3"/>
  <c r="Y1176" i="3" s="1"/>
  <c r="U1176" i="3"/>
  <c r="L1176" i="3"/>
  <c r="K1176" i="3"/>
  <c r="Y1175" i="3"/>
  <c r="X1175" i="3"/>
  <c r="W1175" i="3"/>
  <c r="V1175" i="3"/>
  <c r="U1175" i="3"/>
  <c r="L1175" i="3"/>
  <c r="K1175" i="3"/>
  <c r="X1174" i="3"/>
  <c r="W1174" i="3"/>
  <c r="V1174" i="3"/>
  <c r="Y1174" i="3" s="1"/>
  <c r="U1174" i="3"/>
  <c r="L1174" i="3"/>
  <c r="K1174" i="3"/>
  <c r="X1173" i="3"/>
  <c r="W1173" i="3"/>
  <c r="V1173" i="3"/>
  <c r="U1173" i="3"/>
  <c r="L1173" i="3"/>
  <c r="Y1173" i="3" s="1"/>
  <c r="K1173" i="3"/>
  <c r="Y1172" i="3"/>
  <c r="X1172" i="3"/>
  <c r="W1172" i="3"/>
  <c r="V1172" i="3"/>
  <c r="U1172" i="3"/>
  <c r="L1172" i="3"/>
  <c r="K1172" i="3"/>
  <c r="X1171" i="3"/>
  <c r="W1171" i="3"/>
  <c r="V1171" i="3"/>
  <c r="U1171" i="3"/>
  <c r="L1171" i="3"/>
  <c r="K1171" i="3"/>
  <c r="X1170" i="3"/>
  <c r="W1170" i="3"/>
  <c r="V1170" i="3"/>
  <c r="Y1170" i="3" s="1"/>
  <c r="U1170" i="3"/>
  <c r="L1170" i="3"/>
  <c r="K1170" i="3"/>
  <c r="X1169" i="3"/>
  <c r="W1169" i="3"/>
  <c r="V1169" i="3"/>
  <c r="Y1169" i="3" s="1"/>
  <c r="U1169" i="3"/>
  <c r="L1169" i="3"/>
  <c r="K1169" i="3"/>
  <c r="X1168" i="3"/>
  <c r="W1168" i="3"/>
  <c r="V1168" i="3"/>
  <c r="U1168" i="3"/>
  <c r="L1168" i="3"/>
  <c r="K1168" i="3"/>
  <c r="Y1167" i="3"/>
  <c r="X1167" i="3"/>
  <c r="W1167" i="3"/>
  <c r="V1167" i="3"/>
  <c r="U1167" i="3"/>
  <c r="L1167" i="3"/>
  <c r="K1167" i="3"/>
  <c r="X1166" i="3"/>
  <c r="W1166" i="3"/>
  <c r="V1166" i="3"/>
  <c r="Y1166" i="3" s="1"/>
  <c r="U1166" i="3"/>
  <c r="L1166" i="3"/>
  <c r="K1166" i="3"/>
  <c r="X1165" i="3"/>
  <c r="W1165" i="3"/>
  <c r="V1165" i="3"/>
  <c r="U1165" i="3"/>
  <c r="L1165" i="3"/>
  <c r="Y1165" i="3" s="1"/>
  <c r="K1165" i="3"/>
  <c r="X1164" i="3"/>
  <c r="W1164" i="3"/>
  <c r="V1164" i="3"/>
  <c r="Y1164" i="3" s="1"/>
  <c r="U1164" i="3"/>
  <c r="U1177" i="3" s="1"/>
  <c r="L1164" i="3"/>
  <c r="K1164" i="3"/>
  <c r="T1144" i="3"/>
  <c r="S1144" i="3"/>
  <c r="R1144" i="3"/>
  <c r="Q1144" i="3"/>
  <c r="P1144" i="3"/>
  <c r="O1144" i="3"/>
  <c r="N1144" i="3"/>
  <c r="M1144" i="3"/>
  <c r="J1144" i="3"/>
  <c r="I1144" i="3"/>
  <c r="H1144" i="3"/>
  <c r="G1144" i="3"/>
  <c r="F1144" i="3"/>
  <c r="E1144" i="3"/>
  <c r="X1143" i="3"/>
  <c r="W1143" i="3"/>
  <c r="V1143" i="3"/>
  <c r="U1143" i="3"/>
  <c r="L1143" i="3"/>
  <c r="Y1143" i="3" s="1"/>
  <c r="K1143" i="3"/>
  <c r="Y1142" i="3"/>
  <c r="X1142" i="3"/>
  <c r="W1142" i="3"/>
  <c r="V1142" i="3"/>
  <c r="U1142" i="3"/>
  <c r="L1142" i="3"/>
  <c r="K1142" i="3"/>
  <c r="X1141" i="3"/>
  <c r="W1141" i="3"/>
  <c r="V1141" i="3"/>
  <c r="U1141" i="3"/>
  <c r="L1141" i="3"/>
  <c r="K1141" i="3"/>
  <c r="X1140" i="3"/>
  <c r="W1140" i="3"/>
  <c r="V1140" i="3"/>
  <c r="Y1140" i="3" s="1"/>
  <c r="U1140" i="3"/>
  <c r="L1140" i="3"/>
  <c r="K1140" i="3"/>
  <c r="X1139" i="3"/>
  <c r="W1139" i="3"/>
  <c r="V1139" i="3"/>
  <c r="Y1139" i="3" s="1"/>
  <c r="U1139" i="3"/>
  <c r="L1139" i="3"/>
  <c r="K1139" i="3"/>
  <c r="X1138" i="3"/>
  <c r="W1138" i="3"/>
  <c r="V1138" i="3"/>
  <c r="Y1138" i="3" s="1"/>
  <c r="U1138" i="3"/>
  <c r="L1138" i="3"/>
  <c r="K1138" i="3"/>
  <c r="Y1137" i="3"/>
  <c r="X1137" i="3"/>
  <c r="W1137" i="3"/>
  <c r="V1137" i="3"/>
  <c r="U1137" i="3"/>
  <c r="L1137" i="3"/>
  <c r="K1137" i="3"/>
  <c r="X1136" i="3"/>
  <c r="W1136" i="3"/>
  <c r="V1136" i="3"/>
  <c r="Y1136" i="3" s="1"/>
  <c r="U1136" i="3"/>
  <c r="L1136" i="3"/>
  <c r="K1136" i="3"/>
  <c r="X1135" i="3"/>
  <c r="W1135" i="3"/>
  <c r="V1135" i="3"/>
  <c r="Y1135" i="3" s="1"/>
  <c r="U1135" i="3"/>
  <c r="L1135" i="3"/>
  <c r="K1135" i="3"/>
  <c r="X1134" i="3"/>
  <c r="W1134" i="3"/>
  <c r="V1134" i="3"/>
  <c r="Y1134" i="3" s="1"/>
  <c r="U1134" i="3"/>
  <c r="L1134" i="3"/>
  <c r="K1134" i="3"/>
  <c r="Y1133" i="3"/>
  <c r="X1133" i="3"/>
  <c r="W1133" i="3"/>
  <c r="V1133" i="3"/>
  <c r="U1133" i="3"/>
  <c r="L1133" i="3"/>
  <c r="K1133" i="3"/>
  <c r="X1132" i="3"/>
  <c r="W1132" i="3"/>
  <c r="V1132" i="3"/>
  <c r="U1132" i="3"/>
  <c r="L1132" i="3"/>
  <c r="K1132" i="3"/>
  <c r="X1131" i="3"/>
  <c r="W1131" i="3"/>
  <c r="V1131" i="3"/>
  <c r="U1131" i="3"/>
  <c r="L1131" i="3"/>
  <c r="Y1131" i="3" s="1"/>
  <c r="K1131" i="3"/>
  <c r="T1111" i="3"/>
  <c r="S1111" i="3"/>
  <c r="R1111" i="3"/>
  <c r="W1111" i="3" s="1"/>
  <c r="Q1111" i="3"/>
  <c r="P1111" i="3"/>
  <c r="X1111" i="3" s="1"/>
  <c r="O1111" i="3"/>
  <c r="N1111" i="3"/>
  <c r="M1111" i="3"/>
  <c r="J1111" i="3"/>
  <c r="I1111" i="3"/>
  <c r="H1111" i="3"/>
  <c r="G1111" i="3"/>
  <c r="F1111" i="3"/>
  <c r="E1111" i="3"/>
  <c r="X1110" i="3"/>
  <c r="W1110" i="3"/>
  <c r="V1110" i="3"/>
  <c r="Y1110" i="3" s="1"/>
  <c r="U1110" i="3"/>
  <c r="L1110" i="3"/>
  <c r="K1110" i="3"/>
  <c r="X1109" i="3"/>
  <c r="W1109" i="3"/>
  <c r="V1109" i="3"/>
  <c r="Y1109" i="3" s="1"/>
  <c r="U1109" i="3"/>
  <c r="L1109" i="3"/>
  <c r="K1109" i="3"/>
  <c r="X1108" i="3"/>
  <c r="W1108" i="3"/>
  <c r="V1108" i="3"/>
  <c r="Y1108" i="3" s="1"/>
  <c r="U1108" i="3"/>
  <c r="L1108" i="3"/>
  <c r="K1108" i="3"/>
  <c r="Y1107" i="3"/>
  <c r="X1107" i="3"/>
  <c r="W1107" i="3"/>
  <c r="V1107" i="3"/>
  <c r="U1107" i="3"/>
  <c r="L1107" i="3"/>
  <c r="K1107" i="3"/>
  <c r="X1106" i="3"/>
  <c r="W1106" i="3"/>
  <c r="V1106" i="3"/>
  <c r="Y1106" i="3" s="1"/>
  <c r="U1106" i="3"/>
  <c r="L1106" i="3"/>
  <c r="K1106" i="3"/>
  <c r="Y1105" i="3"/>
  <c r="X1105" i="3"/>
  <c r="W1105" i="3"/>
  <c r="V1105" i="3"/>
  <c r="U1105" i="3"/>
  <c r="L1105" i="3"/>
  <c r="K1105" i="3"/>
  <c r="X1104" i="3"/>
  <c r="W1104" i="3"/>
  <c r="V1104" i="3"/>
  <c r="Y1104" i="3" s="1"/>
  <c r="U1104" i="3"/>
  <c r="L1104" i="3"/>
  <c r="K1104" i="3"/>
  <c r="Y1103" i="3"/>
  <c r="X1103" i="3"/>
  <c r="W1103" i="3"/>
  <c r="V1103" i="3"/>
  <c r="U1103" i="3"/>
  <c r="L1103" i="3"/>
  <c r="K1103" i="3"/>
  <c r="X1102" i="3"/>
  <c r="W1102" i="3"/>
  <c r="V1102" i="3"/>
  <c r="Y1102" i="3" s="1"/>
  <c r="U1102" i="3"/>
  <c r="L1102" i="3"/>
  <c r="K1102" i="3"/>
  <c r="X1101" i="3"/>
  <c r="W1101" i="3"/>
  <c r="V1101" i="3"/>
  <c r="U1101" i="3"/>
  <c r="L1101" i="3"/>
  <c r="Y1101" i="3" s="1"/>
  <c r="K1101" i="3"/>
  <c r="Y1100" i="3"/>
  <c r="X1100" i="3"/>
  <c r="W1100" i="3"/>
  <c r="V1100" i="3"/>
  <c r="U1100" i="3"/>
  <c r="L1100" i="3"/>
  <c r="K1100" i="3"/>
  <c r="X1099" i="3"/>
  <c r="W1099" i="3"/>
  <c r="V1099" i="3"/>
  <c r="U1099" i="3"/>
  <c r="L1099" i="3"/>
  <c r="K1099" i="3"/>
  <c r="X1098" i="3"/>
  <c r="W1098" i="3"/>
  <c r="V1098" i="3"/>
  <c r="Y1098" i="3" s="1"/>
  <c r="U1098" i="3"/>
  <c r="L1098" i="3"/>
  <c r="K1098" i="3"/>
  <c r="T1078" i="3"/>
  <c r="S1078" i="3"/>
  <c r="R1078" i="3"/>
  <c r="Q1078" i="3"/>
  <c r="P1078" i="3"/>
  <c r="X1078" i="3" s="1"/>
  <c r="O1078" i="3"/>
  <c r="N1078" i="3"/>
  <c r="M1078" i="3"/>
  <c r="J1078" i="3"/>
  <c r="I1078" i="3"/>
  <c r="H1078" i="3"/>
  <c r="G1078" i="3"/>
  <c r="F1078" i="3"/>
  <c r="E1078" i="3"/>
  <c r="Y1077" i="3"/>
  <c r="X1077" i="3"/>
  <c r="W1077" i="3"/>
  <c r="V1077" i="3"/>
  <c r="U1077" i="3"/>
  <c r="L1077" i="3"/>
  <c r="K1077" i="3"/>
  <c r="X1076" i="3"/>
  <c r="W1076" i="3"/>
  <c r="V1076" i="3"/>
  <c r="Y1076" i="3" s="1"/>
  <c r="U1076" i="3"/>
  <c r="L1076" i="3"/>
  <c r="K1076" i="3"/>
  <c r="Y1075" i="3"/>
  <c r="X1075" i="3"/>
  <c r="W1075" i="3"/>
  <c r="V1075" i="3"/>
  <c r="U1075" i="3"/>
  <c r="L1075" i="3"/>
  <c r="K1075" i="3"/>
  <c r="X1074" i="3"/>
  <c r="W1074" i="3"/>
  <c r="V1074" i="3"/>
  <c r="Y1074" i="3" s="1"/>
  <c r="U1074" i="3"/>
  <c r="L1074" i="3"/>
  <c r="K1074" i="3"/>
  <c r="Y1073" i="3"/>
  <c r="X1073" i="3"/>
  <c r="W1073" i="3"/>
  <c r="V1073" i="3"/>
  <c r="U1073" i="3"/>
  <c r="L1073" i="3"/>
  <c r="K1073" i="3"/>
  <c r="X1072" i="3"/>
  <c r="W1072" i="3"/>
  <c r="V1072" i="3"/>
  <c r="Y1072" i="3" s="1"/>
  <c r="U1072" i="3"/>
  <c r="L1072" i="3"/>
  <c r="K1072" i="3"/>
  <c r="X1071" i="3"/>
  <c r="W1071" i="3"/>
  <c r="V1071" i="3"/>
  <c r="U1071" i="3"/>
  <c r="L1071" i="3"/>
  <c r="Y1071" i="3" s="1"/>
  <c r="K1071" i="3"/>
  <c r="Y1070" i="3"/>
  <c r="X1070" i="3"/>
  <c r="W1070" i="3"/>
  <c r="V1070" i="3"/>
  <c r="U1070" i="3"/>
  <c r="L1070" i="3"/>
  <c r="K1070" i="3"/>
  <c r="X1069" i="3"/>
  <c r="W1069" i="3"/>
  <c r="V1069" i="3"/>
  <c r="U1069" i="3"/>
  <c r="L1069" i="3"/>
  <c r="K1069" i="3"/>
  <c r="X1068" i="3"/>
  <c r="W1068" i="3"/>
  <c r="V1068" i="3"/>
  <c r="Y1068" i="3" s="1"/>
  <c r="U1068" i="3"/>
  <c r="L1068" i="3"/>
  <c r="K1068" i="3"/>
  <c r="X1067" i="3"/>
  <c r="W1067" i="3"/>
  <c r="V1067" i="3"/>
  <c r="Y1067" i="3" s="1"/>
  <c r="U1067" i="3"/>
  <c r="L1067" i="3"/>
  <c r="K1067" i="3"/>
  <c r="X1066" i="3"/>
  <c r="W1066" i="3"/>
  <c r="V1066" i="3"/>
  <c r="V1078" i="3" s="1"/>
  <c r="V1079" i="3" s="1"/>
  <c r="U1066" i="3"/>
  <c r="L1066" i="3"/>
  <c r="K1066" i="3"/>
  <c r="Y1065" i="3"/>
  <c r="X1065" i="3"/>
  <c r="W1065" i="3"/>
  <c r="V1065" i="3"/>
  <c r="U1065" i="3"/>
  <c r="L1065" i="3"/>
  <c r="K1065" i="3"/>
  <c r="T1045" i="3"/>
  <c r="S1045" i="3"/>
  <c r="R1045" i="3"/>
  <c r="W1045" i="3" s="1"/>
  <c r="Q1045" i="3"/>
  <c r="P1045" i="3"/>
  <c r="O1045" i="3"/>
  <c r="N1045" i="3"/>
  <c r="M1045" i="3"/>
  <c r="J1045" i="3"/>
  <c r="I1045" i="3"/>
  <c r="H1045" i="3"/>
  <c r="G1045" i="3"/>
  <c r="F1045" i="3"/>
  <c r="E1045" i="3"/>
  <c r="X1044" i="3"/>
  <c r="W1044" i="3"/>
  <c r="V1044" i="3"/>
  <c r="Y1044" i="3" s="1"/>
  <c r="U1044" i="3"/>
  <c r="L1044" i="3"/>
  <c r="K1044" i="3"/>
  <c r="Y1043" i="3"/>
  <c r="X1043" i="3"/>
  <c r="W1043" i="3"/>
  <c r="V1043" i="3"/>
  <c r="U1043" i="3"/>
  <c r="L1043" i="3"/>
  <c r="K1043" i="3"/>
  <c r="X1042" i="3"/>
  <c r="W1042" i="3"/>
  <c r="V1042" i="3"/>
  <c r="Y1042" i="3" s="1"/>
  <c r="U1042" i="3"/>
  <c r="L1042" i="3"/>
  <c r="K1042" i="3"/>
  <c r="X1041" i="3"/>
  <c r="W1041" i="3"/>
  <c r="V1041" i="3"/>
  <c r="U1041" i="3"/>
  <c r="L1041" i="3"/>
  <c r="Y1041" i="3" s="1"/>
  <c r="K1041" i="3"/>
  <c r="Y1040" i="3"/>
  <c r="X1040" i="3"/>
  <c r="W1040" i="3"/>
  <c r="V1040" i="3"/>
  <c r="U1040" i="3"/>
  <c r="L1040" i="3"/>
  <c r="K1040" i="3"/>
  <c r="X1039" i="3"/>
  <c r="W1039" i="3"/>
  <c r="V1039" i="3"/>
  <c r="U1039" i="3"/>
  <c r="L1039" i="3"/>
  <c r="K1039" i="3"/>
  <c r="X1038" i="3"/>
  <c r="W1038" i="3"/>
  <c r="V1038" i="3"/>
  <c r="Y1038" i="3" s="1"/>
  <c r="U1038" i="3"/>
  <c r="L1038" i="3"/>
  <c r="K1038" i="3"/>
  <c r="X1037" i="3"/>
  <c r="W1037" i="3"/>
  <c r="V1037" i="3"/>
  <c r="Y1037" i="3" s="1"/>
  <c r="U1037" i="3"/>
  <c r="L1037" i="3"/>
  <c r="K1037" i="3"/>
  <c r="X1036" i="3"/>
  <c r="W1036" i="3"/>
  <c r="V1036" i="3"/>
  <c r="U1036" i="3"/>
  <c r="L1036" i="3"/>
  <c r="K1036" i="3"/>
  <c r="Y1035" i="3"/>
  <c r="X1035" i="3"/>
  <c r="W1035" i="3"/>
  <c r="V1035" i="3"/>
  <c r="U1035" i="3"/>
  <c r="L1035" i="3"/>
  <c r="K1035" i="3"/>
  <c r="X1034" i="3"/>
  <c r="W1034" i="3"/>
  <c r="V1034" i="3"/>
  <c r="Y1034" i="3" s="1"/>
  <c r="U1034" i="3"/>
  <c r="L1034" i="3"/>
  <c r="K1034" i="3"/>
  <c r="X1033" i="3"/>
  <c r="W1033" i="3"/>
  <c r="V1033" i="3"/>
  <c r="U1033" i="3"/>
  <c r="L1033" i="3"/>
  <c r="Y1033" i="3" s="1"/>
  <c r="K1033" i="3"/>
  <c r="X1032" i="3"/>
  <c r="W1032" i="3"/>
  <c r="V1032" i="3"/>
  <c r="Y1032" i="3" s="1"/>
  <c r="U1032" i="3"/>
  <c r="L1032" i="3"/>
  <c r="K1032" i="3"/>
  <c r="T1012" i="3"/>
  <c r="S1012" i="3"/>
  <c r="R1012" i="3"/>
  <c r="W1012" i="3" s="1"/>
  <c r="Q1012" i="3"/>
  <c r="P1012" i="3"/>
  <c r="X1012" i="3" s="1"/>
  <c r="O1012" i="3"/>
  <c r="N1012" i="3"/>
  <c r="M1012" i="3"/>
  <c r="J1012" i="3"/>
  <c r="I1012" i="3"/>
  <c r="H1012" i="3"/>
  <c r="G1012" i="3"/>
  <c r="F1012" i="3"/>
  <c r="E1012" i="3"/>
  <c r="X1011" i="3"/>
  <c r="W1011" i="3"/>
  <c r="V1011" i="3"/>
  <c r="U1011" i="3"/>
  <c r="L1011" i="3"/>
  <c r="Y1011" i="3" s="1"/>
  <c r="K1011" i="3"/>
  <c r="Y1010" i="3"/>
  <c r="X1010" i="3"/>
  <c r="W1010" i="3"/>
  <c r="V1010" i="3"/>
  <c r="U1010" i="3"/>
  <c r="L1010" i="3"/>
  <c r="K1010" i="3"/>
  <c r="X1009" i="3"/>
  <c r="W1009" i="3"/>
  <c r="V1009" i="3"/>
  <c r="U1009" i="3"/>
  <c r="L1009" i="3"/>
  <c r="K1009" i="3"/>
  <c r="X1008" i="3"/>
  <c r="W1008" i="3"/>
  <c r="V1008" i="3"/>
  <c r="Y1008" i="3" s="1"/>
  <c r="U1008" i="3"/>
  <c r="L1008" i="3"/>
  <c r="K1008" i="3"/>
  <c r="X1007" i="3"/>
  <c r="W1007" i="3"/>
  <c r="V1007" i="3"/>
  <c r="Y1007" i="3" s="1"/>
  <c r="U1007" i="3"/>
  <c r="L1007" i="3"/>
  <c r="K1007" i="3"/>
  <c r="X1006" i="3"/>
  <c r="W1006" i="3"/>
  <c r="V1006" i="3"/>
  <c r="Y1006" i="3" s="1"/>
  <c r="U1006" i="3"/>
  <c r="L1006" i="3"/>
  <c r="K1006" i="3"/>
  <c r="Y1005" i="3"/>
  <c r="X1005" i="3"/>
  <c r="W1005" i="3"/>
  <c r="V1005" i="3"/>
  <c r="U1005" i="3"/>
  <c r="L1005" i="3"/>
  <c r="K1005" i="3"/>
  <c r="X1004" i="3"/>
  <c r="W1004" i="3"/>
  <c r="V1004" i="3"/>
  <c r="Y1004" i="3" s="1"/>
  <c r="U1004" i="3"/>
  <c r="L1004" i="3"/>
  <c r="K1004" i="3"/>
  <c r="Y1003" i="3"/>
  <c r="X1003" i="3"/>
  <c r="W1003" i="3"/>
  <c r="V1003" i="3"/>
  <c r="U1003" i="3"/>
  <c r="L1003" i="3"/>
  <c r="K1003" i="3"/>
  <c r="X1002" i="3"/>
  <c r="W1002" i="3"/>
  <c r="V1002" i="3"/>
  <c r="Y1002" i="3" s="1"/>
  <c r="U1002" i="3"/>
  <c r="L1002" i="3"/>
  <c r="K1002" i="3"/>
  <c r="Y1001" i="3"/>
  <c r="X1001" i="3"/>
  <c r="W1001" i="3"/>
  <c r="V1001" i="3"/>
  <c r="U1001" i="3"/>
  <c r="L1001" i="3"/>
  <c r="K1001" i="3"/>
  <c r="X1000" i="3"/>
  <c r="W1000" i="3"/>
  <c r="V1000" i="3"/>
  <c r="V1012" i="3" s="1"/>
  <c r="U1000" i="3"/>
  <c r="L1000" i="3"/>
  <c r="K1000" i="3"/>
  <c r="X999" i="3"/>
  <c r="W999" i="3"/>
  <c r="V999" i="3"/>
  <c r="U999" i="3"/>
  <c r="L999" i="3"/>
  <c r="Y999" i="3" s="1"/>
  <c r="K999" i="3"/>
  <c r="T979" i="3"/>
  <c r="S979" i="3"/>
  <c r="R979" i="3"/>
  <c r="W979" i="3" s="1"/>
  <c r="Q979" i="3"/>
  <c r="P979" i="3"/>
  <c r="X979" i="3" s="1"/>
  <c r="O979" i="3"/>
  <c r="N979" i="3"/>
  <c r="M979" i="3"/>
  <c r="J979" i="3"/>
  <c r="I979" i="3"/>
  <c r="H979" i="3"/>
  <c r="G979" i="3"/>
  <c r="F979" i="3"/>
  <c r="E979" i="3"/>
  <c r="X978" i="3"/>
  <c r="W978" i="3"/>
  <c r="V978" i="3"/>
  <c r="Y978" i="3" s="1"/>
  <c r="U978" i="3"/>
  <c r="L978" i="3"/>
  <c r="K978" i="3"/>
  <c r="X977" i="3"/>
  <c r="W977" i="3"/>
  <c r="V977" i="3"/>
  <c r="Y977" i="3" s="1"/>
  <c r="U977" i="3"/>
  <c r="L977" i="3"/>
  <c r="K977" i="3"/>
  <c r="X976" i="3"/>
  <c r="W976" i="3"/>
  <c r="V976" i="3"/>
  <c r="Y976" i="3" s="1"/>
  <c r="U976" i="3"/>
  <c r="L976" i="3"/>
  <c r="K976" i="3"/>
  <c r="Y975" i="3"/>
  <c r="X975" i="3"/>
  <c r="W975" i="3"/>
  <c r="V975" i="3"/>
  <c r="U975" i="3"/>
  <c r="L975" i="3"/>
  <c r="K975" i="3"/>
  <c r="X974" i="3"/>
  <c r="W974" i="3"/>
  <c r="V974" i="3"/>
  <c r="Y974" i="3" s="1"/>
  <c r="U974" i="3"/>
  <c r="L974" i="3"/>
  <c r="K974" i="3"/>
  <c r="Y973" i="3"/>
  <c r="X973" i="3"/>
  <c r="W973" i="3"/>
  <c r="V973" i="3"/>
  <c r="U973" i="3"/>
  <c r="L973" i="3"/>
  <c r="K973" i="3"/>
  <c r="X972" i="3"/>
  <c r="W972" i="3"/>
  <c r="V972" i="3"/>
  <c r="Y972" i="3" s="1"/>
  <c r="U972" i="3"/>
  <c r="L972" i="3"/>
  <c r="K972" i="3"/>
  <c r="Y971" i="3"/>
  <c r="X971" i="3"/>
  <c r="W971" i="3"/>
  <c r="V971" i="3"/>
  <c r="U971" i="3"/>
  <c r="L971" i="3"/>
  <c r="K971" i="3"/>
  <c r="X970" i="3"/>
  <c r="W970" i="3"/>
  <c r="V970" i="3"/>
  <c r="U970" i="3"/>
  <c r="L970" i="3"/>
  <c r="K970" i="3"/>
  <c r="X969" i="3"/>
  <c r="W969" i="3"/>
  <c r="V969" i="3"/>
  <c r="U969" i="3"/>
  <c r="L969" i="3"/>
  <c r="Y969" i="3" s="1"/>
  <c r="K969" i="3"/>
  <c r="Y968" i="3"/>
  <c r="X968" i="3"/>
  <c r="W968" i="3"/>
  <c r="V968" i="3"/>
  <c r="U968" i="3"/>
  <c r="L968" i="3"/>
  <c r="K968" i="3"/>
  <c r="X967" i="3"/>
  <c r="W967" i="3"/>
  <c r="V967" i="3"/>
  <c r="Y967" i="3" s="1"/>
  <c r="U967" i="3"/>
  <c r="L967" i="3"/>
  <c r="K967" i="3"/>
  <c r="X966" i="3"/>
  <c r="W966" i="3"/>
  <c r="V966" i="3"/>
  <c r="Y966" i="3" s="1"/>
  <c r="U966" i="3"/>
  <c r="L966" i="3"/>
  <c r="K966" i="3"/>
  <c r="T946" i="3"/>
  <c r="S946" i="3"/>
  <c r="R946" i="3"/>
  <c r="W946" i="3" s="1"/>
  <c r="Q946" i="3"/>
  <c r="P946" i="3"/>
  <c r="O946" i="3"/>
  <c r="N946" i="3"/>
  <c r="M946" i="3"/>
  <c r="J946" i="3"/>
  <c r="I946" i="3"/>
  <c r="H946" i="3"/>
  <c r="G946" i="3"/>
  <c r="F946" i="3"/>
  <c r="E946" i="3"/>
  <c r="Y945" i="3"/>
  <c r="X945" i="3"/>
  <c r="W945" i="3"/>
  <c r="V945" i="3"/>
  <c r="U945" i="3"/>
  <c r="L945" i="3"/>
  <c r="K945" i="3"/>
  <c r="X944" i="3"/>
  <c r="W944" i="3"/>
  <c r="V944" i="3"/>
  <c r="Y944" i="3" s="1"/>
  <c r="U944" i="3"/>
  <c r="L944" i="3"/>
  <c r="K944" i="3"/>
  <c r="Y943" i="3"/>
  <c r="X943" i="3"/>
  <c r="W943" i="3"/>
  <c r="V943" i="3"/>
  <c r="U943" i="3"/>
  <c r="L943" i="3"/>
  <c r="K943" i="3"/>
  <c r="X942" i="3"/>
  <c r="W942" i="3"/>
  <c r="V942" i="3"/>
  <c r="Y942" i="3" s="1"/>
  <c r="U942" i="3"/>
  <c r="L942" i="3"/>
  <c r="K942" i="3"/>
  <c r="Y941" i="3"/>
  <c r="X941" i="3"/>
  <c r="W941" i="3"/>
  <c r="V941" i="3"/>
  <c r="U941" i="3"/>
  <c r="L941" i="3"/>
  <c r="K941" i="3"/>
  <c r="X940" i="3"/>
  <c r="W940" i="3"/>
  <c r="V940" i="3"/>
  <c r="Y940" i="3" s="1"/>
  <c r="U940" i="3"/>
  <c r="L940" i="3"/>
  <c r="K940" i="3"/>
  <c r="X939" i="3"/>
  <c r="W939" i="3"/>
  <c r="V939" i="3"/>
  <c r="U939" i="3"/>
  <c r="L939" i="3"/>
  <c r="Y939" i="3" s="1"/>
  <c r="K939" i="3"/>
  <c r="Y938" i="3"/>
  <c r="X938" i="3"/>
  <c r="W938" i="3"/>
  <c r="V938" i="3"/>
  <c r="U938" i="3"/>
  <c r="L938" i="3"/>
  <c r="K938" i="3"/>
  <c r="X937" i="3"/>
  <c r="W937" i="3"/>
  <c r="V937" i="3"/>
  <c r="U937" i="3"/>
  <c r="L937" i="3"/>
  <c r="K937" i="3"/>
  <c r="X936" i="3"/>
  <c r="W936" i="3"/>
  <c r="V936" i="3"/>
  <c r="Y936" i="3" s="1"/>
  <c r="U936" i="3"/>
  <c r="L936" i="3"/>
  <c r="K936" i="3"/>
  <c r="X935" i="3"/>
  <c r="W935" i="3"/>
  <c r="V935" i="3"/>
  <c r="Y935" i="3" s="1"/>
  <c r="U935" i="3"/>
  <c r="L935" i="3"/>
  <c r="K935" i="3"/>
  <c r="X934" i="3"/>
  <c r="W934" i="3"/>
  <c r="V934" i="3"/>
  <c r="U934" i="3"/>
  <c r="L934" i="3"/>
  <c r="K934" i="3"/>
  <c r="Y933" i="3"/>
  <c r="X933" i="3"/>
  <c r="W933" i="3"/>
  <c r="V933" i="3"/>
  <c r="U933" i="3"/>
  <c r="L933" i="3"/>
  <c r="K933" i="3"/>
  <c r="K946" i="3" s="1"/>
  <c r="W913" i="3"/>
  <c r="T913" i="3"/>
  <c r="S913" i="3"/>
  <c r="R913" i="3"/>
  <c r="Q913" i="3"/>
  <c r="P913" i="3"/>
  <c r="O913" i="3"/>
  <c r="N913" i="3"/>
  <c r="M913" i="3"/>
  <c r="J913" i="3"/>
  <c r="I913" i="3"/>
  <c r="H913" i="3"/>
  <c r="G913" i="3"/>
  <c r="F913" i="3"/>
  <c r="E913" i="3"/>
  <c r="X912" i="3"/>
  <c r="W912" i="3"/>
  <c r="V912" i="3"/>
  <c r="Y912" i="3" s="1"/>
  <c r="U912" i="3"/>
  <c r="L912" i="3"/>
  <c r="K912" i="3"/>
  <c r="Y911" i="3"/>
  <c r="X911" i="3"/>
  <c r="W911" i="3"/>
  <c r="V911" i="3"/>
  <c r="U911" i="3"/>
  <c r="L911" i="3"/>
  <c r="K911" i="3"/>
  <c r="X910" i="3"/>
  <c r="W910" i="3"/>
  <c r="V910" i="3"/>
  <c r="Y910" i="3" s="1"/>
  <c r="U910" i="3"/>
  <c r="L910" i="3"/>
  <c r="K910" i="3"/>
  <c r="X909" i="3"/>
  <c r="W909" i="3"/>
  <c r="V909" i="3"/>
  <c r="U909" i="3"/>
  <c r="L909" i="3"/>
  <c r="Y909" i="3" s="1"/>
  <c r="K909" i="3"/>
  <c r="Y908" i="3"/>
  <c r="X908" i="3"/>
  <c r="W908" i="3"/>
  <c r="V908" i="3"/>
  <c r="U908" i="3"/>
  <c r="L908" i="3"/>
  <c r="K908" i="3"/>
  <c r="X907" i="3"/>
  <c r="W907" i="3"/>
  <c r="V907" i="3"/>
  <c r="U907" i="3"/>
  <c r="L907" i="3"/>
  <c r="Y907" i="3" s="1"/>
  <c r="K907" i="3"/>
  <c r="X906" i="3"/>
  <c r="W906" i="3"/>
  <c r="V906" i="3"/>
  <c r="Y906" i="3" s="1"/>
  <c r="U906" i="3"/>
  <c r="L906" i="3"/>
  <c r="K906" i="3"/>
  <c r="X905" i="3"/>
  <c r="W905" i="3"/>
  <c r="V905" i="3"/>
  <c r="Y905" i="3" s="1"/>
  <c r="U905" i="3"/>
  <c r="L905" i="3"/>
  <c r="K905" i="3"/>
  <c r="X904" i="3"/>
  <c r="W904" i="3"/>
  <c r="V904" i="3"/>
  <c r="U904" i="3"/>
  <c r="L904" i="3"/>
  <c r="K904" i="3"/>
  <c r="Y903" i="3"/>
  <c r="X903" i="3"/>
  <c r="W903" i="3"/>
  <c r="V903" i="3"/>
  <c r="U903" i="3"/>
  <c r="L903" i="3"/>
  <c r="K903" i="3"/>
  <c r="X902" i="3"/>
  <c r="W902" i="3"/>
  <c r="V902" i="3"/>
  <c r="Y902" i="3" s="1"/>
  <c r="U902" i="3"/>
  <c r="L902" i="3"/>
  <c r="K902" i="3"/>
  <c r="X901" i="3"/>
  <c r="W901" i="3"/>
  <c r="V901" i="3"/>
  <c r="U901" i="3"/>
  <c r="L901" i="3"/>
  <c r="K901" i="3"/>
  <c r="X900" i="3"/>
  <c r="W900" i="3"/>
  <c r="V900" i="3"/>
  <c r="U900" i="3"/>
  <c r="L900" i="3"/>
  <c r="K900" i="3"/>
  <c r="X880" i="3"/>
  <c r="T880" i="3"/>
  <c r="S880" i="3"/>
  <c r="R880" i="3"/>
  <c r="Q880" i="3"/>
  <c r="P880" i="3"/>
  <c r="O880" i="3"/>
  <c r="N880" i="3"/>
  <c r="M880" i="3"/>
  <c r="J880" i="3"/>
  <c r="I880" i="3"/>
  <c r="H880" i="3"/>
  <c r="G880" i="3"/>
  <c r="F880" i="3"/>
  <c r="E880" i="3"/>
  <c r="X879" i="3"/>
  <c r="W879" i="3"/>
  <c r="V879" i="3"/>
  <c r="U879" i="3"/>
  <c r="L879" i="3"/>
  <c r="Y879" i="3" s="1"/>
  <c r="K879" i="3"/>
  <c r="Y878" i="3"/>
  <c r="X878" i="3"/>
  <c r="W878" i="3"/>
  <c r="V878" i="3"/>
  <c r="U878" i="3"/>
  <c r="L878" i="3"/>
  <c r="K878" i="3"/>
  <c r="X877" i="3"/>
  <c r="W877" i="3"/>
  <c r="V877" i="3"/>
  <c r="U877" i="3"/>
  <c r="L877" i="3"/>
  <c r="Y877" i="3" s="1"/>
  <c r="K877" i="3"/>
  <c r="X876" i="3"/>
  <c r="W876" i="3"/>
  <c r="V876" i="3"/>
  <c r="Y876" i="3" s="1"/>
  <c r="U876" i="3"/>
  <c r="L876" i="3"/>
  <c r="K876" i="3"/>
  <c r="X875" i="3"/>
  <c r="W875" i="3"/>
  <c r="V875" i="3"/>
  <c r="Y875" i="3" s="1"/>
  <c r="U875" i="3"/>
  <c r="L875" i="3"/>
  <c r="K875" i="3"/>
  <c r="X874" i="3"/>
  <c r="W874" i="3"/>
  <c r="V874" i="3"/>
  <c r="Y874" i="3" s="1"/>
  <c r="U874" i="3"/>
  <c r="L874" i="3"/>
  <c r="K874" i="3"/>
  <c r="Y873" i="3"/>
  <c r="X873" i="3"/>
  <c r="W873" i="3"/>
  <c r="V873" i="3"/>
  <c r="U873" i="3"/>
  <c r="L873" i="3"/>
  <c r="K873" i="3"/>
  <c r="X872" i="3"/>
  <c r="W872" i="3"/>
  <c r="V872" i="3"/>
  <c r="Y872" i="3" s="1"/>
  <c r="U872" i="3"/>
  <c r="L872" i="3"/>
  <c r="K872" i="3"/>
  <c r="X871" i="3"/>
  <c r="W871" i="3"/>
  <c r="V871" i="3"/>
  <c r="U871" i="3"/>
  <c r="L871" i="3"/>
  <c r="K871" i="3"/>
  <c r="X870" i="3"/>
  <c r="W870" i="3"/>
  <c r="V870" i="3"/>
  <c r="Y870" i="3" s="1"/>
  <c r="U870" i="3"/>
  <c r="L870" i="3"/>
  <c r="K870" i="3"/>
  <c r="Y869" i="3"/>
  <c r="X869" i="3"/>
  <c r="W869" i="3"/>
  <c r="V869" i="3"/>
  <c r="U869" i="3"/>
  <c r="L869" i="3"/>
  <c r="K869" i="3"/>
  <c r="X868" i="3"/>
  <c r="W868" i="3"/>
  <c r="V868" i="3"/>
  <c r="U868" i="3"/>
  <c r="L868" i="3"/>
  <c r="K868" i="3"/>
  <c r="X867" i="3"/>
  <c r="W867" i="3"/>
  <c r="V867" i="3"/>
  <c r="U867" i="3"/>
  <c r="L867" i="3"/>
  <c r="Y867" i="3" s="1"/>
  <c r="K867" i="3"/>
  <c r="T847" i="3"/>
  <c r="S847" i="3"/>
  <c r="R847" i="3"/>
  <c r="Q847" i="3"/>
  <c r="P847" i="3"/>
  <c r="O847" i="3"/>
  <c r="N847" i="3"/>
  <c r="M847" i="3"/>
  <c r="J847" i="3"/>
  <c r="I847" i="3"/>
  <c r="H847" i="3"/>
  <c r="G847" i="3"/>
  <c r="F847" i="3"/>
  <c r="E847" i="3"/>
  <c r="X846" i="3"/>
  <c r="W846" i="3"/>
  <c r="V846" i="3"/>
  <c r="Y846" i="3" s="1"/>
  <c r="U846" i="3"/>
  <c r="L846" i="3"/>
  <c r="K846" i="3"/>
  <c r="X845" i="3"/>
  <c r="W845" i="3"/>
  <c r="V845" i="3"/>
  <c r="Y845" i="3" s="1"/>
  <c r="U845" i="3"/>
  <c r="L845" i="3"/>
  <c r="K845" i="3"/>
  <c r="X844" i="3"/>
  <c r="W844" i="3"/>
  <c r="V844" i="3"/>
  <c r="Y844" i="3" s="1"/>
  <c r="U844" i="3"/>
  <c r="L844" i="3"/>
  <c r="K844" i="3"/>
  <c r="Y843" i="3"/>
  <c r="X843" i="3"/>
  <c r="W843" i="3"/>
  <c r="V843" i="3"/>
  <c r="U843" i="3"/>
  <c r="L843" i="3"/>
  <c r="K843" i="3"/>
  <c r="X842" i="3"/>
  <c r="W842" i="3"/>
  <c r="V842" i="3"/>
  <c r="Y842" i="3" s="1"/>
  <c r="U842" i="3"/>
  <c r="L842" i="3"/>
  <c r="K842" i="3"/>
  <c r="Y841" i="3"/>
  <c r="X841" i="3"/>
  <c r="W841" i="3"/>
  <c r="V841" i="3"/>
  <c r="U841" i="3"/>
  <c r="L841" i="3"/>
  <c r="K841" i="3"/>
  <c r="X840" i="3"/>
  <c r="W840" i="3"/>
  <c r="V840" i="3"/>
  <c r="U840" i="3"/>
  <c r="L840" i="3"/>
  <c r="K840" i="3"/>
  <c r="Y839" i="3"/>
  <c r="X839" i="3"/>
  <c r="W839" i="3"/>
  <c r="V839" i="3"/>
  <c r="U839" i="3"/>
  <c r="L839" i="3"/>
  <c r="K839" i="3"/>
  <c r="X838" i="3"/>
  <c r="W838" i="3"/>
  <c r="V838" i="3"/>
  <c r="U838" i="3"/>
  <c r="L838" i="3"/>
  <c r="K838" i="3"/>
  <c r="X837" i="3"/>
  <c r="W837" i="3"/>
  <c r="V837" i="3"/>
  <c r="U837" i="3"/>
  <c r="L837" i="3"/>
  <c r="Y837" i="3" s="1"/>
  <c r="K837" i="3"/>
  <c r="Y836" i="3"/>
  <c r="X836" i="3"/>
  <c r="W836" i="3"/>
  <c r="V836" i="3"/>
  <c r="U836" i="3"/>
  <c r="L836" i="3"/>
  <c r="K836" i="3"/>
  <c r="X835" i="3"/>
  <c r="W835" i="3"/>
  <c r="V835" i="3"/>
  <c r="U835" i="3"/>
  <c r="L835" i="3"/>
  <c r="K835" i="3"/>
  <c r="X834" i="3"/>
  <c r="W834" i="3"/>
  <c r="V834" i="3"/>
  <c r="Y834" i="3" s="1"/>
  <c r="U834" i="3"/>
  <c r="L834" i="3"/>
  <c r="K834" i="3"/>
  <c r="T814" i="3"/>
  <c r="S814" i="3"/>
  <c r="R814" i="3"/>
  <c r="Q814" i="3"/>
  <c r="P814" i="3"/>
  <c r="O814" i="3"/>
  <c r="N814" i="3"/>
  <c r="M814" i="3"/>
  <c r="J814" i="3"/>
  <c r="X814" i="3" s="1"/>
  <c r="I814" i="3"/>
  <c r="H814" i="3"/>
  <c r="G814" i="3"/>
  <c r="F814" i="3"/>
  <c r="E814" i="3"/>
  <c r="Y813" i="3"/>
  <c r="X813" i="3"/>
  <c r="W813" i="3"/>
  <c r="V813" i="3"/>
  <c r="U813" i="3"/>
  <c r="L813" i="3"/>
  <c r="K813" i="3"/>
  <c r="X812" i="3"/>
  <c r="W812" i="3"/>
  <c r="V812" i="3"/>
  <c r="Y812" i="3" s="1"/>
  <c r="U812" i="3"/>
  <c r="L812" i="3"/>
  <c r="K812" i="3"/>
  <c r="Y811" i="3"/>
  <c r="X811" i="3"/>
  <c r="W811" i="3"/>
  <c r="V811" i="3"/>
  <c r="U811" i="3"/>
  <c r="L811" i="3"/>
  <c r="K811" i="3"/>
  <c r="X810" i="3"/>
  <c r="W810" i="3"/>
  <c r="V810" i="3"/>
  <c r="U810" i="3"/>
  <c r="L810" i="3"/>
  <c r="K810" i="3"/>
  <c r="Y809" i="3"/>
  <c r="X809" i="3"/>
  <c r="W809" i="3"/>
  <c r="V809" i="3"/>
  <c r="U809" i="3"/>
  <c r="L809" i="3"/>
  <c r="K809" i="3"/>
  <c r="X808" i="3"/>
  <c r="W808" i="3"/>
  <c r="V808" i="3"/>
  <c r="Y808" i="3" s="1"/>
  <c r="U808" i="3"/>
  <c r="L808" i="3"/>
  <c r="K808" i="3"/>
  <c r="X807" i="3"/>
  <c r="W807" i="3"/>
  <c r="V807" i="3"/>
  <c r="U807" i="3"/>
  <c r="L807" i="3"/>
  <c r="Y807" i="3" s="1"/>
  <c r="K807" i="3"/>
  <c r="Y806" i="3"/>
  <c r="X806" i="3"/>
  <c r="W806" i="3"/>
  <c r="V806" i="3"/>
  <c r="U806" i="3"/>
  <c r="L806" i="3"/>
  <c r="K806" i="3"/>
  <c r="X805" i="3"/>
  <c r="W805" i="3"/>
  <c r="V805" i="3"/>
  <c r="U805" i="3"/>
  <c r="L805" i="3"/>
  <c r="Y805" i="3" s="1"/>
  <c r="K805" i="3"/>
  <c r="X804" i="3"/>
  <c r="W804" i="3"/>
  <c r="V804" i="3"/>
  <c r="Y804" i="3" s="1"/>
  <c r="U804" i="3"/>
  <c r="L804" i="3"/>
  <c r="K804" i="3"/>
  <c r="X803" i="3"/>
  <c r="W803" i="3"/>
  <c r="V803" i="3"/>
  <c r="Y803" i="3" s="1"/>
  <c r="U803" i="3"/>
  <c r="L803" i="3"/>
  <c r="K803" i="3"/>
  <c r="X802" i="3"/>
  <c r="W802" i="3"/>
  <c r="V802" i="3"/>
  <c r="U802" i="3"/>
  <c r="L802" i="3"/>
  <c r="K802" i="3"/>
  <c r="Y801" i="3"/>
  <c r="X801" i="3"/>
  <c r="W801" i="3"/>
  <c r="V801" i="3"/>
  <c r="U801" i="3"/>
  <c r="L801" i="3"/>
  <c r="K801" i="3"/>
  <c r="T781" i="3"/>
  <c r="S781" i="3"/>
  <c r="R781" i="3"/>
  <c r="W781" i="3" s="1"/>
  <c r="Q781" i="3"/>
  <c r="P781" i="3"/>
  <c r="O781" i="3"/>
  <c r="N781" i="3"/>
  <c r="M781" i="3"/>
  <c r="J781" i="3"/>
  <c r="X781" i="3" s="1"/>
  <c r="I781" i="3"/>
  <c r="H781" i="3"/>
  <c r="G781" i="3"/>
  <c r="F781" i="3"/>
  <c r="E781" i="3"/>
  <c r="X780" i="3"/>
  <c r="W780" i="3"/>
  <c r="V780" i="3"/>
  <c r="U780" i="3"/>
  <c r="L780" i="3"/>
  <c r="K780" i="3"/>
  <c r="Y779" i="3"/>
  <c r="X779" i="3"/>
  <c r="W779" i="3"/>
  <c r="V779" i="3"/>
  <c r="U779" i="3"/>
  <c r="L779" i="3"/>
  <c r="K779" i="3"/>
  <c r="X778" i="3"/>
  <c r="W778" i="3"/>
  <c r="V778" i="3"/>
  <c r="Y778" i="3" s="1"/>
  <c r="U778" i="3"/>
  <c r="L778" i="3"/>
  <c r="K778" i="3"/>
  <c r="X777" i="3"/>
  <c r="W777" i="3"/>
  <c r="V777" i="3"/>
  <c r="U777" i="3"/>
  <c r="L777" i="3"/>
  <c r="Y777" i="3" s="1"/>
  <c r="K777" i="3"/>
  <c r="Y776" i="3"/>
  <c r="X776" i="3"/>
  <c r="W776" i="3"/>
  <c r="V776" i="3"/>
  <c r="U776" i="3"/>
  <c r="L776" i="3"/>
  <c r="K776" i="3"/>
  <c r="X775" i="3"/>
  <c r="W775" i="3"/>
  <c r="V775" i="3"/>
  <c r="U775" i="3"/>
  <c r="L775" i="3"/>
  <c r="Y775" i="3" s="1"/>
  <c r="K775" i="3"/>
  <c r="X774" i="3"/>
  <c r="W774" i="3"/>
  <c r="V774" i="3"/>
  <c r="Y774" i="3" s="1"/>
  <c r="U774" i="3"/>
  <c r="L774" i="3"/>
  <c r="K774" i="3"/>
  <c r="X773" i="3"/>
  <c r="W773" i="3"/>
  <c r="V773" i="3"/>
  <c r="Y773" i="3" s="1"/>
  <c r="U773" i="3"/>
  <c r="L773" i="3"/>
  <c r="K773" i="3"/>
  <c r="X772" i="3"/>
  <c r="W772" i="3"/>
  <c r="V772" i="3"/>
  <c r="U772" i="3"/>
  <c r="L772" i="3"/>
  <c r="K772" i="3"/>
  <c r="X771" i="3"/>
  <c r="W771" i="3"/>
  <c r="V771" i="3"/>
  <c r="U771" i="3"/>
  <c r="L771" i="3"/>
  <c r="Y771" i="3" s="1"/>
  <c r="K771" i="3"/>
  <c r="X770" i="3"/>
  <c r="W770" i="3"/>
  <c r="V770" i="3"/>
  <c r="Y770" i="3" s="1"/>
  <c r="U770" i="3"/>
  <c r="L770" i="3"/>
  <c r="K770" i="3"/>
  <c r="X769" i="3"/>
  <c r="W769" i="3"/>
  <c r="V769" i="3"/>
  <c r="U769" i="3"/>
  <c r="L769" i="3"/>
  <c r="K769" i="3"/>
  <c r="X768" i="3"/>
  <c r="W768" i="3"/>
  <c r="V768" i="3"/>
  <c r="U768" i="3"/>
  <c r="L768" i="3"/>
  <c r="K768" i="3"/>
  <c r="T748" i="3"/>
  <c r="S748" i="3"/>
  <c r="R748" i="3"/>
  <c r="Q748" i="3"/>
  <c r="P748" i="3"/>
  <c r="O748" i="3"/>
  <c r="N748" i="3"/>
  <c r="M748" i="3"/>
  <c r="J748" i="3"/>
  <c r="X748" i="3" s="1"/>
  <c r="I748" i="3"/>
  <c r="H748" i="3"/>
  <c r="G748" i="3"/>
  <c r="F748" i="3"/>
  <c r="E748" i="3"/>
  <c r="X747" i="3"/>
  <c r="W747" i="3"/>
  <c r="V747" i="3"/>
  <c r="U747" i="3"/>
  <c r="L747" i="3"/>
  <c r="Y747" i="3" s="1"/>
  <c r="K747" i="3"/>
  <c r="Y746" i="3"/>
  <c r="X746" i="3"/>
  <c r="W746" i="3"/>
  <c r="V746" i="3"/>
  <c r="U746" i="3"/>
  <c r="L746" i="3"/>
  <c r="K746" i="3"/>
  <c r="X745" i="3"/>
  <c r="W745" i="3"/>
  <c r="V745" i="3"/>
  <c r="U745" i="3"/>
  <c r="L745" i="3"/>
  <c r="Y745" i="3" s="1"/>
  <c r="K745" i="3"/>
  <c r="X744" i="3"/>
  <c r="W744" i="3"/>
  <c r="V744" i="3"/>
  <c r="Y744" i="3" s="1"/>
  <c r="U744" i="3"/>
  <c r="L744" i="3"/>
  <c r="K744" i="3"/>
  <c r="X743" i="3"/>
  <c r="W743" i="3"/>
  <c r="V743" i="3"/>
  <c r="Y743" i="3" s="1"/>
  <c r="U743" i="3"/>
  <c r="L743" i="3"/>
  <c r="K743" i="3"/>
  <c r="X742" i="3"/>
  <c r="W742" i="3"/>
  <c r="V742" i="3"/>
  <c r="Y742" i="3" s="1"/>
  <c r="U742" i="3"/>
  <c r="L742" i="3"/>
  <c r="K742" i="3"/>
  <c r="X741" i="3"/>
  <c r="W741" i="3"/>
  <c r="V741" i="3"/>
  <c r="U741" i="3"/>
  <c r="L741" i="3"/>
  <c r="Y741" i="3" s="1"/>
  <c r="K741" i="3"/>
  <c r="X740" i="3"/>
  <c r="W740" i="3"/>
  <c r="V740" i="3"/>
  <c r="Y740" i="3" s="1"/>
  <c r="U740" i="3"/>
  <c r="L740" i="3"/>
  <c r="K740" i="3"/>
  <c r="X739" i="3"/>
  <c r="W739" i="3"/>
  <c r="V739" i="3"/>
  <c r="U739" i="3"/>
  <c r="L739" i="3"/>
  <c r="Y739" i="3" s="1"/>
  <c r="K739" i="3"/>
  <c r="X738" i="3"/>
  <c r="W738" i="3"/>
  <c r="V738" i="3"/>
  <c r="U738" i="3"/>
  <c r="L738" i="3"/>
  <c r="K738" i="3"/>
  <c r="Y737" i="3"/>
  <c r="X737" i="3"/>
  <c r="W737" i="3"/>
  <c r="V737" i="3"/>
  <c r="U737" i="3"/>
  <c r="L737" i="3"/>
  <c r="K737" i="3"/>
  <c r="X736" i="3"/>
  <c r="W736" i="3"/>
  <c r="V736" i="3"/>
  <c r="U736" i="3"/>
  <c r="L736" i="3"/>
  <c r="K736" i="3"/>
  <c r="X735" i="3"/>
  <c r="W735" i="3"/>
  <c r="V735" i="3"/>
  <c r="U735" i="3"/>
  <c r="L735" i="3"/>
  <c r="Y735" i="3" s="1"/>
  <c r="K735" i="3"/>
  <c r="T715" i="3"/>
  <c r="S715" i="3"/>
  <c r="R715" i="3"/>
  <c r="Q715" i="3"/>
  <c r="P715" i="3"/>
  <c r="O715" i="3"/>
  <c r="N715" i="3"/>
  <c r="M715" i="3"/>
  <c r="J715" i="3"/>
  <c r="I715" i="3"/>
  <c r="H715" i="3"/>
  <c r="G715" i="3"/>
  <c r="F715" i="3"/>
  <c r="E715" i="3"/>
  <c r="X714" i="3"/>
  <c r="W714" i="3"/>
  <c r="V714" i="3"/>
  <c r="Y714" i="3" s="1"/>
  <c r="U714" i="3"/>
  <c r="L714" i="3"/>
  <c r="K714" i="3"/>
  <c r="X713" i="3"/>
  <c r="W713" i="3"/>
  <c r="V713" i="3"/>
  <c r="Y713" i="3" s="1"/>
  <c r="U713" i="3"/>
  <c r="L713" i="3"/>
  <c r="K713" i="3"/>
  <c r="X712" i="3"/>
  <c r="W712" i="3"/>
  <c r="V712" i="3"/>
  <c r="Y712" i="3" s="1"/>
  <c r="U712" i="3"/>
  <c r="L712" i="3"/>
  <c r="K712" i="3"/>
  <c r="X711" i="3"/>
  <c r="W711" i="3"/>
  <c r="V711" i="3"/>
  <c r="U711" i="3"/>
  <c r="L711" i="3"/>
  <c r="Y711" i="3" s="1"/>
  <c r="K711" i="3"/>
  <c r="X710" i="3"/>
  <c r="W710" i="3"/>
  <c r="V710" i="3"/>
  <c r="Y710" i="3" s="1"/>
  <c r="U710" i="3"/>
  <c r="L710" i="3"/>
  <c r="K710" i="3"/>
  <c r="Y709" i="3"/>
  <c r="X709" i="3"/>
  <c r="W709" i="3"/>
  <c r="V709" i="3"/>
  <c r="U709" i="3"/>
  <c r="L709" i="3"/>
  <c r="K709" i="3"/>
  <c r="X708" i="3"/>
  <c r="W708" i="3"/>
  <c r="V708" i="3"/>
  <c r="U708" i="3"/>
  <c r="L708" i="3"/>
  <c r="K708" i="3"/>
  <c r="Y707" i="3"/>
  <c r="X707" i="3"/>
  <c r="W707" i="3"/>
  <c r="V707" i="3"/>
  <c r="U707" i="3"/>
  <c r="L707" i="3"/>
  <c r="K707" i="3"/>
  <c r="X706" i="3"/>
  <c r="W706" i="3"/>
  <c r="V706" i="3"/>
  <c r="U706" i="3"/>
  <c r="L706" i="3"/>
  <c r="K706" i="3"/>
  <c r="X705" i="3"/>
  <c r="W705" i="3"/>
  <c r="V705" i="3"/>
  <c r="U705" i="3"/>
  <c r="L705" i="3"/>
  <c r="Y705" i="3" s="1"/>
  <c r="K705" i="3"/>
  <c r="Y704" i="3"/>
  <c r="X704" i="3"/>
  <c r="W704" i="3"/>
  <c r="V704" i="3"/>
  <c r="U704" i="3"/>
  <c r="L704" i="3"/>
  <c r="K704" i="3"/>
  <c r="X703" i="3"/>
  <c r="W703" i="3"/>
  <c r="V703" i="3"/>
  <c r="U703" i="3"/>
  <c r="L703" i="3"/>
  <c r="Y703" i="3" s="1"/>
  <c r="K703" i="3"/>
  <c r="X702" i="3"/>
  <c r="W702" i="3"/>
  <c r="V702" i="3"/>
  <c r="Y702" i="3" s="1"/>
  <c r="U702" i="3"/>
  <c r="L702" i="3"/>
  <c r="K702" i="3"/>
  <c r="T682" i="3"/>
  <c r="S682" i="3"/>
  <c r="R682" i="3"/>
  <c r="Q682" i="3"/>
  <c r="P682" i="3"/>
  <c r="O682" i="3"/>
  <c r="N682" i="3"/>
  <c r="M682" i="3"/>
  <c r="J682" i="3"/>
  <c r="X682" i="3" s="1"/>
  <c r="I682" i="3"/>
  <c r="H682" i="3"/>
  <c r="G682" i="3"/>
  <c r="F682" i="3"/>
  <c r="E682" i="3"/>
  <c r="X681" i="3"/>
  <c r="W681" i="3"/>
  <c r="V681" i="3"/>
  <c r="U681" i="3"/>
  <c r="L681" i="3"/>
  <c r="Y681" i="3" s="1"/>
  <c r="K681" i="3"/>
  <c r="X680" i="3"/>
  <c r="W680" i="3"/>
  <c r="V680" i="3"/>
  <c r="Y680" i="3" s="1"/>
  <c r="U680" i="3"/>
  <c r="L680" i="3"/>
  <c r="K680" i="3"/>
  <c r="Y679" i="3"/>
  <c r="X679" i="3"/>
  <c r="W679" i="3"/>
  <c r="V679" i="3"/>
  <c r="U679" i="3"/>
  <c r="L679" i="3"/>
  <c r="K679" i="3"/>
  <c r="X678" i="3"/>
  <c r="W678" i="3"/>
  <c r="V678" i="3"/>
  <c r="U678" i="3"/>
  <c r="L678" i="3"/>
  <c r="K678" i="3"/>
  <c r="Y677" i="3"/>
  <c r="X677" i="3"/>
  <c r="W677" i="3"/>
  <c r="V677" i="3"/>
  <c r="U677" i="3"/>
  <c r="L677" i="3"/>
  <c r="K677" i="3"/>
  <c r="X676" i="3"/>
  <c r="W676" i="3"/>
  <c r="V676" i="3"/>
  <c r="Y676" i="3" s="1"/>
  <c r="U676" i="3"/>
  <c r="L676" i="3"/>
  <c r="K676" i="3"/>
  <c r="X675" i="3"/>
  <c r="W675" i="3"/>
  <c r="V675" i="3"/>
  <c r="U675" i="3"/>
  <c r="L675" i="3"/>
  <c r="Y675" i="3" s="1"/>
  <c r="K675" i="3"/>
  <c r="Y674" i="3"/>
  <c r="X674" i="3"/>
  <c r="W674" i="3"/>
  <c r="V674" i="3"/>
  <c r="U674" i="3"/>
  <c r="L674" i="3"/>
  <c r="K674" i="3"/>
  <c r="X673" i="3"/>
  <c r="W673" i="3"/>
  <c r="V673" i="3"/>
  <c r="U673" i="3"/>
  <c r="L673" i="3"/>
  <c r="Y673" i="3" s="1"/>
  <c r="K673" i="3"/>
  <c r="X672" i="3"/>
  <c r="W672" i="3"/>
  <c r="V672" i="3"/>
  <c r="Y672" i="3" s="1"/>
  <c r="U672" i="3"/>
  <c r="L672" i="3"/>
  <c r="K672" i="3"/>
  <c r="X671" i="3"/>
  <c r="W671" i="3"/>
  <c r="V671" i="3"/>
  <c r="Y671" i="3" s="1"/>
  <c r="U671" i="3"/>
  <c r="L671" i="3"/>
  <c r="K671" i="3"/>
  <c r="X670" i="3"/>
  <c r="W670" i="3"/>
  <c r="V670" i="3"/>
  <c r="U670" i="3"/>
  <c r="L670" i="3"/>
  <c r="K670" i="3"/>
  <c r="X669" i="3"/>
  <c r="W669" i="3"/>
  <c r="V669" i="3"/>
  <c r="U669" i="3"/>
  <c r="L669" i="3"/>
  <c r="Y669" i="3" s="1"/>
  <c r="K669" i="3"/>
  <c r="T649" i="3"/>
  <c r="S649" i="3"/>
  <c r="R649" i="3"/>
  <c r="W649" i="3" s="1"/>
  <c r="Q649" i="3"/>
  <c r="P649" i="3"/>
  <c r="O649" i="3"/>
  <c r="N649" i="3"/>
  <c r="M649" i="3"/>
  <c r="J649" i="3"/>
  <c r="I649" i="3"/>
  <c r="H649" i="3"/>
  <c r="G649" i="3"/>
  <c r="F649" i="3"/>
  <c r="E649" i="3"/>
  <c r="X648" i="3"/>
  <c r="W648" i="3"/>
  <c r="V648" i="3"/>
  <c r="U648" i="3"/>
  <c r="L648" i="3"/>
  <c r="K648" i="3"/>
  <c r="X647" i="3"/>
  <c r="W647" i="3"/>
  <c r="V647" i="3"/>
  <c r="U647" i="3"/>
  <c r="L647" i="3"/>
  <c r="K647" i="3"/>
  <c r="X646" i="3"/>
  <c r="W646" i="3"/>
  <c r="V646" i="3"/>
  <c r="U646" i="3"/>
  <c r="L646" i="3"/>
  <c r="K646" i="3"/>
  <c r="X645" i="3"/>
  <c r="W645" i="3"/>
  <c r="V645" i="3"/>
  <c r="U645" i="3"/>
  <c r="L645" i="3"/>
  <c r="Y645" i="3" s="1"/>
  <c r="K645" i="3"/>
  <c r="Y644" i="3"/>
  <c r="X644" i="3"/>
  <c r="W644" i="3"/>
  <c r="V644" i="3"/>
  <c r="U644" i="3"/>
  <c r="L644" i="3"/>
  <c r="K644" i="3"/>
  <c r="X643" i="3"/>
  <c r="W643" i="3"/>
  <c r="V643" i="3"/>
  <c r="U643" i="3"/>
  <c r="L643" i="3"/>
  <c r="Y643" i="3" s="1"/>
  <c r="K643" i="3"/>
  <c r="X642" i="3"/>
  <c r="W642" i="3"/>
  <c r="V642" i="3"/>
  <c r="U642" i="3"/>
  <c r="L642" i="3"/>
  <c r="K642" i="3"/>
  <c r="X641" i="3"/>
  <c r="W641" i="3"/>
  <c r="V641" i="3"/>
  <c r="U641" i="3"/>
  <c r="L641" i="3"/>
  <c r="K641" i="3"/>
  <c r="X640" i="3"/>
  <c r="W640" i="3"/>
  <c r="V640" i="3"/>
  <c r="Y640" i="3" s="1"/>
  <c r="U640" i="3"/>
  <c r="L640" i="3"/>
  <c r="K640" i="3"/>
  <c r="X639" i="3"/>
  <c r="W639" i="3"/>
  <c r="V639" i="3"/>
  <c r="U639" i="3"/>
  <c r="L639" i="3"/>
  <c r="Y639" i="3" s="1"/>
  <c r="K639" i="3"/>
  <c r="X638" i="3"/>
  <c r="W638" i="3"/>
  <c r="V638" i="3"/>
  <c r="U638" i="3"/>
  <c r="L638" i="3"/>
  <c r="K638" i="3"/>
  <c r="Y637" i="3"/>
  <c r="X637" i="3"/>
  <c r="W637" i="3"/>
  <c r="V637" i="3"/>
  <c r="U637" i="3"/>
  <c r="L637" i="3"/>
  <c r="K637" i="3"/>
  <c r="X636" i="3"/>
  <c r="W636" i="3"/>
  <c r="V636" i="3"/>
  <c r="Y636" i="3" s="1"/>
  <c r="U636" i="3"/>
  <c r="L636" i="3"/>
  <c r="K636" i="3"/>
  <c r="T616" i="3"/>
  <c r="S616" i="3"/>
  <c r="R616" i="3"/>
  <c r="Q616" i="3"/>
  <c r="P616" i="3"/>
  <c r="O616" i="3"/>
  <c r="N616" i="3"/>
  <c r="M616" i="3"/>
  <c r="J616" i="3"/>
  <c r="X616" i="3" s="1"/>
  <c r="I616" i="3"/>
  <c r="H616" i="3"/>
  <c r="G616" i="3"/>
  <c r="F616" i="3"/>
  <c r="E616" i="3"/>
  <c r="X615" i="3"/>
  <c r="W615" i="3"/>
  <c r="V615" i="3"/>
  <c r="U615" i="3"/>
  <c r="L615" i="3"/>
  <c r="Y615" i="3" s="1"/>
  <c r="K615" i="3"/>
  <c r="X614" i="3"/>
  <c r="W614" i="3"/>
  <c r="V614" i="3"/>
  <c r="Y614" i="3" s="1"/>
  <c r="U614" i="3"/>
  <c r="L614" i="3"/>
  <c r="K614" i="3"/>
  <c r="X613" i="3"/>
  <c r="W613" i="3"/>
  <c r="V613" i="3"/>
  <c r="U613" i="3"/>
  <c r="L613" i="3"/>
  <c r="K613" i="3"/>
  <c r="X612" i="3"/>
  <c r="W612" i="3"/>
  <c r="V612" i="3"/>
  <c r="Y612" i="3" s="1"/>
  <c r="U612" i="3"/>
  <c r="L612" i="3"/>
  <c r="K612" i="3"/>
  <c r="X611" i="3"/>
  <c r="W611" i="3"/>
  <c r="V611" i="3"/>
  <c r="U611" i="3"/>
  <c r="L611" i="3"/>
  <c r="K611" i="3"/>
  <c r="X610" i="3"/>
  <c r="W610" i="3"/>
  <c r="V610" i="3"/>
  <c r="Y610" i="3" s="1"/>
  <c r="U610" i="3"/>
  <c r="L610" i="3"/>
  <c r="K610" i="3"/>
  <c r="X609" i="3"/>
  <c r="W609" i="3"/>
  <c r="V609" i="3"/>
  <c r="U609" i="3"/>
  <c r="L609" i="3"/>
  <c r="K609" i="3"/>
  <c r="X608" i="3"/>
  <c r="W608" i="3"/>
  <c r="V608" i="3"/>
  <c r="Y608" i="3" s="1"/>
  <c r="U608" i="3"/>
  <c r="L608" i="3"/>
  <c r="K608" i="3"/>
  <c r="Y607" i="3"/>
  <c r="X607" i="3"/>
  <c r="W607" i="3"/>
  <c r="V607" i="3"/>
  <c r="U607" i="3"/>
  <c r="L607" i="3"/>
  <c r="K607" i="3"/>
  <c r="X606" i="3"/>
  <c r="W606" i="3"/>
  <c r="V606" i="3"/>
  <c r="U606" i="3"/>
  <c r="L606" i="3"/>
  <c r="K606" i="3"/>
  <c r="X605" i="3"/>
  <c r="W605" i="3"/>
  <c r="V605" i="3"/>
  <c r="U605" i="3"/>
  <c r="L605" i="3"/>
  <c r="Y605" i="3" s="1"/>
  <c r="K605" i="3"/>
  <c r="X604" i="3"/>
  <c r="W604" i="3"/>
  <c r="V604" i="3"/>
  <c r="U604" i="3"/>
  <c r="L604" i="3"/>
  <c r="K604" i="3"/>
  <c r="X603" i="3"/>
  <c r="W603" i="3"/>
  <c r="V603" i="3"/>
  <c r="U603" i="3"/>
  <c r="L603" i="3"/>
  <c r="Y603" i="3" s="1"/>
  <c r="K603" i="3"/>
  <c r="T583" i="3"/>
  <c r="S583" i="3"/>
  <c r="R583" i="3"/>
  <c r="W583" i="3" s="1"/>
  <c r="Q583" i="3"/>
  <c r="P583" i="3"/>
  <c r="O583" i="3"/>
  <c r="N583" i="3"/>
  <c r="M583" i="3"/>
  <c r="J583" i="3"/>
  <c r="I583" i="3"/>
  <c r="H583" i="3"/>
  <c r="G583" i="3"/>
  <c r="F583" i="3"/>
  <c r="E583" i="3"/>
  <c r="X582" i="3"/>
  <c r="W582" i="3"/>
  <c r="V582" i="3"/>
  <c r="Y582" i="3" s="1"/>
  <c r="U582" i="3"/>
  <c r="L582" i="3"/>
  <c r="K582" i="3"/>
  <c r="X581" i="3"/>
  <c r="W581" i="3"/>
  <c r="V581" i="3"/>
  <c r="Y581" i="3" s="1"/>
  <c r="U581" i="3"/>
  <c r="L581" i="3"/>
  <c r="K581" i="3"/>
  <c r="X580" i="3"/>
  <c r="W580" i="3"/>
  <c r="V580" i="3"/>
  <c r="Y580" i="3" s="1"/>
  <c r="U580" i="3"/>
  <c r="L580" i="3"/>
  <c r="K580" i="3"/>
  <c r="X579" i="3"/>
  <c r="W579" i="3"/>
  <c r="V579" i="3"/>
  <c r="U579" i="3"/>
  <c r="L579" i="3"/>
  <c r="Y579" i="3" s="1"/>
  <c r="K579" i="3"/>
  <c r="X578" i="3"/>
  <c r="W578" i="3"/>
  <c r="V578" i="3"/>
  <c r="Y578" i="3" s="1"/>
  <c r="U578" i="3"/>
  <c r="L578" i="3"/>
  <c r="K578" i="3"/>
  <c r="X577" i="3"/>
  <c r="W577" i="3"/>
  <c r="V577" i="3"/>
  <c r="Y577" i="3" s="1"/>
  <c r="U577" i="3"/>
  <c r="L577" i="3"/>
  <c r="K577" i="3"/>
  <c r="X576" i="3"/>
  <c r="W576" i="3"/>
  <c r="V576" i="3"/>
  <c r="Y576" i="3" s="1"/>
  <c r="U576" i="3"/>
  <c r="L576" i="3"/>
  <c r="K576" i="3"/>
  <c r="Y575" i="3"/>
  <c r="X575" i="3"/>
  <c r="W575" i="3"/>
  <c r="V575" i="3"/>
  <c r="U575" i="3"/>
  <c r="L575" i="3"/>
  <c r="K575" i="3"/>
  <c r="X574" i="3"/>
  <c r="W574" i="3"/>
  <c r="V574" i="3"/>
  <c r="Y574" i="3" s="1"/>
  <c r="U574" i="3"/>
  <c r="L574" i="3"/>
  <c r="K574" i="3"/>
  <c r="X573" i="3"/>
  <c r="W573" i="3"/>
  <c r="V573" i="3"/>
  <c r="U573" i="3"/>
  <c r="L573" i="3"/>
  <c r="Y573" i="3" s="1"/>
  <c r="K573" i="3"/>
  <c r="Y572" i="3"/>
  <c r="X572" i="3"/>
  <c r="W572" i="3"/>
  <c r="V572" i="3"/>
  <c r="U572" i="3"/>
  <c r="L572" i="3"/>
  <c r="K572" i="3"/>
  <c r="X571" i="3"/>
  <c r="W571" i="3"/>
  <c r="V571" i="3"/>
  <c r="U571" i="3"/>
  <c r="L571" i="3"/>
  <c r="Y571" i="3" s="1"/>
  <c r="K571" i="3"/>
  <c r="K583" i="3" s="1"/>
  <c r="X570" i="3"/>
  <c r="W570" i="3"/>
  <c r="V570" i="3"/>
  <c r="Y570" i="3" s="1"/>
  <c r="U570" i="3"/>
  <c r="L570" i="3"/>
  <c r="L583" i="3" s="1"/>
  <c r="C570" i="3" s="1"/>
  <c r="C583" i="3" s="1"/>
  <c r="K570" i="3"/>
  <c r="T550" i="3"/>
  <c r="S550" i="3"/>
  <c r="R550" i="3"/>
  <c r="W550" i="3" s="1"/>
  <c r="Q550" i="3"/>
  <c r="P550" i="3"/>
  <c r="O550" i="3"/>
  <c r="N550" i="3"/>
  <c r="M550" i="3"/>
  <c r="J550" i="3"/>
  <c r="I550" i="3"/>
  <c r="H550" i="3"/>
  <c r="G550" i="3"/>
  <c r="F550" i="3"/>
  <c r="E550" i="3"/>
  <c r="X549" i="3"/>
  <c r="W549" i="3"/>
  <c r="V549" i="3"/>
  <c r="U549" i="3"/>
  <c r="L549" i="3"/>
  <c r="Y549" i="3" s="1"/>
  <c r="K549" i="3"/>
  <c r="X548" i="3"/>
  <c r="W548" i="3"/>
  <c r="V548" i="3"/>
  <c r="Y548" i="3" s="1"/>
  <c r="U548" i="3"/>
  <c r="L548" i="3"/>
  <c r="K548" i="3"/>
  <c r="Y547" i="3"/>
  <c r="X547" i="3"/>
  <c r="W547" i="3"/>
  <c r="V547" i="3"/>
  <c r="U547" i="3"/>
  <c r="L547" i="3"/>
  <c r="K547" i="3"/>
  <c r="X546" i="3"/>
  <c r="W546" i="3"/>
  <c r="V546" i="3"/>
  <c r="U546" i="3"/>
  <c r="L546" i="3"/>
  <c r="K546" i="3"/>
  <c r="Y545" i="3"/>
  <c r="X545" i="3"/>
  <c r="W545" i="3"/>
  <c r="V545" i="3"/>
  <c r="U545" i="3"/>
  <c r="L545" i="3"/>
  <c r="K545" i="3"/>
  <c r="X544" i="3"/>
  <c r="W544" i="3"/>
  <c r="V544" i="3"/>
  <c r="U544" i="3"/>
  <c r="L544" i="3"/>
  <c r="K544" i="3"/>
  <c r="Y543" i="3"/>
  <c r="X543" i="3"/>
  <c r="W543" i="3"/>
  <c r="V543" i="3"/>
  <c r="U543" i="3"/>
  <c r="L543" i="3"/>
  <c r="K543" i="3"/>
  <c r="Y542" i="3"/>
  <c r="X542" i="3"/>
  <c r="W542" i="3"/>
  <c r="V542" i="3"/>
  <c r="U542" i="3"/>
  <c r="L542" i="3"/>
  <c r="K542" i="3"/>
  <c r="X541" i="3"/>
  <c r="W541" i="3"/>
  <c r="V541" i="3"/>
  <c r="U541" i="3"/>
  <c r="L541" i="3"/>
  <c r="Y541" i="3" s="1"/>
  <c r="K541" i="3"/>
  <c r="X540" i="3"/>
  <c r="W540" i="3"/>
  <c r="V540" i="3"/>
  <c r="Y540" i="3" s="1"/>
  <c r="U540" i="3"/>
  <c r="L540" i="3"/>
  <c r="K540" i="3"/>
  <c r="X539" i="3"/>
  <c r="W539" i="3"/>
  <c r="V539" i="3"/>
  <c r="Y539" i="3" s="1"/>
  <c r="U539" i="3"/>
  <c r="L539" i="3"/>
  <c r="K539" i="3"/>
  <c r="X538" i="3"/>
  <c r="W538" i="3"/>
  <c r="V538" i="3"/>
  <c r="U538" i="3"/>
  <c r="L538" i="3"/>
  <c r="K538" i="3"/>
  <c r="X537" i="3"/>
  <c r="W537" i="3"/>
  <c r="V537" i="3"/>
  <c r="U537" i="3"/>
  <c r="L537" i="3"/>
  <c r="Y537" i="3" s="1"/>
  <c r="K537" i="3"/>
  <c r="T517" i="3"/>
  <c r="S517" i="3"/>
  <c r="R517" i="3"/>
  <c r="Q517" i="3"/>
  <c r="P517" i="3"/>
  <c r="O517" i="3"/>
  <c r="N517" i="3"/>
  <c r="M517" i="3"/>
  <c r="J517" i="3"/>
  <c r="X517" i="3" s="1"/>
  <c r="I517" i="3"/>
  <c r="H517" i="3"/>
  <c r="G517" i="3"/>
  <c r="F517" i="3"/>
  <c r="E517" i="3"/>
  <c r="X516" i="3"/>
  <c r="W516" i="3"/>
  <c r="V516" i="3"/>
  <c r="U516" i="3"/>
  <c r="L516" i="3"/>
  <c r="K516" i="3"/>
  <c r="X515" i="3"/>
  <c r="W515" i="3"/>
  <c r="V515" i="3"/>
  <c r="Y515" i="3" s="1"/>
  <c r="U515" i="3"/>
  <c r="L515" i="3"/>
  <c r="K515" i="3"/>
  <c r="X514" i="3"/>
  <c r="W514" i="3"/>
  <c r="V514" i="3"/>
  <c r="U514" i="3"/>
  <c r="L514" i="3"/>
  <c r="K514" i="3"/>
  <c r="Y513" i="3"/>
  <c r="X513" i="3"/>
  <c r="W513" i="3"/>
  <c r="V513" i="3"/>
  <c r="U513" i="3"/>
  <c r="L513" i="3"/>
  <c r="K513" i="3"/>
  <c r="X512" i="3"/>
  <c r="W512" i="3"/>
  <c r="V512" i="3"/>
  <c r="U512" i="3"/>
  <c r="L512" i="3"/>
  <c r="Y512" i="3" s="1"/>
  <c r="K512" i="3"/>
  <c r="X511" i="3"/>
  <c r="W511" i="3"/>
  <c r="V511" i="3"/>
  <c r="U511" i="3"/>
  <c r="L511" i="3"/>
  <c r="Y511" i="3" s="1"/>
  <c r="K511" i="3"/>
  <c r="X510" i="3"/>
  <c r="W510" i="3"/>
  <c r="V510" i="3"/>
  <c r="Y510" i="3" s="1"/>
  <c r="U510" i="3"/>
  <c r="L510" i="3"/>
  <c r="K510" i="3"/>
  <c r="X509" i="3"/>
  <c r="W509" i="3"/>
  <c r="V509" i="3"/>
  <c r="U509" i="3"/>
  <c r="L509" i="3"/>
  <c r="K509" i="3"/>
  <c r="X508" i="3"/>
  <c r="W508" i="3"/>
  <c r="V508" i="3"/>
  <c r="Y508" i="3" s="1"/>
  <c r="U508" i="3"/>
  <c r="L508" i="3"/>
  <c r="K508" i="3"/>
  <c r="X507" i="3"/>
  <c r="W507" i="3"/>
  <c r="V507" i="3"/>
  <c r="U507" i="3"/>
  <c r="L507" i="3"/>
  <c r="Y507" i="3" s="1"/>
  <c r="K507" i="3"/>
  <c r="X506" i="3"/>
  <c r="W506" i="3"/>
  <c r="V506" i="3"/>
  <c r="U506" i="3"/>
  <c r="L506" i="3"/>
  <c r="K506" i="3"/>
  <c r="Y505" i="3"/>
  <c r="X505" i="3"/>
  <c r="W505" i="3"/>
  <c r="V505" i="3"/>
  <c r="U505" i="3"/>
  <c r="L505" i="3"/>
  <c r="K505" i="3"/>
  <c r="X504" i="3"/>
  <c r="W504" i="3"/>
  <c r="V504" i="3"/>
  <c r="Y504" i="3" s="1"/>
  <c r="U504" i="3"/>
  <c r="L504" i="3"/>
  <c r="K504" i="3"/>
  <c r="T484" i="3"/>
  <c r="S484" i="3"/>
  <c r="R484" i="3"/>
  <c r="Q484" i="3"/>
  <c r="P484" i="3"/>
  <c r="O484" i="3"/>
  <c r="N484" i="3"/>
  <c r="M484" i="3"/>
  <c r="J484" i="3"/>
  <c r="X484" i="3" s="1"/>
  <c r="I484" i="3"/>
  <c r="H484" i="3"/>
  <c r="G484" i="3"/>
  <c r="F484" i="3"/>
  <c r="E484" i="3"/>
  <c r="X483" i="3"/>
  <c r="W483" i="3"/>
  <c r="V483" i="3"/>
  <c r="U483" i="3"/>
  <c r="L483" i="3"/>
  <c r="Y483" i="3" s="1"/>
  <c r="K483" i="3"/>
  <c r="Y482" i="3"/>
  <c r="X482" i="3"/>
  <c r="W482" i="3"/>
  <c r="V482" i="3"/>
  <c r="U482" i="3"/>
  <c r="L482" i="3"/>
  <c r="K482" i="3"/>
  <c r="X481" i="3"/>
  <c r="W481" i="3"/>
  <c r="V481" i="3"/>
  <c r="U481" i="3"/>
  <c r="L481" i="3"/>
  <c r="Y481" i="3" s="1"/>
  <c r="K481" i="3"/>
  <c r="X480" i="3"/>
  <c r="W480" i="3"/>
  <c r="V480" i="3"/>
  <c r="U480" i="3"/>
  <c r="L480" i="3"/>
  <c r="K480" i="3"/>
  <c r="X479" i="3"/>
  <c r="W479" i="3"/>
  <c r="V479" i="3"/>
  <c r="U479" i="3"/>
  <c r="L479" i="3"/>
  <c r="K479" i="3"/>
  <c r="X478" i="3"/>
  <c r="W478" i="3"/>
  <c r="V478" i="3"/>
  <c r="U478" i="3"/>
  <c r="L478" i="3"/>
  <c r="K478" i="3"/>
  <c r="X477" i="3"/>
  <c r="W477" i="3"/>
  <c r="V477" i="3"/>
  <c r="U477" i="3"/>
  <c r="L477" i="3"/>
  <c r="Y477" i="3" s="1"/>
  <c r="K477" i="3"/>
  <c r="X476" i="3"/>
  <c r="W476" i="3"/>
  <c r="V476" i="3"/>
  <c r="U476" i="3"/>
  <c r="L476" i="3"/>
  <c r="K476" i="3"/>
  <c r="Y475" i="3"/>
  <c r="X475" i="3"/>
  <c r="W475" i="3"/>
  <c r="V475" i="3"/>
  <c r="U475" i="3"/>
  <c r="L475" i="3"/>
  <c r="K475" i="3"/>
  <c r="X474" i="3"/>
  <c r="W474" i="3"/>
  <c r="V474" i="3"/>
  <c r="U474" i="3"/>
  <c r="L474" i="3"/>
  <c r="K474" i="3"/>
  <c r="X473" i="3"/>
  <c r="W473" i="3"/>
  <c r="V473" i="3"/>
  <c r="Y473" i="3" s="1"/>
  <c r="U473" i="3"/>
  <c r="L473" i="3"/>
  <c r="K473" i="3"/>
  <c r="X472" i="3"/>
  <c r="W472" i="3"/>
  <c r="V472" i="3"/>
  <c r="U472" i="3"/>
  <c r="L472" i="3"/>
  <c r="K472" i="3"/>
  <c r="Y471" i="3"/>
  <c r="X471" i="3"/>
  <c r="W471" i="3"/>
  <c r="V471" i="3"/>
  <c r="U471" i="3"/>
  <c r="L471" i="3"/>
  <c r="K471" i="3"/>
  <c r="T451" i="3"/>
  <c r="S451" i="3"/>
  <c r="R451" i="3"/>
  <c r="W451" i="3" s="1"/>
  <c r="Q451" i="3"/>
  <c r="P451" i="3"/>
  <c r="O451" i="3"/>
  <c r="N451" i="3"/>
  <c r="M451" i="3"/>
  <c r="J451" i="3"/>
  <c r="I451" i="3"/>
  <c r="H451" i="3"/>
  <c r="G451" i="3"/>
  <c r="F451" i="3"/>
  <c r="E451" i="3"/>
  <c r="X450" i="3"/>
  <c r="W450" i="3"/>
  <c r="V450" i="3"/>
  <c r="U450" i="3"/>
  <c r="L450" i="3"/>
  <c r="K450" i="3"/>
  <c r="X449" i="3"/>
  <c r="W449" i="3"/>
  <c r="V449" i="3"/>
  <c r="Y449" i="3" s="1"/>
  <c r="U449" i="3"/>
  <c r="L449" i="3"/>
  <c r="K449" i="3"/>
  <c r="X448" i="3"/>
  <c r="W448" i="3"/>
  <c r="V448" i="3"/>
  <c r="U448" i="3"/>
  <c r="L448" i="3"/>
  <c r="K448" i="3"/>
  <c r="X447" i="3"/>
  <c r="W447" i="3"/>
  <c r="V447" i="3"/>
  <c r="U447" i="3"/>
  <c r="L447" i="3"/>
  <c r="Y447" i="3" s="1"/>
  <c r="K447" i="3"/>
  <c r="X446" i="3"/>
  <c r="W446" i="3"/>
  <c r="V446" i="3"/>
  <c r="U446" i="3"/>
  <c r="L446" i="3"/>
  <c r="K446" i="3"/>
  <c r="Y445" i="3"/>
  <c r="X445" i="3"/>
  <c r="W445" i="3"/>
  <c r="V445" i="3"/>
  <c r="U445" i="3"/>
  <c r="L445" i="3"/>
  <c r="K445" i="3"/>
  <c r="X444" i="3"/>
  <c r="W444" i="3"/>
  <c r="V444" i="3"/>
  <c r="U444" i="3"/>
  <c r="L444" i="3"/>
  <c r="K444" i="3"/>
  <c r="X443" i="3"/>
  <c r="W443" i="3"/>
  <c r="V443" i="3"/>
  <c r="U443" i="3"/>
  <c r="L443" i="3"/>
  <c r="Y443" i="3" s="1"/>
  <c r="K443" i="3"/>
  <c r="X442" i="3"/>
  <c r="W442" i="3"/>
  <c r="V442" i="3"/>
  <c r="Y442" i="3" s="1"/>
  <c r="U442" i="3"/>
  <c r="L442" i="3"/>
  <c r="K442" i="3"/>
  <c r="X441" i="3"/>
  <c r="W441" i="3"/>
  <c r="V441" i="3"/>
  <c r="U441" i="3"/>
  <c r="L441" i="3"/>
  <c r="Y441" i="3" s="1"/>
  <c r="K441" i="3"/>
  <c r="X440" i="3"/>
  <c r="W440" i="3"/>
  <c r="V440" i="3"/>
  <c r="Y440" i="3" s="1"/>
  <c r="U440" i="3"/>
  <c r="L440" i="3"/>
  <c r="K440" i="3"/>
  <c r="X439" i="3"/>
  <c r="W439" i="3"/>
  <c r="V439" i="3"/>
  <c r="U439" i="3"/>
  <c r="L439" i="3"/>
  <c r="Y439" i="3" s="1"/>
  <c r="K439" i="3"/>
  <c r="X438" i="3"/>
  <c r="W438" i="3"/>
  <c r="V438" i="3"/>
  <c r="U438" i="3"/>
  <c r="L438" i="3"/>
  <c r="K438" i="3"/>
  <c r="T418" i="3"/>
  <c r="S418" i="3"/>
  <c r="R418" i="3"/>
  <c r="W418" i="3" s="1"/>
  <c r="Q418" i="3"/>
  <c r="P418" i="3"/>
  <c r="X418" i="3" s="1"/>
  <c r="O418" i="3"/>
  <c r="N418" i="3"/>
  <c r="M418" i="3"/>
  <c r="J418" i="3"/>
  <c r="I418" i="3"/>
  <c r="H418" i="3"/>
  <c r="G418" i="3"/>
  <c r="F418" i="3"/>
  <c r="E418" i="3"/>
  <c r="X417" i="3"/>
  <c r="W417" i="3"/>
  <c r="V417" i="3"/>
  <c r="U417" i="3"/>
  <c r="L417" i="3"/>
  <c r="Y417" i="3" s="1"/>
  <c r="K417" i="3"/>
  <c r="X416" i="3"/>
  <c r="W416" i="3"/>
  <c r="V416" i="3"/>
  <c r="U416" i="3"/>
  <c r="L416" i="3"/>
  <c r="K416" i="3"/>
  <c r="X415" i="3"/>
  <c r="W415" i="3"/>
  <c r="V415" i="3"/>
  <c r="U415" i="3"/>
  <c r="L415" i="3"/>
  <c r="Y415" i="3" s="1"/>
  <c r="K415" i="3"/>
  <c r="X414" i="3"/>
  <c r="W414" i="3"/>
  <c r="V414" i="3"/>
  <c r="U414" i="3"/>
  <c r="L414" i="3"/>
  <c r="K414" i="3"/>
  <c r="X413" i="3"/>
  <c r="W413" i="3"/>
  <c r="V413" i="3"/>
  <c r="Y413" i="3" s="1"/>
  <c r="U413" i="3"/>
  <c r="L413" i="3"/>
  <c r="K413" i="3"/>
  <c r="X412" i="3"/>
  <c r="W412" i="3"/>
  <c r="V412" i="3"/>
  <c r="U412" i="3"/>
  <c r="L412" i="3"/>
  <c r="K412" i="3"/>
  <c r="Y411" i="3"/>
  <c r="X411" i="3"/>
  <c r="W411" i="3"/>
  <c r="V411" i="3"/>
  <c r="U411" i="3"/>
  <c r="L411" i="3"/>
  <c r="K411" i="3"/>
  <c r="X410" i="3"/>
  <c r="W410" i="3"/>
  <c r="V410" i="3"/>
  <c r="U410" i="3"/>
  <c r="L410" i="3"/>
  <c r="K410" i="3"/>
  <c r="X409" i="3"/>
  <c r="W409" i="3"/>
  <c r="V409" i="3"/>
  <c r="U409" i="3"/>
  <c r="L409" i="3"/>
  <c r="Y409" i="3" s="1"/>
  <c r="K409" i="3"/>
  <c r="X408" i="3"/>
  <c r="W408" i="3"/>
  <c r="V408" i="3"/>
  <c r="U408" i="3"/>
  <c r="L408" i="3"/>
  <c r="K408" i="3"/>
  <c r="X407" i="3"/>
  <c r="W407" i="3"/>
  <c r="V407" i="3"/>
  <c r="U407" i="3"/>
  <c r="L407" i="3"/>
  <c r="K407" i="3"/>
  <c r="X406" i="3"/>
  <c r="W406" i="3"/>
  <c r="V406" i="3"/>
  <c r="U406" i="3"/>
  <c r="L406" i="3"/>
  <c r="K406" i="3"/>
  <c r="X405" i="3"/>
  <c r="W405" i="3"/>
  <c r="V405" i="3"/>
  <c r="U405" i="3"/>
  <c r="L405" i="3"/>
  <c r="Y405" i="3" s="1"/>
  <c r="K405" i="3"/>
  <c r="T385" i="3"/>
  <c r="S385" i="3"/>
  <c r="R385" i="3"/>
  <c r="W385" i="3" s="1"/>
  <c r="Q385" i="3"/>
  <c r="P385" i="3"/>
  <c r="O385" i="3"/>
  <c r="N385" i="3"/>
  <c r="M385" i="3"/>
  <c r="J385" i="3"/>
  <c r="I385" i="3"/>
  <c r="H385" i="3"/>
  <c r="G385" i="3"/>
  <c r="F385" i="3"/>
  <c r="E385" i="3"/>
  <c r="X384" i="3"/>
  <c r="W384" i="3"/>
  <c r="V384" i="3"/>
  <c r="U384" i="3"/>
  <c r="L384" i="3"/>
  <c r="K384" i="3"/>
  <c r="Y383" i="3"/>
  <c r="X383" i="3"/>
  <c r="W383" i="3"/>
  <c r="V383" i="3"/>
  <c r="U383" i="3"/>
  <c r="L383" i="3"/>
  <c r="K383" i="3"/>
  <c r="X382" i="3"/>
  <c r="W382" i="3"/>
  <c r="V382" i="3"/>
  <c r="Y382" i="3" s="1"/>
  <c r="U382" i="3"/>
  <c r="L382" i="3"/>
  <c r="K382" i="3"/>
  <c r="X381" i="3"/>
  <c r="W381" i="3"/>
  <c r="V381" i="3"/>
  <c r="U381" i="3"/>
  <c r="L381" i="3"/>
  <c r="Y381" i="3" s="1"/>
  <c r="K381" i="3"/>
  <c r="Y380" i="3"/>
  <c r="X380" i="3"/>
  <c r="W380" i="3"/>
  <c r="V380" i="3"/>
  <c r="U380" i="3"/>
  <c r="L380" i="3"/>
  <c r="K380" i="3"/>
  <c r="X379" i="3"/>
  <c r="W379" i="3"/>
  <c r="V379" i="3"/>
  <c r="U379" i="3"/>
  <c r="L379" i="3"/>
  <c r="Y379" i="3" s="1"/>
  <c r="K379" i="3"/>
  <c r="X378" i="3"/>
  <c r="W378" i="3"/>
  <c r="V378" i="3"/>
  <c r="U378" i="3"/>
  <c r="L378" i="3"/>
  <c r="K378" i="3"/>
  <c r="X377" i="3"/>
  <c r="W377" i="3"/>
  <c r="V377" i="3"/>
  <c r="U377" i="3"/>
  <c r="L377" i="3"/>
  <c r="K377" i="3"/>
  <c r="X376" i="3"/>
  <c r="W376" i="3"/>
  <c r="V376" i="3"/>
  <c r="Y376" i="3" s="1"/>
  <c r="U376" i="3"/>
  <c r="L376" i="3"/>
  <c r="K376" i="3"/>
  <c r="X375" i="3"/>
  <c r="W375" i="3"/>
  <c r="V375" i="3"/>
  <c r="U375" i="3"/>
  <c r="L375" i="3"/>
  <c r="Y375" i="3" s="1"/>
  <c r="K375" i="3"/>
  <c r="X374" i="3"/>
  <c r="W374" i="3"/>
  <c r="V374" i="3"/>
  <c r="Y374" i="3" s="1"/>
  <c r="U374" i="3"/>
  <c r="L374" i="3"/>
  <c r="K374" i="3"/>
  <c r="Y373" i="3"/>
  <c r="X373" i="3"/>
  <c r="W373" i="3"/>
  <c r="V373" i="3"/>
  <c r="U373" i="3"/>
  <c r="L373" i="3"/>
  <c r="K373" i="3"/>
  <c r="X372" i="3"/>
  <c r="W372" i="3"/>
  <c r="V372" i="3"/>
  <c r="U372" i="3"/>
  <c r="L372" i="3"/>
  <c r="K372" i="3"/>
  <c r="T352" i="3"/>
  <c r="S352" i="3"/>
  <c r="R352" i="3"/>
  <c r="W352" i="3" s="1"/>
  <c r="Q352" i="3"/>
  <c r="P352" i="3"/>
  <c r="O352" i="3"/>
  <c r="N352" i="3"/>
  <c r="M352" i="3"/>
  <c r="J352" i="3"/>
  <c r="I352" i="3"/>
  <c r="H352" i="3"/>
  <c r="G352" i="3"/>
  <c r="F352" i="3"/>
  <c r="E352" i="3"/>
  <c r="Y351" i="3"/>
  <c r="X351" i="3"/>
  <c r="W351" i="3"/>
  <c r="V351" i="3"/>
  <c r="U351" i="3"/>
  <c r="L351" i="3"/>
  <c r="K351" i="3"/>
  <c r="X350" i="3"/>
  <c r="W350" i="3"/>
  <c r="V350" i="3"/>
  <c r="U350" i="3"/>
  <c r="L350" i="3"/>
  <c r="Y350" i="3" s="1"/>
  <c r="K350" i="3"/>
  <c r="Y349" i="3"/>
  <c r="X349" i="3"/>
  <c r="W349" i="3"/>
  <c r="V349" i="3"/>
  <c r="U349" i="3"/>
  <c r="L349" i="3"/>
  <c r="K349" i="3"/>
  <c r="X348" i="3"/>
  <c r="W348" i="3"/>
  <c r="V348" i="3"/>
  <c r="U348" i="3"/>
  <c r="L348" i="3"/>
  <c r="K348" i="3"/>
  <c r="X347" i="3"/>
  <c r="W347" i="3"/>
  <c r="V347" i="3"/>
  <c r="U347" i="3"/>
  <c r="L347" i="3"/>
  <c r="K347" i="3"/>
  <c r="X346" i="3"/>
  <c r="W346" i="3"/>
  <c r="V346" i="3"/>
  <c r="U346" i="3"/>
  <c r="L346" i="3"/>
  <c r="K346" i="3"/>
  <c r="X345" i="3"/>
  <c r="W345" i="3"/>
  <c r="V345" i="3"/>
  <c r="U345" i="3"/>
  <c r="L345" i="3"/>
  <c r="Y345" i="3" s="1"/>
  <c r="K345" i="3"/>
  <c r="X344" i="3"/>
  <c r="W344" i="3"/>
  <c r="V344" i="3"/>
  <c r="U344" i="3"/>
  <c r="L344" i="3"/>
  <c r="K344" i="3"/>
  <c r="Y343" i="3"/>
  <c r="X343" i="3"/>
  <c r="W343" i="3"/>
  <c r="V343" i="3"/>
  <c r="U343" i="3"/>
  <c r="L343" i="3"/>
  <c r="K343" i="3"/>
  <c r="X342" i="3"/>
  <c r="W342" i="3"/>
  <c r="V342" i="3"/>
  <c r="U342" i="3"/>
  <c r="L342" i="3"/>
  <c r="K342" i="3"/>
  <c r="X341" i="3"/>
  <c r="W341" i="3"/>
  <c r="V341" i="3"/>
  <c r="U341" i="3"/>
  <c r="L341" i="3"/>
  <c r="Y341" i="3" s="1"/>
  <c r="K341" i="3"/>
  <c r="X340" i="3"/>
  <c r="W340" i="3"/>
  <c r="V340" i="3"/>
  <c r="U340" i="3"/>
  <c r="L340" i="3"/>
  <c r="K340" i="3"/>
  <c r="Y339" i="3"/>
  <c r="X339" i="3"/>
  <c r="W339" i="3"/>
  <c r="V339" i="3"/>
  <c r="U339" i="3"/>
  <c r="L339" i="3"/>
  <c r="K339" i="3"/>
  <c r="W319" i="3"/>
  <c r="T319" i="3"/>
  <c r="S319" i="3"/>
  <c r="R319" i="3"/>
  <c r="Q319" i="3"/>
  <c r="P319" i="3"/>
  <c r="O319" i="3"/>
  <c r="N319" i="3"/>
  <c r="M319" i="3"/>
  <c r="J319" i="3"/>
  <c r="I319" i="3"/>
  <c r="H319" i="3"/>
  <c r="G319" i="3"/>
  <c r="F319" i="3"/>
  <c r="E319" i="3"/>
  <c r="X318" i="3"/>
  <c r="W318" i="3"/>
  <c r="V318" i="3"/>
  <c r="U318" i="3"/>
  <c r="L318" i="3"/>
  <c r="K318" i="3"/>
  <c r="X317" i="3"/>
  <c r="W317" i="3"/>
  <c r="V317" i="3"/>
  <c r="Y317" i="3" s="1"/>
  <c r="U317" i="3"/>
  <c r="L317" i="3"/>
  <c r="K317" i="3"/>
  <c r="X316" i="3"/>
  <c r="W316" i="3"/>
  <c r="V316" i="3"/>
  <c r="U316" i="3"/>
  <c r="L316" i="3"/>
  <c r="K316" i="3"/>
  <c r="X315" i="3"/>
  <c r="W315" i="3"/>
  <c r="V315" i="3"/>
  <c r="U315" i="3"/>
  <c r="L315" i="3"/>
  <c r="K315" i="3"/>
  <c r="X314" i="3"/>
  <c r="W314" i="3"/>
  <c r="V314" i="3"/>
  <c r="U314" i="3"/>
  <c r="L314" i="3"/>
  <c r="K314" i="3"/>
  <c r="X313" i="3"/>
  <c r="W313" i="3"/>
  <c r="V313" i="3"/>
  <c r="Y313" i="3" s="1"/>
  <c r="U313" i="3"/>
  <c r="L313" i="3"/>
  <c r="K313" i="3"/>
  <c r="X312" i="3"/>
  <c r="W312" i="3"/>
  <c r="V312" i="3"/>
  <c r="U312" i="3"/>
  <c r="L312" i="3"/>
  <c r="K312" i="3"/>
  <c r="X311" i="3"/>
  <c r="W311" i="3"/>
  <c r="V311" i="3"/>
  <c r="Y311" i="3" s="1"/>
  <c r="U311" i="3"/>
  <c r="L311" i="3"/>
  <c r="K311" i="3"/>
  <c r="X310" i="3"/>
  <c r="W310" i="3"/>
  <c r="V310" i="3"/>
  <c r="Y310" i="3" s="1"/>
  <c r="U310" i="3"/>
  <c r="L310" i="3"/>
  <c r="K310" i="3"/>
  <c r="Y309" i="3"/>
  <c r="X309" i="3"/>
  <c r="W309" i="3"/>
  <c r="V309" i="3"/>
  <c r="U309" i="3"/>
  <c r="L309" i="3"/>
  <c r="K309" i="3"/>
  <c r="X308" i="3"/>
  <c r="W308" i="3"/>
  <c r="V308" i="3"/>
  <c r="U308" i="3"/>
  <c r="L308" i="3"/>
  <c r="Y308" i="3" s="1"/>
  <c r="K308" i="3"/>
  <c r="Y307" i="3"/>
  <c r="X307" i="3"/>
  <c r="W307" i="3"/>
  <c r="V307" i="3"/>
  <c r="U307" i="3"/>
  <c r="L307" i="3"/>
  <c r="K307" i="3"/>
  <c r="X306" i="3"/>
  <c r="W306" i="3"/>
  <c r="V306" i="3"/>
  <c r="U306" i="3"/>
  <c r="L306" i="3"/>
  <c r="K306" i="3"/>
  <c r="T286" i="3"/>
  <c r="S286" i="3"/>
  <c r="R286" i="3"/>
  <c r="Q286" i="3"/>
  <c r="P286" i="3"/>
  <c r="O286" i="3"/>
  <c r="N286" i="3"/>
  <c r="M286" i="3"/>
  <c r="J286" i="3"/>
  <c r="X286" i="3" s="1"/>
  <c r="I286" i="3"/>
  <c r="H286" i="3"/>
  <c r="G286" i="3"/>
  <c r="F286" i="3"/>
  <c r="E286" i="3"/>
  <c r="X285" i="3"/>
  <c r="W285" i="3"/>
  <c r="V285" i="3"/>
  <c r="U285" i="3"/>
  <c r="L285" i="3"/>
  <c r="Y285" i="3" s="1"/>
  <c r="K285" i="3"/>
  <c r="X284" i="3"/>
  <c r="W284" i="3"/>
  <c r="V284" i="3"/>
  <c r="Y284" i="3" s="1"/>
  <c r="U284" i="3"/>
  <c r="L284" i="3"/>
  <c r="K284" i="3"/>
  <c r="X283" i="3"/>
  <c r="W283" i="3"/>
  <c r="V283" i="3"/>
  <c r="U283" i="3"/>
  <c r="L283" i="3"/>
  <c r="Y283" i="3" s="1"/>
  <c r="K283" i="3"/>
  <c r="X282" i="3"/>
  <c r="W282" i="3"/>
  <c r="V282" i="3"/>
  <c r="Y282" i="3" s="1"/>
  <c r="U282" i="3"/>
  <c r="L282" i="3"/>
  <c r="K282" i="3"/>
  <c r="X281" i="3"/>
  <c r="W281" i="3"/>
  <c r="V281" i="3"/>
  <c r="U281" i="3"/>
  <c r="L281" i="3"/>
  <c r="K281" i="3"/>
  <c r="X280" i="3"/>
  <c r="W280" i="3"/>
  <c r="V280" i="3"/>
  <c r="U280" i="3"/>
  <c r="L280" i="3"/>
  <c r="K280" i="3"/>
  <c r="Y279" i="3"/>
  <c r="X279" i="3"/>
  <c r="W279" i="3"/>
  <c r="V279" i="3"/>
  <c r="U279" i="3"/>
  <c r="L279" i="3"/>
  <c r="K279" i="3"/>
  <c r="Y278" i="3"/>
  <c r="X278" i="3"/>
  <c r="W278" i="3"/>
  <c r="V278" i="3"/>
  <c r="U278" i="3"/>
  <c r="L278" i="3"/>
  <c r="K278" i="3"/>
  <c r="X277" i="3"/>
  <c r="W277" i="3"/>
  <c r="V277" i="3"/>
  <c r="U277" i="3"/>
  <c r="L277" i="3"/>
  <c r="Y277" i="3" s="1"/>
  <c r="K277" i="3"/>
  <c r="X276" i="3"/>
  <c r="W276" i="3"/>
  <c r="V276" i="3"/>
  <c r="U276" i="3"/>
  <c r="L276" i="3"/>
  <c r="K276" i="3"/>
  <c r="X275" i="3"/>
  <c r="W275" i="3"/>
  <c r="V275" i="3"/>
  <c r="Y275" i="3" s="1"/>
  <c r="U275" i="3"/>
  <c r="L275" i="3"/>
  <c r="K275" i="3"/>
  <c r="X274" i="3"/>
  <c r="W274" i="3"/>
  <c r="V274" i="3"/>
  <c r="U274" i="3"/>
  <c r="L274" i="3"/>
  <c r="K274" i="3"/>
  <c r="X273" i="3"/>
  <c r="W273" i="3"/>
  <c r="V273" i="3"/>
  <c r="U273" i="3"/>
  <c r="L273" i="3"/>
  <c r="Y273" i="3" s="1"/>
  <c r="K273" i="3"/>
  <c r="T253" i="3"/>
  <c r="S253" i="3"/>
  <c r="R253" i="3"/>
  <c r="Q253" i="3"/>
  <c r="P253" i="3"/>
  <c r="O253" i="3"/>
  <c r="N253" i="3"/>
  <c r="M253" i="3"/>
  <c r="J253" i="3"/>
  <c r="X253" i="3" s="1"/>
  <c r="I253" i="3"/>
  <c r="H253" i="3"/>
  <c r="G253" i="3"/>
  <c r="F253" i="3"/>
  <c r="E253" i="3"/>
  <c r="X252" i="3"/>
  <c r="W252" i="3"/>
  <c r="V252" i="3"/>
  <c r="U252" i="3"/>
  <c r="L252" i="3"/>
  <c r="K252" i="3"/>
  <c r="Y251" i="3"/>
  <c r="X251" i="3"/>
  <c r="W251" i="3"/>
  <c r="V251" i="3"/>
  <c r="U251" i="3"/>
  <c r="L251" i="3"/>
  <c r="K251" i="3"/>
  <c r="X250" i="3"/>
  <c r="W250" i="3"/>
  <c r="V250" i="3"/>
  <c r="U250" i="3"/>
  <c r="L250" i="3"/>
  <c r="K250" i="3"/>
  <c r="Y249" i="3"/>
  <c r="X249" i="3"/>
  <c r="W249" i="3"/>
  <c r="V249" i="3"/>
  <c r="U249" i="3"/>
  <c r="L249" i="3"/>
  <c r="K249" i="3"/>
  <c r="Y248" i="3"/>
  <c r="X248" i="3"/>
  <c r="W248" i="3"/>
  <c r="V248" i="3"/>
  <c r="U248" i="3"/>
  <c r="L248" i="3"/>
  <c r="K248" i="3"/>
  <c r="X247" i="3"/>
  <c r="W247" i="3"/>
  <c r="V247" i="3"/>
  <c r="U247" i="3"/>
  <c r="L247" i="3"/>
  <c r="Y247" i="3" s="1"/>
  <c r="K247" i="3"/>
  <c r="X246" i="3"/>
  <c r="W246" i="3"/>
  <c r="V246" i="3"/>
  <c r="U246" i="3"/>
  <c r="L246" i="3"/>
  <c r="K246" i="3"/>
  <c r="X245" i="3"/>
  <c r="W245" i="3"/>
  <c r="V245" i="3"/>
  <c r="U245" i="3"/>
  <c r="L245" i="3"/>
  <c r="K245" i="3"/>
  <c r="X244" i="3"/>
  <c r="W244" i="3"/>
  <c r="V244" i="3"/>
  <c r="Y244" i="3" s="1"/>
  <c r="U244" i="3"/>
  <c r="L244" i="3"/>
  <c r="K244" i="3"/>
  <c r="X243" i="3"/>
  <c r="W243" i="3"/>
  <c r="V243" i="3"/>
  <c r="U243" i="3"/>
  <c r="L243" i="3"/>
  <c r="Y243" i="3" s="1"/>
  <c r="K243" i="3"/>
  <c r="X242" i="3"/>
  <c r="W242" i="3"/>
  <c r="V242" i="3"/>
  <c r="Y242" i="3" s="1"/>
  <c r="U242" i="3"/>
  <c r="L242" i="3"/>
  <c r="K242" i="3"/>
  <c r="Y241" i="3"/>
  <c r="X241" i="3"/>
  <c r="W241" i="3"/>
  <c r="V241" i="3"/>
  <c r="U241" i="3"/>
  <c r="L241" i="3"/>
  <c r="K241" i="3"/>
  <c r="X240" i="3"/>
  <c r="W240" i="3"/>
  <c r="V240" i="3"/>
  <c r="U240" i="3"/>
  <c r="L240" i="3"/>
  <c r="K240" i="3"/>
  <c r="T220" i="3"/>
  <c r="S220" i="3"/>
  <c r="R220" i="3"/>
  <c r="W220" i="3" s="1"/>
  <c r="Q220" i="3"/>
  <c r="P220" i="3"/>
  <c r="O220" i="3"/>
  <c r="N220" i="3"/>
  <c r="M220" i="3"/>
  <c r="J220" i="3"/>
  <c r="I220" i="3"/>
  <c r="H220" i="3"/>
  <c r="G220" i="3"/>
  <c r="F220" i="3"/>
  <c r="E220" i="3"/>
  <c r="X219" i="3"/>
  <c r="W219" i="3"/>
  <c r="V219" i="3"/>
  <c r="U219" i="3"/>
  <c r="L219" i="3"/>
  <c r="Y219" i="3" s="1"/>
  <c r="K219" i="3"/>
  <c r="X218" i="3"/>
  <c r="W218" i="3"/>
  <c r="V218" i="3"/>
  <c r="U218" i="3"/>
  <c r="L218" i="3"/>
  <c r="Y218" i="3" s="1"/>
  <c r="K218" i="3"/>
  <c r="X217" i="3"/>
  <c r="W217" i="3"/>
  <c r="V217" i="3"/>
  <c r="Y217" i="3" s="1"/>
  <c r="U217" i="3"/>
  <c r="L217" i="3"/>
  <c r="K217" i="3"/>
  <c r="X216" i="3"/>
  <c r="W216" i="3"/>
  <c r="V216" i="3"/>
  <c r="U216" i="3"/>
  <c r="L216" i="3"/>
  <c r="K216" i="3"/>
  <c r="X215" i="3"/>
  <c r="W215" i="3"/>
  <c r="V215" i="3"/>
  <c r="Y215" i="3" s="1"/>
  <c r="U215" i="3"/>
  <c r="L215" i="3"/>
  <c r="K215" i="3"/>
  <c r="X214" i="3"/>
  <c r="W214" i="3"/>
  <c r="V214" i="3"/>
  <c r="U214" i="3"/>
  <c r="L214" i="3"/>
  <c r="K214" i="3"/>
  <c r="X213" i="3"/>
  <c r="W213" i="3"/>
  <c r="V213" i="3"/>
  <c r="U213" i="3"/>
  <c r="L213" i="3"/>
  <c r="Y213" i="3" s="1"/>
  <c r="K213" i="3"/>
  <c r="X212" i="3"/>
  <c r="W212" i="3"/>
  <c r="V212" i="3"/>
  <c r="U212" i="3"/>
  <c r="L212" i="3"/>
  <c r="K212" i="3"/>
  <c r="Y211" i="3"/>
  <c r="X211" i="3"/>
  <c r="W211" i="3"/>
  <c r="V211" i="3"/>
  <c r="U211" i="3"/>
  <c r="L211" i="3"/>
  <c r="K211" i="3"/>
  <c r="X210" i="3"/>
  <c r="W210" i="3"/>
  <c r="V210" i="3"/>
  <c r="U210" i="3"/>
  <c r="L210" i="3"/>
  <c r="K210" i="3"/>
  <c r="Y209" i="3"/>
  <c r="X209" i="3"/>
  <c r="W209" i="3"/>
  <c r="V209" i="3"/>
  <c r="U209" i="3"/>
  <c r="L209" i="3"/>
  <c r="K209" i="3"/>
  <c r="X208" i="3"/>
  <c r="W208" i="3"/>
  <c r="V208" i="3"/>
  <c r="U208" i="3"/>
  <c r="L208" i="3"/>
  <c r="K208" i="3"/>
  <c r="Y207" i="3"/>
  <c r="X207" i="3"/>
  <c r="W207" i="3"/>
  <c r="V207" i="3"/>
  <c r="U207" i="3"/>
  <c r="L207" i="3"/>
  <c r="K207" i="3"/>
  <c r="T187" i="3"/>
  <c r="S187" i="3"/>
  <c r="R187" i="3"/>
  <c r="Q187" i="3"/>
  <c r="P187" i="3"/>
  <c r="X187" i="3" s="1"/>
  <c r="O187" i="3"/>
  <c r="N187" i="3"/>
  <c r="M187" i="3"/>
  <c r="J187" i="3"/>
  <c r="I187" i="3"/>
  <c r="H187" i="3"/>
  <c r="G187" i="3"/>
  <c r="F187" i="3"/>
  <c r="E187" i="3"/>
  <c r="X186" i="3"/>
  <c r="W186" i="3"/>
  <c r="V186" i="3"/>
  <c r="Y186" i="3" s="1"/>
  <c r="U186" i="3"/>
  <c r="L186" i="3"/>
  <c r="K186" i="3"/>
  <c r="X185" i="3"/>
  <c r="W185" i="3"/>
  <c r="V185" i="3"/>
  <c r="U185" i="3"/>
  <c r="L185" i="3"/>
  <c r="K185" i="3"/>
  <c r="X184" i="3"/>
  <c r="W184" i="3"/>
  <c r="V184" i="3"/>
  <c r="Y184" i="3" s="1"/>
  <c r="U184" i="3"/>
  <c r="L184" i="3"/>
  <c r="K184" i="3"/>
  <c r="X183" i="3"/>
  <c r="W183" i="3"/>
  <c r="V183" i="3"/>
  <c r="U183" i="3"/>
  <c r="L183" i="3"/>
  <c r="Y183" i="3" s="1"/>
  <c r="K183" i="3"/>
  <c r="X182" i="3"/>
  <c r="W182" i="3"/>
  <c r="V182" i="3"/>
  <c r="Y182" i="3" s="1"/>
  <c r="U182" i="3"/>
  <c r="L182" i="3"/>
  <c r="K182" i="3"/>
  <c r="X181" i="3"/>
  <c r="W181" i="3"/>
  <c r="V181" i="3"/>
  <c r="U181" i="3"/>
  <c r="L181" i="3"/>
  <c r="Y181" i="3" s="1"/>
  <c r="K181" i="3"/>
  <c r="X180" i="3"/>
  <c r="W180" i="3"/>
  <c r="V180" i="3"/>
  <c r="Y180" i="3" s="1"/>
  <c r="U180" i="3"/>
  <c r="L180" i="3"/>
  <c r="K180" i="3"/>
  <c r="X179" i="3"/>
  <c r="W179" i="3"/>
  <c r="V179" i="3"/>
  <c r="U179" i="3"/>
  <c r="L179" i="3"/>
  <c r="K179" i="3"/>
  <c r="X178" i="3"/>
  <c r="W178" i="3"/>
  <c r="V178" i="3"/>
  <c r="U178" i="3"/>
  <c r="L178" i="3"/>
  <c r="K178" i="3"/>
  <c r="X177" i="3"/>
  <c r="W177" i="3"/>
  <c r="V177" i="3"/>
  <c r="U177" i="3"/>
  <c r="L177" i="3"/>
  <c r="Y177" i="3" s="1"/>
  <c r="K177" i="3"/>
  <c r="X176" i="3"/>
  <c r="W176" i="3"/>
  <c r="V176" i="3"/>
  <c r="U176" i="3"/>
  <c r="L176" i="3"/>
  <c r="K176" i="3"/>
  <c r="X175" i="3"/>
  <c r="W175" i="3"/>
  <c r="V175" i="3"/>
  <c r="U175" i="3"/>
  <c r="L175" i="3"/>
  <c r="Y175" i="3" s="1"/>
  <c r="K175" i="3"/>
  <c r="X174" i="3"/>
  <c r="W174" i="3"/>
  <c r="V174" i="3"/>
  <c r="U174" i="3"/>
  <c r="L174" i="3"/>
  <c r="K174" i="3"/>
  <c r="T154" i="3"/>
  <c r="S154" i="3"/>
  <c r="R154" i="3"/>
  <c r="Q154" i="3"/>
  <c r="P154" i="3"/>
  <c r="O154" i="3"/>
  <c r="N154" i="3"/>
  <c r="M154" i="3"/>
  <c r="J154" i="3"/>
  <c r="I154" i="3"/>
  <c r="H154" i="3"/>
  <c r="G154" i="3"/>
  <c r="F154" i="3"/>
  <c r="E154" i="3"/>
  <c r="X153" i="3"/>
  <c r="W153" i="3"/>
  <c r="V153" i="3"/>
  <c r="U153" i="3"/>
  <c r="L153" i="3"/>
  <c r="K153" i="3"/>
  <c r="X152" i="3"/>
  <c r="W152" i="3"/>
  <c r="V152" i="3"/>
  <c r="Y152" i="3" s="1"/>
  <c r="U152" i="3"/>
  <c r="L152" i="3"/>
  <c r="K152" i="3"/>
  <c r="Y151" i="3"/>
  <c r="X151" i="3"/>
  <c r="W151" i="3"/>
  <c r="V151" i="3"/>
  <c r="U151" i="3"/>
  <c r="L151" i="3"/>
  <c r="K151" i="3"/>
  <c r="X150" i="3"/>
  <c r="W150" i="3"/>
  <c r="V150" i="3"/>
  <c r="U150" i="3"/>
  <c r="L150" i="3"/>
  <c r="K150" i="3"/>
  <c r="Y149" i="3"/>
  <c r="X149" i="3"/>
  <c r="W149" i="3"/>
  <c r="V149" i="3"/>
  <c r="U149" i="3"/>
  <c r="L149" i="3"/>
  <c r="K149" i="3"/>
  <c r="X148" i="3"/>
  <c r="W148" i="3"/>
  <c r="V148" i="3"/>
  <c r="U148" i="3"/>
  <c r="L148" i="3"/>
  <c r="K148" i="3"/>
  <c r="Y147" i="3"/>
  <c r="X147" i="3"/>
  <c r="W147" i="3"/>
  <c r="V147" i="3"/>
  <c r="U147" i="3"/>
  <c r="L147" i="3"/>
  <c r="K147" i="3"/>
  <c r="X146" i="3"/>
  <c r="W146" i="3"/>
  <c r="V146" i="3"/>
  <c r="U146" i="3"/>
  <c r="L146" i="3"/>
  <c r="K146" i="3"/>
  <c r="X145" i="3"/>
  <c r="W145" i="3"/>
  <c r="V145" i="3"/>
  <c r="U145" i="3"/>
  <c r="L145" i="3"/>
  <c r="Y145" i="3" s="1"/>
  <c r="K145" i="3"/>
  <c r="X144" i="3"/>
  <c r="W144" i="3"/>
  <c r="V144" i="3"/>
  <c r="U144" i="3"/>
  <c r="L144" i="3"/>
  <c r="K144" i="3"/>
  <c r="X143" i="3"/>
  <c r="W143" i="3"/>
  <c r="V143" i="3"/>
  <c r="Y143" i="3" s="1"/>
  <c r="U143" i="3"/>
  <c r="L143" i="3"/>
  <c r="K143" i="3"/>
  <c r="X142" i="3"/>
  <c r="W142" i="3"/>
  <c r="V142" i="3"/>
  <c r="Y142" i="3" s="1"/>
  <c r="U142" i="3"/>
  <c r="L142" i="3"/>
  <c r="K142" i="3"/>
  <c r="X141" i="3"/>
  <c r="W141" i="3"/>
  <c r="V141" i="3"/>
  <c r="U141" i="3"/>
  <c r="L141" i="3"/>
  <c r="Y141" i="3" s="1"/>
  <c r="K141" i="3"/>
  <c r="T121" i="3"/>
  <c r="S121" i="3"/>
  <c r="R121" i="3"/>
  <c r="W121" i="3" s="1"/>
  <c r="Q121" i="3"/>
  <c r="P121" i="3"/>
  <c r="O121" i="3"/>
  <c r="N121" i="3"/>
  <c r="M121" i="3"/>
  <c r="J121" i="3"/>
  <c r="I121" i="3"/>
  <c r="H121" i="3"/>
  <c r="G121" i="3"/>
  <c r="F121" i="3"/>
  <c r="E121" i="3"/>
  <c r="X120" i="3"/>
  <c r="W120" i="3"/>
  <c r="V120" i="3"/>
  <c r="U120" i="3"/>
  <c r="L120" i="3"/>
  <c r="K120" i="3"/>
  <c r="X119" i="3"/>
  <c r="W119" i="3"/>
  <c r="V119" i="3"/>
  <c r="U119" i="3"/>
  <c r="L119" i="3"/>
  <c r="K119" i="3"/>
  <c r="X118" i="3"/>
  <c r="W118" i="3"/>
  <c r="V118" i="3"/>
  <c r="U118" i="3"/>
  <c r="L118" i="3"/>
  <c r="Y118" i="3" s="1"/>
  <c r="K118" i="3"/>
  <c r="X117" i="3"/>
  <c r="W117" i="3"/>
  <c r="V117" i="3"/>
  <c r="U117" i="3"/>
  <c r="L117" i="3"/>
  <c r="Y117" i="3" s="1"/>
  <c r="K117" i="3"/>
  <c r="X116" i="3"/>
  <c r="W116" i="3"/>
  <c r="V116" i="3"/>
  <c r="U116" i="3"/>
  <c r="L116" i="3"/>
  <c r="K116" i="3"/>
  <c r="X115" i="3"/>
  <c r="W115" i="3"/>
  <c r="V115" i="3"/>
  <c r="U115" i="3"/>
  <c r="L115" i="3"/>
  <c r="Y115" i="3" s="1"/>
  <c r="K115" i="3"/>
  <c r="X114" i="3"/>
  <c r="W114" i="3"/>
  <c r="V114" i="3"/>
  <c r="U114" i="3"/>
  <c r="L114" i="3"/>
  <c r="K114" i="3"/>
  <c r="X113" i="3"/>
  <c r="W113" i="3"/>
  <c r="V113" i="3"/>
  <c r="U113" i="3"/>
  <c r="L113" i="3"/>
  <c r="Y113" i="3" s="1"/>
  <c r="K113" i="3"/>
  <c r="X112" i="3"/>
  <c r="W112" i="3"/>
  <c r="V112" i="3"/>
  <c r="U112" i="3"/>
  <c r="L112" i="3"/>
  <c r="K112" i="3"/>
  <c r="X111" i="3"/>
  <c r="W111" i="3"/>
  <c r="V111" i="3"/>
  <c r="U111" i="3"/>
  <c r="L111" i="3"/>
  <c r="Y111" i="3" s="1"/>
  <c r="K111" i="3"/>
  <c r="X110" i="3"/>
  <c r="W110" i="3"/>
  <c r="V110" i="3"/>
  <c r="Y110" i="3" s="1"/>
  <c r="U110" i="3"/>
  <c r="L110" i="3"/>
  <c r="K110" i="3"/>
  <c r="Y109" i="3"/>
  <c r="X109" i="3"/>
  <c r="W109" i="3"/>
  <c r="V109" i="3"/>
  <c r="U109" i="3"/>
  <c r="L109" i="3"/>
  <c r="K109" i="3"/>
  <c r="X108" i="3"/>
  <c r="W108" i="3"/>
  <c r="V108" i="3"/>
  <c r="U108" i="3"/>
  <c r="L108" i="3"/>
  <c r="K108" i="3"/>
  <c r="T88" i="3"/>
  <c r="S88" i="3"/>
  <c r="R88" i="3"/>
  <c r="W88" i="3" s="1"/>
  <c r="Q88" i="3"/>
  <c r="P88" i="3"/>
  <c r="X88" i="3" s="1"/>
  <c r="O88" i="3"/>
  <c r="N88" i="3"/>
  <c r="M88" i="3"/>
  <c r="J88" i="3"/>
  <c r="I88" i="3"/>
  <c r="H88" i="3"/>
  <c r="G88" i="3"/>
  <c r="F88" i="3"/>
  <c r="E88" i="3"/>
  <c r="Y87" i="3"/>
  <c r="X87" i="3"/>
  <c r="W87" i="3"/>
  <c r="V87" i="3"/>
  <c r="U87" i="3"/>
  <c r="L87" i="3"/>
  <c r="K87" i="3"/>
  <c r="X86" i="3"/>
  <c r="W86" i="3"/>
  <c r="V86" i="3"/>
  <c r="U86" i="3"/>
  <c r="L86" i="3"/>
  <c r="Y86" i="3" s="1"/>
  <c r="K86" i="3"/>
  <c r="X85" i="3"/>
  <c r="W85" i="3"/>
  <c r="V85" i="3"/>
  <c r="Y85" i="3" s="1"/>
  <c r="U85" i="3"/>
  <c r="L85" i="3"/>
  <c r="K85" i="3"/>
  <c r="X84" i="3"/>
  <c r="W84" i="3"/>
  <c r="V84" i="3"/>
  <c r="U84" i="3"/>
  <c r="L84" i="3"/>
  <c r="K84" i="3"/>
  <c r="Y83" i="3"/>
  <c r="X83" i="3"/>
  <c r="W83" i="3"/>
  <c r="V83" i="3"/>
  <c r="U83" i="3"/>
  <c r="L83" i="3"/>
  <c r="K83" i="3"/>
  <c r="X82" i="3"/>
  <c r="W82" i="3"/>
  <c r="V82" i="3"/>
  <c r="U82" i="3"/>
  <c r="L82" i="3"/>
  <c r="K82" i="3"/>
  <c r="X81" i="3"/>
  <c r="W81" i="3"/>
  <c r="V81" i="3"/>
  <c r="U81" i="3"/>
  <c r="L81" i="3"/>
  <c r="Y81" i="3" s="1"/>
  <c r="K81" i="3"/>
  <c r="X80" i="3"/>
  <c r="W80" i="3"/>
  <c r="V80" i="3"/>
  <c r="U80" i="3"/>
  <c r="L80" i="3"/>
  <c r="K80" i="3"/>
  <c r="Y79" i="3"/>
  <c r="X79" i="3"/>
  <c r="W79" i="3"/>
  <c r="V79" i="3"/>
  <c r="U79" i="3"/>
  <c r="L79" i="3"/>
  <c r="K79" i="3"/>
  <c r="X78" i="3"/>
  <c r="W78" i="3"/>
  <c r="V78" i="3"/>
  <c r="U78" i="3"/>
  <c r="L78" i="3"/>
  <c r="K78" i="3"/>
  <c r="X77" i="3"/>
  <c r="W77" i="3"/>
  <c r="V77" i="3"/>
  <c r="U77" i="3"/>
  <c r="L77" i="3"/>
  <c r="Y77" i="3" s="1"/>
  <c r="K77" i="3"/>
  <c r="Y76" i="3"/>
  <c r="X76" i="3"/>
  <c r="W76" i="3"/>
  <c r="V76" i="3"/>
  <c r="V88" i="3" s="1"/>
  <c r="U76" i="3"/>
  <c r="L76" i="3"/>
  <c r="K76" i="3"/>
  <c r="X75" i="3"/>
  <c r="W75" i="3"/>
  <c r="V75" i="3"/>
  <c r="U75" i="3"/>
  <c r="L75" i="3"/>
  <c r="K75" i="3"/>
  <c r="T55" i="3"/>
  <c r="S55" i="3"/>
  <c r="R55" i="3"/>
  <c r="W55" i="3" s="1"/>
  <c r="Q55" i="3"/>
  <c r="P55" i="3"/>
  <c r="O55" i="3"/>
  <c r="N55" i="3"/>
  <c r="M55" i="3"/>
  <c r="J55" i="3"/>
  <c r="I55" i="3"/>
  <c r="H55" i="3"/>
  <c r="G55" i="3"/>
  <c r="F55" i="3"/>
  <c r="E55" i="3"/>
  <c r="X54" i="3"/>
  <c r="W54" i="3"/>
  <c r="V54" i="3"/>
  <c r="U54" i="3"/>
  <c r="L54" i="3"/>
  <c r="K54" i="3"/>
  <c r="Y53" i="3"/>
  <c r="X53" i="3"/>
  <c r="W53" i="3"/>
  <c r="V53" i="3"/>
  <c r="U53" i="3"/>
  <c r="L53" i="3"/>
  <c r="K53" i="3"/>
  <c r="X52" i="3"/>
  <c r="W52" i="3"/>
  <c r="V52" i="3"/>
  <c r="U52" i="3"/>
  <c r="L52" i="3"/>
  <c r="K52" i="3"/>
  <c r="X51" i="3"/>
  <c r="W51" i="3"/>
  <c r="V51" i="3"/>
  <c r="U51" i="3"/>
  <c r="L51" i="3"/>
  <c r="Y51" i="3" s="1"/>
  <c r="K51" i="3"/>
  <c r="X50" i="3"/>
  <c r="W50" i="3"/>
  <c r="V50" i="3"/>
  <c r="U50" i="3"/>
  <c r="L50" i="3"/>
  <c r="K50" i="3"/>
  <c r="X49" i="3"/>
  <c r="W49" i="3"/>
  <c r="V49" i="3"/>
  <c r="U49" i="3"/>
  <c r="L49" i="3"/>
  <c r="Y49" i="3" s="1"/>
  <c r="K49" i="3"/>
  <c r="X48" i="3"/>
  <c r="W48" i="3"/>
  <c r="V48" i="3"/>
  <c r="U48" i="3"/>
  <c r="L48" i="3"/>
  <c r="K48" i="3"/>
  <c r="X47" i="3"/>
  <c r="W47" i="3"/>
  <c r="V47" i="3"/>
  <c r="U47" i="3"/>
  <c r="L47" i="3"/>
  <c r="Y47" i="3" s="1"/>
  <c r="K47" i="3"/>
  <c r="X46" i="3"/>
  <c r="W46" i="3"/>
  <c r="V46" i="3"/>
  <c r="U46" i="3"/>
  <c r="L46" i="3"/>
  <c r="Y46" i="3" s="1"/>
  <c r="K46" i="3"/>
  <c r="X45" i="3"/>
  <c r="W45" i="3"/>
  <c r="V45" i="3"/>
  <c r="U45" i="3"/>
  <c r="L45" i="3"/>
  <c r="K45" i="3"/>
  <c r="X44" i="3"/>
  <c r="W44" i="3"/>
  <c r="V44" i="3"/>
  <c r="U44" i="3"/>
  <c r="L44" i="3"/>
  <c r="K44" i="3"/>
  <c r="Y43" i="3"/>
  <c r="X43" i="3"/>
  <c r="W43" i="3"/>
  <c r="V43" i="3"/>
  <c r="U43" i="3"/>
  <c r="L43" i="3"/>
  <c r="K43" i="3"/>
  <c r="X42" i="3"/>
  <c r="W42" i="3"/>
  <c r="V42" i="3"/>
  <c r="U42" i="3"/>
  <c r="L42" i="3"/>
  <c r="K42" i="3"/>
  <c r="T22" i="3"/>
  <c r="S22" i="3"/>
  <c r="R22" i="3"/>
  <c r="Q22" i="3"/>
  <c r="P22" i="3"/>
  <c r="O22" i="3"/>
  <c r="N22" i="3"/>
  <c r="M22" i="3"/>
  <c r="J22" i="3"/>
  <c r="I22" i="3"/>
  <c r="H22" i="3"/>
  <c r="G22" i="3"/>
  <c r="F22" i="3"/>
  <c r="E22" i="3"/>
  <c r="X21" i="3"/>
  <c r="W21" i="3"/>
  <c r="V21" i="3"/>
  <c r="U21" i="3"/>
  <c r="L21" i="3"/>
  <c r="Y21" i="3" s="1"/>
  <c r="K21" i="3"/>
  <c r="X20" i="3"/>
  <c r="W20" i="3"/>
  <c r="V20" i="3"/>
  <c r="Y20" i="3" s="1"/>
  <c r="U20" i="3"/>
  <c r="L20" i="3"/>
  <c r="K20" i="3"/>
  <c r="Y19" i="3"/>
  <c r="X19" i="3"/>
  <c r="W19" i="3"/>
  <c r="V19" i="3"/>
  <c r="U19" i="3"/>
  <c r="L19" i="3"/>
  <c r="K19" i="3"/>
  <c r="X18" i="3"/>
  <c r="W18" i="3"/>
  <c r="V18" i="3"/>
  <c r="U18" i="3"/>
  <c r="L18" i="3"/>
  <c r="K18" i="3"/>
  <c r="X17" i="3"/>
  <c r="W17" i="3"/>
  <c r="V17" i="3"/>
  <c r="U17" i="3"/>
  <c r="L17" i="3"/>
  <c r="Y17" i="3" s="1"/>
  <c r="K17" i="3"/>
  <c r="X16" i="3"/>
  <c r="W16" i="3"/>
  <c r="V16" i="3"/>
  <c r="U16" i="3"/>
  <c r="L16" i="3"/>
  <c r="K16" i="3"/>
  <c r="X15" i="3"/>
  <c r="W15" i="3"/>
  <c r="V15" i="3"/>
  <c r="U15" i="3"/>
  <c r="L15" i="3"/>
  <c r="Y15" i="3" s="1"/>
  <c r="K15" i="3"/>
  <c r="X14" i="3"/>
  <c r="W14" i="3"/>
  <c r="V14" i="3"/>
  <c r="U14" i="3"/>
  <c r="L14" i="3"/>
  <c r="K14" i="3"/>
  <c r="X13" i="3"/>
  <c r="W13" i="3"/>
  <c r="V13" i="3"/>
  <c r="Y13" i="3" s="1"/>
  <c r="U13" i="3"/>
  <c r="L13" i="3"/>
  <c r="K13" i="3"/>
  <c r="X12" i="3"/>
  <c r="W12" i="3"/>
  <c r="V12" i="3"/>
  <c r="Y12" i="3" s="1"/>
  <c r="U12" i="3"/>
  <c r="L12" i="3"/>
  <c r="K12" i="3"/>
  <c r="X11" i="3"/>
  <c r="W11" i="3"/>
  <c r="V11" i="3"/>
  <c r="Y11" i="3" s="1"/>
  <c r="U11" i="3"/>
  <c r="L11" i="3"/>
  <c r="K11" i="3"/>
  <c r="Y10" i="3"/>
  <c r="X10" i="3"/>
  <c r="W10" i="3"/>
  <c r="V10" i="3"/>
  <c r="V22" i="3" s="1"/>
  <c r="U10" i="3"/>
  <c r="L10" i="3"/>
  <c r="K10" i="3"/>
  <c r="X9" i="3"/>
  <c r="W9" i="3"/>
  <c r="V9" i="3"/>
  <c r="U9" i="3"/>
  <c r="L9" i="3"/>
  <c r="Y9" i="3" s="1"/>
  <c r="K9" i="3"/>
  <c r="Y1242" i="3" l="1"/>
  <c r="Y1240" i="3"/>
  <c r="U1243" i="3"/>
  <c r="Y1238" i="3"/>
  <c r="Y1236" i="3"/>
  <c r="Y1234" i="3"/>
  <c r="Y1233" i="3"/>
  <c r="X1243" i="3"/>
  <c r="Y1230" i="3"/>
  <c r="W1243" i="3"/>
  <c r="Y647" i="3"/>
  <c r="Y646" i="3"/>
  <c r="Y642" i="3"/>
  <c r="Y641" i="3"/>
  <c r="U649" i="3"/>
  <c r="X649" i="3"/>
  <c r="Y638" i="3"/>
  <c r="V1210" i="3"/>
  <c r="V1211" i="3" s="1"/>
  <c r="W1210" i="3"/>
  <c r="V1177" i="3"/>
  <c r="Y1168" i="3"/>
  <c r="W1177" i="3"/>
  <c r="K1177" i="3"/>
  <c r="V1144" i="3"/>
  <c r="U1144" i="3"/>
  <c r="X1144" i="3"/>
  <c r="K1144" i="3"/>
  <c r="W1144" i="3"/>
  <c r="Y1099" i="3"/>
  <c r="K1111" i="3"/>
  <c r="U1078" i="3"/>
  <c r="L1078" i="3"/>
  <c r="C1065" i="3" s="1"/>
  <c r="W1078" i="3"/>
  <c r="K1078" i="3"/>
  <c r="Y1036" i="3"/>
  <c r="U1045" i="3"/>
  <c r="X1045" i="3"/>
  <c r="U1012" i="3"/>
  <c r="K1012" i="3"/>
  <c r="Y970" i="3"/>
  <c r="K979" i="3"/>
  <c r="L979" i="3"/>
  <c r="C966" i="3" s="1"/>
  <c r="C979" i="3" s="1"/>
  <c r="X946" i="3"/>
  <c r="U946" i="3"/>
  <c r="U913" i="3"/>
  <c r="Y904" i="3"/>
  <c r="K913" i="3"/>
  <c r="X913" i="3"/>
  <c r="Y901" i="3"/>
  <c r="Y871" i="3"/>
  <c r="W880" i="3"/>
  <c r="L880" i="3"/>
  <c r="C867" i="3" s="1"/>
  <c r="C880" i="3" s="1"/>
  <c r="Y838" i="3"/>
  <c r="W847" i="3"/>
  <c r="Y835" i="3"/>
  <c r="X847" i="3"/>
  <c r="W814" i="3"/>
  <c r="Y772" i="3"/>
  <c r="Y769" i="3"/>
  <c r="U781" i="3"/>
  <c r="L748" i="3"/>
  <c r="C735" i="3" s="1"/>
  <c r="W748" i="3"/>
  <c r="Y706" i="3"/>
  <c r="K715" i="3"/>
  <c r="X715" i="3"/>
  <c r="W715" i="3"/>
  <c r="V682" i="3"/>
  <c r="V683" i="3" s="1"/>
  <c r="W682" i="3"/>
  <c r="U616" i="3"/>
  <c r="Y613" i="3"/>
  <c r="Y611" i="3"/>
  <c r="Y609" i="3"/>
  <c r="Y606" i="3"/>
  <c r="W616" i="3"/>
  <c r="X583" i="3"/>
  <c r="X550" i="3"/>
  <c r="Y544" i="3"/>
  <c r="Y514" i="3"/>
  <c r="Y509" i="3"/>
  <c r="U517" i="3"/>
  <c r="Y506" i="3"/>
  <c r="W517" i="3"/>
  <c r="K517" i="3"/>
  <c r="Y479" i="3"/>
  <c r="Y478" i="3"/>
  <c r="L484" i="3"/>
  <c r="C471" i="3" s="1"/>
  <c r="Y476" i="3"/>
  <c r="W484" i="3"/>
  <c r="Y450" i="3"/>
  <c r="Y448" i="3"/>
  <c r="Y446" i="3"/>
  <c r="U451" i="3"/>
  <c r="X451" i="3"/>
  <c r="L451" i="3"/>
  <c r="C438" i="3" s="1"/>
  <c r="C451" i="3" s="1"/>
  <c r="Y416" i="3"/>
  <c r="Y414" i="3"/>
  <c r="Y412" i="3"/>
  <c r="Y410" i="3"/>
  <c r="L418" i="3"/>
  <c r="C405" i="3" s="1"/>
  <c r="K418" i="3"/>
  <c r="Y407" i="3"/>
  <c r="Y377" i="3"/>
  <c r="U385" i="3"/>
  <c r="X385" i="3"/>
  <c r="L385" i="3"/>
  <c r="C372" i="3" s="1"/>
  <c r="C385" i="3" s="1"/>
  <c r="Y347" i="3"/>
  <c r="Y346" i="3"/>
  <c r="Y344" i="3"/>
  <c r="X352" i="3"/>
  <c r="L352" i="3"/>
  <c r="C339" i="3" s="1"/>
  <c r="C352" i="3" s="1"/>
  <c r="Y316" i="3"/>
  <c r="Y315" i="3"/>
  <c r="Y314" i="3"/>
  <c r="U319" i="3"/>
  <c r="X319" i="3"/>
  <c r="K319" i="3"/>
  <c r="Y281" i="3"/>
  <c r="Y280" i="3"/>
  <c r="Y276" i="3"/>
  <c r="W286" i="3"/>
  <c r="Y250" i="3"/>
  <c r="Y245" i="3"/>
  <c r="W253" i="3"/>
  <c r="L253" i="3"/>
  <c r="C240" i="3" s="1"/>
  <c r="V253" i="3"/>
  <c r="D240" i="3" s="1"/>
  <c r="D253" i="3" s="1"/>
  <c r="U253" i="3"/>
  <c r="Y216" i="3"/>
  <c r="Y214" i="3"/>
  <c r="Y212" i="3"/>
  <c r="L220" i="3"/>
  <c r="C207" i="3" s="1"/>
  <c r="K220" i="3"/>
  <c r="X220" i="3"/>
  <c r="Y185" i="3"/>
  <c r="U187" i="3"/>
  <c r="Y179" i="3"/>
  <c r="K187" i="3"/>
  <c r="W187" i="3"/>
  <c r="Y176" i="3"/>
  <c r="Y153" i="3"/>
  <c r="Y148" i="3"/>
  <c r="X154" i="3"/>
  <c r="L154" i="3"/>
  <c r="C141" i="3" s="1"/>
  <c r="Y146" i="3"/>
  <c r="Y119" i="3"/>
  <c r="V121" i="3"/>
  <c r="V122" i="3" s="1"/>
  <c r="U121" i="3"/>
  <c r="X121" i="3"/>
  <c r="L121" i="3"/>
  <c r="C108" i="3" s="1"/>
  <c r="Y82" i="3"/>
  <c r="Y80" i="3"/>
  <c r="Y78" i="3"/>
  <c r="U88" i="3"/>
  <c r="L88" i="3"/>
  <c r="C75" i="3" s="1"/>
  <c r="D75" i="3" s="1"/>
  <c r="D88" i="3" s="1"/>
  <c r="Y54" i="3"/>
  <c r="Y52" i="3"/>
  <c r="Y50" i="3"/>
  <c r="Y45" i="3"/>
  <c r="U55" i="3"/>
  <c r="X55" i="3"/>
  <c r="Y44" i="3"/>
  <c r="K55" i="3"/>
  <c r="Y18" i="3"/>
  <c r="Y16" i="3"/>
  <c r="X22" i="3"/>
  <c r="Y14" i="3"/>
  <c r="K22" i="3"/>
  <c r="W22" i="3"/>
  <c r="C154" i="3"/>
  <c r="V23" i="3"/>
  <c r="Y88" i="3"/>
  <c r="V89" i="3"/>
  <c r="C220" i="3"/>
  <c r="C121" i="3"/>
  <c r="D108" i="3"/>
  <c r="D121" i="3" s="1"/>
  <c r="C484" i="3"/>
  <c r="C748" i="3"/>
  <c r="D735" i="3"/>
  <c r="D748" i="3" s="1"/>
  <c r="C418" i="3"/>
  <c r="L55" i="3"/>
  <c r="C42" i="3" s="1"/>
  <c r="Y84" i="3"/>
  <c r="U220" i="3"/>
  <c r="U22" i="3"/>
  <c r="Y112" i="3"/>
  <c r="V385" i="3"/>
  <c r="D372" i="3" s="1"/>
  <c r="D385" i="3" s="1"/>
  <c r="K451" i="3"/>
  <c r="Y42" i="3"/>
  <c r="V55" i="3"/>
  <c r="Y114" i="3"/>
  <c r="L187" i="3"/>
  <c r="C174" i="3" s="1"/>
  <c r="Y306" i="3"/>
  <c r="Y378" i="3"/>
  <c r="Y444" i="3"/>
  <c r="K484" i="3"/>
  <c r="Y480" i="3"/>
  <c r="L649" i="3"/>
  <c r="C636" i="3" s="1"/>
  <c r="K682" i="3"/>
  <c r="L814" i="3"/>
  <c r="C801" i="3" s="1"/>
  <c r="L847" i="3"/>
  <c r="C834" i="3" s="1"/>
  <c r="V880" i="3"/>
  <c r="Y868" i="3"/>
  <c r="L1045" i="3"/>
  <c r="C1032" i="3" s="1"/>
  <c r="U1111" i="3"/>
  <c r="Y1141" i="3"/>
  <c r="Y1201" i="3"/>
  <c r="L1243" i="3"/>
  <c r="C1230" i="3" s="1"/>
  <c r="Y75" i="3"/>
  <c r="Y174" i="3"/>
  <c r="V187" i="3"/>
  <c r="V286" i="3"/>
  <c r="Y274" i="3"/>
  <c r="V352" i="3"/>
  <c r="Y340" i="3"/>
  <c r="K385" i="3"/>
  <c r="U484" i="3"/>
  <c r="V550" i="3"/>
  <c r="U682" i="3"/>
  <c r="V748" i="3"/>
  <c r="Y736" i="3"/>
  <c r="Y240" i="3"/>
  <c r="Y342" i="3"/>
  <c r="U418" i="3"/>
  <c r="L682" i="3"/>
  <c r="L715" i="3"/>
  <c r="C702" i="3" s="1"/>
  <c r="Y738" i="3"/>
  <c r="K880" i="3"/>
  <c r="D1065" i="3"/>
  <c r="D1078" i="3" s="1"/>
  <c r="C1078" i="3"/>
  <c r="Y1078" i="3"/>
  <c r="V1145" i="3"/>
  <c r="Y144" i="3"/>
  <c r="Y116" i="3"/>
  <c r="Y312" i="3"/>
  <c r="L517" i="3"/>
  <c r="C504" i="3" s="1"/>
  <c r="V517" i="3"/>
  <c r="Y840" i="3"/>
  <c r="V913" i="3"/>
  <c r="V946" i="3"/>
  <c r="Y246" i="3"/>
  <c r="K352" i="3"/>
  <c r="Y348" i="3"/>
  <c r="Y384" i="3"/>
  <c r="Y48" i="3"/>
  <c r="Y120" i="3"/>
  <c r="K154" i="3"/>
  <c r="W154" i="3"/>
  <c r="Y178" i="3"/>
  <c r="K286" i="3"/>
  <c r="Y318" i="3"/>
  <c r="K550" i="3"/>
  <c r="Y546" i="3"/>
  <c r="U583" i="3"/>
  <c r="K649" i="3"/>
  <c r="Y648" i="3"/>
  <c r="K748" i="3"/>
  <c r="V781" i="3"/>
  <c r="V814" i="3"/>
  <c r="K847" i="3"/>
  <c r="U880" i="3"/>
  <c r="L913" i="3"/>
  <c r="C900" i="3" s="1"/>
  <c r="U979" i="3"/>
  <c r="Y1009" i="3"/>
  <c r="K1045" i="3"/>
  <c r="Y1069" i="3"/>
  <c r="L1111" i="3"/>
  <c r="C1098" i="3" s="1"/>
  <c r="Y1171" i="3"/>
  <c r="U352" i="3"/>
  <c r="L781" i="3"/>
  <c r="C768" i="3" s="1"/>
  <c r="V1178" i="3"/>
  <c r="V220" i="3"/>
  <c r="Y208" i="3"/>
  <c r="K253" i="3"/>
  <c r="L22" i="3"/>
  <c r="C9" i="3" s="1"/>
  <c r="K121" i="3"/>
  <c r="U154" i="3"/>
  <c r="Y150" i="3"/>
  <c r="Y210" i="3"/>
  <c r="U286" i="3"/>
  <c r="U550" i="3"/>
  <c r="L616" i="3"/>
  <c r="C603" i="3" s="1"/>
  <c r="Y708" i="3"/>
  <c r="U748" i="3"/>
  <c r="K814" i="3"/>
  <c r="Y810" i="3"/>
  <c r="Y900" i="3"/>
  <c r="L1177" i="3"/>
  <c r="C1164" i="3" s="1"/>
  <c r="K88" i="3"/>
  <c r="V154" i="3"/>
  <c r="D141" i="3" s="1"/>
  <c r="D154" i="3" s="1"/>
  <c r="Y252" i="3"/>
  <c r="Y438" i="3"/>
  <c r="V616" i="3"/>
  <c r="Y604" i="3"/>
  <c r="Y768" i="3"/>
  <c r="U847" i="3"/>
  <c r="Y937" i="3"/>
  <c r="L946" i="3"/>
  <c r="C933" i="3" s="1"/>
  <c r="V1013" i="3"/>
  <c r="K1210" i="3"/>
  <c r="Y1231" i="3"/>
  <c r="L550" i="3"/>
  <c r="C537" i="3" s="1"/>
  <c r="U814" i="3"/>
  <c r="L286" i="3"/>
  <c r="C273" i="3" s="1"/>
  <c r="L319" i="3"/>
  <c r="C306" i="3" s="1"/>
  <c r="V418" i="3"/>
  <c r="Y406" i="3"/>
  <c r="Y408" i="3"/>
  <c r="V484" i="3"/>
  <c r="Y472" i="3"/>
  <c r="Y516" i="3"/>
  <c r="Y1039" i="3"/>
  <c r="D1197" i="3"/>
  <c r="D1210" i="3" s="1"/>
  <c r="C1210" i="3"/>
  <c r="Y1210" i="3"/>
  <c r="Y108" i="3"/>
  <c r="C253" i="3"/>
  <c r="Y372" i="3"/>
  <c r="Y474" i="3"/>
  <c r="K616" i="3"/>
  <c r="V649" i="3"/>
  <c r="Y678" i="3"/>
  <c r="U715" i="3"/>
  <c r="K781" i="3"/>
  <c r="Y780" i="3"/>
  <c r="V1045" i="3"/>
  <c r="K1243" i="3"/>
  <c r="Y1000" i="3"/>
  <c r="Y1132" i="3"/>
  <c r="L1012" i="3"/>
  <c r="C999" i="3" s="1"/>
  <c r="L1144" i="3"/>
  <c r="C1131" i="3" s="1"/>
  <c r="V319" i="3"/>
  <c r="V451" i="3"/>
  <c r="V583" i="3"/>
  <c r="D570" i="3" s="1"/>
  <c r="D583" i="3" s="1"/>
  <c r="V715" i="3"/>
  <c r="V847" i="3"/>
  <c r="V979" i="3"/>
  <c r="V1111" i="3"/>
  <c r="V1243" i="3"/>
  <c r="Y538" i="3"/>
  <c r="Y670" i="3"/>
  <c r="Y802" i="3"/>
  <c r="Y934" i="3"/>
  <c r="Y1066" i="3"/>
  <c r="Y1198" i="3"/>
  <c r="Y1012" i="3" l="1"/>
  <c r="D867" i="3"/>
  <c r="D880" i="3" s="1"/>
  <c r="D438" i="3"/>
  <c r="D451" i="3" s="1"/>
  <c r="D339" i="3"/>
  <c r="D352" i="3" s="1"/>
  <c r="V254" i="3"/>
  <c r="Y253" i="3"/>
  <c r="D207" i="3"/>
  <c r="D220" i="3" s="1"/>
  <c r="Y121" i="3"/>
  <c r="C88" i="3"/>
  <c r="V485" i="3"/>
  <c r="Y484" i="3"/>
  <c r="C22" i="3"/>
  <c r="D9" i="3"/>
  <c r="D22" i="3" s="1"/>
  <c r="D933" i="3"/>
  <c r="D946" i="3" s="1"/>
  <c r="C946" i="3"/>
  <c r="V749" i="3"/>
  <c r="Y748" i="3"/>
  <c r="D1230" i="3"/>
  <c r="D1243" i="3" s="1"/>
  <c r="C1243" i="3"/>
  <c r="V419" i="3"/>
  <c r="Y418" i="3"/>
  <c r="V1046" i="3"/>
  <c r="Y1045" i="3"/>
  <c r="V914" i="3"/>
  <c r="Y913" i="3"/>
  <c r="V947" i="3"/>
  <c r="Y946" i="3"/>
  <c r="Y1177" i="3"/>
  <c r="D1032" i="3"/>
  <c r="D1045" i="3" s="1"/>
  <c r="C1045" i="3"/>
  <c r="V551" i="3"/>
  <c r="Y550" i="3"/>
  <c r="V1112" i="3"/>
  <c r="Y1111" i="3"/>
  <c r="V617" i="3"/>
  <c r="Y616" i="3"/>
  <c r="D306" i="3"/>
  <c r="D319" i="3" s="1"/>
  <c r="C319" i="3"/>
  <c r="D273" i="3"/>
  <c r="D286" i="3" s="1"/>
  <c r="C286" i="3"/>
  <c r="D174" i="3"/>
  <c r="D187" i="3" s="1"/>
  <c r="C187" i="3"/>
  <c r="V815" i="3"/>
  <c r="Y814" i="3"/>
  <c r="V518" i="3"/>
  <c r="Y517" i="3"/>
  <c r="D702" i="3"/>
  <c r="D715" i="3" s="1"/>
  <c r="C715" i="3"/>
  <c r="V716" i="3"/>
  <c r="Y715" i="3"/>
  <c r="D537" i="3"/>
  <c r="D550" i="3" s="1"/>
  <c r="C550" i="3"/>
  <c r="D768" i="3"/>
  <c r="D781" i="3" s="1"/>
  <c r="C781" i="3"/>
  <c r="V782" i="3"/>
  <c r="Y781" i="3"/>
  <c r="D504" i="3"/>
  <c r="D517" i="3" s="1"/>
  <c r="C517" i="3"/>
  <c r="C669" i="3"/>
  <c r="Y682" i="3"/>
  <c r="V353" i="3"/>
  <c r="Y352" i="3"/>
  <c r="V881" i="3"/>
  <c r="Y880" i="3"/>
  <c r="V56" i="3"/>
  <c r="Y55" i="3"/>
  <c r="V1244" i="3"/>
  <c r="Y1243" i="3"/>
  <c r="D900" i="3"/>
  <c r="D913" i="3" s="1"/>
  <c r="C913" i="3"/>
  <c r="V221" i="3"/>
  <c r="Y220" i="3"/>
  <c r="V584" i="3"/>
  <c r="Y583" i="3"/>
  <c r="D42" i="3"/>
  <c r="D55" i="3" s="1"/>
  <c r="C55" i="3"/>
  <c r="V980" i="3"/>
  <c r="Y979" i="3"/>
  <c r="C616" i="3"/>
  <c r="D603" i="3"/>
  <c r="D616" i="3" s="1"/>
  <c r="V848" i="3"/>
  <c r="Y847" i="3"/>
  <c r="D966" i="3"/>
  <c r="D979" i="3" s="1"/>
  <c r="D834" i="3"/>
  <c r="D847" i="3" s="1"/>
  <c r="C847" i="3"/>
  <c r="V452" i="3"/>
  <c r="Y451" i="3"/>
  <c r="V650" i="3"/>
  <c r="Y649" i="3"/>
  <c r="V155" i="3"/>
  <c r="Y154" i="3"/>
  <c r="V287" i="3"/>
  <c r="Y286" i="3"/>
  <c r="D801" i="3"/>
  <c r="D814" i="3" s="1"/>
  <c r="C814" i="3"/>
  <c r="D405" i="3"/>
  <c r="D418" i="3" s="1"/>
  <c r="D1098" i="3"/>
  <c r="D1111" i="3" s="1"/>
  <c r="C1111" i="3"/>
  <c r="V188" i="3"/>
  <c r="Y187" i="3"/>
  <c r="V386" i="3"/>
  <c r="Y385" i="3"/>
  <c r="Y22" i="3"/>
  <c r="Y1144" i="3"/>
  <c r="D636" i="3"/>
  <c r="D649" i="3" s="1"/>
  <c r="C649" i="3"/>
  <c r="V320" i="3"/>
  <c r="Y319" i="3"/>
  <c r="D1164" i="3"/>
  <c r="D1177" i="3" s="1"/>
  <c r="C1177" i="3"/>
  <c r="C1012" i="3"/>
  <c r="D999" i="3"/>
  <c r="D1012" i="3" s="1"/>
  <c r="D471" i="3"/>
  <c r="D484" i="3" s="1"/>
  <c r="C1144" i="3"/>
  <c r="D1131" i="3"/>
  <c r="D1144" i="3" s="1"/>
  <c r="D669" i="3" l="1"/>
  <c r="D682" i="3" s="1"/>
  <c r="C682" i="3"/>
</calcChain>
</file>

<file path=xl/sharedStrings.xml><?xml version="1.0" encoding="utf-8"?>
<sst xmlns="http://schemas.openxmlformats.org/spreadsheetml/2006/main" count="2015" uniqueCount="99">
  <si>
    <t>Wnioski złożone przez partnerów KSOW</t>
  </si>
  <si>
    <t>Przyjęte do realizacji zgodnie z obowiązującym planem operacyjnym</t>
  </si>
  <si>
    <t>SUMA</t>
  </si>
  <si>
    <t>Działanie</t>
  </si>
  <si>
    <t xml:space="preserve">Liczba złożonych wniosków o wybór operacji 
(szt.) </t>
  </si>
  <si>
    <t>Kwota operacji 
(w PLN)</t>
  </si>
  <si>
    <t>Liczba operacji partnerskich 
(szt.)</t>
  </si>
  <si>
    <t>Kwota operacji partnerskich 
(w PLN)</t>
  </si>
  <si>
    <t>Liczba operacji własnych  
(szt.)</t>
  </si>
  <si>
    <t>Kwota operacji  własnych  
(w PLN)</t>
  </si>
  <si>
    <t>Ogółem liczba operacji przyjętych do realizacji 
(szt.)</t>
  </si>
  <si>
    <t>Ogółem kwota operacji przyjętych do realizacji 
(w PLN)</t>
  </si>
  <si>
    <t>Liczba zawartych umów 
(szt.)</t>
  </si>
  <si>
    <t>Kwota zawartych umów 
(w PLN)</t>
  </si>
  <si>
    <t>Liczba realizowanych operacji własnych 
(szt.)</t>
  </si>
  <si>
    <t>Koszty poniesione w związku z realizacją operacji własnych 
(w PLN)</t>
  </si>
  <si>
    <t>Liczba operacji własnych 
(szt.)</t>
  </si>
  <si>
    <t>Kwota operacji własnych 
(w PLN)</t>
  </si>
  <si>
    <t>Ogółem liczba operacji 
(szt.)</t>
  </si>
  <si>
    <t>Ogółem kwota operacji 
(w PLN)</t>
  </si>
  <si>
    <t>Szkolenia i działania na rzecz tworzenia sieci kontaktów dla Lokalnych Grup Działania (LGD), w tym zapewnianie pomocy technicznej w zakresie współpracy międzyterytorialnej i międzynarodowej</t>
  </si>
  <si>
    <t>Ułatwianie wymiany wiedzy pomiędzy podmiotami uczestniczącymi w rozwoju obszarów wiejskich oraz wymiana i rozpowszechnianie rezultatów działań na rzecz tego rozwoju.</t>
  </si>
  <si>
    <t>Promocja współpracy w sektorze rolnym i realizacji przez rolników wspólnych inwestycji.</t>
  </si>
  <si>
    <t>Organizacja i udział w targach, wystawach tematycznych na rzecz prezentacji osiągnięć i promocji polskiej wsi w kraju i za granicą.</t>
  </si>
  <si>
    <t>Aktywizacja mieszkańców wsi na rzecz podejmowania inicjatyw służących włączeniu społecznemu, w szczególności osób starszych, młodzieży, niepełnosprawnych, mniejszości narodowych i innych osób wykluczonych społecznie.</t>
  </si>
  <si>
    <t>Promocja zrównoważonego rozwoju obszarów wiejskich.</t>
  </si>
  <si>
    <t>Gromadzenie przykładów operacji realizujących poszczególne priotytety Programu.</t>
  </si>
  <si>
    <t>Identyfikacja, gromadzenie i upowszechnianie dobrych praktyk mających wpływ na rozwój obszarów wiejskich.</t>
  </si>
  <si>
    <t>Współpraca z Europejską Siecią na Rzecz Rozwoju Obszarów Wiejskich (ESROW).</t>
  </si>
  <si>
    <t>Działania na rzecz tworzenia sieci kontaktów dla doradców i służb wspierających wdrażanie innowacji na obszarach wiejskich.</t>
  </si>
  <si>
    <t>Poszukiwanie partnerów KSOW do współpracy w ramach działania „Współpraca”, o którym mowa w art. 3 ust.1 pkt. 13 ustawy o wspieraniu rozwoju obszarów wiejskich z udziałem środków EFRROW w ramach PROW na lata 2014-2020 oraz ułatwianie tej współpracy.</t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</si>
  <si>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dolnośląskie</t>
    </r>
  </si>
  <si>
    <t xml:space="preserve">Limit środków planu operacyjnego </t>
  </si>
  <si>
    <t>Operacje w trakcie realizacji</t>
  </si>
  <si>
    <t>Operacje zakończone (środki rozliczone)</t>
  </si>
  <si>
    <t>Stopień wykonania planu operacyjnego</t>
  </si>
  <si>
    <t>Ogółem
(w PLN)</t>
  </si>
  <si>
    <t>Pozostało
(w PLN)</t>
  </si>
  <si>
    <t>Umowy zawarte z partnerami KSOW</t>
  </si>
  <si>
    <t>Realizowane operacje własne</t>
  </si>
  <si>
    <t>Operacje partnerskie</t>
  </si>
  <si>
    <t>Operacje własne</t>
  </si>
  <si>
    <t>Na operacje partnerów</t>
  </si>
  <si>
    <t>Na operacje własne</t>
  </si>
  <si>
    <t>OGÓŁEM</t>
  </si>
  <si>
    <t>Rozpowszechnianie informacji na temat wyników monitoringu i oceny realizacji działań na rzecz rozwoju obszarów wiejskich w perspektywie finansowej 2014-2020.</t>
  </si>
  <si>
    <t xml:space="preserve">Plan komunikacyjny PROW 2014-2020. </t>
  </si>
  <si>
    <t>Ogółem</t>
  </si>
  <si>
    <t>kurs euro:</t>
  </si>
  <si>
    <t>KOMENTARZE:</t>
  </si>
  <si>
    <t>Stan realizacji operacji w ramach poszczególnych działań od początku realizacji planu operacyjnego na lata 2018-2019 przez województwo kujawsko-pomorskie</t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</si>
  <si>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lubelskie</t>
    </r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</si>
  <si>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lubuskie</t>
    </r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</si>
  <si>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łódzkie</t>
    </r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</si>
  <si>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małopolskie</t>
    </r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</si>
  <si>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mazowieckie</t>
    </r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</si>
  <si>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opolskie</t>
    </r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</si>
  <si>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podkarpackie</t>
    </r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</si>
  <si>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podlaskie</t>
    </r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</si>
  <si>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pomorskie</t>
    </r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</si>
  <si>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śląskie</t>
    </r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</si>
  <si>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świętokrzyskie</t>
    </r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</si>
  <si>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warmińsko-mazurskie</t>
    </r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</si>
  <si>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wielkopolskie</t>
    </r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</si>
  <si>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zachodniopomorskie</t>
    </r>
  </si>
  <si>
    <t>Stan realizacji operacji w ramach poszczególnych działań od początku realizacji planu operacyjnego na lata 2018-2019 przez Krajowy Ośrodek Wsparcia Rolnictwa</t>
  </si>
  <si>
    <t>Stan realizacji operacji w ramach poszczególnych działań od początku realizacji planu operacyjnego na lata 2018-2019 przez Agencję Restrukturyzacji i Modernizacji Rolnictwa</t>
  </si>
  <si>
    <t>Stan realizacji operacji w ramach poszczególnych działań od początku realizacji planu operacyjnego na lata 2018-2019 przez Ministerstwo Rolnictwa i Rozwoju Wsi</t>
  </si>
  <si>
    <r>
      <t xml:space="preserve">Stan realizacji operacji w ramach poszczególnych działań od początku realizacji planu operacyjnego na lata 2018-2019 przez </t>
    </r>
    <r>
      <rPr>
        <sz val="20"/>
        <rFont val="Calibri"/>
        <family val="2"/>
        <charset val="238"/>
      </rPr>
      <t>Centrum Doradztwa Rolniczego w Brwinowie - Jednostka Centralna</t>
    </r>
  </si>
  <si>
    <r>
      <t>Stan realizacji operacji w ramach poszczególnych działań od początku realizacji planu operacyjnego na lata 2018-2019 przez</t>
    </r>
    <r>
      <rPr>
        <sz val="20"/>
        <rFont val="Calibri"/>
        <family val="2"/>
        <charset val="238"/>
      </rPr>
      <t xml:space="preserve"> Centrum Doradztwa Rolniczego w Brwinowie - SIR</t>
    </r>
  </si>
  <si>
    <t>Stan realizacji operacji w ramach poszczególnych działań od początku realizacji planu operacyjnego na lata 2018-2019 przez Dolnośląski ODR</t>
  </si>
  <si>
    <t>Stan realizacji operacji w ramach poszczególnych działań od początku realizacji planu operacyjnego na lata 2018-2019 przez Kujawsko-pomorski ODR</t>
  </si>
  <si>
    <t>Stan realizacji operacji w ramach poszczególnych działań od początku realizacji planu operacyjnego na lata 2018-2019 przez Lubelski ODR</t>
  </si>
  <si>
    <t>Stan realizacji operacji w ramach poszczególnych działań od początku realizacji planu operacyjnego na lata 2018-2019 przez Lubuski ODR</t>
  </si>
  <si>
    <t>Stan realizacji operacji w ramach poszczególnych działań od początku realizacji planu operacyjnego na lata 2018-2019 przez Łódzki ODR</t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</si>
  <si>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Małopolski ODR</t>
    </r>
  </si>
  <si>
    <t>Stan realizacji operacji w ramach poszczególnych działań od początku realizacji planu operacyjnego na lata 2018-2019 przez Mazowiecki ODR</t>
  </si>
  <si>
    <t>Stan realizacji operacji w ramach poszczególnych działań od początku realizacji planu operacyjnego na lata 2018-2019 przez Opolski ODR</t>
  </si>
  <si>
    <t>Stan realizacji operacji w ramach poszczególnych działań od początku realizacji planu operacyjnego na lata 2018-2019 przez Podkarpacki ODR</t>
  </si>
  <si>
    <t>Stan realizacji operacji w ramach poszczególnych działań od początku realizacji planu operacyjnego na lata 2018-2019 przez Podlaski ODR</t>
  </si>
  <si>
    <t>Stan realizacji operacji w ramach poszczególnych działań od początku realizacji planu operacyjnego na lata 2018-2019 przez Pomorski ODR</t>
  </si>
  <si>
    <t>Stan realizacji operacji w ramach poszczególnych działań od początku realizacji planu operacyjnego na lata 2018-2019 przez Śląski ODR</t>
  </si>
  <si>
    <t>Stan realizacji operacji w ramach poszczególnych działań od początku realizacji planu operacyjnego na lata 2018-2019 przez Świętokrzyski ODR</t>
  </si>
  <si>
    <t>Stan realizacji operacji w ramach poszczególnych działań od początku realizacji planu operacyjnego na lata 2018-2019 przez Warmińsko-mazurski ODR</t>
  </si>
  <si>
    <t>Stan realizacji operacji w ramach poszczególnych działań od początku realizacji planu operacyjnego na lata 2018-2019 przez Wielkopolski ODR</t>
  </si>
  <si>
    <t>Stan realizacji operacji w ramach poszczególnych działań od początku realizacji planu operacyjnego na lata 2018-2019 przez Zachodniopomorski ODR</t>
  </si>
  <si>
    <t>Stan realizacji operacji w ramach poszczególnych działań od początku realizacji planu operacyjnego na lata 2018-2019  - Podsumowanie</t>
  </si>
  <si>
    <t xml:space="preserve">KOMENTARZE: AKTUALIZACJA w stosunku do III informacji półrocznej:  1. W operacjach partnerów przyjętych do realizacji w 2019 r.  w działaniu 13 zmniejszono koszt kwalifikowalny 1 operacji o 175,36 zł w związku ze zgłoszoną przez partnera możliwością częściowego odzyskania podatku VAT (komórka H25); 2. W zakończonych operacjach własnych w 2018 r. w działaniu 6 w przypadku 1 operacji zmniejszono koszt kwalifikowalny o 524,13 zł w związku z uznaniem przez ARiMR części poniesionych kosztów za niekwalifikowalne (komórka T18); 3. 1 spośród operacji własnych w działaniu 4 nie została zrealizowana. Nie zostało to uwzględnione w zmianie PO KSOW ze względu na fakt, że decyzja o braku realizacji została podjęta ok. połowy listopada 2019, tj. po terminie zgłaszania zmian do PO (komórka S16)_x000D_
</t>
  </si>
  <si>
    <t xml:space="preserve">KOMENTARZE:
W kolumnie 5 skorygowano kwoty operacji wniosków złożonych przez partnerów KSOW. W poprzednim sprawozdaniu omyłkowo przyjęto kwoty pierwotne złożonych wniosków nie uwzględniając kwoty wniosków po korektach finansowych.
W kolumnie 8 i 9 w poz. 4, zmniejszyła się ilość i kwota operacji przyjętych do realizacji.Przyjęto ilości i kwotę zgodą ze zmianą planu opracyjnego KSOW na lata 2018-2019._x000D_
</t>
  </si>
  <si>
    <t xml:space="preserve">KOMENTARZE: Działanie 9- Kwota operacji własnych przyjętych do realizacji jest mniejsza od kwoty operacji własnych zakończonych o kwotę 588,89 zł . Kwota ta zostanie uwzględniona w nowej wersji Planu operacyjnego na lata 2018-2019(trwa aktualizacja danych)._x000D_
</t>
  </si>
  <si>
    <t xml:space="preserve">KOMENTARZE: Pierwotną forma realizacji operacji w ramach działania 4, było szkolenie. W trakcie przygotowań do realizacji zadania, uznano że wyjazd studyjny, jako forma realizacji operacji, jest bardziej adekwatny do zrealizowania założonego celu. W związku ze zmianą sposobu realizacji operacji, koszty związane z zadaniem w ramach działania 4 wzrosły o dodatkowe składowe._x000D_
</t>
  </si>
  <si>
    <t xml:space="preserve">KOMENTARZE: 
W 2018r. jeden projekt partnera KSOW w działaniu 6 nie został zrealizowany z powodu rozwiązania umowy w 2018 r. przez partnera KSOW w wyniku wycofania się wybranego w postępowaniu przetargowym wykonawcy.
W 2019 r. odmówiono refundacji na jedną umowę z Partnerem KSOW, z uwagi na niezrealizowanie celu operacji._x000D_
</t>
  </si>
  <si>
    <t xml:space="preserve">KOMENTARZE: Różnica w kwotach operacji przyjętych do realizacji a zrealizowanych wynika z oszczędności powstałych w wyniku konkurencyjnego wyboru wykonawcy. Ponadto w wyniku oceny wniosku o refundację dokonano pomniejszenia kosztów 2 operacji Partnera KSOW w działaniu 6 i 13. Partner, z którym podpisano umowę na realizację operacji w ramach działania 11, zrezygnował z jej realizacji. W przypadku działania nr 8 - Plan komunikacyjny - uzyskano znaczne oszczędności na zadaniu "Współpraca ze środkami masowego przekazu w ramach PROW 2014-2020" w wyniku otrzymania niższej niż zakładano pierwotnie oferty cenowej na cykl artykułów w "Gazecie Wyborczej". W działaniu 8 nie dokonano realizacji jednej z operacji. _x000D_
</t>
  </si>
  <si>
    <t xml:space="preserve">KOMENTARZE: w roku 2019 nie zrealizowano w działaniu 4 - 1 operacji partnerskiej na kwotę 44 280,00 zł ze względu na brak rozliczenia się z realizacji operacji przez Partnera KSOW oraz w działaniu 3 - 2 operacji własnych: Publikacja dobrych praktyk PROW 2014-2020 -  brak możliwości rozliczenia operacji ze względu na trudności w realizacji ze strony wykonawcy zadania oraz Zakup wyrobów rzemieślniczych - rezygnacja z realizacji planowanej operacji._x000D_
</t>
  </si>
  <si>
    <t xml:space="preserve">KOMENTARZE: Przyjęte do realizacji zgodnie z obowiązującym planem operacyjnym z dnia 9 grudnia 2019 r., przyjętego uchwałą nr 46 Grupy Roboczej do spraw Krajowej Sieci Obszarów Wiejskic._x000D_
</t>
  </si>
  <si>
    <t xml:space="preserve">KOMENTARZE: Zgodnie z PO na lata 2018-2019 budżet brutto i koszty kwalifikowalne OPERACJI PARTNERSKIEJ opiewają na wartość 135 000,00 zł. W ramach złożonego wniosku o refundację przez Partnera (z dnia 14.XI.2019 r. znak: L.dz.LIR-309/2019/FRKA)  a następnie przedłożonej korekty wniosku o refundację (z dnia 17.XII.2019 r. znak: L.Dz.LIR 355/2019/AS) wskazano wnioskowaną kwotę kosztów kwalifikowalnych do refundacji w wysokości 133 000,00 zł. W ramach rozpatrywania przedmiotowego wniosku o refundację LODR w Kalsku przyznał Partnerowi (Lubuskiej Izbie Rolniczej) refundację w wysokości 126 350,00 zł. Zrefundowana kwota jest niższa od wnioskowanej kwoty o 6 650,00 zł z tytułu stwierdzenia niezgodności polegającej na poniesieniu kosztów kwalifikowalnych z naruszeniem przepisów określających konkurencyjny tryb wyboru wykonawcy zadania ujętego w zestawieniu rzeczowo-finansowym operacji. Do obliczenia wysokości zmniejszenia występującej niezgodności zastosowano najniższy wskaźnik procentowy w wysokości 5%. _x000D_
</t>
  </si>
  <si>
    <t xml:space="preserve">KOMENTARZE:
Operacja pn. "Spółdzielnie energetyczne szansą rozwoju obszarów wiejskich" z powodu oganiczonego czasu nie została zrealizowana. Głównym ograniczeniem było czasochłonne postępowanie Pzp. _x000D_
</t>
  </si>
  <si>
    <t xml:space="preserve">KOMENTARZE:
1. Zrezygnowano z realizacji operacji Współpraca wsparciem dla innowacji w uprawie roślin wysokobiałkowych o wartości 15.230,96 pln, co zostanie zgłoszone na etapie zmian do PO KSOW na lata 2018-2019 w terminie nie przekraczającym 31.01.2019 r.,
2. Partner zrezygnował z realizacji operacji pn. Innowacyjne metody produkcji zwierzęcej, w tym bydła mięsnego w województwie zachodniopomorskim o wartości 22.028,50, co zostaniezgłoszone w ramach zmian do PO KSOW na lata 2018-2019 w terminie nie późniejszym niż 31.01.2019 r._x000D_
</t>
  </si>
  <si>
    <t>Załącznik do Sprawozdania dwuletniego z Planu operacyjnego KSOW na lata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</si>
</sst>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_z_ł"/>
    <numFmt numFmtId="165" formatCode="0.0000"/>
    <numFmt numFmtId="166" formatCode="#,##0.00\ [$EUR]"/>
    <numFmt numFmtId="167" formatCode="#,##0.00\ [$PLN]"/>
  </numFmts>
  <fonts count="17" x14ac:knownFonts="1">
    <font>
      <sz val="11"/>
      <color theme="1"/>
      <name val="Calibri"/>
      <family val="2"/>
      <charset val="238"/>
      <scheme val="minor"/>
    </font>
    <font>
      <b/>
      <u/>
      <sz val="20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sz val="20"/>
      <color indexed="8"/>
      <name val="Calibri"/>
      <family val="2"/>
      <charset val="238"/>
    </font>
    <font>
      <sz val="20"/>
      <name val="Calibri"/>
      <family val="2"/>
      <charset val="238"/>
    </font>
    <font>
      <sz val="18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26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20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 applyFont="1" applyAlignment="1"/>
    <xf numFmtId="0" fontId="0" fillId="0" borderId="0" xfId="0" applyFont="1"/>
    <xf numFmtId="0" fontId="0" fillId="0" borderId="0" xfId="0" applyAlignment="1"/>
    <xf numFmtId="49" fontId="0" fillId="0" borderId="0" xfId="0" applyNumberFormat="1" applyFont="1"/>
    <xf numFmtId="4" fontId="0" fillId="0" borderId="0" xfId="0" applyNumberFormat="1" applyFont="1" applyAlignment="1"/>
    <xf numFmtId="4" fontId="0" fillId="0" borderId="0" xfId="0" applyNumberFormat="1" applyFont="1"/>
    <xf numFmtId="1" fontId="0" fillId="0" borderId="0" xfId="0" applyNumberFormat="1" applyFont="1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4" fontId="2" fillId="0" borderId="0" xfId="0" applyNumberFormat="1" applyFont="1" applyAlignment="1"/>
    <xf numFmtId="49" fontId="3" fillId="0" borderId="0" xfId="0" applyNumberFormat="1" applyFont="1" applyFill="1"/>
    <xf numFmtId="0" fontId="4" fillId="5" borderId="0" xfId="0" applyFont="1" applyFill="1"/>
    <xf numFmtId="0" fontId="6" fillId="5" borderId="0" xfId="0" applyFont="1" applyFill="1"/>
    <xf numFmtId="0" fontId="6" fillId="5" borderId="0" xfId="0" applyFont="1" applyFill="1" applyAlignment="1"/>
    <xf numFmtId="4" fontId="6" fillId="5" borderId="0" xfId="0" applyNumberFormat="1" applyFont="1" applyFill="1" applyAlignment="1"/>
    <xf numFmtId="4" fontId="6" fillId="5" borderId="0" xfId="0" applyNumberFormat="1" applyFont="1" applyFill="1"/>
    <xf numFmtId="1" fontId="6" fillId="5" borderId="0" xfId="0" applyNumberFormat="1" applyFont="1" applyFill="1"/>
    <xf numFmtId="1" fontId="7" fillId="2" borderId="22" xfId="0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1" fontId="7" fillId="4" borderId="26" xfId="0" applyNumberFormat="1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9" fillId="7" borderId="31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9" fillId="8" borderId="3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9" borderId="31" xfId="0" applyFont="1" applyFill="1" applyBorder="1" applyAlignment="1">
      <alignment horizontal="center" vertical="center"/>
    </xf>
    <xf numFmtId="0" fontId="9" fillId="9" borderId="9" xfId="0" applyFont="1" applyFill="1" applyBorder="1" applyAlignment="1">
      <alignment horizontal="center" vertical="center"/>
    </xf>
    <xf numFmtId="0" fontId="8" fillId="6" borderId="32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vertical="center" wrapText="1"/>
    </xf>
    <xf numFmtId="1" fontId="4" fillId="8" borderId="32" xfId="0" applyNumberFormat="1" applyFont="1" applyFill="1" applyBorder="1" applyAlignment="1">
      <alignment horizontal="center" vertical="center" wrapText="1"/>
    </xf>
    <xf numFmtId="4" fontId="4" fillId="8" borderId="33" xfId="0" applyNumberFormat="1" applyFont="1" applyFill="1" applyBorder="1" applyAlignment="1">
      <alignment horizontal="right" vertical="center" wrapText="1"/>
    </xf>
    <xf numFmtId="1" fontId="4" fillId="2" borderId="3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right" vertical="center"/>
    </xf>
    <xf numFmtId="4" fontId="4" fillId="2" borderId="33" xfId="0" applyNumberFormat="1" applyFont="1" applyFill="1" applyBorder="1" applyAlignment="1">
      <alignment horizontal="right" vertical="center"/>
    </xf>
    <xf numFmtId="1" fontId="4" fillId="9" borderId="32" xfId="0" applyNumberFormat="1" applyFont="1" applyFill="1" applyBorder="1" applyAlignment="1">
      <alignment horizontal="center" vertical="center"/>
    </xf>
    <xf numFmtId="4" fontId="4" fillId="9" borderId="32" xfId="0" applyNumberFormat="1" applyFont="1" applyFill="1" applyBorder="1" applyAlignment="1">
      <alignment horizontal="right" vertical="center"/>
    </xf>
    <xf numFmtId="1" fontId="4" fillId="3" borderId="32" xfId="0" applyNumberFormat="1" applyFont="1" applyFill="1" applyBorder="1" applyAlignment="1">
      <alignment horizontal="center" vertical="center"/>
    </xf>
    <xf numFmtId="4" fontId="4" fillId="3" borderId="35" xfId="0" applyNumberFormat="1" applyFont="1" applyFill="1" applyBorder="1" applyAlignment="1">
      <alignment horizontal="right" vertical="center"/>
    </xf>
    <xf numFmtId="1" fontId="4" fillId="4" borderId="32" xfId="0" applyNumberFormat="1" applyFont="1" applyFill="1" applyBorder="1" applyAlignment="1">
      <alignment horizontal="center" vertical="center"/>
    </xf>
    <xf numFmtId="4" fontId="4" fillId="4" borderId="33" xfId="0" applyNumberFormat="1" applyFont="1" applyFill="1" applyBorder="1" applyAlignment="1">
      <alignment horizontal="right" vertical="center"/>
    </xf>
    <xf numFmtId="4" fontId="4" fillId="9" borderId="33" xfId="0" applyNumberFormat="1" applyFont="1" applyFill="1" applyBorder="1" applyAlignment="1">
      <alignment horizontal="right" vertical="center"/>
    </xf>
    <xf numFmtId="10" fontId="4" fillId="9" borderId="32" xfId="0" applyNumberFormat="1" applyFont="1" applyFill="1" applyBorder="1" applyAlignment="1">
      <alignment horizontal="center" vertical="center"/>
    </xf>
    <xf numFmtId="10" fontId="4" fillId="9" borderId="4" xfId="0" applyNumberFormat="1" applyFont="1" applyFill="1" applyBorder="1" applyAlignment="1">
      <alignment horizontal="center" vertical="center"/>
    </xf>
    <xf numFmtId="10" fontId="4" fillId="9" borderId="36" xfId="0" applyNumberFormat="1" applyFont="1" applyFill="1" applyBorder="1" applyAlignment="1">
      <alignment horizontal="center" vertical="center" wrapText="1"/>
    </xf>
    <xf numFmtId="3" fontId="0" fillId="0" borderId="0" xfId="0" applyNumberFormat="1" applyFont="1"/>
    <xf numFmtId="0" fontId="8" fillId="6" borderId="37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vertical="center" wrapText="1"/>
    </xf>
    <xf numFmtId="1" fontId="4" fillId="8" borderId="37" xfId="0" applyNumberFormat="1" applyFont="1" applyFill="1" applyBorder="1" applyAlignment="1">
      <alignment horizontal="center" vertical="center" wrapText="1"/>
    </xf>
    <xf numFmtId="4" fontId="4" fillId="8" borderId="38" xfId="0" applyNumberFormat="1" applyFont="1" applyFill="1" applyBorder="1" applyAlignment="1">
      <alignment horizontal="right" vertical="center" wrapText="1"/>
    </xf>
    <xf numFmtId="1" fontId="4" fillId="2" borderId="3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right" vertical="center"/>
    </xf>
    <xf numFmtId="4" fontId="4" fillId="2" borderId="38" xfId="0" applyNumberFormat="1" applyFont="1" applyFill="1" applyBorder="1" applyAlignment="1">
      <alignment horizontal="right" vertical="center"/>
    </xf>
    <xf numFmtId="1" fontId="4" fillId="3" borderId="37" xfId="0" applyNumberFormat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right" vertical="center"/>
    </xf>
    <xf numFmtId="1" fontId="4" fillId="4" borderId="37" xfId="0" applyNumberFormat="1" applyFont="1" applyFill="1" applyBorder="1" applyAlignment="1">
      <alignment horizontal="center" vertical="center"/>
    </xf>
    <xf numFmtId="4" fontId="4" fillId="4" borderId="38" xfId="0" applyNumberFormat="1" applyFont="1" applyFill="1" applyBorder="1" applyAlignment="1">
      <alignment horizontal="right" vertical="center"/>
    </xf>
    <xf numFmtId="0" fontId="8" fillId="6" borderId="28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vertical="center" wrapText="1"/>
    </xf>
    <xf numFmtId="1" fontId="4" fillId="8" borderId="41" xfId="0" applyNumberFormat="1" applyFont="1" applyFill="1" applyBorder="1" applyAlignment="1">
      <alignment horizontal="center" vertical="center" wrapText="1"/>
    </xf>
    <xf numFmtId="4" fontId="4" fillId="8" borderId="21" xfId="0" applyNumberFormat="1" applyFont="1" applyFill="1" applyBorder="1" applyAlignment="1">
      <alignment horizontal="right" vertical="center" wrapText="1"/>
    </xf>
    <xf numFmtId="1" fontId="4" fillId="2" borderId="20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2" borderId="21" xfId="0" applyNumberFormat="1" applyFont="1" applyFill="1" applyBorder="1" applyAlignment="1">
      <alignment horizontal="right" vertical="center"/>
    </xf>
    <xf numFmtId="1" fontId="4" fillId="9" borderId="16" xfId="0" applyNumberFormat="1" applyFont="1" applyFill="1" applyBorder="1" applyAlignment="1">
      <alignment horizontal="center" vertical="center"/>
    </xf>
    <xf numFmtId="4" fontId="4" fillId="9" borderId="16" xfId="0" applyNumberFormat="1" applyFont="1" applyFill="1" applyBorder="1" applyAlignment="1">
      <alignment horizontal="right" vertical="center"/>
    </xf>
    <xf numFmtId="1" fontId="4" fillId="3" borderId="41" xfId="0" applyNumberFormat="1" applyFont="1" applyFill="1" applyBorder="1" applyAlignment="1">
      <alignment horizontal="center" vertical="center"/>
    </xf>
    <xf numFmtId="4" fontId="4" fillId="3" borderId="42" xfId="0" applyNumberFormat="1" applyFont="1" applyFill="1" applyBorder="1" applyAlignment="1">
      <alignment horizontal="right" vertical="center"/>
    </xf>
    <xf numFmtId="1" fontId="4" fillId="4" borderId="41" xfId="0" applyNumberFormat="1" applyFont="1" applyFill="1" applyBorder="1" applyAlignment="1">
      <alignment horizontal="center" vertical="center"/>
    </xf>
    <xf numFmtId="4" fontId="4" fillId="4" borderId="21" xfId="0" applyNumberFormat="1" applyFont="1" applyFill="1" applyBorder="1" applyAlignment="1">
      <alignment horizontal="right" vertical="center"/>
    </xf>
    <xf numFmtId="164" fontId="11" fillId="9" borderId="31" xfId="0" applyNumberFormat="1" applyFont="1" applyFill="1" applyBorder="1" applyAlignment="1">
      <alignment horizontal="right" vertical="center" wrapText="1"/>
    </xf>
    <xf numFmtId="1" fontId="11" fillId="9" borderId="31" xfId="0" applyNumberFormat="1" applyFont="1" applyFill="1" applyBorder="1" applyAlignment="1">
      <alignment horizontal="center" vertical="center" wrapText="1"/>
    </xf>
    <xf numFmtId="4" fontId="11" fillId="9" borderId="31" xfId="0" applyNumberFormat="1" applyFont="1" applyFill="1" applyBorder="1" applyAlignment="1">
      <alignment horizontal="right" vertical="center" wrapText="1"/>
    </xf>
    <xf numFmtId="4" fontId="11" fillId="9" borderId="43" xfId="0" applyNumberFormat="1" applyFont="1" applyFill="1" applyBorder="1" applyAlignment="1">
      <alignment horizontal="right" vertical="center" wrapText="1"/>
    </xf>
    <xf numFmtId="1" fontId="11" fillId="9" borderId="8" xfId="0" applyNumberFormat="1" applyFont="1" applyFill="1" applyBorder="1" applyAlignment="1">
      <alignment horizontal="center" vertical="center" wrapText="1"/>
    </xf>
    <xf numFmtId="4" fontId="11" fillId="9" borderId="8" xfId="0" applyNumberFormat="1" applyFont="1" applyFill="1" applyBorder="1" applyAlignment="1">
      <alignment horizontal="right" vertical="center" wrapText="1"/>
    </xf>
    <xf numFmtId="4" fontId="11" fillId="9" borderId="26" xfId="0" applyNumberFormat="1" applyFont="1" applyFill="1" applyBorder="1" applyAlignment="1">
      <alignment horizontal="right" vertical="center" wrapText="1"/>
    </xf>
    <xf numFmtId="10" fontId="11" fillId="9" borderId="8" xfId="0" applyNumberFormat="1" applyFont="1" applyFill="1" applyBorder="1" applyAlignment="1">
      <alignment horizontal="center" vertical="center" wrapText="1"/>
    </xf>
    <xf numFmtId="10" fontId="11" fillId="9" borderId="3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1" fontId="12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/>
    </xf>
    <xf numFmtId="165" fontId="13" fillId="0" borderId="0" xfId="0" applyNumberFormat="1" applyFont="1" applyAlignment="1">
      <alignment horizontal="left"/>
    </xf>
    <xf numFmtId="166" fontId="4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center" wrapText="1"/>
    </xf>
    <xf numFmtId="0" fontId="15" fillId="0" borderId="0" xfId="0" applyFont="1"/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167" fontId="0" fillId="0" borderId="0" xfId="0" applyNumberFormat="1" applyFont="1" applyAlignment="1">
      <alignment horizontal="right"/>
    </xf>
    <xf numFmtId="167" fontId="0" fillId="0" borderId="0" xfId="0" applyNumberFormat="1" applyFont="1"/>
    <xf numFmtId="0" fontId="0" fillId="0" borderId="0" xfId="0" applyFont="1" applyBorder="1" applyAlignment="1">
      <alignment horizontal="left" vertical="top" wrapText="1"/>
    </xf>
    <xf numFmtId="0" fontId="8" fillId="9" borderId="11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4" fontId="7" fillId="2" borderId="18" xfId="0" applyNumberFormat="1" applyFont="1" applyFill="1" applyBorder="1" applyAlignment="1">
      <alignment horizontal="center" vertical="center" wrapText="1"/>
    </xf>
    <xf numFmtId="4" fontId="7" fillId="2" borderId="20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 wrapText="1"/>
    </xf>
    <xf numFmtId="4" fontId="7" fillId="2" borderId="21" xfId="0" applyNumberFormat="1" applyFont="1" applyFill="1" applyBorder="1" applyAlignment="1">
      <alignment horizontal="center" vertical="center" wrapText="1"/>
    </xf>
    <xf numFmtId="4" fontId="8" fillId="2" borderId="10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4" fillId="0" borderId="44" xfId="0" applyFont="1" applyBorder="1" applyAlignment="1">
      <alignment horizontal="left" vertical="top" wrapText="1"/>
    </xf>
    <xf numFmtId="0" fontId="0" fillId="0" borderId="45" xfId="0" applyFont="1" applyBorder="1" applyAlignment="1">
      <alignment horizontal="left" vertical="top" wrapText="1"/>
    </xf>
    <xf numFmtId="0" fontId="0" fillId="0" borderId="46" xfId="0" applyFont="1" applyBorder="1" applyAlignment="1">
      <alignment horizontal="left" vertical="top" wrapText="1"/>
    </xf>
    <xf numFmtId="0" fontId="0" fillId="0" borderId="4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48" xfId="0" applyFont="1" applyBorder="1" applyAlignment="1">
      <alignment horizontal="left" vertical="top" wrapText="1"/>
    </xf>
    <xf numFmtId="0" fontId="0" fillId="0" borderId="49" xfId="0" applyFont="1" applyBorder="1" applyAlignment="1">
      <alignment horizontal="left" vertical="top" wrapText="1"/>
    </xf>
    <xf numFmtId="0" fontId="0" fillId="0" borderId="50" xfId="0" applyFont="1" applyBorder="1" applyAlignment="1">
      <alignment horizontal="left" vertical="top" wrapText="1"/>
    </xf>
    <xf numFmtId="0" fontId="0" fillId="0" borderId="51" xfId="0" applyFont="1" applyBorder="1" applyAlignment="1">
      <alignment horizontal="left" vertical="top" wrapText="1"/>
    </xf>
    <xf numFmtId="0" fontId="7" fillId="9" borderId="11" xfId="0" applyFont="1" applyFill="1" applyBorder="1" applyAlignment="1">
      <alignment horizontal="center" vertical="center" wrapText="1"/>
    </xf>
    <xf numFmtId="0" fontId="7" fillId="9" borderId="28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7" fillId="9" borderId="29" xfId="0" applyFont="1" applyFill="1" applyBorder="1" applyAlignment="1">
      <alignment horizontal="center" vertical="center" wrapText="1"/>
    </xf>
    <xf numFmtId="0" fontId="8" fillId="9" borderId="30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164" fontId="10" fillId="9" borderId="15" xfId="0" applyNumberFormat="1" applyFont="1" applyFill="1" applyBorder="1" applyAlignment="1">
      <alignment horizontal="center" vertical="center" textRotation="90" wrapText="1"/>
    </xf>
    <xf numFmtId="164" fontId="10" fillId="9" borderId="39" xfId="0" applyNumberFormat="1" applyFont="1" applyFill="1" applyBorder="1" applyAlignment="1">
      <alignment horizontal="center" vertical="center" textRotation="90" wrapText="1"/>
    </xf>
    <xf numFmtId="164" fontId="10" fillId="9" borderId="14" xfId="0" applyNumberFormat="1" applyFont="1" applyFill="1" applyBorder="1" applyAlignment="1">
      <alignment horizontal="center" vertical="center" textRotation="90" wrapText="1"/>
    </xf>
    <xf numFmtId="164" fontId="10" fillId="9" borderId="40" xfId="0" applyNumberFormat="1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L1254"/>
  <sheetViews>
    <sheetView tabSelected="1" zoomScale="40" zoomScaleNormal="40" workbookViewId="0">
      <selection activeCell="B3" sqref="B3"/>
    </sheetView>
  </sheetViews>
  <sheetFormatPr defaultRowHeight="15" x14ac:dyDescent="0.25"/>
  <cols>
    <col min="2" max="2" width="55.5703125" customWidth="1"/>
    <col min="3" max="3" width="30.7109375" customWidth="1"/>
    <col min="4" max="4" width="26.7109375" customWidth="1"/>
    <col min="5" max="5" width="22.42578125" style="3" customWidth="1"/>
    <col min="6" max="6" width="26.7109375" style="3" customWidth="1"/>
    <col min="7" max="7" width="19.42578125" customWidth="1"/>
    <col min="8" max="8" width="28" customWidth="1"/>
    <col min="9" max="9" width="23.42578125" customWidth="1"/>
    <col min="10" max="10" width="29.5703125" customWidth="1"/>
    <col min="11" max="11" width="27.140625" customWidth="1"/>
    <col min="12" max="12" width="33.28515625" customWidth="1"/>
    <col min="13" max="13" width="22.85546875" customWidth="1"/>
    <col min="14" max="14" width="30.85546875" customWidth="1"/>
    <col min="15" max="15" width="25.7109375" customWidth="1"/>
    <col min="16" max="16" width="33.7109375" customWidth="1"/>
    <col min="17" max="17" width="27" customWidth="1"/>
    <col min="18" max="18" width="31.28515625" customWidth="1"/>
    <col min="19" max="19" width="26.5703125" customWidth="1"/>
    <col min="20" max="20" width="32.7109375" customWidth="1"/>
    <col min="21" max="21" width="26" customWidth="1"/>
    <col min="22" max="22" width="34.7109375" customWidth="1"/>
    <col min="23" max="23" width="24.140625" customWidth="1"/>
    <col min="24" max="24" width="20.42578125" customWidth="1"/>
    <col min="25" max="25" width="19.42578125" customWidth="1"/>
    <col min="26" max="26" width="13.42578125" customWidth="1"/>
  </cols>
  <sheetData>
    <row r="1" spans="1:38" s="2" customFormat="1" x14ac:dyDescent="0.25">
      <c r="A1" s="4"/>
      <c r="E1" s="1"/>
      <c r="F1" s="5"/>
      <c r="H1" s="6"/>
      <c r="I1" s="7"/>
      <c r="J1" s="6"/>
      <c r="K1" s="7"/>
      <c r="L1" s="6"/>
      <c r="M1" s="7"/>
      <c r="N1" s="6"/>
      <c r="P1" s="6"/>
      <c r="R1" s="6"/>
      <c r="S1" s="7"/>
      <c r="T1" s="6"/>
      <c r="V1" s="6"/>
      <c r="W1" s="6"/>
      <c r="X1" s="7"/>
      <c r="Y1" s="6"/>
      <c r="Z1" s="6"/>
      <c r="AA1" s="7"/>
      <c r="AG1" s="7"/>
    </row>
    <row r="2" spans="1:38" s="2" customFormat="1" ht="26.25" x14ac:dyDescent="0.4">
      <c r="A2" s="4"/>
      <c r="B2" s="8" t="s">
        <v>98</v>
      </c>
      <c r="C2" s="9"/>
      <c r="D2" s="9"/>
      <c r="E2" s="10"/>
      <c r="F2" s="11"/>
      <c r="G2" s="9"/>
      <c r="H2" s="6"/>
      <c r="I2" s="7"/>
      <c r="J2" s="6"/>
      <c r="K2" s="7"/>
      <c r="L2" s="6"/>
      <c r="M2" s="7"/>
      <c r="N2" s="6"/>
      <c r="P2" s="6"/>
      <c r="R2" s="6"/>
      <c r="S2" s="7"/>
      <c r="T2" s="6"/>
      <c r="V2" s="6"/>
      <c r="W2" s="6"/>
      <c r="X2" s="7"/>
      <c r="Y2" s="6"/>
      <c r="Z2" s="6"/>
      <c r="AA2" s="7"/>
      <c r="AG2" s="7"/>
    </row>
    <row r="3" spans="1:38" s="2" customFormat="1" ht="26.25" x14ac:dyDescent="0.4">
      <c r="A3" s="12"/>
      <c r="B3" s="13" t="s">
        <v>31</v>
      </c>
      <c r="C3" s="14"/>
      <c r="D3" s="14"/>
      <c r="E3" s="15"/>
      <c r="F3" s="16"/>
      <c r="G3" s="14"/>
      <c r="H3" s="17"/>
      <c r="I3" s="18"/>
      <c r="J3" s="17"/>
      <c r="K3" s="18"/>
      <c r="L3" s="17"/>
      <c r="M3" s="18"/>
      <c r="N3" s="17"/>
      <c r="O3" s="14"/>
      <c r="P3" s="17"/>
      <c r="Q3" s="14"/>
      <c r="R3" s="17"/>
      <c r="S3" s="18"/>
      <c r="T3" s="17"/>
      <c r="U3" s="14"/>
      <c r="V3" s="17"/>
      <c r="W3" s="17"/>
      <c r="X3" s="18"/>
      <c r="Y3" s="17"/>
      <c r="Z3" s="17"/>
      <c r="AA3" s="18"/>
      <c r="AB3" s="14"/>
      <c r="AC3" s="14"/>
      <c r="AD3" s="14"/>
      <c r="AE3" s="14"/>
      <c r="AF3" s="14"/>
      <c r="AG3" s="18"/>
      <c r="AH3" s="14"/>
      <c r="AI3" s="14"/>
      <c r="AJ3" s="14"/>
      <c r="AK3" s="14"/>
      <c r="AL3" s="14"/>
    </row>
    <row r="4" spans="1:38" ht="15.75" thickBot="1" x14ac:dyDescent="0.3"/>
    <row r="5" spans="1:38" s="2" customFormat="1" ht="52.5" customHeight="1" thickBot="1" x14ac:dyDescent="0.3">
      <c r="A5" s="124" t="s">
        <v>3</v>
      </c>
      <c r="B5" s="125"/>
      <c r="C5" s="128" t="s">
        <v>32</v>
      </c>
      <c r="D5" s="129"/>
      <c r="E5" s="130" t="s">
        <v>0</v>
      </c>
      <c r="F5" s="131"/>
      <c r="G5" s="132" t="s">
        <v>1</v>
      </c>
      <c r="H5" s="132"/>
      <c r="I5" s="132"/>
      <c r="J5" s="132"/>
      <c r="K5" s="132"/>
      <c r="L5" s="133"/>
      <c r="M5" s="134" t="s">
        <v>33</v>
      </c>
      <c r="N5" s="135"/>
      <c r="O5" s="135"/>
      <c r="P5" s="136"/>
      <c r="Q5" s="137" t="s">
        <v>34</v>
      </c>
      <c r="R5" s="138"/>
      <c r="S5" s="138"/>
      <c r="T5" s="138"/>
      <c r="U5" s="138"/>
      <c r="V5" s="139"/>
      <c r="W5" s="107" t="s">
        <v>35</v>
      </c>
      <c r="X5" s="108"/>
      <c r="Y5" s="109"/>
    </row>
    <row r="6" spans="1:38" s="2" customFormat="1" ht="52.5" customHeight="1" thickBot="1" x14ac:dyDescent="0.3">
      <c r="A6" s="126"/>
      <c r="B6" s="127"/>
      <c r="C6" s="110" t="s">
        <v>36</v>
      </c>
      <c r="D6" s="112" t="s">
        <v>37</v>
      </c>
      <c r="E6" s="114" t="s">
        <v>4</v>
      </c>
      <c r="F6" s="114" t="s">
        <v>5</v>
      </c>
      <c r="G6" s="116" t="s">
        <v>6</v>
      </c>
      <c r="H6" s="118" t="s">
        <v>7</v>
      </c>
      <c r="I6" s="118" t="s">
        <v>8</v>
      </c>
      <c r="J6" s="120" t="s">
        <v>9</v>
      </c>
      <c r="K6" s="122" t="s">
        <v>2</v>
      </c>
      <c r="L6" s="123"/>
      <c r="M6" s="140" t="s">
        <v>38</v>
      </c>
      <c r="N6" s="141"/>
      <c r="O6" s="140" t="s">
        <v>39</v>
      </c>
      <c r="P6" s="141"/>
      <c r="Q6" s="142" t="s">
        <v>40</v>
      </c>
      <c r="R6" s="143"/>
      <c r="S6" s="138" t="s">
        <v>41</v>
      </c>
      <c r="T6" s="139"/>
      <c r="U6" s="137" t="s">
        <v>2</v>
      </c>
      <c r="V6" s="139"/>
      <c r="W6" s="155" t="s">
        <v>42</v>
      </c>
      <c r="X6" s="157" t="s">
        <v>43</v>
      </c>
      <c r="Y6" s="109" t="s">
        <v>44</v>
      </c>
    </row>
    <row r="7" spans="1:38" s="2" customFormat="1" ht="139.5" customHeight="1" thickBot="1" x14ac:dyDescent="0.3">
      <c r="A7" s="126"/>
      <c r="B7" s="127"/>
      <c r="C7" s="111"/>
      <c r="D7" s="113"/>
      <c r="E7" s="115"/>
      <c r="F7" s="115"/>
      <c r="G7" s="117"/>
      <c r="H7" s="119"/>
      <c r="I7" s="119"/>
      <c r="J7" s="121"/>
      <c r="K7" s="19" t="s">
        <v>10</v>
      </c>
      <c r="L7" s="20" t="s">
        <v>11</v>
      </c>
      <c r="M7" s="21" t="s">
        <v>12</v>
      </c>
      <c r="N7" s="22" t="s">
        <v>13</v>
      </c>
      <c r="O7" s="21" t="s">
        <v>14</v>
      </c>
      <c r="P7" s="22" t="s">
        <v>15</v>
      </c>
      <c r="Q7" s="23" t="s">
        <v>6</v>
      </c>
      <c r="R7" s="24" t="s">
        <v>7</v>
      </c>
      <c r="S7" s="25" t="s">
        <v>16</v>
      </c>
      <c r="T7" s="26" t="s">
        <v>17</v>
      </c>
      <c r="U7" s="27" t="s">
        <v>18</v>
      </c>
      <c r="V7" s="28" t="s">
        <v>19</v>
      </c>
      <c r="W7" s="156"/>
      <c r="X7" s="158"/>
      <c r="Y7" s="159"/>
    </row>
    <row r="8" spans="1:38" s="2" customFormat="1" ht="38.25" customHeight="1" thickBot="1" x14ac:dyDescent="0.3">
      <c r="A8" s="160">
        <v>1</v>
      </c>
      <c r="B8" s="161"/>
      <c r="C8" s="29">
        <v>2</v>
      </c>
      <c r="D8" s="30">
        <v>3</v>
      </c>
      <c r="E8" s="31">
        <v>4</v>
      </c>
      <c r="F8" s="32">
        <v>5</v>
      </c>
      <c r="G8" s="33">
        <v>6</v>
      </c>
      <c r="H8" s="34">
        <v>7</v>
      </c>
      <c r="I8" s="34">
        <v>8</v>
      </c>
      <c r="J8" s="34">
        <v>9</v>
      </c>
      <c r="K8" s="34">
        <v>10</v>
      </c>
      <c r="L8" s="34">
        <v>11</v>
      </c>
      <c r="M8" s="35">
        <v>12</v>
      </c>
      <c r="N8" s="35">
        <v>13</v>
      </c>
      <c r="O8" s="35">
        <v>14</v>
      </c>
      <c r="P8" s="35">
        <v>15</v>
      </c>
      <c r="Q8" s="36">
        <v>16</v>
      </c>
      <c r="R8" s="36">
        <v>17</v>
      </c>
      <c r="S8" s="36">
        <v>18</v>
      </c>
      <c r="T8" s="36">
        <v>19</v>
      </c>
      <c r="U8" s="36">
        <v>20</v>
      </c>
      <c r="V8" s="36">
        <v>21</v>
      </c>
      <c r="W8" s="37">
        <v>22</v>
      </c>
      <c r="X8" s="37">
        <v>23</v>
      </c>
      <c r="Y8" s="38">
        <v>24</v>
      </c>
    </row>
    <row r="9" spans="1:38" s="2" customFormat="1" ht="108.75" customHeight="1" x14ac:dyDescent="0.25">
      <c r="A9" s="39">
        <v>1</v>
      </c>
      <c r="B9" s="40" t="s">
        <v>45</v>
      </c>
      <c r="C9" s="162">
        <f>L22</f>
        <v>1547401.8399999999</v>
      </c>
      <c r="D9" s="164">
        <f>C9-V22</f>
        <v>107240.6399999999</v>
      </c>
      <c r="E9" s="41"/>
      <c r="F9" s="42"/>
      <c r="G9" s="43"/>
      <c r="H9" s="44"/>
      <c r="I9" s="43"/>
      <c r="J9" s="45"/>
      <c r="K9" s="46">
        <f>G9+I9</f>
        <v>0</v>
      </c>
      <c r="L9" s="47">
        <f>H9+J9</f>
        <v>0</v>
      </c>
      <c r="M9" s="48"/>
      <c r="N9" s="49"/>
      <c r="O9" s="48"/>
      <c r="P9" s="49"/>
      <c r="Q9" s="50"/>
      <c r="R9" s="51"/>
      <c r="S9" s="50"/>
      <c r="T9" s="51"/>
      <c r="U9" s="46">
        <f>Q9+S9</f>
        <v>0</v>
      </c>
      <c r="V9" s="52">
        <f>R9+T9</f>
        <v>0</v>
      </c>
      <c r="W9" s="53">
        <f>IFERROR(R9/H9,0)</f>
        <v>0</v>
      </c>
      <c r="X9" s="54">
        <f>IFERROR((T9+P9)/J9,0)</f>
        <v>0</v>
      </c>
      <c r="Y9" s="55">
        <f>IFERROR((V9+P9)/L9,0)</f>
        <v>0</v>
      </c>
      <c r="Z9" s="56"/>
    </row>
    <row r="10" spans="1:38" s="2" customFormat="1" ht="87" customHeight="1" x14ac:dyDescent="0.25">
      <c r="A10" s="57">
        <v>2</v>
      </c>
      <c r="B10" s="58" t="s">
        <v>29</v>
      </c>
      <c r="C10" s="162"/>
      <c r="D10" s="164"/>
      <c r="E10" s="59"/>
      <c r="F10" s="60"/>
      <c r="G10" s="61"/>
      <c r="H10" s="62"/>
      <c r="I10" s="61"/>
      <c r="J10" s="63"/>
      <c r="K10" s="46">
        <f t="shared" ref="K10:L21" si="0">G10+I10</f>
        <v>0</v>
      </c>
      <c r="L10" s="47">
        <f t="shared" si="0"/>
        <v>0</v>
      </c>
      <c r="M10" s="64"/>
      <c r="N10" s="65"/>
      <c r="O10" s="64"/>
      <c r="P10" s="65"/>
      <c r="Q10" s="66"/>
      <c r="R10" s="67"/>
      <c r="S10" s="66"/>
      <c r="T10" s="67"/>
      <c r="U10" s="46">
        <f t="shared" ref="U10:V21" si="1">Q10+S10</f>
        <v>0</v>
      </c>
      <c r="V10" s="52">
        <f>R10+T10</f>
        <v>0</v>
      </c>
      <c r="W10" s="53">
        <f t="shared" ref="W10:W21" si="2">IFERROR(R10/H10,0)</f>
        <v>0</v>
      </c>
      <c r="X10" s="54">
        <f t="shared" ref="X10:X22" si="3">IFERROR((T10+P10)/J10,0)</f>
        <v>0</v>
      </c>
      <c r="Y10" s="55">
        <f t="shared" ref="Y10:Y22" si="4">IFERROR((V10+P10)/L10,0)</f>
        <v>0</v>
      </c>
      <c r="Z10" s="56"/>
    </row>
    <row r="11" spans="1:38" s="2" customFormat="1" ht="85.5" customHeight="1" x14ac:dyDescent="0.25">
      <c r="A11" s="57">
        <v>3</v>
      </c>
      <c r="B11" s="58" t="s">
        <v>26</v>
      </c>
      <c r="C11" s="162"/>
      <c r="D11" s="164"/>
      <c r="E11" s="59"/>
      <c r="F11" s="60"/>
      <c r="G11" s="61"/>
      <c r="H11" s="62"/>
      <c r="I11" s="61"/>
      <c r="J11" s="63"/>
      <c r="K11" s="46">
        <f t="shared" si="0"/>
        <v>0</v>
      </c>
      <c r="L11" s="47">
        <f t="shared" si="0"/>
        <v>0</v>
      </c>
      <c r="M11" s="64"/>
      <c r="N11" s="65"/>
      <c r="O11" s="64"/>
      <c r="P11" s="65"/>
      <c r="Q11" s="66"/>
      <c r="R11" s="67"/>
      <c r="S11" s="66"/>
      <c r="T11" s="67"/>
      <c r="U11" s="46">
        <f t="shared" si="1"/>
        <v>0</v>
      </c>
      <c r="V11" s="52">
        <f t="shared" si="1"/>
        <v>0</v>
      </c>
      <c r="W11" s="53">
        <f t="shared" si="2"/>
        <v>0</v>
      </c>
      <c r="X11" s="54">
        <f t="shared" si="3"/>
        <v>0</v>
      </c>
      <c r="Y11" s="55">
        <f t="shared" si="4"/>
        <v>0</v>
      </c>
      <c r="Z11" s="56"/>
    </row>
    <row r="12" spans="1:38" s="2" customFormat="1" ht="137.25" customHeight="1" x14ac:dyDescent="0.25">
      <c r="A12" s="57">
        <v>4</v>
      </c>
      <c r="B12" s="58" t="s">
        <v>20</v>
      </c>
      <c r="C12" s="162"/>
      <c r="D12" s="164"/>
      <c r="E12" s="59">
        <v>1</v>
      </c>
      <c r="F12" s="60">
        <v>60000</v>
      </c>
      <c r="G12" s="61">
        <v>1</v>
      </c>
      <c r="H12" s="62">
        <v>60000</v>
      </c>
      <c r="I12" s="61">
        <v>1</v>
      </c>
      <c r="J12" s="63">
        <v>10000</v>
      </c>
      <c r="K12" s="46">
        <f t="shared" si="0"/>
        <v>2</v>
      </c>
      <c r="L12" s="47">
        <f t="shared" si="0"/>
        <v>70000</v>
      </c>
      <c r="M12" s="64">
        <v>0</v>
      </c>
      <c r="N12" s="65">
        <v>0</v>
      </c>
      <c r="O12" s="64">
        <v>0</v>
      </c>
      <c r="P12" s="65">
        <v>0</v>
      </c>
      <c r="Q12" s="66">
        <v>1</v>
      </c>
      <c r="R12" s="67">
        <v>60000</v>
      </c>
      <c r="S12" s="66">
        <v>0</v>
      </c>
      <c r="T12" s="67">
        <v>0</v>
      </c>
      <c r="U12" s="46">
        <f t="shared" si="1"/>
        <v>1</v>
      </c>
      <c r="V12" s="52">
        <f t="shared" si="1"/>
        <v>60000</v>
      </c>
      <c r="W12" s="53">
        <f t="shared" si="2"/>
        <v>1</v>
      </c>
      <c r="X12" s="54">
        <f t="shared" si="3"/>
        <v>0</v>
      </c>
      <c r="Y12" s="55">
        <f t="shared" si="4"/>
        <v>0.8571428571428571</v>
      </c>
      <c r="Z12" s="56"/>
    </row>
    <row r="13" spans="1:38" s="2" customFormat="1" ht="171.75" customHeight="1" x14ac:dyDescent="0.25">
      <c r="A13" s="57">
        <v>5</v>
      </c>
      <c r="B13" s="58" t="s">
        <v>30</v>
      </c>
      <c r="C13" s="162"/>
      <c r="D13" s="164"/>
      <c r="E13" s="59"/>
      <c r="F13" s="60"/>
      <c r="G13" s="61"/>
      <c r="H13" s="62"/>
      <c r="I13" s="61"/>
      <c r="J13" s="63"/>
      <c r="K13" s="46">
        <f t="shared" si="0"/>
        <v>0</v>
      </c>
      <c r="L13" s="47">
        <f t="shared" si="0"/>
        <v>0</v>
      </c>
      <c r="M13" s="64"/>
      <c r="N13" s="65"/>
      <c r="O13" s="64"/>
      <c r="P13" s="65"/>
      <c r="Q13" s="66"/>
      <c r="R13" s="67"/>
      <c r="S13" s="66"/>
      <c r="T13" s="67"/>
      <c r="U13" s="46">
        <f t="shared" si="1"/>
        <v>0</v>
      </c>
      <c r="V13" s="52">
        <f t="shared" si="1"/>
        <v>0</v>
      </c>
      <c r="W13" s="53">
        <f t="shared" si="2"/>
        <v>0</v>
      </c>
      <c r="X13" s="54">
        <f t="shared" si="3"/>
        <v>0</v>
      </c>
      <c r="Y13" s="55">
        <f t="shared" si="4"/>
        <v>0</v>
      </c>
      <c r="Z13" s="56"/>
    </row>
    <row r="14" spans="1:38" s="2" customFormat="1" ht="116.25" customHeight="1" x14ac:dyDescent="0.25">
      <c r="A14" s="57">
        <v>6</v>
      </c>
      <c r="B14" s="58" t="s">
        <v>21</v>
      </c>
      <c r="C14" s="162"/>
      <c r="D14" s="164"/>
      <c r="E14" s="59">
        <v>12</v>
      </c>
      <c r="F14" s="60">
        <v>603512.74</v>
      </c>
      <c r="G14" s="61">
        <v>9</v>
      </c>
      <c r="H14" s="62">
        <v>563776.94999999995</v>
      </c>
      <c r="I14" s="61">
        <v>7</v>
      </c>
      <c r="J14" s="63">
        <v>202000</v>
      </c>
      <c r="K14" s="46">
        <f t="shared" si="0"/>
        <v>16</v>
      </c>
      <c r="L14" s="47">
        <f t="shared" si="0"/>
        <v>765776.95</v>
      </c>
      <c r="M14" s="64">
        <v>0</v>
      </c>
      <c r="N14" s="65">
        <v>0</v>
      </c>
      <c r="O14" s="64">
        <v>0</v>
      </c>
      <c r="P14" s="65">
        <v>0</v>
      </c>
      <c r="Q14" s="66">
        <v>9</v>
      </c>
      <c r="R14" s="67">
        <v>551992.59</v>
      </c>
      <c r="S14" s="66">
        <v>7</v>
      </c>
      <c r="T14" s="67">
        <v>171962.77</v>
      </c>
      <c r="U14" s="46">
        <f t="shared" si="1"/>
        <v>16</v>
      </c>
      <c r="V14" s="52">
        <f t="shared" si="1"/>
        <v>723955.36</v>
      </c>
      <c r="W14" s="53">
        <f t="shared" si="2"/>
        <v>0.97909747817820503</v>
      </c>
      <c r="X14" s="54">
        <f t="shared" si="3"/>
        <v>0.85130084158415842</v>
      </c>
      <c r="Y14" s="55">
        <f t="shared" si="4"/>
        <v>0.94538672129005719</v>
      </c>
      <c r="Z14" s="56"/>
    </row>
    <row r="15" spans="1:38" s="2" customFormat="1" ht="65.25" customHeight="1" x14ac:dyDescent="0.25">
      <c r="A15" s="57">
        <v>7</v>
      </c>
      <c r="B15" s="58" t="s">
        <v>28</v>
      </c>
      <c r="C15" s="162"/>
      <c r="D15" s="164"/>
      <c r="E15" s="59"/>
      <c r="F15" s="60"/>
      <c r="G15" s="61"/>
      <c r="H15" s="62"/>
      <c r="I15" s="61"/>
      <c r="J15" s="63"/>
      <c r="K15" s="46">
        <f t="shared" si="0"/>
        <v>0</v>
      </c>
      <c r="L15" s="47">
        <f t="shared" si="0"/>
        <v>0</v>
      </c>
      <c r="M15" s="64"/>
      <c r="N15" s="65"/>
      <c r="O15" s="64"/>
      <c r="P15" s="65"/>
      <c r="Q15" s="66"/>
      <c r="R15" s="67"/>
      <c r="S15" s="66"/>
      <c r="T15" s="67"/>
      <c r="U15" s="46">
        <f t="shared" si="1"/>
        <v>0</v>
      </c>
      <c r="V15" s="52">
        <f t="shared" si="1"/>
        <v>0</v>
      </c>
      <c r="W15" s="53">
        <f t="shared" si="2"/>
        <v>0</v>
      </c>
      <c r="X15" s="54">
        <f t="shared" si="3"/>
        <v>0</v>
      </c>
      <c r="Y15" s="55">
        <f t="shared" si="4"/>
        <v>0</v>
      </c>
      <c r="Z15" s="56"/>
    </row>
    <row r="16" spans="1:38" s="2" customFormat="1" ht="59.25" customHeight="1" x14ac:dyDescent="0.25">
      <c r="A16" s="57">
        <v>8</v>
      </c>
      <c r="B16" s="58" t="s">
        <v>46</v>
      </c>
      <c r="C16" s="162"/>
      <c r="D16" s="164"/>
      <c r="E16" s="59"/>
      <c r="F16" s="60"/>
      <c r="G16" s="61"/>
      <c r="H16" s="62"/>
      <c r="I16" s="61">
        <v>9</v>
      </c>
      <c r="J16" s="63">
        <v>191154.5</v>
      </c>
      <c r="K16" s="46">
        <f t="shared" si="0"/>
        <v>9</v>
      </c>
      <c r="L16" s="47">
        <f t="shared" si="0"/>
        <v>191154.5</v>
      </c>
      <c r="M16" s="64"/>
      <c r="N16" s="65"/>
      <c r="O16" s="64">
        <v>0</v>
      </c>
      <c r="P16" s="65">
        <v>0</v>
      </c>
      <c r="Q16" s="66"/>
      <c r="R16" s="67"/>
      <c r="S16" s="66">
        <v>9</v>
      </c>
      <c r="T16" s="67">
        <v>182549.36</v>
      </c>
      <c r="U16" s="46">
        <f t="shared" si="1"/>
        <v>9</v>
      </c>
      <c r="V16" s="52">
        <f t="shared" si="1"/>
        <v>182549.36</v>
      </c>
      <c r="W16" s="53">
        <f t="shared" si="2"/>
        <v>0</v>
      </c>
      <c r="X16" s="54">
        <f t="shared" si="3"/>
        <v>0.95498332500673533</v>
      </c>
      <c r="Y16" s="55">
        <f t="shared" si="4"/>
        <v>0.95498332500673533</v>
      </c>
      <c r="Z16" s="56"/>
    </row>
    <row r="17" spans="1:26" s="2" customFormat="1" ht="71.25" customHeight="1" x14ac:dyDescent="0.25">
      <c r="A17" s="57">
        <v>9</v>
      </c>
      <c r="B17" s="58" t="s">
        <v>22</v>
      </c>
      <c r="C17" s="162"/>
      <c r="D17" s="164"/>
      <c r="E17" s="59">
        <v>2</v>
      </c>
      <c r="F17" s="60">
        <v>68213.67</v>
      </c>
      <c r="G17" s="61">
        <v>2</v>
      </c>
      <c r="H17" s="62">
        <v>68213.67</v>
      </c>
      <c r="I17" s="61">
        <v>0</v>
      </c>
      <c r="J17" s="63">
        <v>0</v>
      </c>
      <c r="K17" s="46">
        <f t="shared" si="0"/>
        <v>2</v>
      </c>
      <c r="L17" s="47">
        <f t="shared" si="0"/>
        <v>68213.67</v>
      </c>
      <c r="M17" s="64">
        <v>0</v>
      </c>
      <c r="N17" s="65">
        <v>0</v>
      </c>
      <c r="O17" s="64">
        <v>0</v>
      </c>
      <c r="P17" s="65">
        <v>0</v>
      </c>
      <c r="Q17" s="66">
        <v>2</v>
      </c>
      <c r="R17" s="67">
        <v>60604.78</v>
      </c>
      <c r="S17" s="66">
        <v>0</v>
      </c>
      <c r="T17" s="67">
        <v>0</v>
      </c>
      <c r="U17" s="46">
        <f t="shared" si="1"/>
        <v>2</v>
      </c>
      <c r="V17" s="52">
        <f t="shared" si="1"/>
        <v>60604.78</v>
      </c>
      <c r="W17" s="53">
        <f t="shared" si="2"/>
        <v>0.88845505600270447</v>
      </c>
      <c r="X17" s="54">
        <f t="shared" si="3"/>
        <v>0</v>
      </c>
      <c r="Y17" s="55">
        <f t="shared" si="4"/>
        <v>0.88845505600270447</v>
      </c>
      <c r="Z17" s="56"/>
    </row>
    <row r="18" spans="1:26" s="2" customFormat="1" ht="92.25" customHeight="1" x14ac:dyDescent="0.25">
      <c r="A18" s="57">
        <v>10</v>
      </c>
      <c r="B18" s="58" t="s">
        <v>23</v>
      </c>
      <c r="C18" s="162"/>
      <c r="D18" s="164"/>
      <c r="E18" s="59">
        <v>0</v>
      </c>
      <c r="F18" s="60">
        <v>0</v>
      </c>
      <c r="G18" s="61">
        <v>0</v>
      </c>
      <c r="H18" s="62">
        <v>0</v>
      </c>
      <c r="I18" s="61">
        <v>9</v>
      </c>
      <c r="J18" s="63">
        <v>274000</v>
      </c>
      <c r="K18" s="46">
        <f t="shared" si="0"/>
        <v>9</v>
      </c>
      <c r="L18" s="47">
        <f t="shared" si="0"/>
        <v>274000</v>
      </c>
      <c r="M18" s="64">
        <v>0</v>
      </c>
      <c r="N18" s="65">
        <v>0</v>
      </c>
      <c r="O18" s="64">
        <v>0</v>
      </c>
      <c r="P18" s="65">
        <v>0</v>
      </c>
      <c r="Q18" s="66">
        <v>0</v>
      </c>
      <c r="R18" s="67">
        <v>0</v>
      </c>
      <c r="S18" s="66">
        <v>9</v>
      </c>
      <c r="T18" s="67">
        <v>265407.93</v>
      </c>
      <c r="U18" s="46">
        <f t="shared" si="1"/>
        <v>9</v>
      </c>
      <c r="V18" s="52">
        <f t="shared" si="1"/>
        <v>265407.93</v>
      </c>
      <c r="W18" s="53">
        <f t="shared" si="2"/>
        <v>0</v>
      </c>
      <c r="X18" s="54">
        <f t="shared" si="3"/>
        <v>0.96864208029197074</v>
      </c>
      <c r="Y18" s="55">
        <f t="shared" si="4"/>
        <v>0.96864208029197074</v>
      </c>
      <c r="Z18" s="56"/>
    </row>
    <row r="19" spans="1:26" s="2" customFormat="1" ht="153.75" customHeight="1" x14ac:dyDescent="0.25">
      <c r="A19" s="57">
        <v>11</v>
      </c>
      <c r="B19" s="58" t="s">
        <v>24</v>
      </c>
      <c r="C19" s="162"/>
      <c r="D19" s="164"/>
      <c r="E19" s="59">
        <v>7</v>
      </c>
      <c r="F19" s="60">
        <v>368514.4</v>
      </c>
      <c r="G19" s="61">
        <v>2</v>
      </c>
      <c r="H19" s="62">
        <v>44126.400000000001</v>
      </c>
      <c r="I19" s="61">
        <v>2</v>
      </c>
      <c r="J19" s="63">
        <v>50000</v>
      </c>
      <c r="K19" s="46">
        <f t="shared" si="0"/>
        <v>4</v>
      </c>
      <c r="L19" s="47">
        <f t="shared" si="0"/>
        <v>94126.399999999994</v>
      </c>
      <c r="M19" s="64">
        <v>0</v>
      </c>
      <c r="N19" s="65">
        <v>0</v>
      </c>
      <c r="O19" s="64">
        <v>0</v>
      </c>
      <c r="P19" s="65">
        <v>0</v>
      </c>
      <c r="Q19" s="66">
        <v>2</v>
      </c>
      <c r="R19" s="67">
        <v>39003.94</v>
      </c>
      <c r="S19" s="66">
        <v>2</v>
      </c>
      <c r="T19" s="67">
        <v>31928.799999999999</v>
      </c>
      <c r="U19" s="46">
        <f t="shared" si="1"/>
        <v>4</v>
      </c>
      <c r="V19" s="52">
        <f t="shared" si="1"/>
        <v>70932.740000000005</v>
      </c>
      <c r="W19" s="53">
        <f t="shared" si="2"/>
        <v>0.88391393814133945</v>
      </c>
      <c r="X19" s="54">
        <f t="shared" si="3"/>
        <v>0.63857600000000003</v>
      </c>
      <c r="Y19" s="55">
        <f t="shared" si="4"/>
        <v>0.75359027860408989</v>
      </c>
      <c r="Z19" s="56"/>
    </row>
    <row r="20" spans="1:26" s="2" customFormat="1" ht="87" customHeight="1" x14ac:dyDescent="0.25">
      <c r="A20" s="57">
        <v>12</v>
      </c>
      <c r="B20" s="58" t="s">
        <v>27</v>
      </c>
      <c r="C20" s="162"/>
      <c r="D20" s="164"/>
      <c r="E20" s="59"/>
      <c r="F20" s="60"/>
      <c r="G20" s="61"/>
      <c r="H20" s="62"/>
      <c r="I20" s="61"/>
      <c r="J20" s="63"/>
      <c r="K20" s="46">
        <f t="shared" si="0"/>
        <v>0</v>
      </c>
      <c r="L20" s="47">
        <f t="shared" si="0"/>
        <v>0</v>
      </c>
      <c r="M20" s="64"/>
      <c r="N20" s="65"/>
      <c r="O20" s="64"/>
      <c r="P20" s="65"/>
      <c r="Q20" s="66"/>
      <c r="R20" s="67"/>
      <c r="S20" s="66"/>
      <c r="T20" s="67"/>
      <c r="U20" s="46">
        <f t="shared" si="1"/>
        <v>0</v>
      </c>
      <c r="V20" s="52">
        <f t="shared" si="1"/>
        <v>0</v>
      </c>
      <c r="W20" s="53">
        <f t="shared" si="2"/>
        <v>0</v>
      </c>
      <c r="X20" s="54">
        <f t="shared" si="3"/>
        <v>0</v>
      </c>
      <c r="Y20" s="55">
        <f t="shared" si="4"/>
        <v>0</v>
      </c>
      <c r="Z20" s="56"/>
    </row>
    <row r="21" spans="1:26" s="2" customFormat="1" ht="62.25" customHeight="1" thickBot="1" x14ac:dyDescent="0.3">
      <c r="A21" s="68">
        <v>13</v>
      </c>
      <c r="B21" s="69" t="s">
        <v>25</v>
      </c>
      <c r="C21" s="163"/>
      <c r="D21" s="165"/>
      <c r="E21" s="70">
        <v>10</v>
      </c>
      <c r="F21" s="71">
        <v>239178.31999999998</v>
      </c>
      <c r="G21" s="72">
        <v>4</v>
      </c>
      <c r="H21" s="73">
        <v>84130.319999999992</v>
      </c>
      <c r="I21" s="72">
        <v>0</v>
      </c>
      <c r="J21" s="74">
        <v>0</v>
      </c>
      <c r="K21" s="75">
        <f t="shared" si="0"/>
        <v>4</v>
      </c>
      <c r="L21" s="76">
        <f t="shared" si="0"/>
        <v>84130.319999999992</v>
      </c>
      <c r="M21" s="77">
        <v>0</v>
      </c>
      <c r="N21" s="78">
        <v>0</v>
      </c>
      <c r="O21" s="77">
        <v>0</v>
      </c>
      <c r="P21" s="78">
        <v>0</v>
      </c>
      <c r="Q21" s="79">
        <v>4</v>
      </c>
      <c r="R21" s="80">
        <v>76711.03</v>
      </c>
      <c r="S21" s="79">
        <v>0</v>
      </c>
      <c r="T21" s="80">
        <v>0</v>
      </c>
      <c r="U21" s="46">
        <f t="shared" si="1"/>
        <v>4</v>
      </c>
      <c r="V21" s="52">
        <f t="shared" si="1"/>
        <v>76711.03</v>
      </c>
      <c r="W21" s="53">
        <f t="shared" si="2"/>
        <v>0.9118119365289471</v>
      </c>
      <c r="X21" s="54">
        <f t="shared" si="3"/>
        <v>0</v>
      </c>
      <c r="Y21" s="55">
        <f t="shared" si="4"/>
        <v>0.9118119365289471</v>
      </c>
      <c r="Z21" s="56"/>
    </row>
    <row r="22" spans="1:26" s="2" customFormat="1" ht="29.25" customHeight="1" thickBot="1" x14ac:dyDescent="0.3">
      <c r="A22" s="144" t="s">
        <v>47</v>
      </c>
      <c r="B22" s="145"/>
      <c r="C22" s="81">
        <f>C9</f>
        <v>1547401.8399999999</v>
      </c>
      <c r="D22" s="81">
        <f>D9</f>
        <v>107240.6399999999</v>
      </c>
      <c r="E22" s="82">
        <f>SUM(E9:E21)</f>
        <v>32</v>
      </c>
      <c r="F22" s="83">
        <f>SUM(F9:F21)</f>
        <v>1339419.1300000001</v>
      </c>
      <c r="G22" s="82">
        <f>SUM(G9:G21)</f>
        <v>18</v>
      </c>
      <c r="H22" s="83">
        <f>SUM(H9:H21)</f>
        <v>820247.34</v>
      </c>
      <c r="I22" s="82">
        <f t="shared" ref="I22:V22" si="5">SUM(I9:I21)</f>
        <v>28</v>
      </c>
      <c r="J22" s="83">
        <f t="shared" si="5"/>
        <v>727154.5</v>
      </c>
      <c r="K22" s="82">
        <f t="shared" si="5"/>
        <v>46</v>
      </c>
      <c r="L22" s="83">
        <f t="shared" si="5"/>
        <v>1547401.8399999999</v>
      </c>
      <c r="M22" s="82">
        <f t="shared" si="5"/>
        <v>0</v>
      </c>
      <c r="N22" s="84">
        <f t="shared" si="5"/>
        <v>0</v>
      </c>
      <c r="O22" s="85">
        <f t="shared" si="5"/>
        <v>0</v>
      </c>
      <c r="P22" s="86">
        <f t="shared" si="5"/>
        <v>0</v>
      </c>
      <c r="Q22" s="85">
        <f t="shared" si="5"/>
        <v>18</v>
      </c>
      <c r="R22" s="87">
        <f t="shared" si="5"/>
        <v>788312.34000000008</v>
      </c>
      <c r="S22" s="85">
        <f t="shared" si="5"/>
        <v>27</v>
      </c>
      <c r="T22" s="87">
        <f t="shared" si="5"/>
        <v>651848.8600000001</v>
      </c>
      <c r="U22" s="85">
        <f t="shared" si="5"/>
        <v>45</v>
      </c>
      <c r="V22" s="87">
        <f t="shared" si="5"/>
        <v>1440161.2</v>
      </c>
      <c r="W22" s="88">
        <f>IFERROR(R22/H22,0)</f>
        <v>0.96106662168511281</v>
      </c>
      <c r="X22" s="89">
        <f t="shared" si="3"/>
        <v>0.89643790968769377</v>
      </c>
      <c r="Y22" s="89">
        <f t="shared" si="4"/>
        <v>0.93069632126067536</v>
      </c>
    </row>
    <row r="23" spans="1:26" s="2" customFormat="1" ht="29.25" customHeight="1" thickBot="1" x14ac:dyDescent="0.45">
      <c r="A23" s="90"/>
      <c r="B23" s="90"/>
      <c r="C23" s="91"/>
      <c r="D23" s="91"/>
      <c r="E23" s="92"/>
      <c r="F23" s="91"/>
      <c r="G23" s="92"/>
      <c r="H23" s="93"/>
      <c r="I23" s="94"/>
      <c r="J23" s="93"/>
      <c r="K23" s="95"/>
      <c r="L23" s="93"/>
      <c r="M23" s="94"/>
      <c r="N23" s="93"/>
      <c r="O23" s="94"/>
      <c r="P23" s="93"/>
      <c r="Q23" s="94"/>
      <c r="R23" s="93"/>
      <c r="S23" s="94"/>
      <c r="T23" s="96" t="s">
        <v>48</v>
      </c>
      <c r="U23" s="97">
        <v>4.2549000000000001</v>
      </c>
      <c r="V23" s="98">
        <f>V22/U23</f>
        <v>338471.22141530941</v>
      </c>
      <c r="W23" s="99"/>
      <c r="X23" s="99"/>
      <c r="Y23" s="100"/>
    </row>
    <row r="24" spans="1:26" s="2" customFormat="1" ht="15.75" thickTop="1" x14ac:dyDescent="0.25">
      <c r="A24" s="146" t="s">
        <v>87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8"/>
      <c r="P24" s="106"/>
      <c r="U24" s="7"/>
    </row>
    <row r="25" spans="1:26" s="2" customFormat="1" ht="18.75" x14ac:dyDescent="0.3">
      <c r="A25" s="149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1"/>
      <c r="P25" s="106"/>
      <c r="T25" s="101"/>
      <c r="U25" s="7"/>
    </row>
    <row r="26" spans="1:26" s="2" customFormat="1" ht="15.75" x14ac:dyDescent="0.25">
      <c r="A26" s="149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1"/>
      <c r="P26" s="106"/>
      <c r="S26" s="102"/>
      <c r="T26" s="103"/>
      <c r="U26" s="7"/>
    </row>
    <row r="27" spans="1:26" s="2" customFormat="1" ht="15.75" x14ac:dyDescent="0.25">
      <c r="A27" s="149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1"/>
      <c r="P27" s="106"/>
      <c r="S27" s="102"/>
      <c r="T27" s="104"/>
      <c r="U27" s="7"/>
    </row>
    <row r="28" spans="1:26" s="2" customFormat="1" ht="15.75" x14ac:dyDescent="0.25">
      <c r="A28" s="149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1"/>
      <c r="P28" s="106"/>
      <c r="S28" s="102"/>
      <c r="T28" s="104"/>
      <c r="U28" s="7"/>
    </row>
    <row r="29" spans="1:26" s="2" customFormat="1" ht="15.75" x14ac:dyDescent="0.25">
      <c r="A29" s="149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1"/>
      <c r="P29" s="106"/>
      <c r="S29" s="102"/>
      <c r="T29" s="104"/>
      <c r="U29" s="7"/>
    </row>
    <row r="30" spans="1:26" s="2" customFormat="1" ht="15.75" x14ac:dyDescent="0.25">
      <c r="A30" s="149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1"/>
      <c r="P30" s="106"/>
      <c r="S30" s="102"/>
      <c r="T30" s="105"/>
      <c r="U30" s="7"/>
    </row>
    <row r="31" spans="1:26" s="2" customFormat="1" x14ac:dyDescent="0.25">
      <c r="A31" s="149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1"/>
      <c r="P31" s="106"/>
      <c r="U31" s="7"/>
    </row>
    <row r="32" spans="1:26" s="2" customFormat="1" ht="15.75" thickBot="1" x14ac:dyDescent="0.3">
      <c r="A32" s="152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4"/>
      <c r="P32" s="106"/>
      <c r="U32" s="7"/>
    </row>
    <row r="33" spans="1:38" s="2" customFormat="1" ht="15.75" thickTop="1" x14ac:dyDescent="0.25">
      <c r="E33" s="1"/>
      <c r="F33" s="1"/>
      <c r="K33" s="7"/>
      <c r="U33" s="7"/>
    </row>
    <row r="36" spans="1:38" s="2" customFormat="1" ht="26.25" x14ac:dyDescent="0.4">
      <c r="A36" s="12"/>
      <c r="B36" s="13" t="s">
        <v>50</v>
      </c>
      <c r="C36" s="14"/>
      <c r="D36" s="14"/>
      <c r="E36" s="15"/>
      <c r="F36" s="16"/>
      <c r="G36" s="14"/>
      <c r="H36" s="17"/>
      <c r="I36" s="18"/>
      <c r="J36" s="17"/>
      <c r="K36" s="18"/>
      <c r="L36" s="17"/>
      <c r="M36" s="18"/>
      <c r="N36" s="17"/>
      <c r="O36" s="14"/>
      <c r="P36" s="17"/>
      <c r="Q36" s="14"/>
      <c r="R36" s="17"/>
      <c r="S36" s="18"/>
      <c r="T36" s="17"/>
      <c r="U36" s="14"/>
      <c r="V36" s="17"/>
      <c r="W36" s="17"/>
      <c r="X36" s="18"/>
      <c r="Y36" s="17"/>
      <c r="Z36" s="17"/>
      <c r="AA36" s="18"/>
      <c r="AB36" s="14"/>
      <c r="AC36" s="14"/>
      <c r="AD36" s="14"/>
      <c r="AE36" s="14"/>
      <c r="AF36" s="14"/>
      <c r="AG36" s="18"/>
      <c r="AH36" s="14"/>
      <c r="AI36" s="14"/>
      <c r="AJ36" s="14"/>
      <c r="AK36" s="14"/>
      <c r="AL36" s="14"/>
    </row>
    <row r="37" spans="1:38" ht="15.75" thickBot="1" x14ac:dyDescent="0.3"/>
    <row r="38" spans="1:38" s="2" customFormat="1" ht="52.5" customHeight="1" thickBot="1" x14ac:dyDescent="0.3">
      <c r="A38" s="124" t="s">
        <v>3</v>
      </c>
      <c r="B38" s="125"/>
      <c r="C38" s="128" t="s">
        <v>32</v>
      </c>
      <c r="D38" s="129"/>
      <c r="E38" s="130" t="s">
        <v>0</v>
      </c>
      <c r="F38" s="131"/>
      <c r="G38" s="132" t="s">
        <v>1</v>
      </c>
      <c r="H38" s="132"/>
      <c r="I38" s="132"/>
      <c r="J38" s="132"/>
      <c r="K38" s="132"/>
      <c r="L38" s="133"/>
      <c r="M38" s="134" t="s">
        <v>33</v>
      </c>
      <c r="N38" s="135"/>
      <c r="O38" s="135"/>
      <c r="P38" s="136"/>
      <c r="Q38" s="137" t="s">
        <v>34</v>
      </c>
      <c r="R38" s="138"/>
      <c r="S38" s="138"/>
      <c r="T38" s="138"/>
      <c r="U38" s="138"/>
      <c r="V38" s="139"/>
      <c r="W38" s="107" t="s">
        <v>35</v>
      </c>
      <c r="X38" s="108"/>
      <c r="Y38" s="109"/>
    </row>
    <row r="39" spans="1:38" s="2" customFormat="1" ht="52.5" customHeight="1" thickBot="1" x14ac:dyDescent="0.3">
      <c r="A39" s="126"/>
      <c r="B39" s="127"/>
      <c r="C39" s="110" t="s">
        <v>36</v>
      </c>
      <c r="D39" s="112" t="s">
        <v>37</v>
      </c>
      <c r="E39" s="114" t="s">
        <v>4</v>
      </c>
      <c r="F39" s="114" t="s">
        <v>5</v>
      </c>
      <c r="G39" s="116" t="s">
        <v>6</v>
      </c>
      <c r="H39" s="118" t="s">
        <v>7</v>
      </c>
      <c r="I39" s="118" t="s">
        <v>8</v>
      </c>
      <c r="J39" s="120" t="s">
        <v>9</v>
      </c>
      <c r="K39" s="122" t="s">
        <v>2</v>
      </c>
      <c r="L39" s="123"/>
      <c r="M39" s="140" t="s">
        <v>38</v>
      </c>
      <c r="N39" s="141"/>
      <c r="O39" s="140" t="s">
        <v>39</v>
      </c>
      <c r="P39" s="141"/>
      <c r="Q39" s="142" t="s">
        <v>40</v>
      </c>
      <c r="R39" s="143"/>
      <c r="S39" s="138" t="s">
        <v>41</v>
      </c>
      <c r="T39" s="139"/>
      <c r="U39" s="137" t="s">
        <v>2</v>
      </c>
      <c r="V39" s="139"/>
      <c r="W39" s="155" t="s">
        <v>42</v>
      </c>
      <c r="X39" s="157" t="s">
        <v>43</v>
      </c>
      <c r="Y39" s="109" t="s">
        <v>44</v>
      </c>
    </row>
    <row r="40" spans="1:38" s="2" customFormat="1" ht="139.5" customHeight="1" thickBot="1" x14ac:dyDescent="0.3">
      <c r="A40" s="126"/>
      <c r="B40" s="127"/>
      <c r="C40" s="111"/>
      <c r="D40" s="113"/>
      <c r="E40" s="115"/>
      <c r="F40" s="115"/>
      <c r="G40" s="117"/>
      <c r="H40" s="119"/>
      <c r="I40" s="119"/>
      <c r="J40" s="121"/>
      <c r="K40" s="19" t="s">
        <v>10</v>
      </c>
      <c r="L40" s="20" t="s">
        <v>11</v>
      </c>
      <c r="M40" s="21" t="s">
        <v>12</v>
      </c>
      <c r="N40" s="22" t="s">
        <v>13</v>
      </c>
      <c r="O40" s="21" t="s">
        <v>14</v>
      </c>
      <c r="P40" s="22" t="s">
        <v>15</v>
      </c>
      <c r="Q40" s="23" t="s">
        <v>6</v>
      </c>
      <c r="R40" s="24" t="s">
        <v>7</v>
      </c>
      <c r="S40" s="25" t="s">
        <v>16</v>
      </c>
      <c r="T40" s="26" t="s">
        <v>17</v>
      </c>
      <c r="U40" s="27" t="s">
        <v>18</v>
      </c>
      <c r="V40" s="28" t="s">
        <v>19</v>
      </c>
      <c r="W40" s="156"/>
      <c r="X40" s="158"/>
      <c r="Y40" s="159"/>
    </row>
    <row r="41" spans="1:38" s="2" customFormat="1" ht="38.25" customHeight="1" thickBot="1" x14ac:dyDescent="0.3">
      <c r="A41" s="160">
        <v>1</v>
      </c>
      <c r="B41" s="161"/>
      <c r="C41" s="29">
        <v>2</v>
      </c>
      <c r="D41" s="30">
        <v>3</v>
      </c>
      <c r="E41" s="31">
        <v>4</v>
      </c>
      <c r="F41" s="32">
        <v>5</v>
      </c>
      <c r="G41" s="33">
        <v>6</v>
      </c>
      <c r="H41" s="34">
        <v>7</v>
      </c>
      <c r="I41" s="34">
        <v>8</v>
      </c>
      <c r="J41" s="34">
        <v>9</v>
      </c>
      <c r="K41" s="34">
        <v>10</v>
      </c>
      <c r="L41" s="34">
        <v>11</v>
      </c>
      <c r="M41" s="35">
        <v>12</v>
      </c>
      <c r="N41" s="35">
        <v>13</v>
      </c>
      <c r="O41" s="35">
        <v>14</v>
      </c>
      <c r="P41" s="35">
        <v>15</v>
      </c>
      <c r="Q41" s="36">
        <v>16</v>
      </c>
      <c r="R41" s="36">
        <v>17</v>
      </c>
      <c r="S41" s="36">
        <v>18</v>
      </c>
      <c r="T41" s="36">
        <v>19</v>
      </c>
      <c r="U41" s="36">
        <v>20</v>
      </c>
      <c r="V41" s="36">
        <v>21</v>
      </c>
      <c r="W41" s="37">
        <v>22</v>
      </c>
      <c r="X41" s="37">
        <v>23</v>
      </c>
      <c r="Y41" s="38">
        <v>24</v>
      </c>
    </row>
    <row r="42" spans="1:38" s="2" customFormat="1" ht="108.75" customHeight="1" x14ac:dyDescent="0.25">
      <c r="A42" s="39">
        <v>1</v>
      </c>
      <c r="B42" s="40" t="s">
        <v>45</v>
      </c>
      <c r="C42" s="162">
        <f>L55</f>
        <v>1542205.0699999998</v>
      </c>
      <c r="D42" s="164">
        <f>C42-V55</f>
        <v>61464.909999999683</v>
      </c>
      <c r="E42" s="41"/>
      <c r="F42" s="42"/>
      <c r="G42" s="43"/>
      <c r="H42" s="44"/>
      <c r="I42" s="43"/>
      <c r="J42" s="45"/>
      <c r="K42" s="46">
        <f>G42+I42</f>
        <v>0</v>
      </c>
      <c r="L42" s="47">
        <f>H42+J42</f>
        <v>0</v>
      </c>
      <c r="M42" s="48"/>
      <c r="N42" s="49"/>
      <c r="O42" s="48"/>
      <c r="P42" s="49"/>
      <c r="Q42" s="50"/>
      <c r="R42" s="51"/>
      <c r="S42" s="50"/>
      <c r="T42" s="51"/>
      <c r="U42" s="46">
        <f>Q42+S42</f>
        <v>0</v>
      </c>
      <c r="V42" s="52">
        <f>R42+T42</f>
        <v>0</v>
      </c>
      <c r="W42" s="53">
        <f>IFERROR(R42/H42,0)</f>
        <v>0</v>
      </c>
      <c r="X42" s="54">
        <f>IFERROR((T42+P42)/J42,0)</f>
        <v>0</v>
      </c>
      <c r="Y42" s="55">
        <f>IFERROR((V42+P42)/L42,0)</f>
        <v>0</v>
      </c>
      <c r="Z42" s="56"/>
    </row>
    <row r="43" spans="1:38" s="2" customFormat="1" ht="87" customHeight="1" x14ac:dyDescent="0.25">
      <c r="A43" s="57">
        <v>2</v>
      </c>
      <c r="B43" s="58" t="s">
        <v>29</v>
      </c>
      <c r="C43" s="162"/>
      <c r="D43" s="164"/>
      <c r="E43" s="59"/>
      <c r="F43" s="60"/>
      <c r="G43" s="61"/>
      <c r="H43" s="62"/>
      <c r="I43" s="61"/>
      <c r="J43" s="63"/>
      <c r="K43" s="46">
        <f t="shared" ref="K43:L54" si="6">G43+I43</f>
        <v>0</v>
      </c>
      <c r="L43" s="47">
        <f t="shared" si="6"/>
        <v>0</v>
      </c>
      <c r="M43" s="64"/>
      <c r="N43" s="65"/>
      <c r="O43" s="64"/>
      <c r="P43" s="65"/>
      <c r="Q43" s="66"/>
      <c r="R43" s="67"/>
      <c r="S43" s="66"/>
      <c r="T43" s="67"/>
      <c r="U43" s="46">
        <f t="shared" ref="U43:V54" si="7">Q43+S43</f>
        <v>0</v>
      </c>
      <c r="V43" s="52">
        <f>R43+T43</f>
        <v>0</v>
      </c>
      <c r="W43" s="53">
        <f t="shared" ref="W43:W54" si="8">IFERROR(R43/H43,0)</f>
        <v>0</v>
      </c>
      <c r="X43" s="54">
        <f t="shared" ref="X43:X55" si="9">IFERROR((T43+P43)/J43,0)</f>
        <v>0</v>
      </c>
      <c r="Y43" s="55">
        <f t="shared" ref="Y43:Y55" si="10">IFERROR((V43+P43)/L43,0)</f>
        <v>0</v>
      </c>
      <c r="Z43" s="56"/>
    </row>
    <row r="44" spans="1:38" s="2" customFormat="1" ht="85.5" customHeight="1" x14ac:dyDescent="0.25">
      <c r="A44" s="57">
        <v>3</v>
      </c>
      <c r="B44" s="58" t="s">
        <v>26</v>
      </c>
      <c r="C44" s="162"/>
      <c r="D44" s="164"/>
      <c r="E44" s="59">
        <v>0</v>
      </c>
      <c r="F44" s="60">
        <v>0</v>
      </c>
      <c r="G44" s="61">
        <v>0</v>
      </c>
      <c r="H44" s="62">
        <v>0</v>
      </c>
      <c r="I44" s="61">
        <v>2</v>
      </c>
      <c r="J44" s="63">
        <v>173400</v>
      </c>
      <c r="K44" s="46">
        <f t="shared" si="6"/>
        <v>2</v>
      </c>
      <c r="L44" s="47">
        <f t="shared" si="6"/>
        <v>173400</v>
      </c>
      <c r="M44" s="64">
        <v>0</v>
      </c>
      <c r="N44" s="65">
        <v>0</v>
      </c>
      <c r="O44" s="64">
        <v>0</v>
      </c>
      <c r="P44" s="65">
        <v>0</v>
      </c>
      <c r="Q44" s="66">
        <v>0</v>
      </c>
      <c r="R44" s="67">
        <v>0</v>
      </c>
      <c r="S44" s="66">
        <v>2</v>
      </c>
      <c r="T44" s="67">
        <v>168117.32</v>
      </c>
      <c r="U44" s="46">
        <f t="shared" si="7"/>
        <v>2</v>
      </c>
      <c r="V44" s="52">
        <f t="shared" si="7"/>
        <v>168117.32</v>
      </c>
      <c r="W44" s="53">
        <f t="shared" si="8"/>
        <v>0</v>
      </c>
      <c r="X44" s="54">
        <f t="shared" si="9"/>
        <v>0.96953471741637831</v>
      </c>
      <c r="Y44" s="55">
        <f t="shared" si="10"/>
        <v>0.96953471741637831</v>
      </c>
      <c r="Z44" s="56"/>
    </row>
    <row r="45" spans="1:38" s="2" customFormat="1" ht="137.25" customHeight="1" x14ac:dyDescent="0.25">
      <c r="A45" s="57">
        <v>4</v>
      </c>
      <c r="B45" s="58" t="s">
        <v>20</v>
      </c>
      <c r="C45" s="162"/>
      <c r="D45" s="164"/>
      <c r="E45" s="59">
        <v>3</v>
      </c>
      <c r="F45" s="60">
        <v>82691.66</v>
      </c>
      <c r="G45" s="61">
        <v>3</v>
      </c>
      <c r="H45" s="62">
        <v>82691.66</v>
      </c>
      <c r="I45" s="61">
        <v>3</v>
      </c>
      <c r="J45" s="63">
        <v>132900</v>
      </c>
      <c r="K45" s="46">
        <f t="shared" si="6"/>
        <v>6</v>
      </c>
      <c r="L45" s="47">
        <f t="shared" si="6"/>
        <v>215591.66</v>
      </c>
      <c r="M45" s="64">
        <v>0</v>
      </c>
      <c r="N45" s="65">
        <v>0</v>
      </c>
      <c r="O45" s="64">
        <v>0</v>
      </c>
      <c r="P45" s="65">
        <v>0</v>
      </c>
      <c r="Q45" s="66">
        <v>3</v>
      </c>
      <c r="R45" s="67">
        <v>81860.399999999994</v>
      </c>
      <c r="S45" s="66">
        <v>3</v>
      </c>
      <c r="T45" s="67">
        <v>123120</v>
      </c>
      <c r="U45" s="46">
        <f t="shared" si="7"/>
        <v>6</v>
      </c>
      <c r="V45" s="52">
        <f t="shared" si="7"/>
        <v>204980.4</v>
      </c>
      <c r="W45" s="53">
        <f t="shared" si="8"/>
        <v>0.98994747475138356</v>
      </c>
      <c r="X45" s="54">
        <f t="shared" si="9"/>
        <v>0.926410835214447</v>
      </c>
      <c r="Y45" s="55">
        <f t="shared" si="10"/>
        <v>0.95078074912545318</v>
      </c>
      <c r="Z45" s="56"/>
    </row>
    <row r="46" spans="1:38" s="2" customFormat="1" ht="171.75" customHeight="1" x14ac:dyDescent="0.25">
      <c r="A46" s="57">
        <v>5</v>
      </c>
      <c r="B46" s="58" t="s">
        <v>30</v>
      </c>
      <c r="C46" s="162"/>
      <c r="D46" s="164"/>
      <c r="E46" s="59"/>
      <c r="F46" s="60"/>
      <c r="G46" s="61"/>
      <c r="H46" s="62"/>
      <c r="I46" s="61"/>
      <c r="J46" s="63"/>
      <c r="K46" s="46">
        <f t="shared" si="6"/>
        <v>0</v>
      </c>
      <c r="L46" s="47">
        <f t="shared" si="6"/>
        <v>0</v>
      </c>
      <c r="M46" s="64"/>
      <c r="N46" s="65"/>
      <c r="O46" s="64"/>
      <c r="P46" s="65"/>
      <c r="Q46" s="66"/>
      <c r="R46" s="67"/>
      <c r="S46" s="66"/>
      <c r="T46" s="67"/>
      <c r="U46" s="46">
        <f t="shared" si="7"/>
        <v>0</v>
      </c>
      <c r="V46" s="52">
        <f t="shared" si="7"/>
        <v>0</v>
      </c>
      <c r="W46" s="53">
        <f t="shared" si="8"/>
        <v>0</v>
      </c>
      <c r="X46" s="54">
        <f t="shared" si="9"/>
        <v>0</v>
      </c>
      <c r="Y46" s="55">
        <f t="shared" si="10"/>
        <v>0</v>
      </c>
      <c r="Z46" s="56"/>
    </row>
    <row r="47" spans="1:38" s="2" customFormat="1" ht="116.25" customHeight="1" x14ac:dyDescent="0.25">
      <c r="A47" s="57">
        <v>6</v>
      </c>
      <c r="B47" s="58" t="s">
        <v>21</v>
      </c>
      <c r="C47" s="162"/>
      <c r="D47" s="164"/>
      <c r="E47" s="59">
        <v>13</v>
      </c>
      <c r="F47" s="60">
        <v>578462.34</v>
      </c>
      <c r="G47" s="61">
        <v>11</v>
      </c>
      <c r="H47" s="62">
        <v>478022.47</v>
      </c>
      <c r="I47" s="61">
        <v>3</v>
      </c>
      <c r="J47" s="63">
        <v>83000</v>
      </c>
      <c r="K47" s="46">
        <f t="shared" si="6"/>
        <v>14</v>
      </c>
      <c r="L47" s="47">
        <f t="shared" si="6"/>
        <v>561022.47</v>
      </c>
      <c r="M47" s="64">
        <v>0</v>
      </c>
      <c r="N47" s="65">
        <v>0</v>
      </c>
      <c r="O47" s="64">
        <v>0</v>
      </c>
      <c r="P47" s="65">
        <v>0</v>
      </c>
      <c r="Q47" s="66">
        <v>11</v>
      </c>
      <c r="R47" s="67">
        <v>458918.67000000004</v>
      </c>
      <c r="S47" s="66">
        <v>3</v>
      </c>
      <c r="T47" s="67">
        <v>65874.48000000001</v>
      </c>
      <c r="U47" s="46">
        <f t="shared" si="7"/>
        <v>14</v>
      </c>
      <c r="V47" s="52">
        <f t="shared" si="7"/>
        <v>524793.15</v>
      </c>
      <c r="W47" s="53">
        <f t="shared" si="8"/>
        <v>0.96003576986663419</v>
      </c>
      <c r="X47" s="54">
        <f t="shared" si="9"/>
        <v>0.79366843373493989</v>
      </c>
      <c r="Y47" s="55">
        <f t="shared" si="10"/>
        <v>0.93542269349746376</v>
      </c>
      <c r="Z47" s="56"/>
    </row>
    <row r="48" spans="1:38" s="2" customFormat="1" ht="65.25" customHeight="1" x14ac:dyDescent="0.25">
      <c r="A48" s="57">
        <v>7</v>
      </c>
      <c r="B48" s="58" t="s">
        <v>28</v>
      </c>
      <c r="C48" s="162"/>
      <c r="D48" s="164"/>
      <c r="E48" s="59"/>
      <c r="F48" s="60"/>
      <c r="G48" s="61"/>
      <c r="H48" s="62"/>
      <c r="I48" s="61"/>
      <c r="J48" s="63"/>
      <c r="K48" s="46">
        <f t="shared" si="6"/>
        <v>0</v>
      </c>
      <c r="L48" s="47">
        <f t="shared" si="6"/>
        <v>0</v>
      </c>
      <c r="M48" s="64"/>
      <c r="N48" s="65"/>
      <c r="O48" s="64"/>
      <c r="P48" s="65"/>
      <c r="Q48" s="66"/>
      <c r="R48" s="67"/>
      <c r="S48" s="66"/>
      <c r="T48" s="67"/>
      <c r="U48" s="46">
        <f t="shared" si="7"/>
        <v>0</v>
      </c>
      <c r="V48" s="52">
        <f t="shared" si="7"/>
        <v>0</v>
      </c>
      <c r="W48" s="53">
        <f t="shared" si="8"/>
        <v>0</v>
      </c>
      <c r="X48" s="54">
        <f t="shared" si="9"/>
        <v>0</v>
      </c>
      <c r="Y48" s="55">
        <f t="shared" si="10"/>
        <v>0</v>
      </c>
      <c r="Z48" s="56"/>
    </row>
    <row r="49" spans="1:26" s="2" customFormat="1" ht="59.25" customHeight="1" x14ac:dyDescent="0.25">
      <c r="A49" s="57">
        <v>8</v>
      </c>
      <c r="B49" s="58" t="s">
        <v>46</v>
      </c>
      <c r="C49" s="162"/>
      <c r="D49" s="164"/>
      <c r="E49" s="59"/>
      <c r="F49" s="60"/>
      <c r="G49" s="61"/>
      <c r="H49" s="62"/>
      <c r="I49" s="61">
        <v>9</v>
      </c>
      <c r="J49" s="63">
        <v>169262.75</v>
      </c>
      <c r="K49" s="46">
        <f t="shared" si="6"/>
        <v>9</v>
      </c>
      <c r="L49" s="47">
        <f t="shared" si="6"/>
        <v>169262.75</v>
      </c>
      <c r="M49" s="64"/>
      <c r="N49" s="65"/>
      <c r="O49" s="64">
        <v>0</v>
      </c>
      <c r="P49" s="65">
        <v>0</v>
      </c>
      <c r="Q49" s="66"/>
      <c r="R49" s="67"/>
      <c r="S49" s="66">
        <v>9</v>
      </c>
      <c r="T49" s="67">
        <v>163990.47</v>
      </c>
      <c r="U49" s="46">
        <f t="shared" si="7"/>
        <v>9</v>
      </c>
      <c r="V49" s="52">
        <f t="shared" si="7"/>
        <v>163990.47</v>
      </c>
      <c r="W49" s="53">
        <f t="shared" si="8"/>
        <v>0</v>
      </c>
      <c r="X49" s="54">
        <f t="shared" si="9"/>
        <v>0.96885150453953983</v>
      </c>
      <c r="Y49" s="55">
        <f t="shared" si="10"/>
        <v>0.96885150453953983</v>
      </c>
      <c r="Z49" s="56"/>
    </row>
    <row r="50" spans="1:26" s="2" customFormat="1" ht="71.25" customHeight="1" x14ac:dyDescent="0.25">
      <c r="A50" s="57">
        <v>9</v>
      </c>
      <c r="B50" s="58" t="s">
        <v>22</v>
      </c>
      <c r="C50" s="162"/>
      <c r="D50" s="164"/>
      <c r="E50" s="59">
        <v>3</v>
      </c>
      <c r="F50" s="60">
        <v>151135.20000000001</v>
      </c>
      <c r="G50" s="61">
        <v>3</v>
      </c>
      <c r="H50" s="62">
        <v>151135.20000000001</v>
      </c>
      <c r="I50" s="61">
        <v>3</v>
      </c>
      <c r="J50" s="63">
        <v>105450</v>
      </c>
      <c r="K50" s="46">
        <f t="shared" si="6"/>
        <v>6</v>
      </c>
      <c r="L50" s="47">
        <f t="shared" si="6"/>
        <v>256585.2</v>
      </c>
      <c r="M50" s="64">
        <v>0</v>
      </c>
      <c r="N50" s="65">
        <v>0</v>
      </c>
      <c r="O50" s="64">
        <v>0</v>
      </c>
      <c r="P50" s="65">
        <v>0</v>
      </c>
      <c r="Q50" s="66">
        <v>3</v>
      </c>
      <c r="R50" s="67">
        <v>149911.14000000001</v>
      </c>
      <c r="S50" s="66">
        <v>3</v>
      </c>
      <c r="T50" s="67">
        <v>102776.69</v>
      </c>
      <c r="U50" s="46">
        <f t="shared" si="7"/>
        <v>6</v>
      </c>
      <c r="V50" s="52">
        <f t="shared" si="7"/>
        <v>252687.83000000002</v>
      </c>
      <c r="W50" s="53">
        <f t="shared" si="8"/>
        <v>0.9919008940339511</v>
      </c>
      <c r="X50" s="54">
        <f t="shared" si="9"/>
        <v>0.97464855381697491</v>
      </c>
      <c r="Y50" s="55">
        <f t="shared" si="10"/>
        <v>0.98481062040990675</v>
      </c>
      <c r="Z50" s="56"/>
    </row>
    <row r="51" spans="1:26" s="2" customFormat="1" ht="92.25" customHeight="1" x14ac:dyDescent="0.25">
      <c r="A51" s="57">
        <v>10</v>
      </c>
      <c r="B51" s="58" t="s">
        <v>23</v>
      </c>
      <c r="C51" s="162"/>
      <c r="D51" s="164"/>
      <c r="E51" s="59">
        <v>2</v>
      </c>
      <c r="F51" s="60">
        <v>50643</v>
      </c>
      <c r="G51" s="61">
        <v>2</v>
      </c>
      <c r="H51" s="62">
        <v>50643</v>
      </c>
      <c r="I51" s="61">
        <v>2</v>
      </c>
      <c r="J51" s="63">
        <v>33500</v>
      </c>
      <c r="K51" s="46">
        <f t="shared" si="6"/>
        <v>4</v>
      </c>
      <c r="L51" s="47">
        <f t="shared" si="6"/>
        <v>84143</v>
      </c>
      <c r="M51" s="64">
        <v>0</v>
      </c>
      <c r="N51" s="65">
        <v>0</v>
      </c>
      <c r="O51" s="64">
        <v>0</v>
      </c>
      <c r="P51" s="65">
        <v>0</v>
      </c>
      <c r="Q51" s="66">
        <v>2</v>
      </c>
      <c r="R51" s="67">
        <v>50471</v>
      </c>
      <c r="S51" s="66">
        <v>2</v>
      </c>
      <c r="T51" s="67">
        <v>33500</v>
      </c>
      <c r="U51" s="46">
        <f t="shared" si="7"/>
        <v>4</v>
      </c>
      <c r="V51" s="52">
        <f t="shared" si="7"/>
        <v>83971</v>
      </c>
      <c r="W51" s="53">
        <f t="shared" si="8"/>
        <v>0.99660367671741401</v>
      </c>
      <c r="X51" s="54">
        <f t="shared" si="9"/>
        <v>1</v>
      </c>
      <c r="Y51" s="55">
        <f t="shared" si="10"/>
        <v>0.9979558608559238</v>
      </c>
      <c r="Z51" s="56"/>
    </row>
    <row r="52" spans="1:26" s="2" customFormat="1" ht="153.75" customHeight="1" x14ac:dyDescent="0.25">
      <c r="A52" s="57">
        <v>11</v>
      </c>
      <c r="B52" s="58" t="s">
        <v>24</v>
      </c>
      <c r="C52" s="162"/>
      <c r="D52" s="164"/>
      <c r="E52" s="59">
        <v>6</v>
      </c>
      <c r="F52" s="60">
        <v>156908.01</v>
      </c>
      <c r="G52" s="61">
        <v>1</v>
      </c>
      <c r="H52" s="62">
        <v>37199.99</v>
      </c>
      <c r="I52" s="61">
        <v>0</v>
      </c>
      <c r="J52" s="63">
        <v>0</v>
      </c>
      <c r="K52" s="46">
        <f t="shared" si="6"/>
        <v>1</v>
      </c>
      <c r="L52" s="47">
        <f t="shared" si="6"/>
        <v>37199.99</v>
      </c>
      <c r="M52" s="64">
        <v>0</v>
      </c>
      <c r="N52" s="65">
        <v>0</v>
      </c>
      <c r="O52" s="64">
        <v>0</v>
      </c>
      <c r="P52" s="65">
        <v>0</v>
      </c>
      <c r="Q52" s="66">
        <v>1</v>
      </c>
      <c r="R52" s="67">
        <v>37199.99</v>
      </c>
      <c r="S52" s="66">
        <v>0</v>
      </c>
      <c r="T52" s="67">
        <v>0</v>
      </c>
      <c r="U52" s="46">
        <f t="shared" si="7"/>
        <v>1</v>
      </c>
      <c r="V52" s="52">
        <f t="shared" si="7"/>
        <v>37199.99</v>
      </c>
      <c r="W52" s="53">
        <f t="shared" si="8"/>
        <v>1</v>
      </c>
      <c r="X52" s="54">
        <f t="shared" si="9"/>
        <v>0</v>
      </c>
      <c r="Y52" s="55">
        <f t="shared" si="10"/>
        <v>1</v>
      </c>
      <c r="Z52" s="56"/>
    </row>
    <row r="53" spans="1:26" s="2" customFormat="1" ht="87" customHeight="1" x14ac:dyDescent="0.25">
      <c r="A53" s="57">
        <v>12</v>
      </c>
      <c r="B53" s="58" t="s">
        <v>27</v>
      </c>
      <c r="C53" s="162"/>
      <c r="D53" s="164"/>
      <c r="E53" s="59"/>
      <c r="F53" s="60"/>
      <c r="G53" s="61"/>
      <c r="H53" s="62"/>
      <c r="I53" s="61"/>
      <c r="J53" s="63"/>
      <c r="K53" s="46">
        <f t="shared" si="6"/>
        <v>0</v>
      </c>
      <c r="L53" s="47">
        <f t="shared" si="6"/>
        <v>0</v>
      </c>
      <c r="M53" s="64"/>
      <c r="N53" s="65"/>
      <c r="O53" s="64"/>
      <c r="P53" s="65"/>
      <c r="Q53" s="66"/>
      <c r="R53" s="67"/>
      <c r="S53" s="66"/>
      <c r="T53" s="67"/>
      <c r="U53" s="46">
        <f t="shared" si="7"/>
        <v>0</v>
      </c>
      <c r="V53" s="52">
        <f t="shared" si="7"/>
        <v>0</v>
      </c>
      <c r="W53" s="53">
        <f t="shared" si="8"/>
        <v>0</v>
      </c>
      <c r="X53" s="54">
        <f t="shared" si="9"/>
        <v>0</v>
      </c>
      <c r="Y53" s="55">
        <f t="shared" si="10"/>
        <v>0</v>
      </c>
      <c r="Z53" s="56"/>
    </row>
    <row r="54" spans="1:26" s="2" customFormat="1" ht="62.25" customHeight="1" thickBot="1" x14ac:dyDescent="0.3">
      <c r="A54" s="68">
        <v>13</v>
      </c>
      <c r="B54" s="69" t="s">
        <v>25</v>
      </c>
      <c r="C54" s="163"/>
      <c r="D54" s="165"/>
      <c r="E54" s="70">
        <v>5</v>
      </c>
      <c r="F54" s="71">
        <v>272580.77999999997</v>
      </c>
      <c r="G54" s="72">
        <v>0</v>
      </c>
      <c r="H54" s="73">
        <v>0</v>
      </c>
      <c r="I54" s="72">
        <v>2</v>
      </c>
      <c r="J54" s="74">
        <v>45000</v>
      </c>
      <c r="K54" s="75">
        <f t="shared" si="6"/>
        <v>2</v>
      </c>
      <c r="L54" s="76">
        <f t="shared" si="6"/>
        <v>45000</v>
      </c>
      <c r="M54" s="77">
        <v>0</v>
      </c>
      <c r="N54" s="78">
        <v>0</v>
      </c>
      <c r="O54" s="77">
        <v>0</v>
      </c>
      <c r="P54" s="78">
        <v>0</v>
      </c>
      <c r="Q54" s="79">
        <v>0</v>
      </c>
      <c r="R54" s="80">
        <v>0</v>
      </c>
      <c r="S54" s="79">
        <v>2</v>
      </c>
      <c r="T54" s="80">
        <v>45000</v>
      </c>
      <c r="U54" s="46">
        <f t="shared" si="7"/>
        <v>2</v>
      </c>
      <c r="V54" s="52">
        <f t="shared" si="7"/>
        <v>45000</v>
      </c>
      <c r="W54" s="53">
        <f t="shared" si="8"/>
        <v>0</v>
      </c>
      <c r="X54" s="54">
        <f t="shared" si="9"/>
        <v>1</v>
      </c>
      <c r="Y54" s="55">
        <f t="shared" si="10"/>
        <v>1</v>
      </c>
      <c r="Z54" s="56"/>
    </row>
    <row r="55" spans="1:26" s="2" customFormat="1" ht="29.25" customHeight="1" thickBot="1" x14ac:dyDescent="0.3">
      <c r="A55" s="144" t="s">
        <v>47</v>
      </c>
      <c r="B55" s="145"/>
      <c r="C55" s="81">
        <f>C42</f>
        <v>1542205.0699999998</v>
      </c>
      <c r="D55" s="81">
        <f>D42</f>
        <v>61464.909999999683</v>
      </c>
      <c r="E55" s="82">
        <f>SUM(E42:E54)</f>
        <v>32</v>
      </c>
      <c r="F55" s="83">
        <f>SUM(F42:F54)</f>
        <v>1292420.99</v>
      </c>
      <c r="G55" s="82">
        <f>SUM(G42:G54)</f>
        <v>20</v>
      </c>
      <c r="H55" s="83">
        <f>SUM(H42:H54)</f>
        <v>799692.32000000007</v>
      </c>
      <c r="I55" s="82">
        <f t="shared" ref="I55:V55" si="11">SUM(I42:I54)</f>
        <v>24</v>
      </c>
      <c r="J55" s="83">
        <f t="shared" si="11"/>
        <v>742512.75</v>
      </c>
      <c r="K55" s="82">
        <f t="shared" si="11"/>
        <v>44</v>
      </c>
      <c r="L55" s="83">
        <f t="shared" si="11"/>
        <v>1542205.0699999998</v>
      </c>
      <c r="M55" s="82">
        <f t="shared" si="11"/>
        <v>0</v>
      </c>
      <c r="N55" s="84">
        <f t="shared" si="11"/>
        <v>0</v>
      </c>
      <c r="O55" s="85">
        <f t="shared" si="11"/>
        <v>0</v>
      </c>
      <c r="P55" s="86">
        <f t="shared" si="11"/>
        <v>0</v>
      </c>
      <c r="Q55" s="85">
        <f t="shared" si="11"/>
        <v>20</v>
      </c>
      <c r="R55" s="87">
        <f t="shared" si="11"/>
        <v>778361.20000000007</v>
      </c>
      <c r="S55" s="85">
        <f t="shared" si="11"/>
        <v>24</v>
      </c>
      <c r="T55" s="87">
        <f t="shared" si="11"/>
        <v>702378.96</v>
      </c>
      <c r="U55" s="85">
        <f t="shared" si="11"/>
        <v>44</v>
      </c>
      <c r="V55" s="87">
        <f t="shared" si="11"/>
        <v>1480740.1600000001</v>
      </c>
      <c r="W55" s="88">
        <f>IFERROR(R55/H55,0)</f>
        <v>0.97332584111849418</v>
      </c>
      <c r="X55" s="89">
        <f t="shared" si="9"/>
        <v>0.94594868572963897</v>
      </c>
      <c r="Y55" s="89">
        <f t="shared" si="10"/>
        <v>0.96014478800799186</v>
      </c>
    </row>
    <row r="56" spans="1:26" s="2" customFormat="1" ht="29.25" customHeight="1" thickBot="1" x14ac:dyDescent="0.45">
      <c r="A56" s="90"/>
      <c r="B56" s="90"/>
      <c r="C56" s="91"/>
      <c r="D56" s="91"/>
      <c r="E56" s="92"/>
      <c r="F56" s="91"/>
      <c r="G56" s="92"/>
      <c r="H56" s="93"/>
      <c r="I56" s="94"/>
      <c r="J56" s="93"/>
      <c r="K56" s="95"/>
      <c r="L56" s="93"/>
      <c r="M56" s="94"/>
      <c r="N56" s="93"/>
      <c r="O56" s="94"/>
      <c r="P56" s="93"/>
      <c r="Q56" s="94"/>
      <c r="R56" s="93"/>
      <c r="S56" s="94"/>
      <c r="T56" s="96" t="s">
        <v>48</v>
      </c>
      <c r="U56" s="97">
        <v>4.2549000000000001</v>
      </c>
      <c r="V56" s="98">
        <f>V55/U56</f>
        <v>348008.21640931634</v>
      </c>
      <c r="W56" s="99"/>
      <c r="X56" s="99"/>
      <c r="Y56" s="100"/>
    </row>
    <row r="57" spans="1:26" s="2" customFormat="1" ht="15.75" thickTop="1" x14ac:dyDescent="0.25">
      <c r="A57" s="146" t="s">
        <v>88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8"/>
      <c r="P57" s="106"/>
      <c r="U57" s="7"/>
    </row>
    <row r="58" spans="1:26" s="2" customFormat="1" ht="18.75" x14ac:dyDescent="0.3">
      <c r="A58" s="149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1"/>
      <c r="P58" s="106"/>
      <c r="T58" s="101"/>
      <c r="U58" s="7"/>
    </row>
    <row r="59" spans="1:26" s="2" customFormat="1" ht="15.75" x14ac:dyDescent="0.25">
      <c r="A59" s="149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1"/>
      <c r="P59" s="106"/>
      <c r="S59" s="102"/>
      <c r="T59" s="103"/>
      <c r="U59" s="7"/>
    </row>
    <row r="60" spans="1:26" s="2" customFormat="1" ht="15.75" x14ac:dyDescent="0.25">
      <c r="A60" s="149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1"/>
      <c r="P60" s="106"/>
      <c r="S60" s="102"/>
      <c r="T60" s="104"/>
      <c r="U60" s="7"/>
    </row>
    <row r="61" spans="1:26" s="2" customFormat="1" ht="15.75" x14ac:dyDescent="0.25">
      <c r="A61" s="149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1"/>
      <c r="P61" s="106"/>
      <c r="S61" s="102"/>
      <c r="T61" s="104"/>
      <c r="U61" s="7"/>
    </row>
    <row r="62" spans="1:26" s="2" customFormat="1" ht="15.75" x14ac:dyDescent="0.25">
      <c r="A62" s="149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1"/>
      <c r="P62" s="106"/>
      <c r="S62" s="102"/>
      <c r="T62" s="104"/>
      <c r="U62" s="7"/>
    </row>
    <row r="63" spans="1:26" s="2" customFormat="1" ht="15.75" x14ac:dyDescent="0.25">
      <c r="A63" s="149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1"/>
      <c r="P63" s="106"/>
      <c r="S63" s="102"/>
      <c r="T63" s="105"/>
      <c r="U63" s="7"/>
    </row>
    <row r="64" spans="1:26" s="2" customFormat="1" x14ac:dyDescent="0.25">
      <c r="A64" s="149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1"/>
      <c r="P64" s="106"/>
      <c r="U64" s="7"/>
    </row>
    <row r="65" spans="1:38" s="2" customFormat="1" ht="15.75" thickBot="1" x14ac:dyDescent="0.3">
      <c r="A65" s="152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4"/>
      <c r="P65" s="106"/>
      <c r="U65" s="7"/>
    </row>
    <row r="66" spans="1:38" s="2" customFormat="1" ht="15.75" thickTop="1" x14ac:dyDescent="0.25">
      <c r="E66" s="1"/>
      <c r="F66" s="1"/>
      <c r="K66" s="7"/>
      <c r="U66" s="7"/>
    </row>
    <row r="69" spans="1:38" s="2" customFormat="1" ht="26.25" x14ac:dyDescent="0.4">
      <c r="A69" s="12"/>
      <c r="B69" s="13" t="s">
        <v>51</v>
      </c>
      <c r="C69" s="14"/>
      <c r="D69" s="14"/>
      <c r="E69" s="15"/>
      <c r="F69" s="16"/>
      <c r="G69" s="14"/>
      <c r="H69" s="17"/>
      <c r="I69" s="18"/>
      <c r="J69" s="17"/>
      <c r="K69" s="18"/>
      <c r="L69" s="17"/>
      <c r="M69" s="18"/>
      <c r="N69" s="17"/>
      <c r="O69" s="14"/>
      <c r="P69" s="17"/>
      <c r="Q69" s="14"/>
      <c r="R69" s="17"/>
      <c r="S69" s="18"/>
      <c r="T69" s="17"/>
      <c r="U69" s="14"/>
      <c r="V69" s="17"/>
      <c r="W69" s="17"/>
      <c r="X69" s="18"/>
      <c r="Y69" s="17"/>
      <c r="Z69" s="17"/>
      <c r="AA69" s="18"/>
      <c r="AB69" s="14"/>
      <c r="AC69" s="14"/>
      <c r="AD69" s="14"/>
      <c r="AE69" s="14"/>
      <c r="AF69" s="14"/>
      <c r="AG69" s="18"/>
      <c r="AH69" s="14"/>
      <c r="AI69" s="14"/>
      <c r="AJ69" s="14"/>
      <c r="AK69" s="14"/>
      <c r="AL69" s="14"/>
    </row>
    <row r="70" spans="1:38" ht="15.75" thickBot="1" x14ac:dyDescent="0.3"/>
    <row r="71" spans="1:38" s="2" customFormat="1" ht="52.5" customHeight="1" thickBot="1" x14ac:dyDescent="0.3">
      <c r="A71" s="124" t="s">
        <v>3</v>
      </c>
      <c r="B71" s="125"/>
      <c r="C71" s="128" t="s">
        <v>32</v>
      </c>
      <c r="D71" s="129"/>
      <c r="E71" s="130" t="s">
        <v>0</v>
      </c>
      <c r="F71" s="131"/>
      <c r="G71" s="132" t="s">
        <v>1</v>
      </c>
      <c r="H71" s="132"/>
      <c r="I71" s="132"/>
      <c r="J71" s="132"/>
      <c r="K71" s="132"/>
      <c r="L71" s="133"/>
      <c r="M71" s="134" t="s">
        <v>33</v>
      </c>
      <c r="N71" s="135"/>
      <c r="O71" s="135"/>
      <c r="P71" s="136"/>
      <c r="Q71" s="137" t="s">
        <v>34</v>
      </c>
      <c r="R71" s="138"/>
      <c r="S71" s="138"/>
      <c r="T71" s="138"/>
      <c r="U71" s="138"/>
      <c r="V71" s="139"/>
      <c r="W71" s="107" t="s">
        <v>35</v>
      </c>
      <c r="X71" s="108"/>
      <c r="Y71" s="109"/>
    </row>
    <row r="72" spans="1:38" s="2" customFormat="1" ht="52.5" customHeight="1" thickBot="1" x14ac:dyDescent="0.3">
      <c r="A72" s="126"/>
      <c r="B72" s="127"/>
      <c r="C72" s="110" t="s">
        <v>36</v>
      </c>
      <c r="D72" s="112" t="s">
        <v>37</v>
      </c>
      <c r="E72" s="114" t="s">
        <v>4</v>
      </c>
      <c r="F72" s="114" t="s">
        <v>5</v>
      </c>
      <c r="G72" s="116" t="s">
        <v>6</v>
      </c>
      <c r="H72" s="118" t="s">
        <v>7</v>
      </c>
      <c r="I72" s="118" t="s">
        <v>8</v>
      </c>
      <c r="J72" s="120" t="s">
        <v>9</v>
      </c>
      <c r="K72" s="122" t="s">
        <v>2</v>
      </c>
      <c r="L72" s="123"/>
      <c r="M72" s="140" t="s">
        <v>38</v>
      </c>
      <c r="N72" s="141"/>
      <c r="O72" s="140" t="s">
        <v>39</v>
      </c>
      <c r="P72" s="141"/>
      <c r="Q72" s="142" t="s">
        <v>40</v>
      </c>
      <c r="R72" s="143"/>
      <c r="S72" s="138" t="s">
        <v>41</v>
      </c>
      <c r="T72" s="139"/>
      <c r="U72" s="137" t="s">
        <v>2</v>
      </c>
      <c r="V72" s="139"/>
      <c r="W72" s="155" t="s">
        <v>42</v>
      </c>
      <c r="X72" s="157" t="s">
        <v>43</v>
      </c>
      <c r="Y72" s="109" t="s">
        <v>44</v>
      </c>
    </row>
    <row r="73" spans="1:38" s="2" customFormat="1" ht="139.5" customHeight="1" thickBot="1" x14ac:dyDescent="0.3">
      <c r="A73" s="126"/>
      <c r="B73" s="127"/>
      <c r="C73" s="111"/>
      <c r="D73" s="113"/>
      <c r="E73" s="115"/>
      <c r="F73" s="115"/>
      <c r="G73" s="117"/>
      <c r="H73" s="119"/>
      <c r="I73" s="119"/>
      <c r="J73" s="121"/>
      <c r="K73" s="19" t="s">
        <v>10</v>
      </c>
      <c r="L73" s="20" t="s">
        <v>11</v>
      </c>
      <c r="M73" s="21" t="s">
        <v>12</v>
      </c>
      <c r="N73" s="22" t="s">
        <v>13</v>
      </c>
      <c r="O73" s="21" t="s">
        <v>14</v>
      </c>
      <c r="P73" s="22" t="s">
        <v>15</v>
      </c>
      <c r="Q73" s="23" t="s">
        <v>6</v>
      </c>
      <c r="R73" s="24" t="s">
        <v>7</v>
      </c>
      <c r="S73" s="25" t="s">
        <v>16</v>
      </c>
      <c r="T73" s="26" t="s">
        <v>17</v>
      </c>
      <c r="U73" s="27" t="s">
        <v>18</v>
      </c>
      <c r="V73" s="28" t="s">
        <v>19</v>
      </c>
      <c r="W73" s="156"/>
      <c r="X73" s="158"/>
      <c r="Y73" s="159"/>
    </row>
    <row r="74" spans="1:38" s="2" customFormat="1" ht="38.25" customHeight="1" thickBot="1" x14ac:dyDescent="0.3">
      <c r="A74" s="160">
        <v>1</v>
      </c>
      <c r="B74" s="161"/>
      <c r="C74" s="29">
        <v>2</v>
      </c>
      <c r="D74" s="30">
        <v>3</v>
      </c>
      <c r="E74" s="31">
        <v>4</v>
      </c>
      <c r="F74" s="32">
        <v>5</v>
      </c>
      <c r="G74" s="33">
        <v>6</v>
      </c>
      <c r="H74" s="34">
        <v>7</v>
      </c>
      <c r="I74" s="34">
        <v>8</v>
      </c>
      <c r="J74" s="34">
        <v>9</v>
      </c>
      <c r="K74" s="34">
        <v>10</v>
      </c>
      <c r="L74" s="34">
        <v>11</v>
      </c>
      <c r="M74" s="35">
        <v>12</v>
      </c>
      <c r="N74" s="35">
        <v>13</v>
      </c>
      <c r="O74" s="35">
        <v>14</v>
      </c>
      <c r="P74" s="35">
        <v>15</v>
      </c>
      <c r="Q74" s="36">
        <v>16</v>
      </c>
      <c r="R74" s="36">
        <v>17</v>
      </c>
      <c r="S74" s="36">
        <v>18</v>
      </c>
      <c r="T74" s="36">
        <v>19</v>
      </c>
      <c r="U74" s="36">
        <v>20</v>
      </c>
      <c r="V74" s="36">
        <v>21</v>
      </c>
      <c r="W74" s="37">
        <v>22</v>
      </c>
      <c r="X74" s="37">
        <v>23</v>
      </c>
      <c r="Y74" s="38">
        <v>24</v>
      </c>
    </row>
    <row r="75" spans="1:38" s="2" customFormat="1" ht="108.75" customHeight="1" x14ac:dyDescent="0.25">
      <c r="A75" s="39">
        <v>1</v>
      </c>
      <c r="B75" s="40" t="s">
        <v>45</v>
      </c>
      <c r="C75" s="162">
        <f>L88</f>
        <v>2701228.39</v>
      </c>
      <c r="D75" s="164">
        <f>C75-V88</f>
        <v>187167.0700000003</v>
      </c>
      <c r="E75" s="41"/>
      <c r="F75" s="42"/>
      <c r="G75" s="43"/>
      <c r="H75" s="44"/>
      <c r="I75" s="43"/>
      <c r="J75" s="45"/>
      <c r="K75" s="46">
        <f>G75+I75</f>
        <v>0</v>
      </c>
      <c r="L75" s="47">
        <f>H75+J75</f>
        <v>0</v>
      </c>
      <c r="M75" s="48"/>
      <c r="N75" s="49"/>
      <c r="O75" s="48"/>
      <c r="P75" s="49"/>
      <c r="Q75" s="50"/>
      <c r="R75" s="51"/>
      <c r="S75" s="50"/>
      <c r="T75" s="51"/>
      <c r="U75" s="46">
        <f>Q75+S75</f>
        <v>0</v>
      </c>
      <c r="V75" s="52">
        <f>R75+T75</f>
        <v>0</v>
      </c>
      <c r="W75" s="53">
        <f>IFERROR(R75/H75,0)</f>
        <v>0</v>
      </c>
      <c r="X75" s="54">
        <f>IFERROR((T75+P75)/J75,0)</f>
        <v>0</v>
      </c>
      <c r="Y75" s="55">
        <f>IFERROR((V75+P75)/L75,0)</f>
        <v>0</v>
      </c>
      <c r="Z75" s="56"/>
    </row>
    <row r="76" spans="1:38" s="2" customFormat="1" ht="87" customHeight="1" x14ac:dyDescent="0.25">
      <c r="A76" s="57">
        <v>2</v>
      </c>
      <c r="B76" s="58" t="s">
        <v>29</v>
      </c>
      <c r="C76" s="162"/>
      <c r="D76" s="164"/>
      <c r="E76" s="59"/>
      <c r="F76" s="60"/>
      <c r="G76" s="61"/>
      <c r="H76" s="62"/>
      <c r="I76" s="61"/>
      <c r="J76" s="63"/>
      <c r="K76" s="46">
        <f t="shared" ref="K76:L87" si="12">G76+I76</f>
        <v>0</v>
      </c>
      <c r="L76" s="47">
        <f t="shared" si="12"/>
        <v>0</v>
      </c>
      <c r="M76" s="64"/>
      <c r="N76" s="65"/>
      <c r="O76" s="64"/>
      <c r="P76" s="65"/>
      <c r="Q76" s="66"/>
      <c r="R76" s="67"/>
      <c r="S76" s="66"/>
      <c r="T76" s="67"/>
      <c r="U76" s="46">
        <f t="shared" ref="U76:V87" si="13">Q76+S76</f>
        <v>0</v>
      </c>
      <c r="V76" s="52">
        <f>R76+T76</f>
        <v>0</v>
      </c>
      <c r="W76" s="53">
        <f t="shared" ref="W76:W87" si="14">IFERROR(R76/H76,0)</f>
        <v>0</v>
      </c>
      <c r="X76" s="54">
        <f t="shared" ref="X76:X88" si="15">IFERROR((T76+P76)/J76,0)</f>
        <v>0</v>
      </c>
      <c r="Y76" s="55">
        <f t="shared" ref="Y76:Y88" si="16">IFERROR((V76+P76)/L76,0)</f>
        <v>0</v>
      </c>
      <c r="Z76" s="56"/>
    </row>
    <row r="77" spans="1:38" s="2" customFormat="1" ht="85.5" customHeight="1" x14ac:dyDescent="0.25">
      <c r="A77" s="57">
        <v>3</v>
      </c>
      <c r="B77" s="58" t="s">
        <v>26</v>
      </c>
      <c r="C77" s="162"/>
      <c r="D77" s="164"/>
      <c r="E77" s="59">
        <v>1</v>
      </c>
      <c r="F77" s="60">
        <v>19987.5</v>
      </c>
      <c r="G77" s="61">
        <v>1</v>
      </c>
      <c r="H77" s="62">
        <v>19987.5</v>
      </c>
      <c r="I77" s="61">
        <v>5</v>
      </c>
      <c r="J77" s="63">
        <v>122990</v>
      </c>
      <c r="K77" s="46">
        <f t="shared" si="12"/>
        <v>6</v>
      </c>
      <c r="L77" s="47">
        <f t="shared" si="12"/>
        <v>142977.5</v>
      </c>
      <c r="M77" s="64">
        <v>0</v>
      </c>
      <c r="N77" s="65">
        <v>0</v>
      </c>
      <c r="O77" s="64">
        <v>0</v>
      </c>
      <c r="P77" s="65">
        <v>0</v>
      </c>
      <c r="Q77" s="66">
        <v>1</v>
      </c>
      <c r="R77" s="67">
        <v>19987.5</v>
      </c>
      <c r="S77" s="66">
        <v>4</v>
      </c>
      <c r="T77" s="67">
        <v>100832</v>
      </c>
      <c r="U77" s="46">
        <f t="shared" si="13"/>
        <v>5</v>
      </c>
      <c r="V77" s="52">
        <f t="shared" si="13"/>
        <v>120819.5</v>
      </c>
      <c r="W77" s="53">
        <f t="shared" si="14"/>
        <v>1</v>
      </c>
      <c r="X77" s="54">
        <f t="shared" si="15"/>
        <v>0.81983901130173187</v>
      </c>
      <c r="Y77" s="55">
        <f t="shared" si="16"/>
        <v>0.84502456680246896</v>
      </c>
      <c r="Z77" s="56"/>
    </row>
    <row r="78" spans="1:38" s="2" customFormat="1" ht="137.25" customHeight="1" x14ac:dyDescent="0.25">
      <c r="A78" s="57">
        <v>4</v>
      </c>
      <c r="B78" s="58" t="s">
        <v>20</v>
      </c>
      <c r="C78" s="162"/>
      <c r="D78" s="164"/>
      <c r="E78" s="59">
        <v>2</v>
      </c>
      <c r="F78" s="60">
        <v>79980</v>
      </c>
      <c r="G78" s="61">
        <v>2</v>
      </c>
      <c r="H78" s="62">
        <v>79980</v>
      </c>
      <c r="I78" s="61">
        <v>3</v>
      </c>
      <c r="J78" s="63">
        <v>133300</v>
      </c>
      <c r="K78" s="46">
        <f t="shared" si="12"/>
        <v>5</v>
      </c>
      <c r="L78" s="47">
        <f t="shared" si="12"/>
        <v>213280</v>
      </c>
      <c r="M78" s="64">
        <v>0</v>
      </c>
      <c r="N78" s="65">
        <v>0</v>
      </c>
      <c r="O78" s="64">
        <v>0</v>
      </c>
      <c r="P78" s="65">
        <v>0</v>
      </c>
      <c r="Q78" s="66">
        <v>2</v>
      </c>
      <c r="R78" s="67">
        <v>73650</v>
      </c>
      <c r="S78" s="66">
        <v>3</v>
      </c>
      <c r="T78" s="67">
        <v>133300</v>
      </c>
      <c r="U78" s="46">
        <f t="shared" si="13"/>
        <v>5</v>
      </c>
      <c r="V78" s="52">
        <f t="shared" si="13"/>
        <v>206950</v>
      </c>
      <c r="W78" s="53">
        <f t="shared" si="14"/>
        <v>0.92085521380345081</v>
      </c>
      <c r="X78" s="54">
        <f t="shared" si="15"/>
        <v>1</v>
      </c>
      <c r="Y78" s="55">
        <f t="shared" si="16"/>
        <v>0.9703207051762941</v>
      </c>
      <c r="Z78" s="56"/>
    </row>
    <row r="79" spans="1:38" s="2" customFormat="1" ht="171.75" customHeight="1" x14ac:dyDescent="0.25">
      <c r="A79" s="57">
        <v>5</v>
      </c>
      <c r="B79" s="58" t="s">
        <v>30</v>
      </c>
      <c r="C79" s="162"/>
      <c r="D79" s="164"/>
      <c r="E79" s="59"/>
      <c r="F79" s="60"/>
      <c r="G79" s="61"/>
      <c r="H79" s="62"/>
      <c r="I79" s="61"/>
      <c r="J79" s="63"/>
      <c r="K79" s="46">
        <f t="shared" si="12"/>
        <v>0</v>
      </c>
      <c r="L79" s="47">
        <f t="shared" si="12"/>
        <v>0</v>
      </c>
      <c r="M79" s="64"/>
      <c r="N79" s="65"/>
      <c r="O79" s="64"/>
      <c r="P79" s="65"/>
      <c r="Q79" s="66"/>
      <c r="R79" s="67"/>
      <c r="S79" s="66"/>
      <c r="T79" s="67"/>
      <c r="U79" s="46">
        <f t="shared" si="13"/>
        <v>0</v>
      </c>
      <c r="V79" s="52">
        <f t="shared" si="13"/>
        <v>0</v>
      </c>
      <c r="W79" s="53">
        <f t="shared" si="14"/>
        <v>0</v>
      </c>
      <c r="X79" s="54">
        <f t="shared" si="15"/>
        <v>0</v>
      </c>
      <c r="Y79" s="55">
        <f t="shared" si="16"/>
        <v>0</v>
      </c>
      <c r="Z79" s="56"/>
    </row>
    <row r="80" spans="1:38" s="2" customFormat="1" ht="116.25" customHeight="1" x14ac:dyDescent="0.25">
      <c r="A80" s="57">
        <v>6</v>
      </c>
      <c r="B80" s="58" t="s">
        <v>21</v>
      </c>
      <c r="C80" s="162"/>
      <c r="D80" s="164"/>
      <c r="E80" s="59">
        <v>31</v>
      </c>
      <c r="F80" s="60">
        <v>1459889.1800000002</v>
      </c>
      <c r="G80" s="61">
        <v>15</v>
      </c>
      <c r="H80" s="62">
        <v>743732.37</v>
      </c>
      <c r="I80" s="61">
        <v>6</v>
      </c>
      <c r="J80" s="63">
        <v>223722</v>
      </c>
      <c r="K80" s="46">
        <f t="shared" si="12"/>
        <v>21</v>
      </c>
      <c r="L80" s="47">
        <f t="shared" si="12"/>
        <v>967454.37</v>
      </c>
      <c r="M80" s="64">
        <v>0</v>
      </c>
      <c r="N80" s="65">
        <v>0</v>
      </c>
      <c r="O80" s="64">
        <v>0</v>
      </c>
      <c r="P80" s="65">
        <v>0</v>
      </c>
      <c r="Q80" s="66">
        <v>15</v>
      </c>
      <c r="R80" s="67">
        <v>723503.36</v>
      </c>
      <c r="S80" s="66">
        <v>5</v>
      </c>
      <c r="T80" s="67">
        <v>154054.12</v>
      </c>
      <c r="U80" s="46">
        <f t="shared" si="13"/>
        <v>20</v>
      </c>
      <c r="V80" s="52">
        <f t="shared" si="13"/>
        <v>877557.48</v>
      </c>
      <c r="W80" s="53">
        <f t="shared" si="14"/>
        <v>0.97280068635442074</v>
      </c>
      <c r="X80" s="54">
        <f t="shared" si="15"/>
        <v>0.68859620421773449</v>
      </c>
      <c r="Y80" s="55">
        <f t="shared" si="16"/>
        <v>0.90707893541273676</v>
      </c>
      <c r="Z80" s="56"/>
    </row>
    <row r="81" spans="1:26" s="2" customFormat="1" ht="65.25" customHeight="1" x14ac:dyDescent="0.25">
      <c r="A81" s="57">
        <v>7</v>
      </c>
      <c r="B81" s="58" t="s">
        <v>28</v>
      </c>
      <c r="C81" s="162"/>
      <c r="D81" s="164"/>
      <c r="E81" s="59"/>
      <c r="F81" s="60"/>
      <c r="G81" s="61"/>
      <c r="H81" s="62"/>
      <c r="I81" s="61"/>
      <c r="J81" s="63"/>
      <c r="K81" s="46">
        <f t="shared" si="12"/>
        <v>0</v>
      </c>
      <c r="L81" s="47">
        <f t="shared" si="12"/>
        <v>0</v>
      </c>
      <c r="M81" s="64"/>
      <c r="N81" s="65"/>
      <c r="O81" s="64"/>
      <c r="P81" s="65"/>
      <c r="Q81" s="66"/>
      <c r="R81" s="67"/>
      <c r="S81" s="66"/>
      <c r="T81" s="67"/>
      <c r="U81" s="46">
        <f t="shared" si="13"/>
        <v>0</v>
      </c>
      <c r="V81" s="52">
        <f t="shared" si="13"/>
        <v>0</v>
      </c>
      <c r="W81" s="53">
        <f t="shared" si="14"/>
        <v>0</v>
      </c>
      <c r="X81" s="54">
        <f t="shared" si="15"/>
        <v>0</v>
      </c>
      <c r="Y81" s="55">
        <f t="shared" si="16"/>
        <v>0</v>
      </c>
      <c r="Z81" s="56"/>
    </row>
    <row r="82" spans="1:26" s="2" customFormat="1" ht="59.25" customHeight="1" x14ac:dyDescent="0.25">
      <c r="A82" s="57">
        <v>8</v>
      </c>
      <c r="B82" s="58" t="s">
        <v>46</v>
      </c>
      <c r="C82" s="162"/>
      <c r="D82" s="164"/>
      <c r="E82" s="59"/>
      <c r="F82" s="60"/>
      <c r="G82" s="61"/>
      <c r="H82" s="62"/>
      <c r="I82" s="61">
        <v>14</v>
      </c>
      <c r="J82" s="63">
        <v>280000</v>
      </c>
      <c r="K82" s="46">
        <f t="shared" si="12"/>
        <v>14</v>
      </c>
      <c r="L82" s="47">
        <f t="shared" si="12"/>
        <v>280000</v>
      </c>
      <c r="M82" s="64"/>
      <c r="N82" s="65"/>
      <c r="O82" s="64">
        <v>2</v>
      </c>
      <c r="P82" s="65">
        <v>7752</v>
      </c>
      <c r="Q82" s="66"/>
      <c r="R82" s="67"/>
      <c r="S82" s="66">
        <v>10</v>
      </c>
      <c r="T82" s="67">
        <v>226610.98</v>
      </c>
      <c r="U82" s="46">
        <f t="shared" si="13"/>
        <v>10</v>
      </c>
      <c r="V82" s="52">
        <f t="shared" si="13"/>
        <v>226610.98</v>
      </c>
      <c r="W82" s="53">
        <f t="shared" si="14"/>
        <v>0</v>
      </c>
      <c r="X82" s="54">
        <f t="shared" si="15"/>
        <v>0.83701064285714288</v>
      </c>
      <c r="Y82" s="55">
        <f t="shared" si="16"/>
        <v>0.83701064285714288</v>
      </c>
      <c r="Z82" s="56"/>
    </row>
    <row r="83" spans="1:26" s="2" customFormat="1" ht="71.25" customHeight="1" x14ac:dyDescent="0.25">
      <c r="A83" s="57">
        <v>9</v>
      </c>
      <c r="B83" s="58" t="s">
        <v>22</v>
      </c>
      <c r="C83" s="162"/>
      <c r="D83" s="164"/>
      <c r="E83" s="59">
        <v>16</v>
      </c>
      <c r="F83" s="60">
        <v>706137.67999999993</v>
      </c>
      <c r="G83" s="61">
        <v>16</v>
      </c>
      <c r="H83" s="62">
        <v>702528.52</v>
      </c>
      <c r="I83" s="61">
        <v>10</v>
      </c>
      <c r="J83" s="63">
        <v>394988</v>
      </c>
      <c r="K83" s="46">
        <f t="shared" si="12"/>
        <v>26</v>
      </c>
      <c r="L83" s="47">
        <f t="shared" si="12"/>
        <v>1097516.52</v>
      </c>
      <c r="M83" s="64">
        <v>0</v>
      </c>
      <c r="N83" s="65">
        <v>0</v>
      </c>
      <c r="O83" s="64">
        <v>0</v>
      </c>
      <c r="P83" s="65">
        <v>0</v>
      </c>
      <c r="Q83" s="66">
        <v>16</v>
      </c>
      <c r="R83" s="67">
        <v>696037.36</v>
      </c>
      <c r="S83" s="66">
        <v>9</v>
      </c>
      <c r="T83" s="67">
        <v>386086</v>
      </c>
      <c r="U83" s="46">
        <f t="shared" si="13"/>
        <v>25</v>
      </c>
      <c r="V83" s="52">
        <f t="shared" si="13"/>
        <v>1082123.3599999999</v>
      </c>
      <c r="W83" s="53">
        <f t="shared" si="14"/>
        <v>0.99076028970325647</v>
      </c>
      <c r="X83" s="54">
        <f t="shared" si="15"/>
        <v>0.97746260645893035</v>
      </c>
      <c r="Y83" s="55">
        <f t="shared" si="16"/>
        <v>0.9859745528021755</v>
      </c>
      <c r="Z83" s="56"/>
    </row>
    <row r="84" spans="1:26" s="2" customFormat="1" ht="92.25" customHeight="1" x14ac:dyDescent="0.25">
      <c r="A84" s="57">
        <v>10</v>
      </c>
      <c r="B84" s="58" t="s">
        <v>23</v>
      </c>
      <c r="C84" s="162"/>
      <c r="D84" s="164"/>
      <c r="E84" s="59">
        <v>1</v>
      </c>
      <c r="F84" s="60">
        <v>25307.7</v>
      </c>
      <c r="G84" s="61">
        <v>0</v>
      </c>
      <c r="H84" s="62">
        <v>0</v>
      </c>
      <c r="I84" s="61">
        <v>0</v>
      </c>
      <c r="J84" s="63">
        <v>0</v>
      </c>
      <c r="K84" s="46">
        <f t="shared" si="12"/>
        <v>0</v>
      </c>
      <c r="L84" s="47">
        <f t="shared" si="12"/>
        <v>0</v>
      </c>
      <c r="M84" s="64">
        <v>0</v>
      </c>
      <c r="N84" s="65">
        <v>0</v>
      </c>
      <c r="O84" s="64">
        <v>0</v>
      </c>
      <c r="P84" s="65">
        <v>0</v>
      </c>
      <c r="Q84" s="66">
        <v>0</v>
      </c>
      <c r="R84" s="67">
        <v>0</v>
      </c>
      <c r="S84" s="66">
        <v>0</v>
      </c>
      <c r="T84" s="67">
        <v>0</v>
      </c>
      <c r="U84" s="46">
        <f t="shared" si="13"/>
        <v>0</v>
      </c>
      <c r="V84" s="52">
        <f t="shared" si="13"/>
        <v>0</v>
      </c>
      <c r="W84" s="53">
        <f t="shared" si="14"/>
        <v>0</v>
      </c>
      <c r="X84" s="54">
        <f t="shared" si="15"/>
        <v>0</v>
      </c>
      <c r="Y84" s="55">
        <f t="shared" si="16"/>
        <v>0</v>
      </c>
      <c r="Z84" s="56"/>
    </row>
    <row r="85" spans="1:26" s="2" customFormat="1" ht="153.75" customHeight="1" x14ac:dyDescent="0.25">
      <c r="A85" s="57">
        <v>11</v>
      </c>
      <c r="B85" s="58" t="s">
        <v>24</v>
      </c>
      <c r="C85" s="162"/>
      <c r="D85" s="164"/>
      <c r="E85" s="59"/>
      <c r="F85" s="60"/>
      <c r="G85" s="61"/>
      <c r="H85" s="62"/>
      <c r="I85" s="61"/>
      <c r="J85" s="63"/>
      <c r="K85" s="46">
        <f t="shared" si="12"/>
        <v>0</v>
      </c>
      <c r="L85" s="47">
        <f t="shared" si="12"/>
        <v>0</v>
      </c>
      <c r="M85" s="64"/>
      <c r="N85" s="65"/>
      <c r="O85" s="64"/>
      <c r="P85" s="65"/>
      <c r="Q85" s="66"/>
      <c r="R85" s="67"/>
      <c r="S85" s="66"/>
      <c r="T85" s="67"/>
      <c r="U85" s="46">
        <f t="shared" si="13"/>
        <v>0</v>
      </c>
      <c r="V85" s="52">
        <f t="shared" si="13"/>
        <v>0</v>
      </c>
      <c r="W85" s="53">
        <f t="shared" si="14"/>
        <v>0</v>
      </c>
      <c r="X85" s="54">
        <f t="shared" si="15"/>
        <v>0</v>
      </c>
      <c r="Y85" s="55">
        <f t="shared" si="16"/>
        <v>0</v>
      </c>
      <c r="Z85" s="56"/>
    </row>
    <row r="86" spans="1:26" s="2" customFormat="1" ht="87" customHeight="1" x14ac:dyDescent="0.25">
      <c r="A86" s="57">
        <v>12</v>
      </c>
      <c r="B86" s="58" t="s">
        <v>27</v>
      </c>
      <c r="C86" s="162"/>
      <c r="D86" s="164"/>
      <c r="E86" s="59"/>
      <c r="F86" s="60"/>
      <c r="G86" s="61"/>
      <c r="H86" s="62"/>
      <c r="I86" s="61"/>
      <c r="J86" s="63"/>
      <c r="K86" s="46">
        <f t="shared" si="12"/>
        <v>0</v>
      </c>
      <c r="L86" s="47">
        <f t="shared" si="12"/>
        <v>0</v>
      </c>
      <c r="M86" s="64"/>
      <c r="N86" s="65"/>
      <c r="O86" s="64"/>
      <c r="P86" s="65"/>
      <c r="Q86" s="66"/>
      <c r="R86" s="67"/>
      <c r="S86" s="66"/>
      <c r="T86" s="67"/>
      <c r="U86" s="46">
        <f t="shared" si="13"/>
        <v>0</v>
      </c>
      <c r="V86" s="52">
        <f t="shared" si="13"/>
        <v>0</v>
      </c>
      <c r="W86" s="53">
        <f t="shared" si="14"/>
        <v>0</v>
      </c>
      <c r="X86" s="54">
        <f t="shared" si="15"/>
        <v>0</v>
      </c>
      <c r="Y86" s="55">
        <f t="shared" si="16"/>
        <v>0</v>
      </c>
      <c r="Z86" s="56"/>
    </row>
    <row r="87" spans="1:26" s="2" customFormat="1" ht="62.25" customHeight="1" thickBot="1" x14ac:dyDescent="0.3">
      <c r="A87" s="68">
        <v>13</v>
      </c>
      <c r="B87" s="69" t="s">
        <v>25</v>
      </c>
      <c r="C87" s="163"/>
      <c r="D87" s="165"/>
      <c r="E87" s="70"/>
      <c r="F87" s="71"/>
      <c r="G87" s="72"/>
      <c r="H87" s="73"/>
      <c r="I87" s="72"/>
      <c r="J87" s="74"/>
      <c r="K87" s="75">
        <f t="shared" si="12"/>
        <v>0</v>
      </c>
      <c r="L87" s="76">
        <f t="shared" si="12"/>
        <v>0</v>
      </c>
      <c r="M87" s="77"/>
      <c r="N87" s="78"/>
      <c r="O87" s="77"/>
      <c r="P87" s="78"/>
      <c r="Q87" s="79"/>
      <c r="R87" s="80"/>
      <c r="S87" s="79"/>
      <c r="T87" s="80"/>
      <c r="U87" s="46">
        <f t="shared" si="13"/>
        <v>0</v>
      </c>
      <c r="V87" s="52">
        <f t="shared" si="13"/>
        <v>0</v>
      </c>
      <c r="W87" s="53">
        <f t="shared" si="14"/>
        <v>0</v>
      </c>
      <c r="X87" s="54">
        <f t="shared" si="15"/>
        <v>0</v>
      </c>
      <c r="Y87" s="55">
        <f t="shared" si="16"/>
        <v>0</v>
      </c>
      <c r="Z87" s="56"/>
    </row>
    <row r="88" spans="1:26" s="2" customFormat="1" ht="29.25" customHeight="1" thickBot="1" x14ac:dyDescent="0.3">
      <c r="A88" s="144" t="s">
        <v>47</v>
      </c>
      <c r="B88" s="145"/>
      <c r="C88" s="81">
        <f>C75</f>
        <v>2701228.39</v>
      </c>
      <c r="D88" s="81">
        <f>D75</f>
        <v>187167.0700000003</v>
      </c>
      <c r="E88" s="82">
        <f>SUM(E75:E87)</f>
        <v>51</v>
      </c>
      <c r="F88" s="83">
        <f>SUM(F75:F87)</f>
        <v>2291302.0600000005</v>
      </c>
      <c r="G88" s="82">
        <f>SUM(G75:G87)</f>
        <v>34</v>
      </c>
      <c r="H88" s="83">
        <f>SUM(H75:H87)</f>
        <v>1546228.3900000001</v>
      </c>
      <c r="I88" s="82">
        <f t="shared" ref="I88:V88" si="17">SUM(I75:I87)</f>
        <v>38</v>
      </c>
      <c r="J88" s="83">
        <f t="shared" si="17"/>
        <v>1155000</v>
      </c>
      <c r="K88" s="82">
        <f t="shared" si="17"/>
        <v>72</v>
      </c>
      <c r="L88" s="83">
        <f t="shared" si="17"/>
        <v>2701228.39</v>
      </c>
      <c r="M88" s="82">
        <f t="shared" si="17"/>
        <v>0</v>
      </c>
      <c r="N88" s="84">
        <f t="shared" si="17"/>
        <v>0</v>
      </c>
      <c r="O88" s="85">
        <f t="shared" si="17"/>
        <v>2</v>
      </c>
      <c r="P88" s="86">
        <f t="shared" si="17"/>
        <v>7752</v>
      </c>
      <c r="Q88" s="85">
        <f t="shared" si="17"/>
        <v>34</v>
      </c>
      <c r="R88" s="87">
        <f t="shared" si="17"/>
        <v>1513178.22</v>
      </c>
      <c r="S88" s="85">
        <f t="shared" si="17"/>
        <v>31</v>
      </c>
      <c r="T88" s="87">
        <f t="shared" si="17"/>
        <v>1000883.1</v>
      </c>
      <c r="U88" s="85">
        <f t="shared" si="17"/>
        <v>65</v>
      </c>
      <c r="V88" s="87">
        <f t="shared" si="17"/>
        <v>2514061.3199999998</v>
      </c>
      <c r="W88" s="88">
        <f>IFERROR(R88/H88,0)</f>
        <v>0.97862529868566173</v>
      </c>
      <c r="X88" s="89">
        <f t="shared" si="15"/>
        <v>0.87327714285714286</v>
      </c>
      <c r="Y88" s="89">
        <f t="shared" si="16"/>
        <v>0.93358019238054868</v>
      </c>
    </row>
    <row r="89" spans="1:26" s="2" customFormat="1" ht="29.25" customHeight="1" thickBot="1" x14ac:dyDescent="0.45">
      <c r="A89" s="90"/>
      <c r="B89" s="90"/>
      <c r="C89" s="91"/>
      <c r="D89" s="91"/>
      <c r="E89" s="92"/>
      <c r="F89" s="91"/>
      <c r="G89" s="92"/>
      <c r="H89" s="93"/>
      <c r="I89" s="94"/>
      <c r="J89" s="93"/>
      <c r="K89" s="95"/>
      <c r="L89" s="93"/>
      <c r="M89" s="94"/>
      <c r="N89" s="93"/>
      <c r="O89" s="94"/>
      <c r="P89" s="93"/>
      <c r="Q89" s="94"/>
      <c r="R89" s="93"/>
      <c r="S89" s="94"/>
      <c r="T89" s="96" t="s">
        <v>48</v>
      </c>
      <c r="U89" s="97">
        <v>4.2549000000000001</v>
      </c>
      <c r="V89" s="98">
        <f>V88/U89</f>
        <v>590862.61016710137</v>
      </c>
      <c r="W89" s="99"/>
      <c r="X89" s="99"/>
      <c r="Y89" s="100"/>
    </row>
    <row r="90" spans="1:26" s="2" customFormat="1" ht="15.75" thickTop="1" x14ac:dyDescent="0.25">
      <c r="A90" s="146" t="s">
        <v>49</v>
      </c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8"/>
      <c r="P90" s="106"/>
      <c r="U90" s="7"/>
    </row>
    <row r="91" spans="1:26" s="2" customFormat="1" ht="18.75" x14ac:dyDescent="0.3">
      <c r="A91" s="149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1"/>
      <c r="P91" s="106"/>
      <c r="T91" s="101"/>
      <c r="U91" s="7"/>
    </row>
    <row r="92" spans="1:26" s="2" customFormat="1" ht="15.75" x14ac:dyDescent="0.25">
      <c r="A92" s="149"/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1"/>
      <c r="P92" s="106"/>
      <c r="S92" s="102"/>
      <c r="T92" s="103"/>
      <c r="U92" s="7"/>
    </row>
    <row r="93" spans="1:26" s="2" customFormat="1" ht="15.75" x14ac:dyDescent="0.25">
      <c r="A93" s="149"/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1"/>
      <c r="P93" s="106"/>
      <c r="S93" s="102"/>
      <c r="T93" s="104"/>
      <c r="U93" s="7"/>
    </row>
    <row r="94" spans="1:26" s="2" customFormat="1" ht="15.75" x14ac:dyDescent="0.25">
      <c r="A94" s="149"/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1"/>
      <c r="P94" s="106"/>
      <c r="S94" s="102"/>
      <c r="T94" s="104"/>
      <c r="U94" s="7"/>
    </row>
    <row r="95" spans="1:26" s="2" customFormat="1" ht="15.75" x14ac:dyDescent="0.25">
      <c r="A95" s="149"/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1"/>
      <c r="P95" s="106"/>
      <c r="S95" s="102"/>
      <c r="T95" s="104"/>
      <c r="U95" s="7"/>
    </row>
    <row r="96" spans="1:26" s="2" customFormat="1" ht="15.75" x14ac:dyDescent="0.25">
      <c r="A96" s="149"/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1"/>
      <c r="P96" s="106"/>
      <c r="S96" s="102"/>
      <c r="T96" s="105"/>
      <c r="U96" s="7"/>
    </row>
    <row r="97" spans="1:38" s="2" customFormat="1" x14ac:dyDescent="0.25">
      <c r="A97" s="149"/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1"/>
      <c r="P97" s="106"/>
      <c r="U97" s="7"/>
    </row>
    <row r="98" spans="1:38" s="2" customFormat="1" ht="15.75" thickBot="1" x14ac:dyDescent="0.3">
      <c r="A98" s="152"/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4"/>
      <c r="P98" s="106"/>
      <c r="U98" s="7"/>
    </row>
    <row r="99" spans="1:38" s="2" customFormat="1" ht="15.75" thickTop="1" x14ac:dyDescent="0.25">
      <c r="E99" s="1"/>
      <c r="F99" s="1"/>
      <c r="K99" s="7"/>
      <c r="U99" s="7"/>
    </row>
    <row r="102" spans="1:38" s="2" customFormat="1" ht="26.25" x14ac:dyDescent="0.4">
      <c r="A102" s="12"/>
      <c r="B102" s="13" t="s">
        <v>52</v>
      </c>
      <c r="C102" s="14"/>
      <c r="D102" s="14"/>
      <c r="E102" s="15"/>
      <c r="F102" s="16"/>
      <c r="G102" s="14"/>
      <c r="H102" s="17"/>
      <c r="I102" s="18"/>
      <c r="J102" s="17"/>
      <c r="K102" s="18"/>
      <c r="L102" s="17"/>
      <c r="M102" s="18"/>
      <c r="N102" s="17"/>
      <c r="O102" s="14"/>
      <c r="P102" s="17"/>
      <c r="Q102" s="14"/>
      <c r="R102" s="17"/>
      <c r="S102" s="18"/>
      <c r="T102" s="17"/>
      <c r="U102" s="14"/>
      <c r="V102" s="17"/>
      <c r="W102" s="17"/>
      <c r="X102" s="18"/>
      <c r="Y102" s="17"/>
      <c r="Z102" s="17"/>
      <c r="AA102" s="18"/>
      <c r="AB102" s="14"/>
      <c r="AC102" s="14"/>
      <c r="AD102" s="14"/>
      <c r="AE102" s="14"/>
      <c r="AF102" s="14"/>
      <c r="AG102" s="18"/>
      <c r="AH102" s="14"/>
      <c r="AI102" s="14"/>
      <c r="AJ102" s="14"/>
      <c r="AK102" s="14"/>
      <c r="AL102" s="14"/>
    </row>
    <row r="103" spans="1:38" ht="15.75" thickBot="1" x14ac:dyDescent="0.3"/>
    <row r="104" spans="1:38" s="2" customFormat="1" ht="52.5" customHeight="1" thickBot="1" x14ac:dyDescent="0.3">
      <c r="A104" s="124" t="s">
        <v>3</v>
      </c>
      <c r="B104" s="125"/>
      <c r="C104" s="128" t="s">
        <v>32</v>
      </c>
      <c r="D104" s="129"/>
      <c r="E104" s="130" t="s">
        <v>0</v>
      </c>
      <c r="F104" s="131"/>
      <c r="G104" s="132" t="s">
        <v>1</v>
      </c>
      <c r="H104" s="132"/>
      <c r="I104" s="132"/>
      <c r="J104" s="132"/>
      <c r="K104" s="132"/>
      <c r="L104" s="133"/>
      <c r="M104" s="134" t="s">
        <v>33</v>
      </c>
      <c r="N104" s="135"/>
      <c r="O104" s="135"/>
      <c r="P104" s="136"/>
      <c r="Q104" s="137" t="s">
        <v>34</v>
      </c>
      <c r="R104" s="138"/>
      <c r="S104" s="138"/>
      <c r="T104" s="138"/>
      <c r="U104" s="138"/>
      <c r="V104" s="139"/>
      <c r="W104" s="107" t="s">
        <v>35</v>
      </c>
      <c r="X104" s="108"/>
      <c r="Y104" s="109"/>
    </row>
    <row r="105" spans="1:38" s="2" customFormat="1" ht="52.5" customHeight="1" thickBot="1" x14ac:dyDescent="0.3">
      <c r="A105" s="126"/>
      <c r="B105" s="127"/>
      <c r="C105" s="110" t="s">
        <v>36</v>
      </c>
      <c r="D105" s="112" t="s">
        <v>37</v>
      </c>
      <c r="E105" s="114" t="s">
        <v>4</v>
      </c>
      <c r="F105" s="114" t="s">
        <v>5</v>
      </c>
      <c r="G105" s="116" t="s">
        <v>6</v>
      </c>
      <c r="H105" s="118" t="s">
        <v>7</v>
      </c>
      <c r="I105" s="118" t="s">
        <v>8</v>
      </c>
      <c r="J105" s="120" t="s">
        <v>9</v>
      </c>
      <c r="K105" s="122" t="s">
        <v>2</v>
      </c>
      <c r="L105" s="123"/>
      <c r="M105" s="140" t="s">
        <v>38</v>
      </c>
      <c r="N105" s="141"/>
      <c r="O105" s="140" t="s">
        <v>39</v>
      </c>
      <c r="P105" s="141"/>
      <c r="Q105" s="142" t="s">
        <v>40</v>
      </c>
      <c r="R105" s="143"/>
      <c r="S105" s="138" t="s">
        <v>41</v>
      </c>
      <c r="T105" s="139"/>
      <c r="U105" s="137" t="s">
        <v>2</v>
      </c>
      <c r="V105" s="139"/>
      <c r="W105" s="155" t="s">
        <v>42</v>
      </c>
      <c r="X105" s="157" t="s">
        <v>43</v>
      </c>
      <c r="Y105" s="109" t="s">
        <v>44</v>
      </c>
    </row>
    <row r="106" spans="1:38" s="2" customFormat="1" ht="139.5" customHeight="1" thickBot="1" x14ac:dyDescent="0.3">
      <c r="A106" s="126"/>
      <c r="B106" s="127"/>
      <c r="C106" s="111"/>
      <c r="D106" s="113"/>
      <c r="E106" s="115"/>
      <c r="F106" s="115"/>
      <c r="G106" s="117"/>
      <c r="H106" s="119"/>
      <c r="I106" s="119"/>
      <c r="J106" s="121"/>
      <c r="K106" s="19" t="s">
        <v>10</v>
      </c>
      <c r="L106" s="20" t="s">
        <v>11</v>
      </c>
      <c r="M106" s="21" t="s">
        <v>12</v>
      </c>
      <c r="N106" s="22" t="s">
        <v>13</v>
      </c>
      <c r="O106" s="21" t="s">
        <v>14</v>
      </c>
      <c r="P106" s="22" t="s">
        <v>15</v>
      </c>
      <c r="Q106" s="23" t="s">
        <v>6</v>
      </c>
      <c r="R106" s="24" t="s">
        <v>7</v>
      </c>
      <c r="S106" s="25" t="s">
        <v>16</v>
      </c>
      <c r="T106" s="26" t="s">
        <v>17</v>
      </c>
      <c r="U106" s="27" t="s">
        <v>18</v>
      </c>
      <c r="V106" s="28" t="s">
        <v>19</v>
      </c>
      <c r="W106" s="156"/>
      <c r="X106" s="158"/>
      <c r="Y106" s="159"/>
    </row>
    <row r="107" spans="1:38" s="2" customFormat="1" ht="38.25" customHeight="1" thickBot="1" x14ac:dyDescent="0.3">
      <c r="A107" s="160">
        <v>1</v>
      </c>
      <c r="B107" s="161"/>
      <c r="C107" s="29">
        <v>2</v>
      </c>
      <c r="D107" s="30">
        <v>3</v>
      </c>
      <c r="E107" s="31">
        <v>4</v>
      </c>
      <c r="F107" s="32">
        <v>5</v>
      </c>
      <c r="G107" s="33">
        <v>6</v>
      </c>
      <c r="H107" s="34">
        <v>7</v>
      </c>
      <c r="I107" s="34">
        <v>8</v>
      </c>
      <c r="J107" s="34">
        <v>9</v>
      </c>
      <c r="K107" s="34">
        <v>10</v>
      </c>
      <c r="L107" s="34">
        <v>11</v>
      </c>
      <c r="M107" s="35">
        <v>12</v>
      </c>
      <c r="N107" s="35">
        <v>13</v>
      </c>
      <c r="O107" s="35">
        <v>14</v>
      </c>
      <c r="P107" s="35">
        <v>15</v>
      </c>
      <c r="Q107" s="36">
        <v>16</v>
      </c>
      <c r="R107" s="36">
        <v>17</v>
      </c>
      <c r="S107" s="36">
        <v>18</v>
      </c>
      <c r="T107" s="36">
        <v>19</v>
      </c>
      <c r="U107" s="36">
        <v>20</v>
      </c>
      <c r="V107" s="36">
        <v>21</v>
      </c>
      <c r="W107" s="37">
        <v>22</v>
      </c>
      <c r="X107" s="37">
        <v>23</v>
      </c>
      <c r="Y107" s="38">
        <v>24</v>
      </c>
    </row>
    <row r="108" spans="1:38" s="2" customFormat="1" ht="108.75" customHeight="1" x14ac:dyDescent="0.25">
      <c r="A108" s="39">
        <v>1</v>
      </c>
      <c r="B108" s="40" t="s">
        <v>45</v>
      </c>
      <c r="C108" s="162">
        <f>L121</f>
        <v>1581636.49</v>
      </c>
      <c r="D108" s="164">
        <f>C108-V121</f>
        <v>27306.989999999991</v>
      </c>
      <c r="E108" s="41"/>
      <c r="F108" s="42"/>
      <c r="G108" s="43"/>
      <c r="H108" s="44"/>
      <c r="I108" s="43"/>
      <c r="J108" s="45"/>
      <c r="K108" s="46">
        <f>G108+I108</f>
        <v>0</v>
      </c>
      <c r="L108" s="47">
        <f>H108+J108</f>
        <v>0</v>
      </c>
      <c r="M108" s="48"/>
      <c r="N108" s="49"/>
      <c r="O108" s="48"/>
      <c r="P108" s="49"/>
      <c r="Q108" s="50"/>
      <c r="R108" s="51"/>
      <c r="S108" s="50"/>
      <c r="T108" s="51"/>
      <c r="U108" s="46">
        <f>Q108+S108</f>
        <v>0</v>
      </c>
      <c r="V108" s="52">
        <f>R108+T108</f>
        <v>0</v>
      </c>
      <c r="W108" s="53">
        <f>IFERROR(R108/H108,0)</f>
        <v>0</v>
      </c>
      <c r="X108" s="54">
        <f>IFERROR((T108+P108)/J108,0)</f>
        <v>0</v>
      </c>
      <c r="Y108" s="55">
        <f>IFERROR((V108+P108)/L108,0)</f>
        <v>0</v>
      </c>
      <c r="Z108" s="56"/>
    </row>
    <row r="109" spans="1:38" s="2" customFormat="1" ht="87" customHeight="1" x14ac:dyDescent="0.25">
      <c r="A109" s="57">
        <v>2</v>
      </c>
      <c r="B109" s="58" t="s">
        <v>29</v>
      </c>
      <c r="C109" s="162"/>
      <c r="D109" s="164"/>
      <c r="E109" s="59"/>
      <c r="F109" s="60"/>
      <c r="G109" s="61"/>
      <c r="H109" s="62"/>
      <c r="I109" s="61"/>
      <c r="J109" s="63"/>
      <c r="K109" s="46">
        <f t="shared" ref="K109:L120" si="18">G109+I109</f>
        <v>0</v>
      </c>
      <c r="L109" s="47">
        <f t="shared" si="18"/>
        <v>0</v>
      </c>
      <c r="M109" s="64"/>
      <c r="N109" s="65"/>
      <c r="O109" s="64"/>
      <c r="P109" s="65"/>
      <c r="Q109" s="66"/>
      <c r="R109" s="67"/>
      <c r="S109" s="66"/>
      <c r="T109" s="67"/>
      <c r="U109" s="46">
        <f t="shared" ref="U109:V120" si="19">Q109+S109</f>
        <v>0</v>
      </c>
      <c r="V109" s="52">
        <f>R109+T109</f>
        <v>0</v>
      </c>
      <c r="W109" s="53">
        <f t="shared" ref="W109:W120" si="20">IFERROR(R109/H109,0)</f>
        <v>0</v>
      </c>
      <c r="X109" s="54">
        <f t="shared" ref="X109:X121" si="21">IFERROR((T109+P109)/J109,0)</f>
        <v>0</v>
      </c>
      <c r="Y109" s="55">
        <f t="shared" ref="Y109:Y121" si="22">IFERROR((V109+P109)/L109,0)</f>
        <v>0</v>
      </c>
      <c r="Z109" s="56"/>
    </row>
    <row r="110" spans="1:38" s="2" customFormat="1" ht="85.5" customHeight="1" x14ac:dyDescent="0.25">
      <c r="A110" s="57">
        <v>3</v>
      </c>
      <c r="B110" s="58" t="s">
        <v>26</v>
      </c>
      <c r="C110" s="162"/>
      <c r="D110" s="164"/>
      <c r="E110" s="59"/>
      <c r="F110" s="60"/>
      <c r="G110" s="61"/>
      <c r="H110" s="62"/>
      <c r="I110" s="61"/>
      <c r="J110" s="63"/>
      <c r="K110" s="46">
        <f t="shared" si="18"/>
        <v>0</v>
      </c>
      <c r="L110" s="47">
        <f t="shared" si="18"/>
        <v>0</v>
      </c>
      <c r="M110" s="64"/>
      <c r="N110" s="65"/>
      <c r="O110" s="64"/>
      <c r="P110" s="65"/>
      <c r="Q110" s="66"/>
      <c r="R110" s="67"/>
      <c r="S110" s="66"/>
      <c r="T110" s="67"/>
      <c r="U110" s="46">
        <f t="shared" si="19"/>
        <v>0</v>
      </c>
      <c r="V110" s="52">
        <f t="shared" si="19"/>
        <v>0</v>
      </c>
      <c r="W110" s="53">
        <f t="shared" si="20"/>
        <v>0</v>
      </c>
      <c r="X110" s="54">
        <f t="shared" si="21"/>
        <v>0</v>
      </c>
      <c r="Y110" s="55">
        <f t="shared" si="22"/>
        <v>0</v>
      </c>
      <c r="Z110" s="56"/>
    </row>
    <row r="111" spans="1:38" s="2" customFormat="1" ht="137.25" customHeight="1" x14ac:dyDescent="0.25">
      <c r="A111" s="57">
        <v>4</v>
      </c>
      <c r="B111" s="58" t="s">
        <v>20</v>
      </c>
      <c r="C111" s="162"/>
      <c r="D111" s="164"/>
      <c r="E111" s="59">
        <v>4</v>
      </c>
      <c r="F111" s="60">
        <v>206860</v>
      </c>
      <c r="G111" s="61">
        <v>4</v>
      </c>
      <c r="H111" s="62">
        <v>206860</v>
      </c>
      <c r="I111" s="61">
        <v>2</v>
      </c>
      <c r="J111" s="63">
        <v>37547.550000000003</v>
      </c>
      <c r="K111" s="46">
        <f t="shared" si="18"/>
        <v>6</v>
      </c>
      <c r="L111" s="47">
        <f t="shared" si="18"/>
        <v>244407.55</v>
      </c>
      <c r="M111" s="64">
        <v>0</v>
      </c>
      <c r="N111" s="65">
        <v>0</v>
      </c>
      <c r="O111" s="64">
        <v>0</v>
      </c>
      <c r="P111" s="65">
        <v>0</v>
      </c>
      <c r="Q111" s="66">
        <v>4</v>
      </c>
      <c r="R111" s="67">
        <v>206860</v>
      </c>
      <c r="S111" s="66">
        <v>2</v>
      </c>
      <c r="T111" s="67">
        <v>33137</v>
      </c>
      <c r="U111" s="46">
        <f t="shared" si="19"/>
        <v>6</v>
      </c>
      <c r="V111" s="52">
        <f t="shared" si="19"/>
        <v>239997</v>
      </c>
      <c r="W111" s="53">
        <f t="shared" si="20"/>
        <v>1</v>
      </c>
      <c r="X111" s="54">
        <f t="shared" si="21"/>
        <v>0.8825342798664626</v>
      </c>
      <c r="Y111" s="55">
        <f t="shared" si="22"/>
        <v>0.98195411721119097</v>
      </c>
      <c r="Z111" s="56"/>
    </row>
    <row r="112" spans="1:38" s="2" customFormat="1" ht="171.75" customHeight="1" x14ac:dyDescent="0.25">
      <c r="A112" s="57">
        <v>5</v>
      </c>
      <c r="B112" s="58" t="s">
        <v>30</v>
      </c>
      <c r="C112" s="162"/>
      <c r="D112" s="164"/>
      <c r="E112" s="59"/>
      <c r="F112" s="60"/>
      <c r="G112" s="61"/>
      <c r="H112" s="62"/>
      <c r="I112" s="61"/>
      <c r="J112" s="63"/>
      <c r="K112" s="46">
        <f t="shared" si="18"/>
        <v>0</v>
      </c>
      <c r="L112" s="47">
        <f t="shared" si="18"/>
        <v>0</v>
      </c>
      <c r="M112" s="64"/>
      <c r="N112" s="65"/>
      <c r="O112" s="64"/>
      <c r="P112" s="65"/>
      <c r="Q112" s="66"/>
      <c r="R112" s="67"/>
      <c r="S112" s="66"/>
      <c r="T112" s="67"/>
      <c r="U112" s="46">
        <f t="shared" si="19"/>
        <v>0</v>
      </c>
      <c r="V112" s="52">
        <f t="shared" si="19"/>
        <v>0</v>
      </c>
      <c r="W112" s="53">
        <f t="shared" si="20"/>
        <v>0</v>
      </c>
      <c r="X112" s="54">
        <f t="shared" si="21"/>
        <v>0</v>
      </c>
      <c r="Y112" s="55">
        <f t="shared" si="22"/>
        <v>0</v>
      </c>
      <c r="Z112" s="56"/>
    </row>
    <row r="113" spans="1:26" s="2" customFormat="1" ht="116.25" customHeight="1" x14ac:dyDescent="0.25">
      <c r="A113" s="57">
        <v>6</v>
      </c>
      <c r="B113" s="58" t="s">
        <v>21</v>
      </c>
      <c r="C113" s="162"/>
      <c r="D113" s="164"/>
      <c r="E113" s="59">
        <v>15</v>
      </c>
      <c r="F113" s="60">
        <v>458015.35</v>
      </c>
      <c r="G113" s="61">
        <v>10</v>
      </c>
      <c r="H113" s="62">
        <v>278577.58</v>
      </c>
      <c r="I113" s="61">
        <v>10</v>
      </c>
      <c r="J113" s="63">
        <v>383899.62</v>
      </c>
      <c r="K113" s="46">
        <f t="shared" si="18"/>
        <v>20</v>
      </c>
      <c r="L113" s="47">
        <f t="shared" si="18"/>
        <v>662477.19999999995</v>
      </c>
      <c r="M113" s="64">
        <v>0</v>
      </c>
      <c r="N113" s="65">
        <v>0</v>
      </c>
      <c r="O113" s="64">
        <v>0</v>
      </c>
      <c r="P113" s="65">
        <v>0</v>
      </c>
      <c r="Q113" s="66">
        <v>10</v>
      </c>
      <c r="R113" s="67">
        <v>273257.39</v>
      </c>
      <c r="S113" s="66">
        <v>10</v>
      </c>
      <c r="T113" s="67">
        <v>366080.76</v>
      </c>
      <c r="U113" s="46">
        <f t="shared" si="19"/>
        <v>20</v>
      </c>
      <c r="V113" s="52">
        <f t="shared" si="19"/>
        <v>639338.15</v>
      </c>
      <c r="W113" s="53">
        <f t="shared" si="20"/>
        <v>0.98090230376758958</v>
      </c>
      <c r="X113" s="54">
        <f t="shared" si="21"/>
        <v>0.9535845854705457</v>
      </c>
      <c r="Y113" s="55">
        <f t="shared" si="22"/>
        <v>0.96507193002264846</v>
      </c>
      <c r="Z113" s="56"/>
    </row>
    <row r="114" spans="1:26" s="2" customFormat="1" ht="65.25" customHeight="1" x14ac:dyDescent="0.25">
      <c r="A114" s="57">
        <v>7</v>
      </c>
      <c r="B114" s="58" t="s">
        <v>28</v>
      </c>
      <c r="C114" s="162"/>
      <c r="D114" s="164"/>
      <c r="E114" s="59"/>
      <c r="F114" s="60"/>
      <c r="G114" s="61"/>
      <c r="H114" s="62"/>
      <c r="I114" s="61"/>
      <c r="J114" s="63"/>
      <c r="K114" s="46">
        <f t="shared" si="18"/>
        <v>0</v>
      </c>
      <c r="L114" s="47">
        <f t="shared" si="18"/>
        <v>0</v>
      </c>
      <c r="M114" s="64"/>
      <c r="N114" s="65"/>
      <c r="O114" s="64"/>
      <c r="P114" s="65"/>
      <c r="Q114" s="66"/>
      <c r="R114" s="67"/>
      <c r="S114" s="66"/>
      <c r="T114" s="67"/>
      <c r="U114" s="46">
        <f t="shared" si="19"/>
        <v>0</v>
      </c>
      <c r="V114" s="52">
        <f t="shared" si="19"/>
        <v>0</v>
      </c>
      <c r="W114" s="53">
        <f t="shared" si="20"/>
        <v>0</v>
      </c>
      <c r="X114" s="54">
        <f t="shared" si="21"/>
        <v>0</v>
      </c>
      <c r="Y114" s="55">
        <f t="shared" si="22"/>
        <v>0</v>
      </c>
      <c r="Z114" s="56"/>
    </row>
    <row r="115" spans="1:26" s="2" customFormat="1" ht="59.25" customHeight="1" x14ac:dyDescent="0.25">
      <c r="A115" s="57">
        <v>8</v>
      </c>
      <c r="B115" s="58" t="s">
        <v>46</v>
      </c>
      <c r="C115" s="162"/>
      <c r="D115" s="164"/>
      <c r="E115" s="59"/>
      <c r="F115" s="60"/>
      <c r="G115" s="61"/>
      <c r="H115" s="62"/>
      <c r="I115" s="61">
        <v>8</v>
      </c>
      <c r="J115" s="63">
        <v>99945.55</v>
      </c>
      <c r="K115" s="46">
        <f t="shared" si="18"/>
        <v>8</v>
      </c>
      <c r="L115" s="47">
        <f t="shared" si="18"/>
        <v>99945.55</v>
      </c>
      <c r="M115" s="64"/>
      <c r="N115" s="65"/>
      <c r="O115" s="64">
        <v>0</v>
      </c>
      <c r="P115" s="65">
        <v>0</v>
      </c>
      <c r="Q115" s="66"/>
      <c r="R115" s="67"/>
      <c r="S115" s="66">
        <v>8</v>
      </c>
      <c r="T115" s="67">
        <v>99945.05</v>
      </c>
      <c r="U115" s="46">
        <f t="shared" si="19"/>
        <v>8</v>
      </c>
      <c r="V115" s="52">
        <f t="shared" si="19"/>
        <v>99945.05</v>
      </c>
      <c r="W115" s="53">
        <f t="shared" si="20"/>
        <v>0</v>
      </c>
      <c r="X115" s="54">
        <f t="shared" si="21"/>
        <v>0.99999499727601682</v>
      </c>
      <c r="Y115" s="55">
        <f t="shared" si="22"/>
        <v>0.99999499727601682</v>
      </c>
      <c r="Z115" s="56"/>
    </row>
    <row r="116" spans="1:26" s="2" customFormat="1" ht="71.25" customHeight="1" x14ac:dyDescent="0.25">
      <c r="A116" s="57">
        <v>9</v>
      </c>
      <c r="B116" s="58" t="s">
        <v>22</v>
      </c>
      <c r="C116" s="162"/>
      <c r="D116" s="164"/>
      <c r="E116" s="59">
        <v>14</v>
      </c>
      <c r="F116" s="60">
        <v>228738.97</v>
      </c>
      <c r="G116" s="61">
        <v>13</v>
      </c>
      <c r="H116" s="62">
        <v>211700.23</v>
      </c>
      <c r="I116" s="61">
        <v>7</v>
      </c>
      <c r="J116" s="63">
        <v>131975.54999999999</v>
      </c>
      <c r="K116" s="46">
        <f t="shared" si="18"/>
        <v>20</v>
      </c>
      <c r="L116" s="47">
        <f t="shared" si="18"/>
        <v>343675.78</v>
      </c>
      <c r="M116" s="64">
        <v>0</v>
      </c>
      <c r="N116" s="65">
        <v>0</v>
      </c>
      <c r="O116" s="64">
        <v>0</v>
      </c>
      <c r="P116" s="65">
        <v>0</v>
      </c>
      <c r="Q116" s="66">
        <v>13</v>
      </c>
      <c r="R116" s="67">
        <v>211611.28999999998</v>
      </c>
      <c r="S116" s="66">
        <v>7</v>
      </c>
      <c r="T116" s="67">
        <v>132564.44</v>
      </c>
      <c r="U116" s="46">
        <f t="shared" si="19"/>
        <v>20</v>
      </c>
      <c r="V116" s="52">
        <f t="shared" si="19"/>
        <v>344175.73</v>
      </c>
      <c r="W116" s="53">
        <f t="shared" si="20"/>
        <v>0.99957987764113421</v>
      </c>
      <c r="X116" s="54">
        <f t="shared" si="21"/>
        <v>1.004462114384066</v>
      </c>
      <c r="Y116" s="55">
        <f t="shared" si="22"/>
        <v>1.0014547140912866</v>
      </c>
      <c r="Z116" s="56"/>
    </row>
    <row r="117" spans="1:26" s="2" customFormat="1" ht="92.25" customHeight="1" x14ac:dyDescent="0.25">
      <c r="A117" s="57">
        <v>10</v>
      </c>
      <c r="B117" s="58" t="s">
        <v>23</v>
      </c>
      <c r="C117" s="162"/>
      <c r="D117" s="164"/>
      <c r="E117" s="59">
        <v>4</v>
      </c>
      <c r="F117" s="60">
        <v>54639</v>
      </c>
      <c r="G117" s="61">
        <v>4</v>
      </c>
      <c r="H117" s="62">
        <v>53463.91</v>
      </c>
      <c r="I117" s="61">
        <v>2</v>
      </c>
      <c r="J117" s="63">
        <v>10741.5</v>
      </c>
      <c r="K117" s="46">
        <f t="shared" si="18"/>
        <v>6</v>
      </c>
      <c r="L117" s="47">
        <f t="shared" si="18"/>
        <v>64205.41</v>
      </c>
      <c r="M117" s="64">
        <v>0</v>
      </c>
      <c r="N117" s="65">
        <v>0</v>
      </c>
      <c r="O117" s="64">
        <v>0</v>
      </c>
      <c r="P117" s="65">
        <v>0</v>
      </c>
      <c r="Q117" s="66">
        <v>4</v>
      </c>
      <c r="R117" s="67">
        <v>53463.91</v>
      </c>
      <c r="S117" s="66">
        <v>2</v>
      </c>
      <c r="T117" s="67">
        <v>10741.5</v>
      </c>
      <c r="U117" s="46">
        <f t="shared" si="19"/>
        <v>6</v>
      </c>
      <c r="V117" s="52">
        <f t="shared" si="19"/>
        <v>64205.41</v>
      </c>
      <c r="W117" s="53">
        <f t="shared" si="20"/>
        <v>1</v>
      </c>
      <c r="X117" s="54">
        <f t="shared" si="21"/>
        <v>1</v>
      </c>
      <c r="Y117" s="55">
        <f t="shared" si="22"/>
        <v>1</v>
      </c>
      <c r="Z117" s="56"/>
    </row>
    <row r="118" spans="1:26" s="2" customFormat="1" ht="153.75" customHeight="1" x14ac:dyDescent="0.25">
      <c r="A118" s="57">
        <v>11</v>
      </c>
      <c r="B118" s="58" t="s">
        <v>24</v>
      </c>
      <c r="C118" s="162"/>
      <c r="D118" s="164"/>
      <c r="E118" s="59">
        <v>5</v>
      </c>
      <c r="F118" s="60">
        <v>75307</v>
      </c>
      <c r="G118" s="61">
        <v>4</v>
      </c>
      <c r="H118" s="62">
        <v>49647.21</v>
      </c>
      <c r="I118" s="61">
        <v>1</v>
      </c>
      <c r="J118" s="63">
        <v>10000</v>
      </c>
      <c r="K118" s="46">
        <f t="shared" si="18"/>
        <v>5</v>
      </c>
      <c r="L118" s="47">
        <f t="shared" si="18"/>
        <v>59647.21</v>
      </c>
      <c r="M118" s="64">
        <v>0</v>
      </c>
      <c r="N118" s="65">
        <v>0</v>
      </c>
      <c r="O118" s="64">
        <v>0</v>
      </c>
      <c r="P118" s="65">
        <v>0</v>
      </c>
      <c r="Q118" s="66">
        <v>4</v>
      </c>
      <c r="R118" s="67">
        <v>49482.21</v>
      </c>
      <c r="S118" s="66">
        <v>1</v>
      </c>
      <c r="T118" s="67">
        <v>10000</v>
      </c>
      <c r="U118" s="46">
        <f t="shared" si="19"/>
        <v>5</v>
      </c>
      <c r="V118" s="52">
        <f t="shared" si="19"/>
        <v>59482.21</v>
      </c>
      <c r="W118" s="53">
        <f t="shared" si="20"/>
        <v>0.996676550404343</v>
      </c>
      <c r="X118" s="54">
        <f t="shared" si="21"/>
        <v>1</v>
      </c>
      <c r="Y118" s="55">
        <f t="shared" si="22"/>
        <v>0.99723373482179634</v>
      </c>
      <c r="Z118" s="56"/>
    </row>
    <row r="119" spans="1:26" s="2" customFormat="1" ht="87" customHeight="1" x14ac:dyDescent="0.25">
      <c r="A119" s="57">
        <v>12</v>
      </c>
      <c r="B119" s="58" t="s">
        <v>27</v>
      </c>
      <c r="C119" s="162"/>
      <c r="D119" s="164"/>
      <c r="E119" s="59">
        <v>1</v>
      </c>
      <c r="F119" s="60">
        <v>22651</v>
      </c>
      <c r="G119" s="61">
        <v>0</v>
      </c>
      <c r="H119" s="62">
        <v>0</v>
      </c>
      <c r="I119" s="61">
        <v>3</v>
      </c>
      <c r="J119" s="63">
        <v>30028.79</v>
      </c>
      <c r="K119" s="46">
        <f t="shared" si="18"/>
        <v>3</v>
      </c>
      <c r="L119" s="47">
        <f t="shared" si="18"/>
        <v>30028.79</v>
      </c>
      <c r="M119" s="64">
        <v>0</v>
      </c>
      <c r="N119" s="65">
        <v>0</v>
      </c>
      <c r="O119" s="64">
        <v>0</v>
      </c>
      <c r="P119" s="65">
        <v>0</v>
      </c>
      <c r="Q119" s="66">
        <v>0</v>
      </c>
      <c r="R119" s="67">
        <v>0</v>
      </c>
      <c r="S119" s="66">
        <v>3</v>
      </c>
      <c r="T119" s="67">
        <v>30028.79</v>
      </c>
      <c r="U119" s="46">
        <f t="shared" si="19"/>
        <v>3</v>
      </c>
      <c r="V119" s="52">
        <f t="shared" si="19"/>
        <v>30028.79</v>
      </c>
      <c r="W119" s="53">
        <f t="shared" si="20"/>
        <v>0</v>
      </c>
      <c r="X119" s="54">
        <f t="shared" si="21"/>
        <v>1</v>
      </c>
      <c r="Y119" s="55">
        <f t="shared" si="22"/>
        <v>1</v>
      </c>
      <c r="Z119" s="56"/>
    </row>
    <row r="120" spans="1:26" s="2" customFormat="1" ht="62.25" customHeight="1" thickBot="1" x14ac:dyDescent="0.3">
      <c r="A120" s="68">
        <v>13</v>
      </c>
      <c r="B120" s="69" t="s">
        <v>25</v>
      </c>
      <c r="C120" s="163"/>
      <c r="D120" s="165"/>
      <c r="E120" s="70">
        <v>5</v>
      </c>
      <c r="F120" s="71">
        <v>56512.4</v>
      </c>
      <c r="G120" s="72">
        <v>5</v>
      </c>
      <c r="H120" s="73">
        <v>56512.4</v>
      </c>
      <c r="I120" s="72">
        <v>2</v>
      </c>
      <c r="J120" s="74">
        <v>20736.599999999999</v>
      </c>
      <c r="K120" s="75">
        <f t="shared" si="18"/>
        <v>7</v>
      </c>
      <c r="L120" s="76">
        <f t="shared" si="18"/>
        <v>77249</v>
      </c>
      <c r="M120" s="77">
        <v>0</v>
      </c>
      <c r="N120" s="78">
        <v>0</v>
      </c>
      <c r="O120" s="77">
        <v>0</v>
      </c>
      <c r="P120" s="78">
        <v>0</v>
      </c>
      <c r="Q120" s="79">
        <v>5</v>
      </c>
      <c r="R120" s="80">
        <v>56420.56</v>
      </c>
      <c r="S120" s="79">
        <v>2</v>
      </c>
      <c r="T120" s="80">
        <v>20736.599999999999</v>
      </c>
      <c r="U120" s="46">
        <f t="shared" si="19"/>
        <v>7</v>
      </c>
      <c r="V120" s="52">
        <f t="shared" si="19"/>
        <v>77157.16</v>
      </c>
      <c r="W120" s="53">
        <f t="shared" si="20"/>
        <v>0.99837486994004854</v>
      </c>
      <c r="X120" s="54">
        <f t="shared" si="21"/>
        <v>1</v>
      </c>
      <c r="Y120" s="55">
        <f t="shared" si="22"/>
        <v>0.99881111729601679</v>
      </c>
      <c r="Z120" s="56"/>
    </row>
    <row r="121" spans="1:26" s="2" customFormat="1" ht="29.25" customHeight="1" thickBot="1" x14ac:dyDescent="0.3">
      <c r="A121" s="144" t="s">
        <v>47</v>
      </c>
      <c r="B121" s="145"/>
      <c r="C121" s="81">
        <f>C108</f>
        <v>1581636.49</v>
      </c>
      <c r="D121" s="81">
        <f>D108</f>
        <v>27306.989999999991</v>
      </c>
      <c r="E121" s="82">
        <f>SUM(E108:E120)</f>
        <v>48</v>
      </c>
      <c r="F121" s="83">
        <f>SUM(F108:F120)</f>
        <v>1102723.72</v>
      </c>
      <c r="G121" s="82">
        <f>SUM(G108:G120)</f>
        <v>40</v>
      </c>
      <c r="H121" s="83">
        <f>SUM(H108:H120)</f>
        <v>856761.33000000007</v>
      </c>
      <c r="I121" s="82">
        <f t="shared" ref="I121:V121" si="23">SUM(I108:I120)</f>
        <v>35</v>
      </c>
      <c r="J121" s="83">
        <f t="shared" si="23"/>
        <v>724875.16</v>
      </c>
      <c r="K121" s="82">
        <f t="shared" si="23"/>
        <v>75</v>
      </c>
      <c r="L121" s="83">
        <f t="shared" si="23"/>
        <v>1581636.49</v>
      </c>
      <c r="M121" s="82">
        <f t="shared" si="23"/>
        <v>0</v>
      </c>
      <c r="N121" s="84">
        <f t="shared" si="23"/>
        <v>0</v>
      </c>
      <c r="O121" s="85">
        <f t="shared" si="23"/>
        <v>0</v>
      </c>
      <c r="P121" s="86">
        <f t="shared" si="23"/>
        <v>0</v>
      </c>
      <c r="Q121" s="85">
        <f t="shared" si="23"/>
        <v>40</v>
      </c>
      <c r="R121" s="87">
        <f t="shared" si="23"/>
        <v>851095.35999999987</v>
      </c>
      <c r="S121" s="85">
        <f t="shared" si="23"/>
        <v>35</v>
      </c>
      <c r="T121" s="87">
        <f t="shared" si="23"/>
        <v>703234.14</v>
      </c>
      <c r="U121" s="85">
        <f t="shared" si="23"/>
        <v>75</v>
      </c>
      <c r="V121" s="87">
        <f t="shared" si="23"/>
        <v>1554329.5</v>
      </c>
      <c r="W121" s="88">
        <f>IFERROR(R121/H121,0)</f>
        <v>0.99338675801345955</v>
      </c>
      <c r="X121" s="89">
        <f t="shared" si="21"/>
        <v>0.97014517644665876</v>
      </c>
      <c r="Y121" s="89">
        <f t="shared" si="22"/>
        <v>0.98273497723867009</v>
      </c>
    </row>
    <row r="122" spans="1:26" s="2" customFormat="1" ht="29.25" customHeight="1" thickBot="1" x14ac:dyDescent="0.45">
      <c r="A122" s="90"/>
      <c r="B122" s="90"/>
      <c r="C122" s="91"/>
      <c r="D122" s="91"/>
      <c r="E122" s="92"/>
      <c r="F122" s="91"/>
      <c r="G122" s="92"/>
      <c r="H122" s="93"/>
      <c r="I122" s="94"/>
      <c r="J122" s="93"/>
      <c r="K122" s="95"/>
      <c r="L122" s="93"/>
      <c r="M122" s="94"/>
      <c r="N122" s="93"/>
      <c r="O122" s="94"/>
      <c r="P122" s="93"/>
      <c r="Q122" s="94"/>
      <c r="R122" s="93"/>
      <c r="S122" s="94"/>
      <c r="T122" s="96" t="s">
        <v>48</v>
      </c>
      <c r="U122" s="97">
        <v>4.2549000000000001</v>
      </c>
      <c r="V122" s="98">
        <f>V121/U122</f>
        <v>365303.41488636628</v>
      </c>
      <c r="W122" s="99"/>
      <c r="X122" s="99"/>
      <c r="Y122" s="100"/>
    </row>
    <row r="123" spans="1:26" s="2" customFormat="1" ht="15.75" thickTop="1" x14ac:dyDescent="0.25">
      <c r="A123" s="146" t="s">
        <v>89</v>
      </c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8"/>
      <c r="P123" s="106"/>
      <c r="U123" s="7"/>
    </row>
    <row r="124" spans="1:26" s="2" customFormat="1" ht="18.75" x14ac:dyDescent="0.3">
      <c r="A124" s="149"/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1"/>
      <c r="P124" s="106"/>
      <c r="T124" s="101"/>
      <c r="U124" s="7"/>
    </row>
    <row r="125" spans="1:26" s="2" customFormat="1" ht="15.75" x14ac:dyDescent="0.25">
      <c r="A125" s="149"/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1"/>
      <c r="P125" s="106"/>
      <c r="S125" s="102"/>
      <c r="T125" s="103"/>
      <c r="U125" s="7"/>
    </row>
    <row r="126" spans="1:26" s="2" customFormat="1" ht="15.75" x14ac:dyDescent="0.25">
      <c r="A126" s="149"/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1"/>
      <c r="P126" s="106"/>
      <c r="S126" s="102"/>
      <c r="T126" s="104"/>
      <c r="U126" s="7"/>
    </row>
    <row r="127" spans="1:26" s="2" customFormat="1" ht="15.75" x14ac:dyDescent="0.25">
      <c r="A127" s="149"/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1"/>
      <c r="P127" s="106"/>
      <c r="S127" s="102"/>
      <c r="T127" s="104"/>
      <c r="U127" s="7"/>
    </row>
    <row r="128" spans="1:26" s="2" customFormat="1" ht="15.75" x14ac:dyDescent="0.25">
      <c r="A128" s="149"/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1"/>
      <c r="P128" s="106"/>
      <c r="S128" s="102"/>
      <c r="T128" s="104"/>
      <c r="U128" s="7"/>
    </row>
    <row r="129" spans="1:38" s="2" customFormat="1" ht="15.75" x14ac:dyDescent="0.25">
      <c r="A129" s="149"/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1"/>
      <c r="P129" s="106"/>
      <c r="S129" s="102"/>
      <c r="T129" s="105"/>
      <c r="U129" s="7"/>
    </row>
    <row r="130" spans="1:38" s="2" customFormat="1" x14ac:dyDescent="0.25">
      <c r="A130" s="149"/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1"/>
      <c r="P130" s="106"/>
      <c r="U130" s="7"/>
    </row>
    <row r="131" spans="1:38" s="2" customFormat="1" ht="15.75" thickBot="1" x14ac:dyDescent="0.3">
      <c r="A131" s="152"/>
      <c r="B131" s="153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4"/>
      <c r="P131" s="106"/>
      <c r="U131" s="7"/>
    </row>
    <row r="132" spans="1:38" s="2" customFormat="1" ht="15.75" thickTop="1" x14ac:dyDescent="0.25">
      <c r="E132" s="1"/>
      <c r="F132" s="1"/>
      <c r="K132" s="7"/>
      <c r="U132" s="7"/>
    </row>
    <row r="135" spans="1:38" s="2" customFormat="1" ht="26.25" x14ac:dyDescent="0.4">
      <c r="A135" s="12"/>
      <c r="B135" s="13" t="s">
        <v>53</v>
      </c>
      <c r="C135" s="14"/>
      <c r="D135" s="14"/>
      <c r="E135" s="15"/>
      <c r="F135" s="16"/>
      <c r="G135" s="14"/>
      <c r="H135" s="17"/>
      <c r="I135" s="18"/>
      <c r="J135" s="17"/>
      <c r="K135" s="18"/>
      <c r="L135" s="17"/>
      <c r="M135" s="18"/>
      <c r="N135" s="17"/>
      <c r="O135" s="14"/>
      <c r="P135" s="17"/>
      <c r="Q135" s="14"/>
      <c r="R135" s="17"/>
      <c r="S135" s="18"/>
      <c r="T135" s="17"/>
      <c r="U135" s="14"/>
      <c r="V135" s="17"/>
      <c r="W135" s="17"/>
      <c r="X135" s="18"/>
      <c r="Y135" s="17"/>
      <c r="Z135" s="17"/>
      <c r="AA135" s="18"/>
      <c r="AB135" s="14"/>
      <c r="AC135" s="14"/>
      <c r="AD135" s="14"/>
      <c r="AE135" s="14"/>
      <c r="AF135" s="14"/>
      <c r="AG135" s="18"/>
      <c r="AH135" s="14"/>
      <c r="AI135" s="14"/>
      <c r="AJ135" s="14"/>
      <c r="AK135" s="14"/>
      <c r="AL135" s="14"/>
    </row>
    <row r="136" spans="1:38" ht="15.75" thickBot="1" x14ac:dyDescent="0.3"/>
    <row r="137" spans="1:38" s="2" customFormat="1" ht="52.5" customHeight="1" thickBot="1" x14ac:dyDescent="0.3">
      <c r="A137" s="124" t="s">
        <v>3</v>
      </c>
      <c r="B137" s="125"/>
      <c r="C137" s="128" t="s">
        <v>32</v>
      </c>
      <c r="D137" s="129"/>
      <c r="E137" s="130" t="s">
        <v>0</v>
      </c>
      <c r="F137" s="131"/>
      <c r="G137" s="132" t="s">
        <v>1</v>
      </c>
      <c r="H137" s="132"/>
      <c r="I137" s="132"/>
      <c r="J137" s="132"/>
      <c r="K137" s="132"/>
      <c r="L137" s="133"/>
      <c r="M137" s="134" t="s">
        <v>33</v>
      </c>
      <c r="N137" s="135"/>
      <c r="O137" s="135"/>
      <c r="P137" s="136"/>
      <c r="Q137" s="137" t="s">
        <v>34</v>
      </c>
      <c r="R137" s="138"/>
      <c r="S137" s="138"/>
      <c r="T137" s="138"/>
      <c r="U137" s="138"/>
      <c r="V137" s="139"/>
      <c r="W137" s="107" t="s">
        <v>35</v>
      </c>
      <c r="X137" s="108"/>
      <c r="Y137" s="109"/>
    </row>
    <row r="138" spans="1:38" s="2" customFormat="1" ht="52.5" customHeight="1" thickBot="1" x14ac:dyDescent="0.3">
      <c r="A138" s="126"/>
      <c r="B138" s="127"/>
      <c r="C138" s="110" t="s">
        <v>36</v>
      </c>
      <c r="D138" s="112" t="s">
        <v>37</v>
      </c>
      <c r="E138" s="114" t="s">
        <v>4</v>
      </c>
      <c r="F138" s="114" t="s">
        <v>5</v>
      </c>
      <c r="G138" s="116" t="s">
        <v>6</v>
      </c>
      <c r="H138" s="118" t="s">
        <v>7</v>
      </c>
      <c r="I138" s="118" t="s">
        <v>8</v>
      </c>
      <c r="J138" s="120" t="s">
        <v>9</v>
      </c>
      <c r="K138" s="122" t="s">
        <v>2</v>
      </c>
      <c r="L138" s="123"/>
      <c r="M138" s="140" t="s">
        <v>38</v>
      </c>
      <c r="N138" s="141"/>
      <c r="O138" s="140" t="s">
        <v>39</v>
      </c>
      <c r="P138" s="141"/>
      <c r="Q138" s="142" t="s">
        <v>40</v>
      </c>
      <c r="R138" s="143"/>
      <c r="S138" s="138" t="s">
        <v>41</v>
      </c>
      <c r="T138" s="139"/>
      <c r="U138" s="137" t="s">
        <v>2</v>
      </c>
      <c r="V138" s="139"/>
      <c r="W138" s="155" t="s">
        <v>42</v>
      </c>
      <c r="X138" s="157" t="s">
        <v>43</v>
      </c>
      <c r="Y138" s="109" t="s">
        <v>44</v>
      </c>
    </row>
    <row r="139" spans="1:38" s="2" customFormat="1" ht="139.5" customHeight="1" thickBot="1" x14ac:dyDescent="0.3">
      <c r="A139" s="126"/>
      <c r="B139" s="127"/>
      <c r="C139" s="111"/>
      <c r="D139" s="113"/>
      <c r="E139" s="115"/>
      <c r="F139" s="115"/>
      <c r="G139" s="117"/>
      <c r="H139" s="119"/>
      <c r="I139" s="119"/>
      <c r="J139" s="121"/>
      <c r="K139" s="19" t="s">
        <v>10</v>
      </c>
      <c r="L139" s="20" t="s">
        <v>11</v>
      </c>
      <c r="M139" s="21" t="s">
        <v>12</v>
      </c>
      <c r="N139" s="22" t="s">
        <v>13</v>
      </c>
      <c r="O139" s="21" t="s">
        <v>14</v>
      </c>
      <c r="P139" s="22" t="s">
        <v>15</v>
      </c>
      <c r="Q139" s="23" t="s">
        <v>6</v>
      </c>
      <c r="R139" s="24" t="s">
        <v>7</v>
      </c>
      <c r="S139" s="25" t="s">
        <v>16</v>
      </c>
      <c r="T139" s="26" t="s">
        <v>17</v>
      </c>
      <c r="U139" s="27" t="s">
        <v>18</v>
      </c>
      <c r="V139" s="28" t="s">
        <v>19</v>
      </c>
      <c r="W139" s="156"/>
      <c r="X139" s="158"/>
      <c r="Y139" s="159"/>
    </row>
    <row r="140" spans="1:38" s="2" customFormat="1" ht="38.25" customHeight="1" thickBot="1" x14ac:dyDescent="0.3">
      <c r="A140" s="160">
        <v>1</v>
      </c>
      <c r="B140" s="161"/>
      <c r="C140" s="29">
        <v>2</v>
      </c>
      <c r="D140" s="30">
        <v>3</v>
      </c>
      <c r="E140" s="31">
        <v>4</v>
      </c>
      <c r="F140" s="32">
        <v>5</v>
      </c>
      <c r="G140" s="33">
        <v>6</v>
      </c>
      <c r="H140" s="34">
        <v>7</v>
      </c>
      <c r="I140" s="34">
        <v>8</v>
      </c>
      <c r="J140" s="34">
        <v>9</v>
      </c>
      <c r="K140" s="34">
        <v>10</v>
      </c>
      <c r="L140" s="34">
        <v>11</v>
      </c>
      <c r="M140" s="35">
        <v>12</v>
      </c>
      <c r="N140" s="35">
        <v>13</v>
      </c>
      <c r="O140" s="35">
        <v>14</v>
      </c>
      <c r="P140" s="35">
        <v>15</v>
      </c>
      <c r="Q140" s="36">
        <v>16</v>
      </c>
      <c r="R140" s="36">
        <v>17</v>
      </c>
      <c r="S140" s="36">
        <v>18</v>
      </c>
      <c r="T140" s="36">
        <v>19</v>
      </c>
      <c r="U140" s="36">
        <v>20</v>
      </c>
      <c r="V140" s="36">
        <v>21</v>
      </c>
      <c r="W140" s="37">
        <v>22</v>
      </c>
      <c r="X140" s="37">
        <v>23</v>
      </c>
      <c r="Y140" s="38">
        <v>24</v>
      </c>
    </row>
    <row r="141" spans="1:38" s="2" customFormat="1" ht="108.75" customHeight="1" x14ac:dyDescent="0.25">
      <c r="A141" s="39">
        <v>1</v>
      </c>
      <c r="B141" s="40" t="s">
        <v>45</v>
      </c>
      <c r="C141" s="162">
        <f>L154</f>
        <v>2094413.0499999998</v>
      </c>
      <c r="D141" s="164">
        <f>C141-V154</f>
        <v>244005.54999999981</v>
      </c>
      <c r="E141" s="41"/>
      <c r="F141" s="42"/>
      <c r="G141" s="43"/>
      <c r="H141" s="44"/>
      <c r="I141" s="43"/>
      <c r="J141" s="45"/>
      <c r="K141" s="46">
        <f>G141+I141</f>
        <v>0</v>
      </c>
      <c r="L141" s="47">
        <f>H141+J141</f>
        <v>0</v>
      </c>
      <c r="M141" s="48"/>
      <c r="N141" s="49"/>
      <c r="O141" s="48"/>
      <c r="P141" s="49"/>
      <c r="Q141" s="50"/>
      <c r="R141" s="51"/>
      <c r="S141" s="50"/>
      <c r="T141" s="51"/>
      <c r="U141" s="46">
        <f>Q141+S141</f>
        <v>0</v>
      </c>
      <c r="V141" s="52">
        <f>R141+T141</f>
        <v>0</v>
      </c>
      <c r="W141" s="53">
        <f>IFERROR(R141/H141,0)</f>
        <v>0</v>
      </c>
      <c r="X141" s="54">
        <f>IFERROR((T141+P141)/J141,0)</f>
        <v>0</v>
      </c>
      <c r="Y141" s="55">
        <f>IFERROR((V141+P141)/L141,0)</f>
        <v>0</v>
      </c>
      <c r="Z141" s="56"/>
    </row>
    <row r="142" spans="1:38" s="2" customFormat="1" ht="87" customHeight="1" x14ac:dyDescent="0.25">
      <c r="A142" s="57">
        <v>2</v>
      </c>
      <c r="B142" s="58" t="s">
        <v>29</v>
      </c>
      <c r="C142" s="162"/>
      <c r="D142" s="164"/>
      <c r="E142" s="59"/>
      <c r="F142" s="60"/>
      <c r="G142" s="61"/>
      <c r="H142" s="62"/>
      <c r="I142" s="61"/>
      <c r="J142" s="63"/>
      <c r="K142" s="46">
        <f t="shared" ref="K142:L153" si="24">G142+I142</f>
        <v>0</v>
      </c>
      <c r="L142" s="47">
        <f t="shared" si="24"/>
        <v>0</v>
      </c>
      <c r="M142" s="64"/>
      <c r="N142" s="65"/>
      <c r="O142" s="64"/>
      <c r="P142" s="65"/>
      <c r="Q142" s="66"/>
      <c r="R142" s="67"/>
      <c r="S142" s="66"/>
      <c r="T142" s="67"/>
      <c r="U142" s="46">
        <f t="shared" ref="U142:V153" si="25">Q142+S142</f>
        <v>0</v>
      </c>
      <c r="V142" s="52">
        <f>R142+T142</f>
        <v>0</v>
      </c>
      <c r="W142" s="53">
        <f t="shared" ref="W142:W153" si="26">IFERROR(R142/H142,0)</f>
        <v>0</v>
      </c>
      <c r="X142" s="54">
        <f t="shared" ref="X142:X154" si="27">IFERROR((T142+P142)/J142,0)</f>
        <v>0</v>
      </c>
      <c r="Y142" s="55">
        <f t="shared" ref="Y142:Y154" si="28">IFERROR((V142+P142)/L142,0)</f>
        <v>0</v>
      </c>
      <c r="Z142" s="56"/>
    </row>
    <row r="143" spans="1:38" s="2" customFormat="1" ht="85.5" customHeight="1" x14ac:dyDescent="0.25">
      <c r="A143" s="57">
        <v>3</v>
      </c>
      <c r="B143" s="58" t="s">
        <v>26</v>
      </c>
      <c r="C143" s="162"/>
      <c r="D143" s="164"/>
      <c r="E143" s="59"/>
      <c r="F143" s="60"/>
      <c r="G143" s="61"/>
      <c r="H143" s="62"/>
      <c r="I143" s="61"/>
      <c r="J143" s="63"/>
      <c r="K143" s="46">
        <f t="shared" si="24"/>
        <v>0</v>
      </c>
      <c r="L143" s="47">
        <f t="shared" si="24"/>
        <v>0</v>
      </c>
      <c r="M143" s="64"/>
      <c r="N143" s="65"/>
      <c r="O143" s="64"/>
      <c r="P143" s="65"/>
      <c r="Q143" s="66"/>
      <c r="R143" s="67"/>
      <c r="S143" s="66"/>
      <c r="T143" s="67"/>
      <c r="U143" s="46">
        <f t="shared" si="25"/>
        <v>0</v>
      </c>
      <c r="V143" s="52">
        <f t="shared" si="25"/>
        <v>0</v>
      </c>
      <c r="W143" s="53">
        <f t="shared" si="26"/>
        <v>0</v>
      </c>
      <c r="X143" s="54">
        <f t="shared" si="27"/>
        <v>0</v>
      </c>
      <c r="Y143" s="55">
        <f t="shared" si="28"/>
        <v>0</v>
      </c>
      <c r="Z143" s="56"/>
    </row>
    <row r="144" spans="1:38" s="2" customFormat="1" ht="137.25" customHeight="1" x14ac:dyDescent="0.25">
      <c r="A144" s="57">
        <v>4</v>
      </c>
      <c r="B144" s="58" t="s">
        <v>20</v>
      </c>
      <c r="C144" s="162"/>
      <c r="D144" s="164"/>
      <c r="E144" s="59">
        <v>2</v>
      </c>
      <c r="F144" s="60">
        <v>78990</v>
      </c>
      <c r="G144" s="61">
        <v>2</v>
      </c>
      <c r="H144" s="62">
        <v>78990</v>
      </c>
      <c r="I144" s="61">
        <v>2</v>
      </c>
      <c r="J144" s="63">
        <v>41820</v>
      </c>
      <c r="K144" s="46">
        <f t="shared" si="24"/>
        <v>4</v>
      </c>
      <c r="L144" s="47">
        <f t="shared" si="24"/>
        <v>120810</v>
      </c>
      <c r="M144" s="64">
        <v>0</v>
      </c>
      <c r="N144" s="65">
        <v>0</v>
      </c>
      <c r="O144" s="64">
        <v>0</v>
      </c>
      <c r="P144" s="65">
        <v>0</v>
      </c>
      <c r="Q144" s="66">
        <v>2</v>
      </c>
      <c r="R144" s="67">
        <v>78990</v>
      </c>
      <c r="S144" s="66">
        <v>2</v>
      </c>
      <c r="T144" s="67">
        <v>63720</v>
      </c>
      <c r="U144" s="46">
        <f t="shared" si="25"/>
        <v>4</v>
      </c>
      <c r="V144" s="52">
        <f t="shared" si="25"/>
        <v>142710</v>
      </c>
      <c r="W144" s="53">
        <f t="shared" si="26"/>
        <v>1</v>
      </c>
      <c r="X144" s="54">
        <f t="shared" si="27"/>
        <v>1.5236728837876614</v>
      </c>
      <c r="Y144" s="55">
        <f t="shared" si="28"/>
        <v>1.1812763844052645</v>
      </c>
      <c r="Z144" s="56"/>
    </row>
    <row r="145" spans="1:26" s="2" customFormat="1" ht="171.75" customHeight="1" x14ac:dyDescent="0.25">
      <c r="A145" s="57">
        <v>5</v>
      </c>
      <c r="B145" s="58" t="s">
        <v>30</v>
      </c>
      <c r="C145" s="162"/>
      <c r="D145" s="164"/>
      <c r="E145" s="59"/>
      <c r="F145" s="60"/>
      <c r="G145" s="61"/>
      <c r="H145" s="62"/>
      <c r="I145" s="61"/>
      <c r="J145" s="63"/>
      <c r="K145" s="46">
        <f t="shared" si="24"/>
        <v>0</v>
      </c>
      <c r="L145" s="47">
        <f t="shared" si="24"/>
        <v>0</v>
      </c>
      <c r="M145" s="64"/>
      <c r="N145" s="65"/>
      <c r="O145" s="64"/>
      <c r="P145" s="65"/>
      <c r="Q145" s="66"/>
      <c r="R145" s="67"/>
      <c r="S145" s="66"/>
      <c r="T145" s="67"/>
      <c r="U145" s="46">
        <f t="shared" si="25"/>
        <v>0</v>
      </c>
      <c r="V145" s="52">
        <f t="shared" si="25"/>
        <v>0</v>
      </c>
      <c r="W145" s="53">
        <f t="shared" si="26"/>
        <v>0</v>
      </c>
      <c r="X145" s="54">
        <f t="shared" si="27"/>
        <v>0</v>
      </c>
      <c r="Y145" s="55">
        <f t="shared" si="28"/>
        <v>0</v>
      </c>
      <c r="Z145" s="56"/>
    </row>
    <row r="146" spans="1:26" s="2" customFormat="1" ht="116.25" customHeight="1" x14ac:dyDescent="0.25">
      <c r="A146" s="57">
        <v>6</v>
      </c>
      <c r="B146" s="58" t="s">
        <v>21</v>
      </c>
      <c r="C146" s="162"/>
      <c r="D146" s="164"/>
      <c r="E146" s="59">
        <v>26</v>
      </c>
      <c r="F146" s="60">
        <v>1245828.3999999999</v>
      </c>
      <c r="G146" s="61">
        <v>18</v>
      </c>
      <c r="H146" s="62">
        <v>860675.65</v>
      </c>
      <c r="I146" s="61">
        <v>2</v>
      </c>
      <c r="J146" s="63">
        <v>110000</v>
      </c>
      <c r="K146" s="46">
        <f t="shared" si="24"/>
        <v>20</v>
      </c>
      <c r="L146" s="47">
        <f t="shared" si="24"/>
        <v>970675.65</v>
      </c>
      <c r="M146" s="64">
        <v>0</v>
      </c>
      <c r="N146" s="65">
        <v>0</v>
      </c>
      <c r="O146" s="64">
        <v>0</v>
      </c>
      <c r="P146" s="65">
        <v>0</v>
      </c>
      <c r="Q146" s="66">
        <v>18</v>
      </c>
      <c r="R146" s="67">
        <v>841272.38</v>
      </c>
      <c r="S146" s="66">
        <v>2</v>
      </c>
      <c r="T146" s="67">
        <v>49700</v>
      </c>
      <c r="U146" s="46">
        <f t="shared" si="25"/>
        <v>20</v>
      </c>
      <c r="V146" s="52">
        <f t="shared" si="25"/>
        <v>890972.38</v>
      </c>
      <c r="W146" s="53">
        <f t="shared" si="26"/>
        <v>0.97745576977808069</v>
      </c>
      <c r="X146" s="54">
        <f t="shared" si="27"/>
        <v>0.45181818181818184</v>
      </c>
      <c r="Y146" s="55">
        <f t="shared" si="28"/>
        <v>0.91788887462047697</v>
      </c>
      <c r="Z146" s="56"/>
    </row>
    <row r="147" spans="1:26" s="2" customFormat="1" ht="65.25" customHeight="1" x14ac:dyDescent="0.25">
      <c r="A147" s="57">
        <v>7</v>
      </c>
      <c r="B147" s="58" t="s">
        <v>28</v>
      </c>
      <c r="C147" s="162"/>
      <c r="D147" s="164"/>
      <c r="E147" s="59"/>
      <c r="F147" s="60"/>
      <c r="G147" s="61"/>
      <c r="H147" s="62"/>
      <c r="I147" s="61"/>
      <c r="J147" s="63"/>
      <c r="K147" s="46">
        <f t="shared" si="24"/>
        <v>0</v>
      </c>
      <c r="L147" s="47">
        <f t="shared" si="24"/>
        <v>0</v>
      </c>
      <c r="M147" s="64"/>
      <c r="N147" s="65"/>
      <c r="O147" s="64"/>
      <c r="P147" s="65"/>
      <c r="Q147" s="66"/>
      <c r="R147" s="67"/>
      <c r="S147" s="66"/>
      <c r="T147" s="67"/>
      <c r="U147" s="46">
        <f t="shared" si="25"/>
        <v>0</v>
      </c>
      <c r="V147" s="52">
        <f t="shared" si="25"/>
        <v>0</v>
      </c>
      <c r="W147" s="53">
        <f t="shared" si="26"/>
        <v>0</v>
      </c>
      <c r="X147" s="54">
        <f t="shared" si="27"/>
        <v>0</v>
      </c>
      <c r="Y147" s="55">
        <f t="shared" si="28"/>
        <v>0</v>
      </c>
      <c r="Z147" s="56"/>
    </row>
    <row r="148" spans="1:26" s="2" customFormat="1" ht="59.25" customHeight="1" x14ac:dyDescent="0.25">
      <c r="A148" s="57">
        <v>8</v>
      </c>
      <c r="B148" s="58" t="s">
        <v>46</v>
      </c>
      <c r="C148" s="162"/>
      <c r="D148" s="164"/>
      <c r="E148" s="59"/>
      <c r="F148" s="60"/>
      <c r="G148" s="61"/>
      <c r="H148" s="62"/>
      <c r="I148" s="61">
        <v>11</v>
      </c>
      <c r="J148" s="63">
        <v>156435.04</v>
      </c>
      <c r="K148" s="46">
        <f t="shared" si="24"/>
        <v>11</v>
      </c>
      <c r="L148" s="47">
        <f t="shared" si="24"/>
        <v>156435.04</v>
      </c>
      <c r="M148" s="64"/>
      <c r="N148" s="65"/>
      <c r="O148" s="64">
        <v>0</v>
      </c>
      <c r="P148" s="65">
        <v>0</v>
      </c>
      <c r="Q148" s="66"/>
      <c r="R148" s="67"/>
      <c r="S148" s="66">
        <v>11</v>
      </c>
      <c r="T148" s="67">
        <v>145254.76999999999</v>
      </c>
      <c r="U148" s="46">
        <f t="shared" si="25"/>
        <v>11</v>
      </c>
      <c r="V148" s="52">
        <f t="shared" si="25"/>
        <v>145254.76999999999</v>
      </c>
      <c r="W148" s="53">
        <f t="shared" si="26"/>
        <v>0</v>
      </c>
      <c r="X148" s="54">
        <f t="shared" si="27"/>
        <v>0.92853090969900343</v>
      </c>
      <c r="Y148" s="55">
        <f t="shared" si="28"/>
        <v>0.92853090969900343</v>
      </c>
      <c r="Z148" s="56"/>
    </row>
    <row r="149" spans="1:26" s="2" customFormat="1" ht="71.25" customHeight="1" x14ac:dyDescent="0.25">
      <c r="A149" s="57">
        <v>9</v>
      </c>
      <c r="B149" s="58" t="s">
        <v>22</v>
      </c>
      <c r="C149" s="162"/>
      <c r="D149" s="164"/>
      <c r="E149" s="59">
        <v>8</v>
      </c>
      <c r="F149" s="60">
        <v>615649.81000000006</v>
      </c>
      <c r="G149" s="61">
        <v>6</v>
      </c>
      <c r="H149" s="62">
        <v>424140.38</v>
      </c>
      <c r="I149" s="61">
        <v>1</v>
      </c>
      <c r="J149" s="63">
        <v>65000</v>
      </c>
      <c r="K149" s="46">
        <f t="shared" si="24"/>
        <v>7</v>
      </c>
      <c r="L149" s="47">
        <f t="shared" si="24"/>
        <v>489140.38</v>
      </c>
      <c r="M149" s="64">
        <v>0</v>
      </c>
      <c r="N149" s="65">
        <v>0</v>
      </c>
      <c r="O149" s="64">
        <v>0</v>
      </c>
      <c r="P149" s="65">
        <v>0</v>
      </c>
      <c r="Q149" s="66">
        <v>6</v>
      </c>
      <c r="R149" s="67">
        <v>406378.98</v>
      </c>
      <c r="S149" s="66">
        <v>1</v>
      </c>
      <c r="T149" s="67">
        <v>57500</v>
      </c>
      <c r="U149" s="46">
        <f t="shared" si="25"/>
        <v>7</v>
      </c>
      <c r="V149" s="52">
        <f t="shared" si="25"/>
        <v>463878.98</v>
      </c>
      <c r="W149" s="53">
        <f t="shared" si="26"/>
        <v>0.95812377024795414</v>
      </c>
      <c r="X149" s="54">
        <f t="shared" si="27"/>
        <v>0.88461538461538458</v>
      </c>
      <c r="Y149" s="55">
        <f t="shared" si="28"/>
        <v>0.94835552116960775</v>
      </c>
      <c r="Z149" s="56"/>
    </row>
    <row r="150" spans="1:26" s="2" customFormat="1" ht="92.25" customHeight="1" x14ac:dyDescent="0.25">
      <c r="A150" s="57">
        <v>10</v>
      </c>
      <c r="B150" s="58" t="s">
        <v>23</v>
      </c>
      <c r="C150" s="162"/>
      <c r="D150" s="164"/>
      <c r="E150" s="59"/>
      <c r="F150" s="60"/>
      <c r="G150" s="61"/>
      <c r="H150" s="62"/>
      <c r="I150" s="61"/>
      <c r="J150" s="63"/>
      <c r="K150" s="46">
        <f t="shared" si="24"/>
        <v>0</v>
      </c>
      <c r="L150" s="47">
        <f t="shared" si="24"/>
        <v>0</v>
      </c>
      <c r="M150" s="64"/>
      <c r="N150" s="65"/>
      <c r="O150" s="64"/>
      <c r="P150" s="65"/>
      <c r="Q150" s="66"/>
      <c r="R150" s="67"/>
      <c r="S150" s="66"/>
      <c r="T150" s="67"/>
      <c r="U150" s="46">
        <f t="shared" si="25"/>
        <v>0</v>
      </c>
      <c r="V150" s="52">
        <f t="shared" si="25"/>
        <v>0</v>
      </c>
      <c r="W150" s="53">
        <f t="shared" si="26"/>
        <v>0</v>
      </c>
      <c r="X150" s="54">
        <f t="shared" si="27"/>
        <v>0</v>
      </c>
      <c r="Y150" s="55">
        <f t="shared" si="28"/>
        <v>0</v>
      </c>
      <c r="Z150" s="56"/>
    </row>
    <row r="151" spans="1:26" s="2" customFormat="1" ht="153.75" customHeight="1" x14ac:dyDescent="0.25">
      <c r="A151" s="57">
        <v>11</v>
      </c>
      <c r="B151" s="58" t="s">
        <v>24</v>
      </c>
      <c r="C151" s="162"/>
      <c r="D151" s="164"/>
      <c r="E151" s="59">
        <v>0</v>
      </c>
      <c r="F151" s="60">
        <v>0</v>
      </c>
      <c r="G151" s="61">
        <v>0</v>
      </c>
      <c r="H151" s="62">
        <v>0</v>
      </c>
      <c r="I151" s="61">
        <v>1</v>
      </c>
      <c r="J151" s="63">
        <v>53000</v>
      </c>
      <c r="K151" s="46">
        <f t="shared" si="24"/>
        <v>1</v>
      </c>
      <c r="L151" s="47">
        <f t="shared" si="24"/>
        <v>53000</v>
      </c>
      <c r="M151" s="64">
        <v>0</v>
      </c>
      <c r="N151" s="65">
        <v>0</v>
      </c>
      <c r="O151" s="64">
        <v>0</v>
      </c>
      <c r="P151" s="65">
        <v>0</v>
      </c>
      <c r="Q151" s="66">
        <v>0</v>
      </c>
      <c r="R151" s="67">
        <v>0</v>
      </c>
      <c r="S151" s="66">
        <v>1</v>
      </c>
      <c r="T151" s="67">
        <v>53000</v>
      </c>
      <c r="U151" s="46">
        <f t="shared" si="25"/>
        <v>1</v>
      </c>
      <c r="V151" s="52">
        <f t="shared" si="25"/>
        <v>53000</v>
      </c>
      <c r="W151" s="53">
        <f t="shared" si="26"/>
        <v>0</v>
      </c>
      <c r="X151" s="54">
        <f t="shared" si="27"/>
        <v>1</v>
      </c>
      <c r="Y151" s="55">
        <f t="shared" si="28"/>
        <v>1</v>
      </c>
      <c r="Z151" s="56"/>
    </row>
    <row r="152" spans="1:26" s="2" customFormat="1" ht="87" customHeight="1" x14ac:dyDescent="0.25">
      <c r="A152" s="57">
        <v>12</v>
      </c>
      <c r="B152" s="58" t="s">
        <v>27</v>
      </c>
      <c r="C152" s="162"/>
      <c r="D152" s="164"/>
      <c r="E152" s="59"/>
      <c r="F152" s="60"/>
      <c r="G152" s="61"/>
      <c r="H152" s="62"/>
      <c r="I152" s="61"/>
      <c r="J152" s="63"/>
      <c r="K152" s="46">
        <f t="shared" si="24"/>
        <v>0</v>
      </c>
      <c r="L152" s="47">
        <f t="shared" si="24"/>
        <v>0</v>
      </c>
      <c r="M152" s="64"/>
      <c r="N152" s="65"/>
      <c r="O152" s="64"/>
      <c r="P152" s="65"/>
      <c r="Q152" s="66"/>
      <c r="R152" s="67"/>
      <c r="S152" s="66"/>
      <c r="T152" s="67"/>
      <c r="U152" s="46">
        <f t="shared" si="25"/>
        <v>0</v>
      </c>
      <c r="V152" s="52">
        <f t="shared" si="25"/>
        <v>0</v>
      </c>
      <c r="W152" s="53">
        <f t="shared" si="26"/>
        <v>0</v>
      </c>
      <c r="X152" s="54">
        <f t="shared" si="27"/>
        <v>0</v>
      </c>
      <c r="Y152" s="55">
        <f t="shared" si="28"/>
        <v>0</v>
      </c>
      <c r="Z152" s="56"/>
    </row>
    <row r="153" spans="1:26" s="2" customFormat="1" ht="62.25" customHeight="1" thickBot="1" x14ac:dyDescent="0.3">
      <c r="A153" s="68">
        <v>13</v>
      </c>
      <c r="B153" s="69" t="s">
        <v>25</v>
      </c>
      <c r="C153" s="163"/>
      <c r="D153" s="165"/>
      <c r="E153" s="70">
        <v>0</v>
      </c>
      <c r="F153" s="71">
        <v>0</v>
      </c>
      <c r="G153" s="72">
        <v>0</v>
      </c>
      <c r="H153" s="73">
        <v>0</v>
      </c>
      <c r="I153" s="72">
        <v>3</v>
      </c>
      <c r="J153" s="74">
        <v>304351.98</v>
      </c>
      <c r="K153" s="75">
        <f t="shared" si="24"/>
        <v>3</v>
      </c>
      <c r="L153" s="76">
        <f t="shared" si="24"/>
        <v>304351.98</v>
      </c>
      <c r="M153" s="77">
        <v>0</v>
      </c>
      <c r="N153" s="78">
        <v>0</v>
      </c>
      <c r="O153" s="77">
        <v>0</v>
      </c>
      <c r="P153" s="78">
        <v>0</v>
      </c>
      <c r="Q153" s="79">
        <v>0</v>
      </c>
      <c r="R153" s="80">
        <v>0</v>
      </c>
      <c r="S153" s="79">
        <v>3</v>
      </c>
      <c r="T153" s="80">
        <v>154591.37000000002</v>
      </c>
      <c r="U153" s="46">
        <f t="shared" si="25"/>
        <v>3</v>
      </c>
      <c r="V153" s="52">
        <f t="shared" si="25"/>
        <v>154591.37000000002</v>
      </c>
      <c r="W153" s="53">
        <f t="shared" si="26"/>
        <v>0</v>
      </c>
      <c r="X153" s="54">
        <f t="shared" si="27"/>
        <v>0.50793614025445155</v>
      </c>
      <c r="Y153" s="55">
        <f t="shared" si="28"/>
        <v>0.50793614025445155</v>
      </c>
      <c r="Z153" s="56"/>
    </row>
    <row r="154" spans="1:26" s="2" customFormat="1" ht="29.25" customHeight="1" thickBot="1" x14ac:dyDescent="0.3">
      <c r="A154" s="144" t="s">
        <v>47</v>
      </c>
      <c r="B154" s="145"/>
      <c r="C154" s="81">
        <f>C141</f>
        <v>2094413.0499999998</v>
      </c>
      <c r="D154" s="81">
        <f>D141</f>
        <v>244005.54999999981</v>
      </c>
      <c r="E154" s="82">
        <f>SUM(E141:E153)</f>
        <v>36</v>
      </c>
      <c r="F154" s="83">
        <f>SUM(F141:F153)</f>
        <v>1940468.21</v>
      </c>
      <c r="G154" s="82">
        <f>SUM(G141:G153)</f>
        <v>26</v>
      </c>
      <c r="H154" s="83">
        <f>SUM(H141:H153)</f>
        <v>1363806.03</v>
      </c>
      <c r="I154" s="82">
        <f t="shared" ref="I154:V154" si="29">SUM(I141:I153)</f>
        <v>20</v>
      </c>
      <c r="J154" s="83">
        <f t="shared" si="29"/>
        <v>730607.02</v>
      </c>
      <c r="K154" s="82">
        <f t="shared" si="29"/>
        <v>46</v>
      </c>
      <c r="L154" s="83">
        <f t="shared" si="29"/>
        <v>2094413.0499999998</v>
      </c>
      <c r="M154" s="82">
        <f t="shared" si="29"/>
        <v>0</v>
      </c>
      <c r="N154" s="84">
        <f t="shared" si="29"/>
        <v>0</v>
      </c>
      <c r="O154" s="85">
        <f t="shared" si="29"/>
        <v>0</v>
      </c>
      <c r="P154" s="86">
        <f t="shared" si="29"/>
        <v>0</v>
      </c>
      <c r="Q154" s="85">
        <f t="shared" si="29"/>
        <v>26</v>
      </c>
      <c r="R154" s="87">
        <f t="shared" si="29"/>
        <v>1326641.3599999999</v>
      </c>
      <c r="S154" s="85">
        <f t="shared" si="29"/>
        <v>20</v>
      </c>
      <c r="T154" s="87">
        <f t="shared" si="29"/>
        <v>523766.14</v>
      </c>
      <c r="U154" s="85">
        <f t="shared" si="29"/>
        <v>46</v>
      </c>
      <c r="V154" s="87">
        <f t="shared" si="29"/>
        <v>1850407.5</v>
      </c>
      <c r="W154" s="88">
        <f>IFERROR(R154/H154,0)</f>
        <v>0.97274929925335485</v>
      </c>
      <c r="X154" s="89">
        <f t="shared" si="27"/>
        <v>0.71689174297832503</v>
      </c>
      <c r="Y154" s="89">
        <f t="shared" si="28"/>
        <v>0.88349693008263108</v>
      </c>
    </row>
    <row r="155" spans="1:26" s="2" customFormat="1" ht="29.25" customHeight="1" thickBot="1" x14ac:dyDescent="0.45">
      <c r="A155" s="90"/>
      <c r="B155" s="90"/>
      <c r="C155" s="91"/>
      <c r="D155" s="91"/>
      <c r="E155" s="92"/>
      <c r="F155" s="91"/>
      <c r="G155" s="92"/>
      <c r="H155" s="93"/>
      <c r="I155" s="94"/>
      <c r="J155" s="93"/>
      <c r="K155" s="95"/>
      <c r="L155" s="93"/>
      <c r="M155" s="94"/>
      <c r="N155" s="93"/>
      <c r="O155" s="94"/>
      <c r="P155" s="93"/>
      <c r="Q155" s="94"/>
      <c r="R155" s="93"/>
      <c r="S155" s="94"/>
      <c r="T155" s="96" t="s">
        <v>48</v>
      </c>
      <c r="U155" s="97">
        <v>4.2549000000000001</v>
      </c>
      <c r="V155" s="98">
        <f>V154/U155</f>
        <v>434888.59902700415</v>
      </c>
      <c r="W155" s="99"/>
      <c r="X155" s="99"/>
      <c r="Y155" s="100"/>
    </row>
    <row r="156" spans="1:26" s="2" customFormat="1" ht="15.75" thickTop="1" x14ac:dyDescent="0.25">
      <c r="A156" s="146" t="s">
        <v>90</v>
      </c>
      <c r="B156" s="147"/>
      <c r="C156" s="147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48"/>
      <c r="P156" s="106"/>
      <c r="U156" s="7"/>
    </row>
    <row r="157" spans="1:26" s="2" customFormat="1" ht="18.75" x14ac:dyDescent="0.3">
      <c r="A157" s="149"/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1"/>
      <c r="P157" s="106"/>
      <c r="T157" s="101"/>
      <c r="U157" s="7"/>
    </row>
    <row r="158" spans="1:26" s="2" customFormat="1" ht="15.75" x14ac:dyDescent="0.25">
      <c r="A158" s="149"/>
      <c r="B158" s="150"/>
      <c r="C158" s="150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  <c r="O158" s="151"/>
      <c r="P158" s="106"/>
      <c r="S158" s="102"/>
      <c r="T158" s="103"/>
      <c r="U158" s="7"/>
    </row>
    <row r="159" spans="1:26" s="2" customFormat="1" ht="15.75" x14ac:dyDescent="0.25">
      <c r="A159" s="149"/>
      <c r="B159" s="150"/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1"/>
      <c r="P159" s="106"/>
      <c r="S159" s="102"/>
      <c r="T159" s="104"/>
      <c r="U159" s="7"/>
    </row>
    <row r="160" spans="1:26" s="2" customFormat="1" ht="15.75" x14ac:dyDescent="0.25">
      <c r="A160" s="149"/>
      <c r="B160" s="150"/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1"/>
      <c r="P160" s="106"/>
      <c r="S160" s="102"/>
      <c r="T160" s="104"/>
      <c r="U160" s="7"/>
    </row>
    <row r="161" spans="1:38" s="2" customFormat="1" ht="15.75" x14ac:dyDescent="0.25">
      <c r="A161" s="149"/>
      <c r="B161" s="150"/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1"/>
      <c r="P161" s="106"/>
      <c r="S161" s="102"/>
      <c r="T161" s="104"/>
      <c r="U161" s="7"/>
    </row>
    <row r="162" spans="1:38" s="2" customFormat="1" ht="15.75" x14ac:dyDescent="0.25">
      <c r="A162" s="149"/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1"/>
      <c r="P162" s="106"/>
      <c r="S162" s="102"/>
      <c r="T162" s="105"/>
      <c r="U162" s="7"/>
    </row>
    <row r="163" spans="1:38" s="2" customFormat="1" x14ac:dyDescent="0.25">
      <c r="A163" s="149"/>
      <c r="B163" s="150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1"/>
      <c r="P163" s="106"/>
      <c r="U163" s="7"/>
    </row>
    <row r="164" spans="1:38" s="2" customFormat="1" ht="15.75" thickBot="1" x14ac:dyDescent="0.3">
      <c r="A164" s="152"/>
      <c r="B164" s="153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4"/>
      <c r="P164" s="106"/>
      <c r="U164" s="7"/>
    </row>
    <row r="165" spans="1:38" s="2" customFormat="1" ht="15.75" thickTop="1" x14ac:dyDescent="0.25">
      <c r="E165" s="1"/>
      <c r="F165" s="1"/>
      <c r="K165" s="7"/>
      <c r="U165" s="7"/>
    </row>
    <row r="168" spans="1:38" s="2" customFormat="1" ht="26.25" x14ac:dyDescent="0.4">
      <c r="A168" s="12"/>
      <c r="B168" s="13" t="s">
        <v>54</v>
      </c>
      <c r="C168" s="14"/>
      <c r="D168" s="14"/>
      <c r="E168" s="15"/>
      <c r="F168" s="16"/>
      <c r="G168" s="14"/>
      <c r="H168" s="17"/>
      <c r="I168" s="18"/>
      <c r="J168" s="17"/>
      <c r="K168" s="18"/>
      <c r="L168" s="17"/>
      <c r="M168" s="18"/>
      <c r="N168" s="17"/>
      <c r="O168" s="14"/>
      <c r="P168" s="17"/>
      <c r="Q168" s="14"/>
      <c r="R168" s="17"/>
      <c r="S168" s="18"/>
      <c r="T168" s="17"/>
      <c r="U168" s="14"/>
      <c r="V168" s="17"/>
      <c r="W168" s="17"/>
      <c r="X168" s="18"/>
      <c r="Y168" s="17"/>
      <c r="Z168" s="17"/>
      <c r="AA168" s="18"/>
      <c r="AB168" s="14"/>
      <c r="AC168" s="14"/>
      <c r="AD168" s="14"/>
      <c r="AE168" s="14"/>
      <c r="AF168" s="14"/>
      <c r="AG168" s="18"/>
      <c r="AH168" s="14"/>
      <c r="AI168" s="14"/>
      <c r="AJ168" s="14"/>
      <c r="AK168" s="14"/>
      <c r="AL168" s="14"/>
    </row>
    <row r="169" spans="1:38" ht="15.75" thickBot="1" x14ac:dyDescent="0.3"/>
    <row r="170" spans="1:38" s="2" customFormat="1" ht="52.5" customHeight="1" thickBot="1" x14ac:dyDescent="0.3">
      <c r="A170" s="124" t="s">
        <v>3</v>
      </c>
      <c r="B170" s="125"/>
      <c r="C170" s="128" t="s">
        <v>32</v>
      </c>
      <c r="D170" s="129"/>
      <c r="E170" s="130" t="s">
        <v>0</v>
      </c>
      <c r="F170" s="131"/>
      <c r="G170" s="132" t="s">
        <v>1</v>
      </c>
      <c r="H170" s="132"/>
      <c r="I170" s="132"/>
      <c r="J170" s="132"/>
      <c r="K170" s="132"/>
      <c r="L170" s="133"/>
      <c r="M170" s="134" t="s">
        <v>33</v>
      </c>
      <c r="N170" s="135"/>
      <c r="O170" s="135"/>
      <c r="P170" s="136"/>
      <c r="Q170" s="137" t="s">
        <v>34</v>
      </c>
      <c r="R170" s="138"/>
      <c r="S170" s="138"/>
      <c r="T170" s="138"/>
      <c r="U170" s="138"/>
      <c r="V170" s="139"/>
      <c r="W170" s="107" t="s">
        <v>35</v>
      </c>
      <c r="X170" s="108"/>
      <c r="Y170" s="109"/>
    </row>
    <row r="171" spans="1:38" s="2" customFormat="1" ht="52.5" customHeight="1" thickBot="1" x14ac:dyDescent="0.3">
      <c r="A171" s="126"/>
      <c r="B171" s="127"/>
      <c r="C171" s="110" t="s">
        <v>36</v>
      </c>
      <c r="D171" s="112" t="s">
        <v>37</v>
      </c>
      <c r="E171" s="114" t="s">
        <v>4</v>
      </c>
      <c r="F171" s="114" t="s">
        <v>5</v>
      </c>
      <c r="G171" s="116" t="s">
        <v>6</v>
      </c>
      <c r="H171" s="118" t="s">
        <v>7</v>
      </c>
      <c r="I171" s="118" t="s">
        <v>8</v>
      </c>
      <c r="J171" s="120" t="s">
        <v>9</v>
      </c>
      <c r="K171" s="122" t="s">
        <v>2</v>
      </c>
      <c r="L171" s="123"/>
      <c r="M171" s="140" t="s">
        <v>38</v>
      </c>
      <c r="N171" s="141"/>
      <c r="O171" s="140" t="s">
        <v>39</v>
      </c>
      <c r="P171" s="141"/>
      <c r="Q171" s="142" t="s">
        <v>40</v>
      </c>
      <c r="R171" s="143"/>
      <c r="S171" s="138" t="s">
        <v>41</v>
      </c>
      <c r="T171" s="139"/>
      <c r="U171" s="137" t="s">
        <v>2</v>
      </c>
      <c r="V171" s="139"/>
      <c r="W171" s="155" t="s">
        <v>42</v>
      </c>
      <c r="X171" s="157" t="s">
        <v>43</v>
      </c>
      <c r="Y171" s="109" t="s">
        <v>44</v>
      </c>
    </row>
    <row r="172" spans="1:38" s="2" customFormat="1" ht="139.5" customHeight="1" thickBot="1" x14ac:dyDescent="0.3">
      <c r="A172" s="126"/>
      <c r="B172" s="127"/>
      <c r="C172" s="111"/>
      <c r="D172" s="113"/>
      <c r="E172" s="115"/>
      <c r="F172" s="115"/>
      <c r="G172" s="117"/>
      <c r="H172" s="119"/>
      <c r="I172" s="119"/>
      <c r="J172" s="121"/>
      <c r="K172" s="19" t="s">
        <v>10</v>
      </c>
      <c r="L172" s="20" t="s">
        <v>11</v>
      </c>
      <c r="M172" s="21" t="s">
        <v>12</v>
      </c>
      <c r="N172" s="22" t="s">
        <v>13</v>
      </c>
      <c r="O172" s="21" t="s">
        <v>14</v>
      </c>
      <c r="P172" s="22" t="s">
        <v>15</v>
      </c>
      <c r="Q172" s="23" t="s">
        <v>6</v>
      </c>
      <c r="R172" s="24" t="s">
        <v>7</v>
      </c>
      <c r="S172" s="25" t="s">
        <v>16</v>
      </c>
      <c r="T172" s="26" t="s">
        <v>17</v>
      </c>
      <c r="U172" s="27" t="s">
        <v>18</v>
      </c>
      <c r="V172" s="28" t="s">
        <v>19</v>
      </c>
      <c r="W172" s="156"/>
      <c r="X172" s="158"/>
      <c r="Y172" s="159"/>
    </row>
    <row r="173" spans="1:38" s="2" customFormat="1" ht="38.25" customHeight="1" thickBot="1" x14ac:dyDescent="0.3">
      <c r="A173" s="160">
        <v>1</v>
      </c>
      <c r="B173" s="161"/>
      <c r="C173" s="29">
        <v>2</v>
      </c>
      <c r="D173" s="30">
        <v>3</v>
      </c>
      <c r="E173" s="31">
        <v>4</v>
      </c>
      <c r="F173" s="32">
        <v>5</v>
      </c>
      <c r="G173" s="33">
        <v>6</v>
      </c>
      <c r="H173" s="34">
        <v>7</v>
      </c>
      <c r="I173" s="34">
        <v>8</v>
      </c>
      <c r="J173" s="34">
        <v>9</v>
      </c>
      <c r="K173" s="34">
        <v>10</v>
      </c>
      <c r="L173" s="34">
        <v>11</v>
      </c>
      <c r="M173" s="35">
        <v>12</v>
      </c>
      <c r="N173" s="35">
        <v>13</v>
      </c>
      <c r="O173" s="35">
        <v>14</v>
      </c>
      <c r="P173" s="35">
        <v>15</v>
      </c>
      <c r="Q173" s="36">
        <v>16</v>
      </c>
      <c r="R173" s="36">
        <v>17</v>
      </c>
      <c r="S173" s="36">
        <v>18</v>
      </c>
      <c r="T173" s="36">
        <v>19</v>
      </c>
      <c r="U173" s="36">
        <v>20</v>
      </c>
      <c r="V173" s="36">
        <v>21</v>
      </c>
      <c r="W173" s="37">
        <v>22</v>
      </c>
      <c r="X173" s="37">
        <v>23</v>
      </c>
      <c r="Y173" s="38">
        <v>24</v>
      </c>
    </row>
    <row r="174" spans="1:38" s="2" customFormat="1" ht="108.75" customHeight="1" x14ac:dyDescent="0.25">
      <c r="A174" s="39">
        <v>1</v>
      </c>
      <c r="B174" s="40" t="s">
        <v>45</v>
      </c>
      <c r="C174" s="162">
        <f>L187</f>
        <v>2471390.21</v>
      </c>
      <c r="D174" s="164">
        <f>C174-V187</f>
        <v>321303.5</v>
      </c>
      <c r="E174" s="41"/>
      <c r="F174" s="42"/>
      <c r="G174" s="43"/>
      <c r="H174" s="44"/>
      <c r="I174" s="43"/>
      <c r="J174" s="45"/>
      <c r="K174" s="46">
        <f>G174+I174</f>
        <v>0</v>
      </c>
      <c r="L174" s="47">
        <f>H174+J174</f>
        <v>0</v>
      </c>
      <c r="M174" s="48"/>
      <c r="N174" s="49"/>
      <c r="O174" s="48"/>
      <c r="P174" s="49"/>
      <c r="Q174" s="50"/>
      <c r="R174" s="51"/>
      <c r="S174" s="50"/>
      <c r="T174" s="51"/>
      <c r="U174" s="46">
        <f>Q174+S174</f>
        <v>0</v>
      </c>
      <c r="V174" s="52">
        <f>R174+T174</f>
        <v>0</v>
      </c>
      <c r="W174" s="53">
        <f>IFERROR(R174/H174,0)</f>
        <v>0</v>
      </c>
      <c r="X174" s="54">
        <f>IFERROR((T174+P174)/J174,0)</f>
        <v>0</v>
      </c>
      <c r="Y174" s="55">
        <f>IFERROR((V174+P174)/L174,0)</f>
        <v>0</v>
      </c>
      <c r="Z174" s="56"/>
    </row>
    <row r="175" spans="1:38" s="2" customFormat="1" ht="87" customHeight="1" x14ac:dyDescent="0.25">
      <c r="A175" s="57">
        <v>2</v>
      </c>
      <c r="B175" s="58" t="s">
        <v>29</v>
      </c>
      <c r="C175" s="162"/>
      <c r="D175" s="164"/>
      <c r="E175" s="59"/>
      <c r="F175" s="60"/>
      <c r="G175" s="61"/>
      <c r="H175" s="62"/>
      <c r="I175" s="61"/>
      <c r="J175" s="63"/>
      <c r="K175" s="46">
        <f t="shared" ref="K175:L186" si="30">G175+I175</f>
        <v>0</v>
      </c>
      <c r="L175" s="47">
        <f t="shared" si="30"/>
        <v>0</v>
      </c>
      <c r="M175" s="64"/>
      <c r="N175" s="65"/>
      <c r="O175" s="64"/>
      <c r="P175" s="65"/>
      <c r="Q175" s="66"/>
      <c r="R175" s="67"/>
      <c r="S175" s="66"/>
      <c r="T175" s="67"/>
      <c r="U175" s="46">
        <f t="shared" ref="U175:V186" si="31">Q175+S175</f>
        <v>0</v>
      </c>
      <c r="V175" s="52">
        <f>R175+T175</f>
        <v>0</v>
      </c>
      <c r="W175" s="53">
        <f t="shared" ref="W175:W186" si="32">IFERROR(R175/H175,0)</f>
        <v>0</v>
      </c>
      <c r="X175" s="54">
        <f t="shared" ref="X175:X187" si="33">IFERROR((T175+P175)/J175,0)</f>
        <v>0</v>
      </c>
      <c r="Y175" s="55">
        <f t="shared" ref="Y175:Y187" si="34">IFERROR((V175+P175)/L175,0)</f>
        <v>0</v>
      </c>
      <c r="Z175" s="56"/>
    </row>
    <row r="176" spans="1:38" s="2" customFormat="1" ht="85.5" customHeight="1" x14ac:dyDescent="0.25">
      <c r="A176" s="57">
        <v>3</v>
      </c>
      <c r="B176" s="58" t="s">
        <v>26</v>
      </c>
      <c r="C176" s="162"/>
      <c r="D176" s="164"/>
      <c r="E176" s="59">
        <v>0</v>
      </c>
      <c r="F176" s="60">
        <v>0</v>
      </c>
      <c r="G176" s="61">
        <v>0</v>
      </c>
      <c r="H176" s="62">
        <v>0</v>
      </c>
      <c r="I176" s="61">
        <v>1</v>
      </c>
      <c r="J176" s="63">
        <v>219000</v>
      </c>
      <c r="K176" s="46">
        <f t="shared" si="30"/>
        <v>1</v>
      </c>
      <c r="L176" s="47">
        <f t="shared" si="30"/>
        <v>219000</v>
      </c>
      <c r="M176" s="64">
        <v>0</v>
      </c>
      <c r="N176" s="65">
        <v>0</v>
      </c>
      <c r="O176" s="64">
        <v>0</v>
      </c>
      <c r="P176" s="65">
        <v>0</v>
      </c>
      <c r="Q176" s="66">
        <v>0</v>
      </c>
      <c r="R176" s="67">
        <v>0</v>
      </c>
      <c r="S176" s="66">
        <v>1</v>
      </c>
      <c r="T176" s="67">
        <v>208050</v>
      </c>
      <c r="U176" s="46">
        <f t="shared" si="31"/>
        <v>1</v>
      </c>
      <c r="V176" s="52">
        <f t="shared" si="31"/>
        <v>208050</v>
      </c>
      <c r="W176" s="53">
        <f t="shared" si="32"/>
        <v>0</v>
      </c>
      <c r="X176" s="54">
        <f t="shared" si="33"/>
        <v>0.95</v>
      </c>
      <c r="Y176" s="55">
        <f t="shared" si="34"/>
        <v>0.95</v>
      </c>
      <c r="Z176" s="56"/>
    </row>
    <row r="177" spans="1:26" s="2" customFormat="1" ht="137.25" customHeight="1" x14ac:dyDescent="0.25">
      <c r="A177" s="57">
        <v>4</v>
      </c>
      <c r="B177" s="58" t="s">
        <v>20</v>
      </c>
      <c r="C177" s="162"/>
      <c r="D177" s="164"/>
      <c r="E177" s="59">
        <v>4</v>
      </c>
      <c r="F177" s="60">
        <v>129252.20999999999</v>
      </c>
      <c r="G177" s="61">
        <v>2</v>
      </c>
      <c r="H177" s="62">
        <v>44206</v>
      </c>
      <c r="I177" s="61">
        <v>3</v>
      </c>
      <c r="J177" s="63">
        <v>302950</v>
      </c>
      <c r="K177" s="46">
        <f t="shared" si="30"/>
        <v>5</v>
      </c>
      <c r="L177" s="47">
        <f t="shared" si="30"/>
        <v>347156</v>
      </c>
      <c r="M177" s="64">
        <v>0</v>
      </c>
      <c r="N177" s="65">
        <v>0</v>
      </c>
      <c r="O177" s="64">
        <v>0</v>
      </c>
      <c r="P177" s="65">
        <v>0</v>
      </c>
      <c r="Q177" s="66">
        <v>2</v>
      </c>
      <c r="R177" s="67">
        <v>40578.5</v>
      </c>
      <c r="S177" s="66">
        <v>3</v>
      </c>
      <c r="T177" s="67">
        <v>290254</v>
      </c>
      <c r="U177" s="46">
        <f t="shared" si="31"/>
        <v>5</v>
      </c>
      <c r="V177" s="52">
        <f t="shared" si="31"/>
        <v>330832.5</v>
      </c>
      <c r="W177" s="53">
        <f t="shared" si="32"/>
        <v>0.91794100348369001</v>
      </c>
      <c r="X177" s="54">
        <f t="shared" si="33"/>
        <v>0.9580920944050173</v>
      </c>
      <c r="Y177" s="55">
        <f t="shared" si="34"/>
        <v>0.95297935222205576</v>
      </c>
      <c r="Z177" s="56"/>
    </row>
    <row r="178" spans="1:26" s="2" customFormat="1" ht="171.75" customHeight="1" x14ac:dyDescent="0.25">
      <c r="A178" s="57">
        <v>5</v>
      </c>
      <c r="B178" s="58" t="s">
        <v>30</v>
      </c>
      <c r="C178" s="162"/>
      <c r="D178" s="164"/>
      <c r="E178" s="59"/>
      <c r="F178" s="60"/>
      <c r="G178" s="61"/>
      <c r="H178" s="62"/>
      <c r="I178" s="61"/>
      <c r="J178" s="63"/>
      <c r="K178" s="46">
        <f t="shared" si="30"/>
        <v>0</v>
      </c>
      <c r="L178" s="47">
        <f t="shared" si="30"/>
        <v>0</v>
      </c>
      <c r="M178" s="64"/>
      <c r="N178" s="65"/>
      <c r="O178" s="64"/>
      <c r="P178" s="65"/>
      <c r="Q178" s="66"/>
      <c r="R178" s="67"/>
      <c r="S178" s="66"/>
      <c r="T178" s="67"/>
      <c r="U178" s="46">
        <f t="shared" si="31"/>
        <v>0</v>
      </c>
      <c r="V178" s="52">
        <f t="shared" si="31"/>
        <v>0</v>
      </c>
      <c r="W178" s="53">
        <f t="shared" si="32"/>
        <v>0</v>
      </c>
      <c r="X178" s="54">
        <f t="shared" si="33"/>
        <v>0</v>
      </c>
      <c r="Y178" s="55">
        <f t="shared" si="34"/>
        <v>0</v>
      </c>
      <c r="Z178" s="56"/>
    </row>
    <row r="179" spans="1:26" s="2" customFormat="1" ht="116.25" customHeight="1" x14ac:dyDescent="0.25">
      <c r="A179" s="57">
        <v>6</v>
      </c>
      <c r="B179" s="58" t="s">
        <v>21</v>
      </c>
      <c r="C179" s="162"/>
      <c r="D179" s="164"/>
      <c r="E179" s="59">
        <v>68</v>
      </c>
      <c r="F179" s="60">
        <v>4999599.47</v>
      </c>
      <c r="G179" s="61">
        <v>19</v>
      </c>
      <c r="H179" s="62">
        <v>1417972.19</v>
      </c>
      <c r="I179" s="61">
        <v>0</v>
      </c>
      <c r="J179" s="63">
        <v>0</v>
      </c>
      <c r="K179" s="46">
        <f t="shared" si="30"/>
        <v>19</v>
      </c>
      <c r="L179" s="47">
        <f t="shared" si="30"/>
        <v>1417972.19</v>
      </c>
      <c r="M179" s="64">
        <v>0</v>
      </c>
      <c r="N179" s="65">
        <v>0</v>
      </c>
      <c r="O179" s="64">
        <v>0</v>
      </c>
      <c r="P179" s="65">
        <v>0</v>
      </c>
      <c r="Q179" s="66">
        <v>18</v>
      </c>
      <c r="R179" s="67">
        <v>1165080.8400000001</v>
      </c>
      <c r="S179" s="66">
        <v>0</v>
      </c>
      <c r="T179" s="67">
        <v>0</v>
      </c>
      <c r="U179" s="46">
        <f t="shared" si="31"/>
        <v>18</v>
      </c>
      <c r="V179" s="52">
        <f t="shared" si="31"/>
        <v>1165080.8400000001</v>
      </c>
      <c r="W179" s="53">
        <f t="shared" si="32"/>
        <v>0.82165281393847378</v>
      </c>
      <c r="X179" s="54">
        <f t="shared" si="33"/>
        <v>0</v>
      </c>
      <c r="Y179" s="55">
        <f t="shared" si="34"/>
        <v>0.82165281393847378</v>
      </c>
      <c r="Z179" s="56"/>
    </row>
    <row r="180" spans="1:26" s="2" customFormat="1" ht="65.25" customHeight="1" x14ac:dyDescent="0.25">
      <c r="A180" s="57">
        <v>7</v>
      </c>
      <c r="B180" s="58" t="s">
        <v>28</v>
      </c>
      <c r="C180" s="162"/>
      <c r="D180" s="164"/>
      <c r="E180" s="59"/>
      <c r="F180" s="60"/>
      <c r="G180" s="61"/>
      <c r="H180" s="62"/>
      <c r="I180" s="61"/>
      <c r="J180" s="63"/>
      <c r="K180" s="46">
        <f t="shared" si="30"/>
        <v>0</v>
      </c>
      <c r="L180" s="47">
        <f t="shared" si="30"/>
        <v>0</v>
      </c>
      <c r="M180" s="64"/>
      <c r="N180" s="65"/>
      <c r="O180" s="64"/>
      <c r="P180" s="65"/>
      <c r="Q180" s="66"/>
      <c r="R180" s="67"/>
      <c r="S180" s="66"/>
      <c r="T180" s="67"/>
      <c r="U180" s="46">
        <f t="shared" si="31"/>
        <v>0</v>
      </c>
      <c r="V180" s="52">
        <f t="shared" si="31"/>
        <v>0</v>
      </c>
      <c r="W180" s="53">
        <f t="shared" si="32"/>
        <v>0</v>
      </c>
      <c r="X180" s="54">
        <f t="shared" si="33"/>
        <v>0</v>
      </c>
      <c r="Y180" s="55">
        <f t="shared" si="34"/>
        <v>0</v>
      </c>
      <c r="Z180" s="56"/>
    </row>
    <row r="181" spans="1:26" s="2" customFormat="1" ht="59.25" customHeight="1" x14ac:dyDescent="0.25">
      <c r="A181" s="57">
        <v>8</v>
      </c>
      <c r="B181" s="58" t="s">
        <v>46</v>
      </c>
      <c r="C181" s="162"/>
      <c r="D181" s="164"/>
      <c r="E181" s="59"/>
      <c r="F181" s="60"/>
      <c r="G181" s="61"/>
      <c r="H181" s="62"/>
      <c r="I181" s="61">
        <v>10</v>
      </c>
      <c r="J181" s="63">
        <v>191453.5</v>
      </c>
      <c r="K181" s="46">
        <f t="shared" si="30"/>
        <v>10</v>
      </c>
      <c r="L181" s="47">
        <f t="shared" si="30"/>
        <v>191453.5</v>
      </c>
      <c r="M181" s="64"/>
      <c r="N181" s="65"/>
      <c r="O181" s="64">
        <v>0</v>
      </c>
      <c r="P181" s="65">
        <v>0</v>
      </c>
      <c r="Q181" s="66"/>
      <c r="R181" s="67"/>
      <c r="S181" s="66">
        <v>9</v>
      </c>
      <c r="T181" s="67">
        <v>163623.37</v>
      </c>
      <c r="U181" s="46">
        <f t="shared" si="31"/>
        <v>9</v>
      </c>
      <c r="V181" s="52">
        <f t="shared" si="31"/>
        <v>163623.37</v>
      </c>
      <c r="W181" s="53">
        <f t="shared" si="32"/>
        <v>0</v>
      </c>
      <c r="X181" s="54">
        <f t="shared" si="33"/>
        <v>0.85463765352944709</v>
      </c>
      <c r="Y181" s="55">
        <f t="shared" si="34"/>
        <v>0.85463765352944709</v>
      </c>
      <c r="Z181" s="56"/>
    </row>
    <row r="182" spans="1:26" s="2" customFormat="1" ht="71.25" customHeight="1" x14ac:dyDescent="0.25">
      <c r="A182" s="57">
        <v>9</v>
      </c>
      <c r="B182" s="58" t="s">
        <v>22</v>
      </c>
      <c r="C182" s="162"/>
      <c r="D182" s="164"/>
      <c r="E182" s="59">
        <v>5</v>
      </c>
      <c r="F182" s="60">
        <v>410191.42</v>
      </c>
      <c r="G182" s="61">
        <v>2</v>
      </c>
      <c r="H182" s="62">
        <v>295808.52</v>
      </c>
      <c r="I182" s="61">
        <v>0</v>
      </c>
      <c r="J182" s="63">
        <v>0</v>
      </c>
      <c r="K182" s="46">
        <f t="shared" si="30"/>
        <v>2</v>
      </c>
      <c r="L182" s="47">
        <f t="shared" si="30"/>
        <v>295808.52</v>
      </c>
      <c r="M182" s="64">
        <v>0</v>
      </c>
      <c r="N182" s="65">
        <v>0</v>
      </c>
      <c r="O182" s="64">
        <v>0</v>
      </c>
      <c r="P182" s="65">
        <v>0</v>
      </c>
      <c r="Q182" s="66">
        <v>2</v>
      </c>
      <c r="R182" s="67">
        <v>282500</v>
      </c>
      <c r="S182" s="66">
        <v>0</v>
      </c>
      <c r="T182" s="67">
        <v>0</v>
      </c>
      <c r="U182" s="46">
        <f t="shared" si="31"/>
        <v>2</v>
      </c>
      <c r="V182" s="52">
        <f t="shared" si="31"/>
        <v>282500</v>
      </c>
      <c r="W182" s="53">
        <f t="shared" si="32"/>
        <v>0.95500967991050423</v>
      </c>
      <c r="X182" s="54">
        <f t="shared" si="33"/>
        <v>0</v>
      </c>
      <c r="Y182" s="55">
        <f t="shared" si="34"/>
        <v>0.95500967991050423</v>
      </c>
      <c r="Z182" s="56"/>
    </row>
    <row r="183" spans="1:26" s="2" customFormat="1" ht="92.25" customHeight="1" x14ac:dyDescent="0.25">
      <c r="A183" s="57">
        <v>10</v>
      </c>
      <c r="B183" s="58" t="s">
        <v>23</v>
      </c>
      <c r="C183" s="162"/>
      <c r="D183" s="164"/>
      <c r="E183" s="59">
        <v>1</v>
      </c>
      <c r="F183" s="60">
        <v>19798.400000000001</v>
      </c>
      <c r="G183" s="61">
        <v>0</v>
      </c>
      <c r="H183" s="62">
        <v>0</v>
      </c>
      <c r="I183" s="61">
        <v>0</v>
      </c>
      <c r="J183" s="63">
        <v>0</v>
      </c>
      <c r="K183" s="46">
        <f t="shared" si="30"/>
        <v>0</v>
      </c>
      <c r="L183" s="47">
        <f t="shared" si="30"/>
        <v>0</v>
      </c>
      <c r="M183" s="64">
        <v>0</v>
      </c>
      <c r="N183" s="65">
        <v>0</v>
      </c>
      <c r="O183" s="64">
        <v>0</v>
      </c>
      <c r="P183" s="65">
        <v>0</v>
      </c>
      <c r="Q183" s="66">
        <v>0</v>
      </c>
      <c r="R183" s="67">
        <v>0</v>
      </c>
      <c r="S183" s="66">
        <v>0</v>
      </c>
      <c r="T183" s="67">
        <v>0</v>
      </c>
      <c r="U183" s="46">
        <f t="shared" si="31"/>
        <v>0</v>
      </c>
      <c r="V183" s="52">
        <f t="shared" si="31"/>
        <v>0</v>
      </c>
      <c r="W183" s="53">
        <f t="shared" si="32"/>
        <v>0</v>
      </c>
      <c r="X183" s="54">
        <f t="shared" si="33"/>
        <v>0</v>
      </c>
      <c r="Y183" s="55">
        <f t="shared" si="34"/>
        <v>0</v>
      </c>
      <c r="Z183" s="56"/>
    </row>
    <row r="184" spans="1:26" s="2" customFormat="1" ht="153.75" customHeight="1" x14ac:dyDescent="0.25">
      <c r="A184" s="57">
        <v>11</v>
      </c>
      <c r="B184" s="58" t="s">
        <v>24</v>
      </c>
      <c r="C184" s="162"/>
      <c r="D184" s="164"/>
      <c r="E184" s="59">
        <v>1</v>
      </c>
      <c r="F184" s="60">
        <v>115890</v>
      </c>
      <c r="G184" s="61">
        <v>0</v>
      </c>
      <c r="H184" s="62">
        <v>0</v>
      </c>
      <c r="I184" s="61">
        <v>0</v>
      </c>
      <c r="J184" s="63">
        <v>0</v>
      </c>
      <c r="K184" s="46">
        <f t="shared" si="30"/>
        <v>0</v>
      </c>
      <c r="L184" s="47">
        <f t="shared" si="30"/>
        <v>0</v>
      </c>
      <c r="M184" s="64">
        <v>0</v>
      </c>
      <c r="N184" s="65">
        <v>0</v>
      </c>
      <c r="O184" s="64">
        <v>0</v>
      </c>
      <c r="P184" s="65">
        <v>0</v>
      </c>
      <c r="Q184" s="66">
        <v>0</v>
      </c>
      <c r="R184" s="67">
        <v>0</v>
      </c>
      <c r="S184" s="66">
        <v>0</v>
      </c>
      <c r="T184" s="67">
        <v>0</v>
      </c>
      <c r="U184" s="46">
        <f t="shared" si="31"/>
        <v>0</v>
      </c>
      <c r="V184" s="52">
        <f t="shared" si="31"/>
        <v>0</v>
      </c>
      <c r="W184" s="53">
        <f t="shared" si="32"/>
        <v>0</v>
      </c>
      <c r="X184" s="54">
        <f t="shared" si="33"/>
        <v>0</v>
      </c>
      <c r="Y184" s="55">
        <f t="shared" si="34"/>
        <v>0</v>
      </c>
      <c r="Z184" s="56"/>
    </row>
    <row r="185" spans="1:26" s="2" customFormat="1" ht="87" customHeight="1" x14ac:dyDescent="0.25">
      <c r="A185" s="57">
        <v>12</v>
      </c>
      <c r="B185" s="58" t="s">
        <v>27</v>
      </c>
      <c r="C185" s="162"/>
      <c r="D185" s="164"/>
      <c r="E185" s="59">
        <v>2</v>
      </c>
      <c r="F185" s="60">
        <v>48381</v>
      </c>
      <c r="G185" s="61">
        <v>0</v>
      </c>
      <c r="H185" s="62">
        <v>0</v>
      </c>
      <c r="I185" s="61">
        <v>0</v>
      </c>
      <c r="J185" s="63">
        <v>0</v>
      </c>
      <c r="K185" s="46">
        <f t="shared" si="30"/>
        <v>0</v>
      </c>
      <c r="L185" s="47">
        <f t="shared" si="30"/>
        <v>0</v>
      </c>
      <c r="M185" s="64">
        <v>0</v>
      </c>
      <c r="N185" s="65">
        <v>0</v>
      </c>
      <c r="O185" s="64">
        <v>0</v>
      </c>
      <c r="P185" s="65">
        <v>0</v>
      </c>
      <c r="Q185" s="66">
        <v>0</v>
      </c>
      <c r="R185" s="67">
        <v>0</v>
      </c>
      <c r="S185" s="66">
        <v>0</v>
      </c>
      <c r="T185" s="67">
        <v>0</v>
      </c>
      <c r="U185" s="46">
        <f t="shared" si="31"/>
        <v>0</v>
      </c>
      <c r="V185" s="52">
        <f t="shared" si="31"/>
        <v>0</v>
      </c>
      <c r="W185" s="53">
        <f t="shared" si="32"/>
        <v>0</v>
      </c>
      <c r="X185" s="54">
        <f t="shared" si="33"/>
        <v>0</v>
      </c>
      <c r="Y185" s="55">
        <f t="shared" si="34"/>
        <v>0</v>
      </c>
      <c r="Z185" s="56"/>
    </row>
    <row r="186" spans="1:26" s="2" customFormat="1" ht="62.25" customHeight="1" thickBot="1" x14ac:dyDescent="0.3">
      <c r="A186" s="68">
        <v>13</v>
      </c>
      <c r="B186" s="69" t="s">
        <v>25</v>
      </c>
      <c r="C186" s="163"/>
      <c r="D186" s="165"/>
      <c r="E186" s="70">
        <v>1</v>
      </c>
      <c r="F186" s="71">
        <v>54923.25</v>
      </c>
      <c r="G186" s="72">
        <v>0</v>
      </c>
      <c r="H186" s="73">
        <v>0</v>
      </c>
      <c r="I186" s="72">
        <v>0</v>
      </c>
      <c r="J186" s="74">
        <v>0</v>
      </c>
      <c r="K186" s="75">
        <f t="shared" si="30"/>
        <v>0</v>
      </c>
      <c r="L186" s="76">
        <f t="shared" si="30"/>
        <v>0</v>
      </c>
      <c r="M186" s="77">
        <v>0</v>
      </c>
      <c r="N186" s="78">
        <v>0</v>
      </c>
      <c r="O186" s="77">
        <v>0</v>
      </c>
      <c r="P186" s="78">
        <v>0</v>
      </c>
      <c r="Q186" s="79">
        <v>0</v>
      </c>
      <c r="R186" s="80">
        <v>0</v>
      </c>
      <c r="S186" s="79">
        <v>0</v>
      </c>
      <c r="T186" s="80">
        <v>0</v>
      </c>
      <c r="U186" s="46">
        <f t="shared" si="31"/>
        <v>0</v>
      </c>
      <c r="V186" s="52">
        <f t="shared" si="31"/>
        <v>0</v>
      </c>
      <c r="W186" s="53">
        <f t="shared" si="32"/>
        <v>0</v>
      </c>
      <c r="X186" s="54">
        <f t="shared" si="33"/>
        <v>0</v>
      </c>
      <c r="Y186" s="55">
        <f t="shared" si="34"/>
        <v>0</v>
      </c>
      <c r="Z186" s="56"/>
    </row>
    <row r="187" spans="1:26" s="2" customFormat="1" ht="29.25" customHeight="1" thickBot="1" x14ac:dyDescent="0.3">
      <c r="A187" s="144" t="s">
        <v>47</v>
      </c>
      <c r="B187" s="145"/>
      <c r="C187" s="81">
        <f>C174</f>
        <v>2471390.21</v>
      </c>
      <c r="D187" s="81">
        <f>D174</f>
        <v>321303.5</v>
      </c>
      <c r="E187" s="82">
        <f>SUM(E174:E186)</f>
        <v>82</v>
      </c>
      <c r="F187" s="83">
        <f>SUM(F174:F186)</f>
        <v>5778035.75</v>
      </c>
      <c r="G187" s="82">
        <f>SUM(G174:G186)</f>
        <v>23</v>
      </c>
      <c r="H187" s="83">
        <f>SUM(H174:H186)</f>
        <v>1757986.71</v>
      </c>
      <c r="I187" s="82">
        <f t="shared" ref="I187:V187" si="35">SUM(I174:I186)</f>
        <v>14</v>
      </c>
      <c r="J187" s="83">
        <f t="shared" si="35"/>
        <v>713403.5</v>
      </c>
      <c r="K187" s="82">
        <f t="shared" si="35"/>
        <v>37</v>
      </c>
      <c r="L187" s="83">
        <f t="shared" si="35"/>
        <v>2471390.21</v>
      </c>
      <c r="M187" s="82">
        <f t="shared" si="35"/>
        <v>0</v>
      </c>
      <c r="N187" s="84">
        <f t="shared" si="35"/>
        <v>0</v>
      </c>
      <c r="O187" s="85">
        <f t="shared" si="35"/>
        <v>0</v>
      </c>
      <c r="P187" s="86">
        <f t="shared" si="35"/>
        <v>0</v>
      </c>
      <c r="Q187" s="85">
        <f t="shared" si="35"/>
        <v>22</v>
      </c>
      <c r="R187" s="87">
        <f t="shared" si="35"/>
        <v>1488159.34</v>
      </c>
      <c r="S187" s="85">
        <f t="shared" si="35"/>
        <v>13</v>
      </c>
      <c r="T187" s="87">
        <f t="shared" si="35"/>
        <v>661927.37</v>
      </c>
      <c r="U187" s="85">
        <f t="shared" si="35"/>
        <v>35</v>
      </c>
      <c r="V187" s="87">
        <f t="shared" si="35"/>
        <v>2150086.71</v>
      </c>
      <c r="W187" s="88">
        <f>IFERROR(R187/H187,0)</f>
        <v>0.84651341875047514</v>
      </c>
      <c r="X187" s="89">
        <f t="shared" si="33"/>
        <v>0.92784429849306882</v>
      </c>
      <c r="Y187" s="89">
        <f t="shared" si="34"/>
        <v>0.86999078546968911</v>
      </c>
    </row>
    <row r="188" spans="1:26" s="2" customFormat="1" ht="29.25" customHeight="1" thickBot="1" x14ac:dyDescent="0.45">
      <c r="A188" s="90"/>
      <c r="B188" s="90"/>
      <c r="C188" s="91"/>
      <c r="D188" s="91"/>
      <c r="E188" s="92"/>
      <c r="F188" s="91"/>
      <c r="G188" s="92"/>
      <c r="H188" s="93"/>
      <c r="I188" s="94"/>
      <c r="J188" s="93"/>
      <c r="K188" s="95"/>
      <c r="L188" s="93"/>
      <c r="M188" s="94"/>
      <c r="N188" s="93"/>
      <c r="O188" s="94"/>
      <c r="P188" s="93"/>
      <c r="Q188" s="94"/>
      <c r="R188" s="93"/>
      <c r="S188" s="94"/>
      <c r="T188" s="96" t="s">
        <v>48</v>
      </c>
      <c r="U188" s="97">
        <v>4.2549000000000001</v>
      </c>
      <c r="V188" s="98">
        <f>V187/U188</f>
        <v>505320.15088486212</v>
      </c>
      <c r="W188" s="99"/>
      <c r="X188" s="99"/>
      <c r="Y188" s="100"/>
    </row>
    <row r="189" spans="1:26" s="2" customFormat="1" ht="15.75" thickTop="1" x14ac:dyDescent="0.25">
      <c r="A189" s="146" t="s">
        <v>91</v>
      </c>
      <c r="B189" s="147"/>
      <c r="C189" s="147"/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8"/>
      <c r="P189" s="106"/>
      <c r="U189" s="7"/>
    </row>
    <row r="190" spans="1:26" s="2" customFormat="1" ht="18.75" x14ac:dyDescent="0.3">
      <c r="A190" s="149"/>
      <c r="B190" s="150"/>
      <c r="C190" s="150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1"/>
      <c r="P190" s="106"/>
      <c r="T190" s="101"/>
      <c r="U190" s="7"/>
    </row>
    <row r="191" spans="1:26" s="2" customFormat="1" ht="15.75" x14ac:dyDescent="0.25">
      <c r="A191" s="149"/>
      <c r="B191" s="150"/>
      <c r="C191" s="150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51"/>
      <c r="P191" s="106"/>
      <c r="S191" s="102"/>
      <c r="T191" s="103"/>
      <c r="U191" s="7"/>
    </row>
    <row r="192" spans="1:26" s="2" customFormat="1" ht="15.75" x14ac:dyDescent="0.25">
      <c r="A192" s="149"/>
      <c r="B192" s="150"/>
      <c r="C192" s="150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1"/>
      <c r="P192" s="106"/>
      <c r="S192" s="102"/>
      <c r="T192" s="104"/>
      <c r="U192" s="7"/>
    </row>
    <row r="193" spans="1:38" s="2" customFormat="1" ht="15.75" x14ac:dyDescent="0.25">
      <c r="A193" s="149"/>
      <c r="B193" s="150"/>
      <c r="C193" s="150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1"/>
      <c r="P193" s="106"/>
      <c r="S193" s="102"/>
      <c r="T193" s="104"/>
      <c r="U193" s="7"/>
    </row>
    <row r="194" spans="1:38" s="2" customFormat="1" ht="15.75" x14ac:dyDescent="0.25">
      <c r="A194" s="149"/>
      <c r="B194" s="150"/>
      <c r="C194" s="150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1"/>
      <c r="P194" s="106"/>
      <c r="S194" s="102"/>
      <c r="T194" s="104"/>
      <c r="U194" s="7"/>
    </row>
    <row r="195" spans="1:38" s="2" customFormat="1" ht="15.75" x14ac:dyDescent="0.25">
      <c r="A195" s="149"/>
      <c r="B195" s="150"/>
      <c r="C195" s="150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O195" s="151"/>
      <c r="P195" s="106"/>
      <c r="S195" s="102"/>
      <c r="T195" s="105"/>
      <c r="U195" s="7"/>
    </row>
    <row r="196" spans="1:38" s="2" customFormat="1" x14ac:dyDescent="0.25">
      <c r="A196" s="149"/>
      <c r="B196" s="150"/>
      <c r="C196" s="150"/>
      <c r="D196" s="150"/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  <c r="O196" s="151"/>
      <c r="P196" s="106"/>
      <c r="U196" s="7"/>
    </row>
    <row r="197" spans="1:38" s="2" customFormat="1" ht="15.75" thickBot="1" x14ac:dyDescent="0.3">
      <c r="A197" s="152"/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4"/>
      <c r="P197" s="106"/>
      <c r="U197" s="7"/>
    </row>
    <row r="198" spans="1:38" s="2" customFormat="1" ht="15.75" thickTop="1" x14ac:dyDescent="0.25">
      <c r="E198" s="1"/>
      <c r="F198" s="1"/>
      <c r="K198" s="7"/>
      <c r="U198" s="7"/>
    </row>
    <row r="201" spans="1:38" s="2" customFormat="1" ht="26.25" x14ac:dyDescent="0.4">
      <c r="A201" s="12"/>
      <c r="B201" s="13" t="s">
        <v>55</v>
      </c>
      <c r="C201" s="14"/>
      <c r="D201" s="14"/>
      <c r="E201" s="15"/>
      <c r="F201" s="16"/>
      <c r="G201" s="14"/>
      <c r="H201" s="17"/>
      <c r="I201" s="18"/>
      <c r="J201" s="17"/>
      <c r="K201" s="18"/>
      <c r="L201" s="17"/>
      <c r="M201" s="18"/>
      <c r="N201" s="17"/>
      <c r="O201" s="14"/>
      <c r="P201" s="17"/>
      <c r="Q201" s="14"/>
      <c r="R201" s="17"/>
      <c r="S201" s="18"/>
      <c r="T201" s="17"/>
      <c r="U201" s="14"/>
      <c r="V201" s="17"/>
      <c r="W201" s="17"/>
      <c r="X201" s="18"/>
      <c r="Y201" s="17"/>
      <c r="Z201" s="17"/>
      <c r="AA201" s="18"/>
      <c r="AB201" s="14"/>
      <c r="AC201" s="14"/>
      <c r="AD201" s="14"/>
      <c r="AE201" s="14"/>
      <c r="AF201" s="14"/>
      <c r="AG201" s="18"/>
      <c r="AH201" s="14"/>
      <c r="AI201" s="14"/>
      <c r="AJ201" s="14"/>
      <c r="AK201" s="14"/>
      <c r="AL201" s="14"/>
    </row>
    <row r="202" spans="1:38" ht="15.75" thickBot="1" x14ac:dyDescent="0.3"/>
    <row r="203" spans="1:38" s="2" customFormat="1" ht="52.5" customHeight="1" thickBot="1" x14ac:dyDescent="0.3">
      <c r="A203" s="124" t="s">
        <v>3</v>
      </c>
      <c r="B203" s="125"/>
      <c r="C203" s="128" t="s">
        <v>32</v>
      </c>
      <c r="D203" s="129"/>
      <c r="E203" s="130" t="s">
        <v>0</v>
      </c>
      <c r="F203" s="131"/>
      <c r="G203" s="132" t="s">
        <v>1</v>
      </c>
      <c r="H203" s="132"/>
      <c r="I203" s="132"/>
      <c r="J203" s="132"/>
      <c r="K203" s="132"/>
      <c r="L203" s="133"/>
      <c r="M203" s="134" t="s">
        <v>33</v>
      </c>
      <c r="N203" s="135"/>
      <c r="O203" s="135"/>
      <c r="P203" s="136"/>
      <c r="Q203" s="137" t="s">
        <v>34</v>
      </c>
      <c r="R203" s="138"/>
      <c r="S203" s="138"/>
      <c r="T203" s="138"/>
      <c r="U203" s="138"/>
      <c r="V203" s="139"/>
      <c r="W203" s="107" t="s">
        <v>35</v>
      </c>
      <c r="X203" s="108"/>
      <c r="Y203" s="109"/>
    </row>
    <row r="204" spans="1:38" s="2" customFormat="1" ht="52.5" customHeight="1" thickBot="1" x14ac:dyDescent="0.3">
      <c r="A204" s="126"/>
      <c r="B204" s="127"/>
      <c r="C204" s="110" t="s">
        <v>36</v>
      </c>
      <c r="D204" s="112" t="s">
        <v>37</v>
      </c>
      <c r="E204" s="114" t="s">
        <v>4</v>
      </c>
      <c r="F204" s="114" t="s">
        <v>5</v>
      </c>
      <c r="G204" s="116" t="s">
        <v>6</v>
      </c>
      <c r="H204" s="118" t="s">
        <v>7</v>
      </c>
      <c r="I204" s="118" t="s">
        <v>8</v>
      </c>
      <c r="J204" s="120" t="s">
        <v>9</v>
      </c>
      <c r="K204" s="122" t="s">
        <v>2</v>
      </c>
      <c r="L204" s="123"/>
      <c r="M204" s="140" t="s">
        <v>38</v>
      </c>
      <c r="N204" s="141"/>
      <c r="O204" s="140" t="s">
        <v>39</v>
      </c>
      <c r="P204" s="141"/>
      <c r="Q204" s="142" t="s">
        <v>40</v>
      </c>
      <c r="R204" s="143"/>
      <c r="S204" s="138" t="s">
        <v>41</v>
      </c>
      <c r="T204" s="139"/>
      <c r="U204" s="137" t="s">
        <v>2</v>
      </c>
      <c r="V204" s="139"/>
      <c r="W204" s="155" t="s">
        <v>42</v>
      </c>
      <c r="X204" s="157" t="s">
        <v>43</v>
      </c>
      <c r="Y204" s="109" t="s">
        <v>44</v>
      </c>
    </row>
    <row r="205" spans="1:38" s="2" customFormat="1" ht="139.5" customHeight="1" thickBot="1" x14ac:dyDescent="0.3">
      <c r="A205" s="126"/>
      <c r="B205" s="127"/>
      <c r="C205" s="111"/>
      <c r="D205" s="113"/>
      <c r="E205" s="115"/>
      <c r="F205" s="115"/>
      <c r="G205" s="117"/>
      <c r="H205" s="119"/>
      <c r="I205" s="119"/>
      <c r="J205" s="121"/>
      <c r="K205" s="19" t="s">
        <v>10</v>
      </c>
      <c r="L205" s="20" t="s">
        <v>11</v>
      </c>
      <c r="M205" s="21" t="s">
        <v>12</v>
      </c>
      <c r="N205" s="22" t="s">
        <v>13</v>
      </c>
      <c r="O205" s="21" t="s">
        <v>14</v>
      </c>
      <c r="P205" s="22" t="s">
        <v>15</v>
      </c>
      <c r="Q205" s="23" t="s">
        <v>6</v>
      </c>
      <c r="R205" s="24" t="s">
        <v>7</v>
      </c>
      <c r="S205" s="25" t="s">
        <v>16</v>
      </c>
      <c r="T205" s="26" t="s">
        <v>17</v>
      </c>
      <c r="U205" s="27" t="s">
        <v>18</v>
      </c>
      <c r="V205" s="28" t="s">
        <v>19</v>
      </c>
      <c r="W205" s="156"/>
      <c r="X205" s="158"/>
      <c r="Y205" s="159"/>
    </row>
    <row r="206" spans="1:38" s="2" customFormat="1" ht="38.25" customHeight="1" thickBot="1" x14ac:dyDescent="0.3">
      <c r="A206" s="160">
        <v>1</v>
      </c>
      <c r="B206" s="161"/>
      <c r="C206" s="29">
        <v>2</v>
      </c>
      <c r="D206" s="30">
        <v>3</v>
      </c>
      <c r="E206" s="31">
        <v>4</v>
      </c>
      <c r="F206" s="32">
        <v>5</v>
      </c>
      <c r="G206" s="33">
        <v>6</v>
      </c>
      <c r="H206" s="34">
        <v>7</v>
      </c>
      <c r="I206" s="34">
        <v>8</v>
      </c>
      <c r="J206" s="34">
        <v>9</v>
      </c>
      <c r="K206" s="34">
        <v>10</v>
      </c>
      <c r="L206" s="34">
        <v>11</v>
      </c>
      <c r="M206" s="35">
        <v>12</v>
      </c>
      <c r="N206" s="35">
        <v>13</v>
      </c>
      <c r="O206" s="35">
        <v>14</v>
      </c>
      <c r="P206" s="35">
        <v>15</v>
      </c>
      <c r="Q206" s="36">
        <v>16</v>
      </c>
      <c r="R206" s="36">
        <v>17</v>
      </c>
      <c r="S206" s="36">
        <v>18</v>
      </c>
      <c r="T206" s="36">
        <v>19</v>
      </c>
      <c r="U206" s="36">
        <v>20</v>
      </c>
      <c r="V206" s="36">
        <v>21</v>
      </c>
      <c r="W206" s="37">
        <v>22</v>
      </c>
      <c r="X206" s="37">
        <v>23</v>
      </c>
      <c r="Y206" s="38">
        <v>24</v>
      </c>
    </row>
    <row r="207" spans="1:38" s="2" customFormat="1" ht="108.75" customHeight="1" x14ac:dyDescent="0.25">
      <c r="A207" s="39">
        <v>1</v>
      </c>
      <c r="B207" s="40" t="s">
        <v>45</v>
      </c>
      <c r="C207" s="162">
        <f>L220</f>
        <v>4089542.2</v>
      </c>
      <c r="D207" s="164">
        <f>C207-V220</f>
        <v>529534.64999999991</v>
      </c>
      <c r="E207" s="41"/>
      <c r="F207" s="42"/>
      <c r="G207" s="43"/>
      <c r="H207" s="44"/>
      <c r="I207" s="43"/>
      <c r="J207" s="45"/>
      <c r="K207" s="46">
        <f>G207+I207</f>
        <v>0</v>
      </c>
      <c r="L207" s="47">
        <f>H207+J207</f>
        <v>0</v>
      </c>
      <c r="M207" s="48"/>
      <c r="N207" s="49"/>
      <c r="O207" s="48"/>
      <c r="P207" s="49"/>
      <c r="Q207" s="50"/>
      <c r="R207" s="51"/>
      <c r="S207" s="50"/>
      <c r="T207" s="51"/>
      <c r="U207" s="46">
        <f>Q207+S207</f>
        <v>0</v>
      </c>
      <c r="V207" s="52">
        <f>R207+T207</f>
        <v>0</v>
      </c>
      <c r="W207" s="53">
        <f>IFERROR(R207/H207,0)</f>
        <v>0</v>
      </c>
      <c r="X207" s="54">
        <f>IFERROR((T207+P207)/J207,0)</f>
        <v>0</v>
      </c>
      <c r="Y207" s="55">
        <f>IFERROR((V207+P207)/L207,0)</f>
        <v>0</v>
      </c>
      <c r="Z207" s="56"/>
    </row>
    <row r="208" spans="1:38" s="2" customFormat="1" ht="87" customHeight="1" x14ac:dyDescent="0.25">
      <c r="A208" s="57">
        <v>2</v>
      </c>
      <c r="B208" s="58" t="s">
        <v>29</v>
      </c>
      <c r="C208" s="162"/>
      <c r="D208" s="164"/>
      <c r="E208" s="59"/>
      <c r="F208" s="60"/>
      <c r="G208" s="61"/>
      <c r="H208" s="62"/>
      <c r="I208" s="61"/>
      <c r="J208" s="63"/>
      <c r="K208" s="46">
        <f t="shared" ref="K208:L219" si="36">G208+I208</f>
        <v>0</v>
      </c>
      <c r="L208" s="47">
        <f t="shared" si="36"/>
        <v>0</v>
      </c>
      <c r="M208" s="64"/>
      <c r="N208" s="65"/>
      <c r="O208" s="64"/>
      <c r="P208" s="65"/>
      <c r="Q208" s="66"/>
      <c r="R208" s="67"/>
      <c r="S208" s="66"/>
      <c r="T208" s="67"/>
      <c r="U208" s="46">
        <f t="shared" ref="U208:V219" si="37">Q208+S208</f>
        <v>0</v>
      </c>
      <c r="V208" s="52">
        <f>R208+T208</f>
        <v>0</v>
      </c>
      <c r="W208" s="53">
        <f t="shared" ref="W208:W219" si="38">IFERROR(R208/H208,0)</f>
        <v>0</v>
      </c>
      <c r="X208" s="54">
        <f t="shared" ref="X208:X220" si="39">IFERROR((T208+P208)/J208,0)</f>
        <v>0</v>
      </c>
      <c r="Y208" s="55">
        <f t="shared" ref="Y208:Y220" si="40">IFERROR((V208+P208)/L208,0)</f>
        <v>0</v>
      </c>
      <c r="Z208" s="56"/>
    </row>
    <row r="209" spans="1:26" s="2" customFormat="1" ht="85.5" customHeight="1" x14ac:dyDescent="0.25">
      <c r="A209" s="57">
        <v>3</v>
      </c>
      <c r="B209" s="58" t="s">
        <v>26</v>
      </c>
      <c r="C209" s="162"/>
      <c r="D209" s="164"/>
      <c r="E209" s="59">
        <v>0</v>
      </c>
      <c r="F209" s="60">
        <v>0</v>
      </c>
      <c r="G209" s="61">
        <v>0</v>
      </c>
      <c r="H209" s="62">
        <v>0</v>
      </c>
      <c r="I209" s="61">
        <v>2</v>
      </c>
      <c r="J209" s="63">
        <v>198475</v>
      </c>
      <c r="K209" s="46">
        <f t="shared" si="36"/>
        <v>2</v>
      </c>
      <c r="L209" s="47">
        <f t="shared" si="36"/>
        <v>198475</v>
      </c>
      <c r="M209" s="64">
        <v>0</v>
      </c>
      <c r="N209" s="65">
        <v>0</v>
      </c>
      <c r="O209" s="64">
        <v>0</v>
      </c>
      <c r="P209" s="65">
        <v>0</v>
      </c>
      <c r="Q209" s="66">
        <v>0</v>
      </c>
      <c r="R209" s="67">
        <v>0</v>
      </c>
      <c r="S209" s="66">
        <v>2</v>
      </c>
      <c r="T209" s="67">
        <v>109485</v>
      </c>
      <c r="U209" s="46">
        <f t="shared" si="37"/>
        <v>2</v>
      </c>
      <c r="V209" s="52">
        <f t="shared" si="37"/>
        <v>109485</v>
      </c>
      <c r="W209" s="53">
        <f t="shared" si="38"/>
        <v>0</v>
      </c>
      <c r="X209" s="54">
        <f t="shared" si="39"/>
        <v>0.55163118780702858</v>
      </c>
      <c r="Y209" s="55">
        <f t="shared" si="40"/>
        <v>0.55163118780702858</v>
      </c>
      <c r="Z209" s="56"/>
    </row>
    <row r="210" spans="1:26" s="2" customFormat="1" ht="137.25" customHeight="1" x14ac:dyDescent="0.25">
      <c r="A210" s="57">
        <v>4</v>
      </c>
      <c r="B210" s="58" t="s">
        <v>20</v>
      </c>
      <c r="C210" s="162"/>
      <c r="D210" s="164"/>
      <c r="E210" s="59">
        <v>4</v>
      </c>
      <c r="F210" s="60">
        <v>284416.40000000002</v>
      </c>
      <c r="G210" s="61">
        <v>3</v>
      </c>
      <c r="H210" s="62">
        <v>184816.4</v>
      </c>
      <c r="I210" s="61">
        <v>2</v>
      </c>
      <c r="J210" s="63">
        <v>85000</v>
      </c>
      <c r="K210" s="46">
        <f t="shared" si="36"/>
        <v>5</v>
      </c>
      <c r="L210" s="47">
        <f t="shared" si="36"/>
        <v>269816.40000000002</v>
      </c>
      <c r="M210" s="64">
        <v>0</v>
      </c>
      <c r="N210" s="65">
        <v>0</v>
      </c>
      <c r="O210" s="64">
        <v>0</v>
      </c>
      <c r="P210" s="65">
        <v>0</v>
      </c>
      <c r="Q210" s="66">
        <v>3</v>
      </c>
      <c r="R210" s="67">
        <v>183180</v>
      </c>
      <c r="S210" s="66">
        <v>2</v>
      </c>
      <c r="T210" s="67">
        <v>82000</v>
      </c>
      <c r="U210" s="46">
        <f t="shared" si="37"/>
        <v>5</v>
      </c>
      <c r="V210" s="52">
        <f t="shared" si="37"/>
        <v>265180</v>
      </c>
      <c r="W210" s="53">
        <f t="shared" si="38"/>
        <v>0.991145807406702</v>
      </c>
      <c r="X210" s="54">
        <f t="shared" si="39"/>
        <v>0.96470588235294119</v>
      </c>
      <c r="Y210" s="55">
        <f t="shared" si="40"/>
        <v>0.98281646334322148</v>
      </c>
      <c r="Z210" s="56"/>
    </row>
    <row r="211" spans="1:26" s="2" customFormat="1" ht="171.75" customHeight="1" x14ac:dyDescent="0.25">
      <c r="A211" s="57">
        <v>5</v>
      </c>
      <c r="B211" s="58" t="s">
        <v>30</v>
      </c>
      <c r="C211" s="162"/>
      <c r="D211" s="164"/>
      <c r="E211" s="59"/>
      <c r="F211" s="60"/>
      <c r="G211" s="61"/>
      <c r="H211" s="62"/>
      <c r="I211" s="61"/>
      <c r="J211" s="63"/>
      <c r="K211" s="46">
        <f t="shared" si="36"/>
        <v>0</v>
      </c>
      <c r="L211" s="47">
        <f t="shared" si="36"/>
        <v>0</v>
      </c>
      <c r="M211" s="64"/>
      <c r="N211" s="65"/>
      <c r="O211" s="64"/>
      <c r="P211" s="65"/>
      <c r="Q211" s="66"/>
      <c r="R211" s="67"/>
      <c r="S211" s="66"/>
      <c r="T211" s="67"/>
      <c r="U211" s="46">
        <f t="shared" si="37"/>
        <v>0</v>
      </c>
      <c r="V211" s="52">
        <f t="shared" si="37"/>
        <v>0</v>
      </c>
      <c r="W211" s="53">
        <f t="shared" si="38"/>
        <v>0</v>
      </c>
      <c r="X211" s="54">
        <f t="shared" si="39"/>
        <v>0</v>
      </c>
      <c r="Y211" s="55">
        <f t="shared" si="40"/>
        <v>0</v>
      </c>
      <c r="Z211" s="56"/>
    </row>
    <row r="212" spans="1:26" s="2" customFormat="1" ht="116.25" customHeight="1" x14ac:dyDescent="0.25">
      <c r="A212" s="57">
        <v>6</v>
      </c>
      <c r="B212" s="58" t="s">
        <v>21</v>
      </c>
      <c r="C212" s="162"/>
      <c r="D212" s="164"/>
      <c r="E212" s="59">
        <v>24</v>
      </c>
      <c r="F212" s="60">
        <v>809602.52</v>
      </c>
      <c r="G212" s="61">
        <v>18</v>
      </c>
      <c r="H212" s="62">
        <v>435893.82999999996</v>
      </c>
      <c r="I212" s="61">
        <v>2</v>
      </c>
      <c r="J212" s="63">
        <v>32850</v>
      </c>
      <c r="K212" s="46">
        <f t="shared" si="36"/>
        <v>20</v>
      </c>
      <c r="L212" s="47">
        <f t="shared" si="36"/>
        <v>468743.82999999996</v>
      </c>
      <c r="M212" s="64">
        <v>0</v>
      </c>
      <c r="N212" s="65">
        <v>0</v>
      </c>
      <c r="O212" s="64">
        <v>0</v>
      </c>
      <c r="P212" s="65">
        <v>0</v>
      </c>
      <c r="Q212" s="66">
        <v>18</v>
      </c>
      <c r="R212" s="67">
        <v>426259.89</v>
      </c>
      <c r="S212" s="66">
        <v>2</v>
      </c>
      <c r="T212" s="67">
        <v>27220</v>
      </c>
      <c r="U212" s="46">
        <f t="shared" si="37"/>
        <v>20</v>
      </c>
      <c r="V212" s="52">
        <f t="shared" si="37"/>
        <v>453479.89</v>
      </c>
      <c r="W212" s="53">
        <f t="shared" si="38"/>
        <v>0.97789842540326866</v>
      </c>
      <c r="X212" s="54">
        <f t="shared" si="39"/>
        <v>0.82861491628614914</v>
      </c>
      <c r="Y212" s="55">
        <f t="shared" si="40"/>
        <v>0.96743649937749587</v>
      </c>
      <c r="Z212" s="56"/>
    </row>
    <row r="213" spans="1:26" s="2" customFormat="1" ht="65.25" customHeight="1" x14ac:dyDescent="0.25">
      <c r="A213" s="57">
        <v>7</v>
      </c>
      <c r="B213" s="58" t="s">
        <v>28</v>
      </c>
      <c r="C213" s="162"/>
      <c r="D213" s="164"/>
      <c r="E213" s="59"/>
      <c r="F213" s="60"/>
      <c r="G213" s="61"/>
      <c r="H213" s="62"/>
      <c r="I213" s="61"/>
      <c r="J213" s="63"/>
      <c r="K213" s="46">
        <f t="shared" si="36"/>
        <v>0</v>
      </c>
      <c r="L213" s="47">
        <f t="shared" si="36"/>
        <v>0</v>
      </c>
      <c r="M213" s="64"/>
      <c r="N213" s="65"/>
      <c r="O213" s="64"/>
      <c r="P213" s="65"/>
      <c r="Q213" s="66"/>
      <c r="R213" s="67"/>
      <c r="S213" s="66"/>
      <c r="T213" s="67"/>
      <c r="U213" s="46">
        <f t="shared" si="37"/>
        <v>0</v>
      </c>
      <c r="V213" s="52">
        <f t="shared" si="37"/>
        <v>0</v>
      </c>
      <c r="W213" s="53">
        <f t="shared" si="38"/>
        <v>0</v>
      </c>
      <c r="X213" s="54">
        <f t="shared" si="39"/>
        <v>0</v>
      </c>
      <c r="Y213" s="55">
        <f t="shared" si="40"/>
        <v>0</v>
      </c>
      <c r="Z213" s="56"/>
    </row>
    <row r="214" spans="1:26" s="2" customFormat="1" ht="59.25" customHeight="1" x14ac:dyDescent="0.25">
      <c r="A214" s="57">
        <v>8</v>
      </c>
      <c r="B214" s="58" t="s">
        <v>46</v>
      </c>
      <c r="C214" s="162"/>
      <c r="D214" s="164"/>
      <c r="E214" s="59"/>
      <c r="F214" s="60"/>
      <c r="G214" s="61"/>
      <c r="H214" s="62"/>
      <c r="I214" s="61">
        <v>11</v>
      </c>
      <c r="J214" s="63">
        <v>1089989.71</v>
      </c>
      <c r="K214" s="46">
        <f t="shared" si="36"/>
        <v>11</v>
      </c>
      <c r="L214" s="47">
        <f t="shared" si="36"/>
        <v>1089989.71</v>
      </c>
      <c r="M214" s="64"/>
      <c r="N214" s="65"/>
      <c r="O214" s="64">
        <v>0</v>
      </c>
      <c r="P214" s="65">
        <v>0</v>
      </c>
      <c r="Q214" s="66"/>
      <c r="R214" s="67"/>
      <c r="S214" s="66">
        <v>11</v>
      </c>
      <c r="T214" s="67">
        <v>983172.53999999992</v>
      </c>
      <c r="U214" s="46">
        <f t="shared" si="37"/>
        <v>11</v>
      </c>
      <c r="V214" s="52">
        <f t="shared" si="37"/>
        <v>983172.53999999992</v>
      </c>
      <c r="W214" s="53">
        <f t="shared" si="38"/>
        <v>0</v>
      </c>
      <c r="X214" s="54">
        <f t="shared" si="39"/>
        <v>0.90200167119008856</v>
      </c>
      <c r="Y214" s="55">
        <f t="shared" si="40"/>
        <v>0.90200167119008856</v>
      </c>
      <c r="Z214" s="56"/>
    </row>
    <row r="215" spans="1:26" s="2" customFormat="1" ht="71.25" customHeight="1" x14ac:dyDescent="0.25">
      <c r="A215" s="57">
        <v>9</v>
      </c>
      <c r="B215" s="58" t="s">
        <v>22</v>
      </c>
      <c r="C215" s="162"/>
      <c r="D215" s="164"/>
      <c r="E215" s="59">
        <v>5</v>
      </c>
      <c r="F215" s="60">
        <v>225926.12</v>
      </c>
      <c r="G215" s="61">
        <v>3</v>
      </c>
      <c r="H215" s="62">
        <v>156061.44</v>
      </c>
      <c r="I215" s="61">
        <v>6</v>
      </c>
      <c r="J215" s="63">
        <v>424724.66000000003</v>
      </c>
      <c r="K215" s="46">
        <f t="shared" si="36"/>
        <v>9</v>
      </c>
      <c r="L215" s="47">
        <f t="shared" si="36"/>
        <v>580786.10000000009</v>
      </c>
      <c r="M215" s="64">
        <v>0</v>
      </c>
      <c r="N215" s="65">
        <v>0</v>
      </c>
      <c r="O215" s="64">
        <v>0</v>
      </c>
      <c r="P215" s="65">
        <v>0</v>
      </c>
      <c r="Q215" s="66">
        <v>3</v>
      </c>
      <c r="R215" s="67">
        <v>152787.20000000001</v>
      </c>
      <c r="S215" s="66">
        <v>6</v>
      </c>
      <c r="T215" s="67">
        <v>229806.65999999997</v>
      </c>
      <c r="U215" s="46">
        <f t="shared" si="37"/>
        <v>9</v>
      </c>
      <c r="V215" s="52">
        <f t="shared" si="37"/>
        <v>382593.86</v>
      </c>
      <c r="W215" s="53">
        <f t="shared" si="38"/>
        <v>0.97901954512274147</v>
      </c>
      <c r="X215" s="54">
        <f t="shared" si="39"/>
        <v>0.54107209126967093</v>
      </c>
      <c r="Y215" s="55">
        <f t="shared" si="40"/>
        <v>0.65875175042928868</v>
      </c>
      <c r="Z215" s="56"/>
    </row>
    <row r="216" spans="1:26" s="2" customFormat="1" ht="92.25" customHeight="1" x14ac:dyDescent="0.25">
      <c r="A216" s="57">
        <v>10</v>
      </c>
      <c r="B216" s="58" t="s">
        <v>23</v>
      </c>
      <c r="C216" s="162"/>
      <c r="D216" s="164"/>
      <c r="E216" s="59">
        <v>11</v>
      </c>
      <c r="F216" s="60">
        <v>390582.9</v>
      </c>
      <c r="G216" s="61">
        <v>8</v>
      </c>
      <c r="H216" s="62">
        <v>184809.59999999998</v>
      </c>
      <c r="I216" s="61">
        <v>4</v>
      </c>
      <c r="J216" s="63">
        <v>219999.03999999998</v>
      </c>
      <c r="K216" s="46">
        <f t="shared" si="36"/>
        <v>12</v>
      </c>
      <c r="L216" s="47">
        <f t="shared" si="36"/>
        <v>404808.63999999996</v>
      </c>
      <c r="M216" s="64">
        <v>0</v>
      </c>
      <c r="N216" s="65">
        <v>0</v>
      </c>
      <c r="O216" s="64">
        <v>0</v>
      </c>
      <c r="P216" s="65">
        <v>0</v>
      </c>
      <c r="Q216" s="66">
        <v>8</v>
      </c>
      <c r="R216" s="67">
        <v>179559.74</v>
      </c>
      <c r="S216" s="66">
        <v>4</v>
      </c>
      <c r="T216" s="67">
        <v>207021.45</v>
      </c>
      <c r="U216" s="46">
        <f t="shared" si="37"/>
        <v>12</v>
      </c>
      <c r="V216" s="52">
        <f t="shared" si="37"/>
        <v>386581.19</v>
      </c>
      <c r="W216" s="53">
        <f t="shared" si="38"/>
        <v>0.97159314234758376</v>
      </c>
      <c r="X216" s="54">
        <f t="shared" si="39"/>
        <v>0.94101069713758767</v>
      </c>
      <c r="Y216" s="55">
        <f t="shared" si="40"/>
        <v>0.9549726754843969</v>
      </c>
      <c r="Z216" s="56"/>
    </row>
    <row r="217" spans="1:26" s="2" customFormat="1" ht="153.75" customHeight="1" x14ac:dyDescent="0.25">
      <c r="A217" s="57">
        <v>11</v>
      </c>
      <c r="B217" s="58" t="s">
        <v>24</v>
      </c>
      <c r="C217" s="162"/>
      <c r="D217" s="164"/>
      <c r="E217" s="59">
        <v>29</v>
      </c>
      <c r="F217" s="60">
        <v>721551.84</v>
      </c>
      <c r="G217" s="61">
        <v>14</v>
      </c>
      <c r="H217" s="62">
        <v>295445.31</v>
      </c>
      <c r="I217" s="61">
        <v>5</v>
      </c>
      <c r="J217" s="63">
        <v>131300</v>
      </c>
      <c r="K217" s="46">
        <f t="shared" si="36"/>
        <v>19</v>
      </c>
      <c r="L217" s="47">
        <f t="shared" si="36"/>
        <v>426745.31</v>
      </c>
      <c r="M217" s="64">
        <v>0</v>
      </c>
      <c r="N217" s="65">
        <v>0</v>
      </c>
      <c r="O217" s="64">
        <v>0</v>
      </c>
      <c r="P217" s="65">
        <v>0</v>
      </c>
      <c r="Q217" s="66">
        <v>14</v>
      </c>
      <c r="R217" s="67">
        <v>291123.01</v>
      </c>
      <c r="S217" s="66">
        <v>5</v>
      </c>
      <c r="T217" s="67">
        <v>125619.16</v>
      </c>
      <c r="U217" s="46">
        <f t="shared" si="37"/>
        <v>19</v>
      </c>
      <c r="V217" s="52">
        <f t="shared" si="37"/>
        <v>416742.17000000004</v>
      </c>
      <c r="W217" s="53">
        <f t="shared" si="38"/>
        <v>0.98537021961864957</v>
      </c>
      <c r="X217" s="54">
        <f t="shared" si="39"/>
        <v>0.95673389185072355</v>
      </c>
      <c r="Y217" s="55">
        <f t="shared" si="40"/>
        <v>0.97655946119243831</v>
      </c>
      <c r="Z217" s="56"/>
    </row>
    <row r="218" spans="1:26" s="2" customFormat="1" ht="87" customHeight="1" x14ac:dyDescent="0.25">
      <c r="A218" s="57">
        <v>12</v>
      </c>
      <c r="B218" s="58" t="s">
        <v>27</v>
      </c>
      <c r="C218" s="162"/>
      <c r="D218" s="164"/>
      <c r="E218" s="59">
        <v>2</v>
      </c>
      <c r="F218" s="60">
        <v>17365.21</v>
      </c>
      <c r="G218" s="61">
        <v>2</v>
      </c>
      <c r="H218" s="62">
        <v>17365.21</v>
      </c>
      <c r="I218" s="61">
        <v>5</v>
      </c>
      <c r="J218" s="63">
        <v>312880.63</v>
      </c>
      <c r="K218" s="46">
        <f t="shared" si="36"/>
        <v>7</v>
      </c>
      <c r="L218" s="47">
        <f t="shared" si="36"/>
        <v>330245.84000000003</v>
      </c>
      <c r="M218" s="64">
        <v>0</v>
      </c>
      <c r="N218" s="65">
        <v>0</v>
      </c>
      <c r="O218" s="64">
        <v>0</v>
      </c>
      <c r="P218" s="65">
        <v>0</v>
      </c>
      <c r="Q218" s="66">
        <v>2</v>
      </c>
      <c r="R218" s="67">
        <v>17169.59</v>
      </c>
      <c r="S218" s="66">
        <v>4</v>
      </c>
      <c r="T218" s="67">
        <v>241926.63</v>
      </c>
      <c r="U218" s="46">
        <f t="shared" si="37"/>
        <v>6</v>
      </c>
      <c r="V218" s="52">
        <f t="shared" si="37"/>
        <v>259096.22</v>
      </c>
      <c r="W218" s="53">
        <f t="shared" si="38"/>
        <v>0.98873494763380354</v>
      </c>
      <c r="X218" s="54">
        <f t="shared" si="39"/>
        <v>0.77322341750590318</v>
      </c>
      <c r="Y218" s="55">
        <f t="shared" si="40"/>
        <v>0.78455559046557555</v>
      </c>
      <c r="Z218" s="56"/>
    </row>
    <row r="219" spans="1:26" s="2" customFormat="1" ht="62.25" customHeight="1" thickBot="1" x14ac:dyDescent="0.3">
      <c r="A219" s="68">
        <v>13</v>
      </c>
      <c r="B219" s="69" t="s">
        <v>25</v>
      </c>
      <c r="C219" s="163"/>
      <c r="D219" s="165"/>
      <c r="E219" s="70">
        <v>19</v>
      </c>
      <c r="F219" s="71">
        <v>693644.41999999993</v>
      </c>
      <c r="G219" s="72">
        <v>11</v>
      </c>
      <c r="H219" s="73">
        <v>259931.37</v>
      </c>
      <c r="I219" s="72">
        <v>1</v>
      </c>
      <c r="J219" s="74">
        <v>60000</v>
      </c>
      <c r="K219" s="75">
        <f t="shared" si="36"/>
        <v>12</v>
      </c>
      <c r="L219" s="76">
        <f t="shared" si="36"/>
        <v>319931.37</v>
      </c>
      <c r="M219" s="77">
        <v>0</v>
      </c>
      <c r="N219" s="78">
        <v>0</v>
      </c>
      <c r="O219" s="77">
        <v>0</v>
      </c>
      <c r="P219" s="78">
        <v>0</v>
      </c>
      <c r="Q219" s="79">
        <v>11</v>
      </c>
      <c r="R219" s="80">
        <v>246309.68</v>
      </c>
      <c r="S219" s="79">
        <v>1</v>
      </c>
      <c r="T219" s="80">
        <v>57367</v>
      </c>
      <c r="U219" s="46">
        <f t="shared" si="37"/>
        <v>12</v>
      </c>
      <c r="V219" s="52">
        <f t="shared" si="37"/>
        <v>303676.68</v>
      </c>
      <c r="W219" s="53">
        <f t="shared" si="38"/>
        <v>0.94759505172461489</v>
      </c>
      <c r="X219" s="54">
        <f t="shared" si="39"/>
        <v>0.95611666666666661</v>
      </c>
      <c r="Y219" s="55">
        <f t="shared" si="40"/>
        <v>0.9491931972785288</v>
      </c>
      <c r="Z219" s="56"/>
    </row>
    <row r="220" spans="1:26" s="2" customFormat="1" ht="29.25" customHeight="1" thickBot="1" x14ac:dyDescent="0.3">
      <c r="A220" s="144" t="s">
        <v>47</v>
      </c>
      <c r="B220" s="145"/>
      <c r="C220" s="81">
        <f>C207</f>
        <v>4089542.2</v>
      </c>
      <c r="D220" s="81">
        <f>D207</f>
        <v>529534.64999999991</v>
      </c>
      <c r="E220" s="82">
        <f>SUM(E207:E219)</f>
        <v>94</v>
      </c>
      <c r="F220" s="83">
        <f>SUM(F207:F219)</f>
        <v>3143089.4099999997</v>
      </c>
      <c r="G220" s="82">
        <f>SUM(G207:G219)</f>
        <v>59</v>
      </c>
      <c r="H220" s="83">
        <f>SUM(H207:H219)</f>
        <v>1534323.1599999997</v>
      </c>
      <c r="I220" s="82">
        <f t="shared" ref="I220:V220" si="41">SUM(I207:I219)</f>
        <v>38</v>
      </c>
      <c r="J220" s="83">
        <f t="shared" si="41"/>
        <v>2555219.04</v>
      </c>
      <c r="K220" s="82">
        <f t="shared" si="41"/>
        <v>97</v>
      </c>
      <c r="L220" s="83">
        <f t="shared" si="41"/>
        <v>4089542.2</v>
      </c>
      <c r="M220" s="82">
        <f t="shared" si="41"/>
        <v>0</v>
      </c>
      <c r="N220" s="84">
        <f t="shared" si="41"/>
        <v>0</v>
      </c>
      <c r="O220" s="85">
        <f t="shared" si="41"/>
        <v>0</v>
      </c>
      <c r="P220" s="86">
        <f t="shared" si="41"/>
        <v>0</v>
      </c>
      <c r="Q220" s="85">
        <f t="shared" si="41"/>
        <v>59</v>
      </c>
      <c r="R220" s="87">
        <f t="shared" si="41"/>
        <v>1496389.11</v>
      </c>
      <c r="S220" s="85">
        <f t="shared" si="41"/>
        <v>37</v>
      </c>
      <c r="T220" s="87">
        <f t="shared" si="41"/>
        <v>2063618.44</v>
      </c>
      <c r="U220" s="85">
        <f t="shared" si="41"/>
        <v>96</v>
      </c>
      <c r="V220" s="87">
        <f t="shared" si="41"/>
        <v>3560007.5500000003</v>
      </c>
      <c r="W220" s="88">
        <f>IFERROR(R220/H220,0)</f>
        <v>0.97527636224952796</v>
      </c>
      <c r="X220" s="89">
        <f t="shared" si="39"/>
        <v>0.80760921380736106</v>
      </c>
      <c r="Y220" s="89">
        <f t="shared" si="40"/>
        <v>0.87051493196475638</v>
      </c>
    </row>
    <row r="221" spans="1:26" s="2" customFormat="1" ht="29.25" customHeight="1" thickBot="1" x14ac:dyDescent="0.45">
      <c r="A221" s="90"/>
      <c r="B221" s="90"/>
      <c r="C221" s="91"/>
      <c r="D221" s="91"/>
      <c r="E221" s="92"/>
      <c r="F221" s="91"/>
      <c r="G221" s="92"/>
      <c r="H221" s="93"/>
      <c r="I221" s="94"/>
      <c r="J221" s="93"/>
      <c r="K221" s="95"/>
      <c r="L221" s="93"/>
      <c r="M221" s="94"/>
      <c r="N221" s="93"/>
      <c r="O221" s="94"/>
      <c r="P221" s="93"/>
      <c r="Q221" s="94"/>
      <c r="R221" s="93"/>
      <c r="S221" s="94"/>
      <c r="T221" s="96" t="s">
        <v>48</v>
      </c>
      <c r="U221" s="97">
        <v>4.2549000000000001</v>
      </c>
      <c r="V221" s="98">
        <f>V220/U221</f>
        <v>836684.18764248281</v>
      </c>
      <c r="W221" s="99"/>
      <c r="X221" s="99"/>
      <c r="Y221" s="100"/>
    </row>
    <row r="222" spans="1:26" s="2" customFormat="1" ht="15.75" thickTop="1" x14ac:dyDescent="0.25">
      <c r="A222" s="146" t="s">
        <v>49</v>
      </c>
      <c r="B222" s="147"/>
      <c r="C222" s="147"/>
      <c r="D222" s="147"/>
      <c r="E222" s="147"/>
      <c r="F222" s="147"/>
      <c r="G222" s="147"/>
      <c r="H222" s="147"/>
      <c r="I222" s="147"/>
      <c r="J222" s="147"/>
      <c r="K222" s="147"/>
      <c r="L222" s="147"/>
      <c r="M222" s="147"/>
      <c r="N222" s="147"/>
      <c r="O222" s="148"/>
      <c r="P222" s="106"/>
      <c r="U222" s="7"/>
    </row>
    <row r="223" spans="1:26" s="2" customFormat="1" ht="18.75" x14ac:dyDescent="0.3">
      <c r="A223" s="149"/>
      <c r="B223" s="150"/>
      <c r="C223" s="150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151"/>
      <c r="P223" s="106"/>
      <c r="T223" s="101"/>
      <c r="U223" s="7"/>
    </row>
    <row r="224" spans="1:26" s="2" customFormat="1" ht="15.75" x14ac:dyDescent="0.25">
      <c r="A224" s="149"/>
      <c r="B224" s="150"/>
      <c r="C224" s="150"/>
      <c r="D224" s="150"/>
      <c r="E224" s="150"/>
      <c r="F224" s="150"/>
      <c r="G224" s="150"/>
      <c r="H224" s="150"/>
      <c r="I224" s="150"/>
      <c r="J224" s="150"/>
      <c r="K224" s="150"/>
      <c r="L224" s="150"/>
      <c r="M224" s="150"/>
      <c r="N224" s="150"/>
      <c r="O224" s="151"/>
      <c r="P224" s="106"/>
      <c r="S224" s="102"/>
      <c r="T224" s="103"/>
      <c r="U224" s="7"/>
    </row>
    <row r="225" spans="1:38" s="2" customFormat="1" ht="15.75" x14ac:dyDescent="0.25">
      <c r="A225" s="149"/>
      <c r="B225" s="150"/>
      <c r="C225" s="150"/>
      <c r="D225" s="150"/>
      <c r="E225" s="150"/>
      <c r="F225" s="150"/>
      <c r="G225" s="150"/>
      <c r="H225" s="150"/>
      <c r="I225" s="150"/>
      <c r="J225" s="150"/>
      <c r="K225" s="150"/>
      <c r="L225" s="150"/>
      <c r="M225" s="150"/>
      <c r="N225" s="150"/>
      <c r="O225" s="151"/>
      <c r="P225" s="106"/>
      <c r="S225" s="102"/>
      <c r="T225" s="104"/>
      <c r="U225" s="7"/>
    </row>
    <row r="226" spans="1:38" s="2" customFormat="1" ht="15.75" x14ac:dyDescent="0.25">
      <c r="A226" s="149"/>
      <c r="B226" s="150"/>
      <c r="C226" s="150"/>
      <c r="D226" s="150"/>
      <c r="E226" s="150"/>
      <c r="F226" s="150"/>
      <c r="G226" s="150"/>
      <c r="H226" s="150"/>
      <c r="I226" s="150"/>
      <c r="J226" s="150"/>
      <c r="K226" s="150"/>
      <c r="L226" s="150"/>
      <c r="M226" s="150"/>
      <c r="N226" s="150"/>
      <c r="O226" s="151"/>
      <c r="P226" s="106"/>
      <c r="S226" s="102"/>
      <c r="T226" s="104"/>
      <c r="U226" s="7"/>
    </row>
    <row r="227" spans="1:38" s="2" customFormat="1" ht="15.75" x14ac:dyDescent="0.25">
      <c r="A227" s="149"/>
      <c r="B227" s="150"/>
      <c r="C227" s="150"/>
      <c r="D227" s="150"/>
      <c r="E227" s="150"/>
      <c r="F227" s="150"/>
      <c r="G227" s="150"/>
      <c r="H227" s="150"/>
      <c r="I227" s="150"/>
      <c r="J227" s="150"/>
      <c r="K227" s="150"/>
      <c r="L227" s="150"/>
      <c r="M227" s="150"/>
      <c r="N227" s="150"/>
      <c r="O227" s="151"/>
      <c r="P227" s="106"/>
      <c r="S227" s="102"/>
      <c r="T227" s="104"/>
      <c r="U227" s="7"/>
    </row>
    <row r="228" spans="1:38" s="2" customFormat="1" ht="15.75" x14ac:dyDescent="0.25">
      <c r="A228" s="149"/>
      <c r="B228" s="150"/>
      <c r="C228" s="150"/>
      <c r="D228" s="150"/>
      <c r="E228" s="150"/>
      <c r="F228" s="150"/>
      <c r="G228" s="150"/>
      <c r="H228" s="150"/>
      <c r="I228" s="150"/>
      <c r="J228" s="150"/>
      <c r="K228" s="150"/>
      <c r="L228" s="150"/>
      <c r="M228" s="150"/>
      <c r="N228" s="150"/>
      <c r="O228" s="151"/>
      <c r="P228" s="106"/>
      <c r="S228" s="102"/>
      <c r="T228" s="105"/>
      <c r="U228" s="7"/>
    </row>
    <row r="229" spans="1:38" s="2" customFormat="1" x14ac:dyDescent="0.25">
      <c r="A229" s="149"/>
      <c r="B229" s="150"/>
      <c r="C229" s="150"/>
      <c r="D229" s="150"/>
      <c r="E229" s="150"/>
      <c r="F229" s="150"/>
      <c r="G229" s="150"/>
      <c r="H229" s="150"/>
      <c r="I229" s="150"/>
      <c r="J229" s="150"/>
      <c r="K229" s="150"/>
      <c r="L229" s="150"/>
      <c r="M229" s="150"/>
      <c r="N229" s="150"/>
      <c r="O229" s="151"/>
      <c r="P229" s="106"/>
      <c r="U229" s="7"/>
    </row>
    <row r="230" spans="1:38" s="2" customFormat="1" ht="15.75" thickBot="1" x14ac:dyDescent="0.3">
      <c r="A230" s="152"/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  <c r="M230" s="153"/>
      <c r="N230" s="153"/>
      <c r="O230" s="154"/>
      <c r="P230" s="106"/>
      <c r="U230" s="7"/>
    </row>
    <row r="231" spans="1:38" s="2" customFormat="1" ht="15.75" thickTop="1" x14ac:dyDescent="0.25">
      <c r="E231" s="1"/>
      <c r="F231" s="1"/>
      <c r="K231" s="7"/>
      <c r="U231" s="7"/>
    </row>
    <row r="234" spans="1:38" s="2" customFormat="1" ht="26.25" x14ac:dyDescent="0.4">
      <c r="A234" s="12"/>
      <c r="B234" s="13" t="s">
        <v>56</v>
      </c>
      <c r="C234" s="14"/>
      <c r="D234" s="14"/>
      <c r="E234" s="15"/>
      <c r="F234" s="16"/>
      <c r="G234" s="14"/>
      <c r="H234" s="17"/>
      <c r="I234" s="18"/>
      <c r="J234" s="17"/>
      <c r="K234" s="18"/>
      <c r="L234" s="17"/>
      <c r="M234" s="18"/>
      <c r="N234" s="17"/>
      <c r="O234" s="14"/>
      <c r="P234" s="17"/>
      <c r="Q234" s="14"/>
      <c r="R234" s="17"/>
      <c r="S234" s="18"/>
      <c r="T234" s="17"/>
      <c r="U234" s="14"/>
      <c r="V234" s="17"/>
      <c r="W234" s="17"/>
      <c r="X234" s="18"/>
      <c r="Y234" s="17"/>
      <c r="Z234" s="17"/>
      <c r="AA234" s="18"/>
      <c r="AB234" s="14"/>
      <c r="AC234" s="14"/>
      <c r="AD234" s="14"/>
      <c r="AE234" s="14"/>
      <c r="AF234" s="14"/>
      <c r="AG234" s="18"/>
      <c r="AH234" s="14"/>
      <c r="AI234" s="14"/>
      <c r="AJ234" s="14"/>
      <c r="AK234" s="14"/>
      <c r="AL234" s="14"/>
    </row>
    <row r="235" spans="1:38" ht="15.75" thickBot="1" x14ac:dyDescent="0.3"/>
    <row r="236" spans="1:38" s="2" customFormat="1" ht="52.5" customHeight="1" thickBot="1" x14ac:dyDescent="0.3">
      <c r="A236" s="124" t="s">
        <v>3</v>
      </c>
      <c r="B236" s="125"/>
      <c r="C236" s="128" t="s">
        <v>32</v>
      </c>
      <c r="D236" s="129"/>
      <c r="E236" s="130" t="s">
        <v>0</v>
      </c>
      <c r="F236" s="131"/>
      <c r="G236" s="132" t="s">
        <v>1</v>
      </c>
      <c r="H236" s="132"/>
      <c r="I236" s="132"/>
      <c r="J236" s="132"/>
      <c r="K236" s="132"/>
      <c r="L236" s="133"/>
      <c r="M236" s="134" t="s">
        <v>33</v>
      </c>
      <c r="N236" s="135"/>
      <c r="O236" s="135"/>
      <c r="P236" s="136"/>
      <c r="Q236" s="137" t="s">
        <v>34</v>
      </c>
      <c r="R236" s="138"/>
      <c r="S236" s="138"/>
      <c r="T236" s="138"/>
      <c r="U236" s="138"/>
      <c r="V236" s="139"/>
      <c r="W236" s="107" t="s">
        <v>35</v>
      </c>
      <c r="X236" s="108"/>
      <c r="Y236" s="109"/>
    </row>
    <row r="237" spans="1:38" s="2" customFormat="1" ht="52.5" customHeight="1" thickBot="1" x14ac:dyDescent="0.3">
      <c r="A237" s="126"/>
      <c r="B237" s="127"/>
      <c r="C237" s="110" t="s">
        <v>36</v>
      </c>
      <c r="D237" s="112" t="s">
        <v>37</v>
      </c>
      <c r="E237" s="114" t="s">
        <v>4</v>
      </c>
      <c r="F237" s="114" t="s">
        <v>5</v>
      </c>
      <c r="G237" s="116" t="s">
        <v>6</v>
      </c>
      <c r="H237" s="118" t="s">
        <v>7</v>
      </c>
      <c r="I237" s="118" t="s">
        <v>8</v>
      </c>
      <c r="J237" s="120" t="s">
        <v>9</v>
      </c>
      <c r="K237" s="122" t="s">
        <v>2</v>
      </c>
      <c r="L237" s="123"/>
      <c r="M237" s="140" t="s">
        <v>38</v>
      </c>
      <c r="N237" s="141"/>
      <c r="O237" s="140" t="s">
        <v>39</v>
      </c>
      <c r="P237" s="141"/>
      <c r="Q237" s="142" t="s">
        <v>40</v>
      </c>
      <c r="R237" s="143"/>
      <c r="S237" s="138" t="s">
        <v>41</v>
      </c>
      <c r="T237" s="139"/>
      <c r="U237" s="137" t="s">
        <v>2</v>
      </c>
      <c r="V237" s="139"/>
      <c r="W237" s="155" t="s">
        <v>42</v>
      </c>
      <c r="X237" s="157" t="s">
        <v>43</v>
      </c>
      <c r="Y237" s="109" t="s">
        <v>44</v>
      </c>
    </row>
    <row r="238" spans="1:38" s="2" customFormat="1" ht="139.5" customHeight="1" thickBot="1" x14ac:dyDescent="0.3">
      <c r="A238" s="126"/>
      <c r="B238" s="127"/>
      <c r="C238" s="111"/>
      <c r="D238" s="113"/>
      <c r="E238" s="115"/>
      <c r="F238" s="115"/>
      <c r="G238" s="117"/>
      <c r="H238" s="119"/>
      <c r="I238" s="119"/>
      <c r="J238" s="121"/>
      <c r="K238" s="19" t="s">
        <v>10</v>
      </c>
      <c r="L238" s="20" t="s">
        <v>11</v>
      </c>
      <c r="M238" s="21" t="s">
        <v>12</v>
      </c>
      <c r="N238" s="22" t="s">
        <v>13</v>
      </c>
      <c r="O238" s="21" t="s">
        <v>14</v>
      </c>
      <c r="P238" s="22" t="s">
        <v>15</v>
      </c>
      <c r="Q238" s="23" t="s">
        <v>6</v>
      </c>
      <c r="R238" s="24" t="s">
        <v>7</v>
      </c>
      <c r="S238" s="25" t="s">
        <v>16</v>
      </c>
      <c r="T238" s="26" t="s">
        <v>17</v>
      </c>
      <c r="U238" s="27" t="s">
        <v>18</v>
      </c>
      <c r="V238" s="28" t="s">
        <v>19</v>
      </c>
      <c r="W238" s="156"/>
      <c r="X238" s="158"/>
      <c r="Y238" s="159"/>
    </row>
    <row r="239" spans="1:38" s="2" customFormat="1" ht="38.25" customHeight="1" thickBot="1" x14ac:dyDescent="0.3">
      <c r="A239" s="160">
        <v>1</v>
      </c>
      <c r="B239" s="161"/>
      <c r="C239" s="29">
        <v>2</v>
      </c>
      <c r="D239" s="30">
        <v>3</v>
      </c>
      <c r="E239" s="31">
        <v>4</v>
      </c>
      <c r="F239" s="32">
        <v>5</v>
      </c>
      <c r="G239" s="33">
        <v>6</v>
      </c>
      <c r="H239" s="34">
        <v>7</v>
      </c>
      <c r="I239" s="34">
        <v>8</v>
      </c>
      <c r="J239" s="34">
        <v>9</v>
      </c>
      <c r="K239" s="34">
        <v>10</v>
      </c>
      <c r="L239" s="34">
        <v>11</v>
      </c>
      <c r="M239" s="35">
        <v>12</v>
      </c>
      <c r="N239" s="35">
        <v>13</v>
      </c>
      <c r="O239" s="35">
        <v>14</v>
      </c>
      <c r="P239" s="35">
        <v>15</v>
      </c>
      <c r="Q239" s="36">
        <v>16</v>
      </c>
      <c r="R239" s="36">
        <v>17</v>
      </c>
      <c r="S239" s="36">
        <v>18</v>
      </c>
      <c r="T239" s="36">
        <v>19</v>
      </c>
      <c r="U239" s="36">
        <v>20</v>
      </c>
      <c r="V239" s="36">
        <v>21</v>
      </c>
      <c r="W239" s="37">
        <v>22</v>
      </c>
      <c r="X239" s="37">
        <v>23</v>
      </c>
      <c r="Y239" s="38">
        <v>24</v>
      </c>
    </row>
    <row r="240" spans="1:38" s="2" customFormat="1" ht="108.75" customHeight="1" x14ac:dyDescent="0.25">
      <c r="A240" s="39">
        <v>1</v>
      </c>
      <c r="B240" s="40" t="s">
        <v>45</v>
      </c>
      <c r="C240" s="162">
        <f>L253</f>
        <v>1259074.25</v>
      </c>
      <c r="D240" s="164">
        <f>C240-V253</f>
        <v>165509.37999999989</v>
      </c>
      <c r="E240" s="41"/>
      <c r="F240" s="42"/>
      <c r="G240" s="43"/>
      <c r="H240" s="44"/>
      <c r="I240" s="43"/>
      <c r="J240" s="45"/>
      <c r="K240" s="46">
        <f>G240+I240</f>
        <v>0</v>
      </c>
      <c r="L240" s="47">
        <f>H240+J240</f>
        <v>0</v>
      </c>
      <c r="M240" s="48"/>
      <c r="N240" s="49"/>
      <c r="O240" s="48"/>
      <c r="P240" s="49"/>
      <c r="Q240" s="50"/>
      <c r="R240" s="51"/>
      <c r="S240" s="50"/>
      <c r="T240" s="51"/>
      <c r="U240" s="46">
        <f>Q240+S240</f>
        <v>0</v>
      </c>
      <c r="V240" s="52">
        <f>R240+T240</f>
        <v>0</v>
      </c>
      <c r="W240" s="53">
        <f>IFERROR(R240/H240,0)</f>
        <v>0</v>
      </c>
      <c r="X240" s="54">
        <f>IFERROR((T240+P240)/J240,0)</f>
        <v>0</v>
      </c>
      <c r="Y240" s="55">
        <f>IFERROR((V240+P240)/L240,0)</f>
        <v>0</v>
      </c>
      <c r="Z240" s="56"/>
    </row>
    <row r="241" spans="1:26" s="2" customFormat="1" ht="87" customHeight="1" x14ac:dyDescent="0.25">
      <c r="A241" s="57">
        <v>2</v>
      </c>
      <c r="B241" s="58" t="s">
        <v>29</v>
      </c>
      <c r="C241" s="162"/>
      <c r="D241" s="164"/>
      <c r="E241" s="59"/>
      <c r="F241" s="60"/>
      <c r="G241" s="61"/>
      <c r="H241" s="62"/>
      <c r="I241" s="61"/>
      <c r="J241" s="63"/>
      <c r="K241" s="46">
        <f t="shared" ref="K241:L252" si="42">G241+I241</f>
        <v>0</v>
      </c>
      <c r="L241" s="47">
        <f t="shared" si="42"/>
        <v>0</v>
      </c>
      <c r="M241" s="64"/>
      <c r="N241" s="65"/>
      <c r="O241" s="64"/>
      <c r="P241" s="65"/>
      <c r="Q241" s="66"/>
      <c r="R241" s="67"/>
      <c r="S241" s="66"/>
      <c r="T241" s="67"/>
      <c r="U241" s="46">
        <f t="shared" ref="U241:V252" si="43">Q241+S241</f>
        <v>0</v>
      </c>
      <c r="V241" s="52">
        <f>R241+T241</f>
        <v>0</v>
      </c>
      <c r="W241" s="53">
        <f t="shared" ref="W241:W252" si="44">IFERROR(R241/H241,0)</f>
        <v>0</v>
      </c>
      <c r="X241" s="54">
        <f t="shared" ref="X241:X253" si="45">IFERROR((T241+P241)/J241,0)</f>
        <v>0</v>
      </c>
      <c r="Y241" s="55">
        <f t="shared" ref="Y241:Y253" si="46">IFERROR((V241+P241)/L241,0)</f>
        <v>0</v>
      </c>
      <c r="Z241" s="56"/>
    </row>
    <row r="242" spans="1:26" s="2" customFormat="1" ht="85.5" customHeight="1" x14ac:dyDescent="0.25">
      <c r="A242" s="57">
        <v>3</v>
      </c>
      <c r="B242" s="58" t="s">
        <v>26</v>
      </c>
      <c r="C242" s="162"/>
      <c r="D242" s="164"/>
      <c r="E242" s="59">
        <v>2</v>
      </c>
      <c r="F242" s="60">
        <v>54728.9</v>
      </c>
      <c r="G242" s="61">
        <v>2</v>
      </c>
      <c r="H242" s="62">
        <v>54011</v>
      </c>
      <c r="I242" s="61">
        <v>1</v>
      </c>
      <c r="J242" s="63">
        <v>70000</v>
      </c>
      <c r="K242" s="46">
        <f t="shared" si="42"/>
        <v>3</v>
      </c>
      <c r="L242" s="47">
        <f t="shared" si="42"/>
        <v>124011</v>
      </c>
      <c r="M242" s="64">
        <v>0</v>
      </c>
      <c r="N242" s="65">
        <v>0</v>
      </c>
      <c r="O242" s="64">
        <v>0</v>
      </c>
      <c r="P242" s="65">
        <v>0</v>
      </c>
      <c r="Q242" s="66">
        <v>2</v>
      </c>
      <c r="R242" s="67">
        <v>53469.5</v>
      </c>
      <c r="S242" s="66">
        <v>1</v>
      </c>
      <c r="T242" s="67">
        <v>57474.33</v>
      </c>
      <c r="U242" s="46">
        <f t="shared" si="43"/>
        <v>3</v>
      </c>
      <c r="V242" s="52">
        <f t="shared" si="43"/>
        <v>110943.83</v>
      </c>
      <c r="W242" s="53">
        <f t="shared" si="44"/>
        <v>0.98997426450167558</v>
      </c>
      <c r="X242" s="54">
        <f t="shared" si="45"/>
        <v>0.82106185714285718</v>
      </c>
      <c r="Y242" s="55">
        <f t="shared" si="46"/>
        <v>0.89462894420656236</v>
      </c>
      <c r="Z242" s="56"/>
    </row>
    <row r="243" spans="1:26" s="2" customFormat="1" ht="137.25" customHeight="1" x14ac:dyDescent="0.25">
      <c r="A243" s="57">
        <v>4</v>
      </c>
      <c r="B243" s="58" t="s">
        <v>20</v>
      </c>
      <c r="C243" s="162"/>
      <c r="D243" s="164"/>
      <c r="E243" s="59">
        <v>1</v>
      </c>
      <c r="F243" s="60">
        <v>70000</v>
      </c>
      <c r="G243" s="61">
        <v>1</v>
      </c>
      <c r="H243" s="62">
        <v>70000</v>
      </c>
      <c r="I243" s="61">
        <v>2</v>
      </c>
      <c r="J243" s="63">
        <v>100000</v>
      </c>
      <c r="K243" s="46">
        <f t="shared" si="42"/>
        <v>3</v>
      </c>
      <c r="L243" s="47">
        <f t="shared" si="42"/>
        <v>170000</v>
      </c>
      <c r="M243" s="64">
        <v>0</v>
      </c>
      <c r="N243" s="65">
        <v>0</v>
      </c>
      <c r="O243" s="64">
        <v>0</v>
      </c>
      <c r="P243" s="65">
        <v>0</v>
      </c>
      <c r="Q243" s="66">
        <v>1</v>
      </c>
      <c r="R243" s="67">
        <v>69999.990000000005</v>
      </c>
      <c r="S243" s="66">
        <v>2</v>
      </c>
      <c r="T243" s="67">
        <v>55842.77</v>
      </c>
      <c r="U243" s="46">
        <f t="shared" si="43"/>
        <v>3</v>
      </c>
      <c r="V243" s="52">
        <f t="shared" si="43"/>
        <v>125842.76000000001</v>
      </c>
      <c r="W243" s="53">
        <f t="shared" si="44"/>
        <v>0.99999985714285722</v>
      </c>
      <c r="X243" s="54">
        <f t="shared" si="45"/>
        <v>0.55842769999999997</v>
      </c>
      <c r="Y243" s="55">
        <f t="shared" si="46"/>
        <v>0.74025152941176475</v>
      </c>
      <c r="Z243" s="56"/>
    </row>
    <row r="244" spans="1:26" s="2" customFormat="1" ht="171.75" customHeight="1" x14ac:dyDescent="0.25">
      <c r="A244" s="57">
        <v>5</v>
      </c>
      <c r="B244" s="58" t="s">
        <v>30</v>
      </c>
      <c r="C244" s="162"/>
      <c r="D244" s="164"/>
      <c r="E244" s="59"/>
      <c r="F244" s="60"/>
      <c r="G244" s="61"/>
      <c r="H244" s="62"/>
      <c r="I244" s="61"/>
      <c r="J244" s="63"/>
      <c r="K244" s="46">
        <f t="shared" si="42"/>
        <v>0</v>
      </c>
      <c r="L244" s="47">
        <f t="shared" si="42"/>
        <v>0</v>
      </c>
      <c r="M244" s="64"/>
      <c r="N244" s="65"/>
      <c r="O244" s="64"/>
      <c r="P244" s="65"/>
      <c r="Q244" s="66"/>
      <c r="R244" s="67"/>
      <c r="S244" s="66"/>
      <c r="T244" s="67"/>
      <c r="U244" s="46">
        <f t="shared" si="43"/>
        <v>0</v>
      </c>
      <c r="V244" s="52">
        <f t="shared" si="43"/>
        <v>0</v>
      </c>
      <c r="W244" s="53">
        <f t="shared" si="44"/>
        <v>0</v>
      </c>
      <c r="X244" s="54">
        <f t="shared" si="45"/>
        <v>0</v>
      </c>
      <c r="Y244" s="55">
        <f t="shared" si="46"/>
        <v>0</v>
      </c>
      <c r="Z244" s="56"/>
    </row>
    <row r="245" spans="1:26" s="2" customFormat="1" ht="116.25" customHeight="1" x14ac:dyDescent="0.25">
      <c r="A245" s="57">
        <v>6</v>
      </c>
      <c r="B245" s="58" t="s">
        <v>21</v>
      </c>
      <c r="C245" s="162"/>
      <c r="D245" s="164"/>
      <c r="E245" s="59">
        <v>17</v>
      </c>
      <c r="F245" s="60">
        <v>385807.93</v>
      </c>
      <c r="G245" s="61">
        <v>15</v>
      </c>
      <c r="H245" s="62">
        <v>314092.73</v>
      </c>
      <c r="I245" s="61">
        <v>9</v>
      </c>
      <c r="J245" s="63">
        <v>330000</v>
      </c>
      <c r="K245" s="46">
        <f t="shared" si="42"/>
        <v>24</v>
      </c>
      <c r="L245" s="47">
        <f t="shared" si="42"/>
        <v>644092.73</v>
      </c>
      <c r="M245" s="64">
        <v>0</v>
      </c>
      <c r="N245" s="65">
        <v>0</v>
      </c>
      <c r="O245" s="64">
        <v>0</v>
      </c>
      <c r="P245" s="65">
        <v>0</v>
      </c>
      <c r="Q245" s="66">
        <v>15</v>
      </c>
      <c r="R245" s="67">
        <v>289446.92</v>
      </c>
      <c r="S245" s="66">
        <v>9</v>
      </c>
      <c r="T245" s="67">
        <v>313949.29999999993</v>
      </c>
      <c r="U245" s="46">
        <f t="shared" si="43"/>
        <v>24</v>
      </c>
      <c r="V245" s="52">
        <f t="shared" si="43"/>
        <v>603396.22</v>
      </c>
      <c r="W245" s="53">
        <f t="shared" si="44"/>
        <v>0.92153333189214537</v>
      </c>
      <c r="X245" s="54">
        <f t="shared" si="45"/>
        <v>0.9513615151515149</v>
      </c>
      <c r="Y245" s="55">
        <f t="shared" si="46"/>
        <v>0.93681575943265183</v>
      </c>
      <c r="Z245" s="56"/>
    </row>
    <row r="246" spans="1:26" s="2" customFormat="1" ht="65.25" customHeight="1" x14ac:dyDescent="0.25">
      <c r="A246" s="57">
        <v>7</v>
      </c>
      <c r="B246" s="58" t="s">
        <v>28</v>
      </c>
      <c r="C246" s="162"/>
      <c r="D246" s="164"/>
      <c r="E246" s="59"/>
      <c r="F246" s="60"/>
      <c r="G246" s="61"/>
      <c r="H246" s="62"/>
      <c r="I246" s="61"/>
      <c r="J246" s="63"/>
      <c r="K246" s="46">
        <f t="shared" si="42"/>
        <v>0</v>
      </c>
      <c r="L246" s="47">
        <f t="shared" si="42"/>
        <v>0</v>
      </c>
      <c r="M246" s="64"/>
      <c r="N246" s="65"/>
      <c r="O246" s="64"/>
      <c r="P246" s="65"/>
      <c r="Q246" s="66"/>
      <c r="R246" s="67"/>
      <c r="S246" s="66"/>
      <c r="T246" s="67"/>
      <c r="U246" s="46">
        <f t="shared" si="43"/>
        <v>0</v>
      </c>
      <c r="V246" s="52">
        <f t="shared" si="43"/>
        <v>0</v>
      </c>
      <c r="W246" s="53">
        <f t="shared" si="44"/>
        <v>0</v>
      </c>
      <c r="X246" s="54">
        <f t="shared" si="45"/>
        <v>0</v>
      </c>
      <c r="Y246" s="55">
        <f t="shared" si="46"/>
        <v>0</v>
      </c>
      <c r="Z246" s="56"/>
    </row>
    <row r="247" spans="1:26" s="2" customFormat="1" ht="59.25" customHeight="1" x14ac:dyDescent="0.25">
      <c r="A247" s="57">
        <v>8</v>
      </c>
      <c r="B247" s="58" t="s">
        <v>46</v>
      </c>
      <c r="C247" s="162"/>
      <c r="D247" s="164"/>
      <c r="E247" s="59"/>
      <c r="F247" s="60"/>
      <c r="G247" s="61"/>
      <c r="H247" s="62"/>
      <c r="I247" s="61">
        <v>11</v>
      </c>
      <c r="J247" s="63">
        <v>137800</v>
      </c>
      <c r="K247" s="46">
        <f t="shared" si="42"/>
        <v>11</v>
      </c>
      <c r="L247" s="47">
        <f t="shared" si="42"/>
        <v>137800</v>
      </c>
      <c r="M247" s="64"/>
      <c r="N247" s="65"/>
      <c r="O247" s="64">
        <v>0</v>
      </c>
      <c r="P247" s="65">
        <v>0</v>
      </c>
      <c r="Q247" s="66"/>
      <c r="R247" s="67"/>
      <c r="S247" s="66">
        <v>10</v>
      </c>
      <c r="T247" s="67">
        <v>77492.960000000006</v>
      </c>
      <c r="U247" s="46">
        <f t="shared" si="43"/>
        <v>10</v>
      </c>
      <c r="V247" s="52">
        <f t="shared" si="43"/>
        <v>77492.960000000006</v>
      </c>
      <c r="W247" s="53">
        <f t="shared" si="44"/>
        <v>0</v>
      </c>
      <c r="X247" s="54">
        <f t="shared" si="45"/>
        <v>0.56235820029027583</v>
      </c>
      <c r="Y247" s="55">
        <f t="shared" si="46"/>
        <v>0.56235820029027583</v>
      </c>
      <c r="Z247" s="56"/>
    </row>
    <row r="248" spans="1:26" s="2" customFormat="1" ht="71.25" customHeight="1" x14ac:dyDescent="0.25">
      <c r="A248" s="57">
        <v>9</v>
      </c>
      <c r="B248" s="58" t="s">
        <v>22</v>
      </c>
      <c r="C248" s="162"/>
      <c r="D248" s="164"/>
      <c r="E248" s="59"/>
      <c r="F248" s="60"/>
      <c r="G248" s="61"/>
      <c r="H248" s="62"/>
      <c r="I248" s="61"/>
      <c r="J248" s="63"/>
      <c r="K248" s="46">
        <f t="shared" si="42"/>
        <v>0</v>
      </c>
      <c r="L248" s="47">
        <f t="shared" si="42"/>
        <v>0</v>
      </c>
      <c r="M248" s="64"/>
      <c r="N248" s="65"/>
      <c r="O248" s="64"/>
      <c r="P248" s="65"/>
      <c r="Q248" s="66"/>
      <c r="R248" s="67"/>
      <c r="S248" s="66"/>
      <c r="T248" s="67"/>
      <c r="U248" s="46">
        <f t="shared" si="43"/>
        <v>0</v>
      </c>
      <c r="V248" s="52">
        <f t="shared" si="43"/>
        <v>0</v>
      </c>
      <c r="W248" s="53">
        <f t="shared" si="44"/>
        <v>0</v>
      </c>
      <c r="X248" s="54">
        <f t="shared" si="45"/>
        <v>0</v>
      </c>
      <c r="Y248" s="55">
        <f t="shared" si="46"/>
        <v>0</v>
      </c>
      <c r="Z248" s="56"/>
    </row>
    <row r="249" spans="1:26" s="2" customFormat="1" ht="92.25" customHeight="1" x14ac:dyDescent="0.25">
      <c r="A249" s="57">
        <v>10</v>
      </c>
      <c r="B249" s="58" t="s">
        <v>23</v>
      </c>
      <c r="C249" s="162"/>
      <c r="D249" s="164"/>
      <c r="E249" s="59">
        <v>1</v>
      </c>
      <c r="F249" s="60">
        <v>8409</v>
      </c>
      <c r="G249" s="61">
        <v>0</v>
      </c>
      <c r="H249" s="62">
        <v>0</v>
      </c>
      <c r="I249" s="61">
        <v>2</v>
      </c>
      <c r="J249" s="63">
        <v>71000</v>
      </c>
      <c r="K249" s="46">
        <f t="shared" si="42"/>
        <v>2</v>
      </c>
      <c r="L249" s="47">
        <f t="shared" si="42"/>
        <v>71000</v>
      </c>
      <c r="M249" s="64">
        <v>0</v>
      </c>
      <c r="N249" s="65">
        <v>0</v>
      </c>
      <c r="O249" s="64">
        <v>0</v>
      </c>
      <c r="P249" s="65">
        <v>0</v>
      </c>
      <c r="Q249" s="66">
        <v>0</v>
      </c>
      <c r="R249" s="67">
        <v>0</v>
      </c>
      <c r="S249" s="66">
        <v>2</v>
      </c>
      <c r="T249" s="67">
        <v>70989.45</v>
      </c>
      <c r="U249" s="46">
        <f t="shared" si="43"/>
        <v>2</v>
      </c>
      <c r="V249" s="52">
        <f t="shared" si="43"/>
        <v>70989.45</v>
      </c>
      <c r="W249" s="53">
        <f t="shared" si="44"/>
        <v>0</v>
      </c>
      <c r="X249" s="54">
        <f t="shared" si="45"/>
        <v>0.99985140845070419</v>
      </c>
      <c r="Y249" s="55">
        <f t="shared" si="46"/>
        <v>0.99985140845070419</v>
      </c>
      <c r="Z249" s="56"/>
    </row>
    <row r="250" spans="1:26" s="2" customFormat="1" ht="153.75" customHeight="1" x14ac:dyDescent="0.25">
      <c r="A250" s="57">
        <v>11</v>
      </c>
      <c r="B250" s="58" t="s">
        <v>24</v>
      </c>
      <c r="C250" s="162"/>
      <c r="D250" s="164"/>
      <c r="E250" s="59">
        <v>6</v>
      </c>
      <c r="F250" s="60">
        <v>96165.16</v>
      </c>
      <c r="G250" s="61">
        <v>3</v>
      </c>
      <c r="H250" s="62">
        <v>31882.66</v>
      </c>
      <c r="I250" s="61">
        <v>1</v>
      </c>
      <c r="J250" s="63">
        <v>12000</v>
      </c>
      <c r="K250" s="46">
        <f t="shared" si="42"/>
        <v>4</v>
      </c>
      <c r="L250" s="47">
        <f t="shared" si="42"/>
        <v>43882.66</v>
      </c>
      <c r="M250" s="64">
        <v>0</v>
      </c>
      <c r="N250" s="65">
        <v>0</v>
      </c>
      <c r="O250" s="64">
        <v>0</v>
      </c>
      <c r="P250" s="65">
        <v>0</v>
      </c>
      <c r="Q250" s="66">
        <v>3</v>
      </c>
      <c r="R250" s="67">
        <v>31620.66</v>
      </c>
      <c r="S250" s="66">
        <v>1</v>
      </c>
      <c r="T250" s="67">
        <v>12000</v>
      </c>
      <c r="U250" s="46">
        <f t="shared" si="43"/>
        <v>4</v>
      </c>
      <c r="V250" s="52">
        <f t="shared" si="43"/>
        <v>43620.66</v>
      </c>
      <c r="W250" s="53">
        <f t="shared" si="44"/>
        <v>0.99178236696687161</v>
      </c>
      <c r="X250" s="54">
        <f t="shared" si="45"/>
        <v>1</v>
      </c>
      <c r="Y250" s="55">
        <f t="shared" si="46"/>
        <v>0.99402953239388858</v>
      </c>
      <c r="Z250" s="56"/>
    </row>
    <row r="251" spans="1:26" s="2" customFormat="1" ht="87" customHeight="1" x14ac:dyDescent="0.25">
      <c r="A251" s="57">
        <v>12</v>
      </c>
      <c r="B251" s="58" t="s">
        <v>27</v>
      </c>
      <c r="C251" s="162"/>
      <c r="D251" s="164"/>
      <c r="E251" s="59"/>
      <c r="F251" s="60"/>
      <c r="G251" s="61"/>
      <c r="H251" s="62"/>
      <c r="I251" s="61"/>
      <c r="J251" s="63"/>
      <c r="K251" s="46">
        <f t="shared" si="42"/>
        <v>0</v>
      </c>
      <c r="L251" s="47">
        <f t="shared" si="42"/>
        <v>0</v>
      </c>
      <c r="M251" s="64"/>
      <c r="N251" s="65"/>
      <c r="O251" s="64"/>
      <c r="P251" s="65"/>
      <c r="Q251" s="66"/>
      <c r="R251" s="67"/>
      <c r="S251" s="66"/>
      <c r="T251" s="67"/>
      <c r="U251" s="46">
        <f t="shared" si="43"/>
        <v>0</v>
      </c>
      <c r="V251" s="52">
        <f t="shared" si="43"/>
        <v>0</v>
      </c>
      <c r="W251" s="53">
        <f t="shared" si="44"/>
        <v>0</v>
      </c>
      <c r="X251" s="54">
        <f t="shared" si="45"/>
        <v>0</v>
      </c>
      <c r="Y251" s="55">
        <f t="shared" si="46"/>
        <v>0</v>
      </c>
      <c r="Z251" s="56"/>
    </row>
    <row r="252" spans="1:26" s="2" customFormat="1" ht="62.25" customHeight="1" thickBot="1" x14ac:dyDescent="0.3">
      <c r="A252" s="68">
        <v>13</v>
      </c>
      <c r="B252" s="69" t="s">
        <v>25</v>
      </c>
      <c r="C252" s="163"/>
      <c r="D252" s="165"/>
      <c r="E252" s="70">
        <v>6</v>
      </c>
      <c r="F252" s="71">
        <v>168067.56</v>
      </c>
      <c r="G252" s="72">
        <v>4</v>
      </c>
      <c r="H252" s="73">
        <v>44287.86</v>
      </c>
      <c r="I252" s="72">
        <v>2</v>
      </c>
      <c r="J252" s="74">
        <v>24000</v>
      </c>
      <c r="K252" s="75">
        <f t="shared" si="42"/>
        <v>6</v>
      </c>
      <c r="L252" s="76">
        <f t="shared" si="42"/>
        <v>68287.86</v>
      </c>
      <c r="M252" s="77">
        <v>0</v>
      </c>
      <c r="N252" s="78">
        <v>0</v>
      </c>
      <c r="O252" s="77">
        <v>0</v>
      </c>
      <c r="P252" s="78">
        <v>0</v>
      </c>
      <c r="Q252" s="79">
        <v>4</v>
      </c>
      <c r="R252" s="80">
        <v>39823.99</v>
      </c>
      <c r="S252" s="79">
        <v>2</v>
      </c>
      <c r="T252" s="80">
        <v>21455</v>
      </c>
      <c r="U252" s="46">
        <f t="shared" si="43"/>
        <v>6</v>
      </c>
      <c r="V252" s="52">
        <f t="shared" si="43"/>
        <v>61278.99</v>
      </c>
      <c r="W252" s="53">
        <f t="shared" si="44"/>
        <v>0.89920781902760705</v>
      </c>
      <c r="X252" s="54">
        <f t="shared" si="45"/>
        <v>0.8939583333333333</v>
      </c>
      <c r="Y252" s="55">
        <f t="shared" si="46"/>
        <v>0.89736286947636079</v>
      </c>
      <c r="Z252" s="56"/>
    </row>
    <row r="253" spans="1:26" s="2" customFormat="1" ht="29.25" customHeight="1" thickBot="1" x14ac:dyDescent="0.3">
      <c r="A253" s="144" t="s">
        <v>47</v>
      </c>
      <c r="B253" s="145"/>
      <c r="C253" s="81">
        <f>C240</f>
        <v>1259074.25</v>
      </c>
      <c r="D253" s="81">
        <f>D240</f>
        <v>165509.37999999989</v>
      </c>
      <c r="E253" s="82">
        <f>SUM(E240:E252)</f>
        <v>33</v>
      </c>
      <c r="F253" s="83">
        <f>SUM(F240:F252)</f>
        <v>783178.55</v>
      </c>
      <c r="G253" s="82">
        <f>SUM(G240:G252)</f>
        <v>25</v>
      </c>
      <c r="H253" s="83">
        <f>SUM(H240:H252)</f>
        <v>514274.24999999994</v>
      </c>
      <c r="I253" s="82">
        <f t="shared" ref="I253:V253" si="47">SUM(I240:I252)</f>
        <v>28</v>
      </c>
      <c r="J253" s="83">
        <f t="shared" si="47"/>
        <v>744800</v>
      </c>
      <c r="K253" s="82">
        <f t="shared" si="47"/>
        <v>53</v>
      </c>
      <c r="L253" s="83">
        <f t="shared" si="47"/>
        <v>1259074.25</v>
      </c>
      <c r="M253" s="82">
        <f t="shared" si="47"/>
        <v>0</v>
      </c>
      <c r="N253" s="84">
        <f t="shared" si="47"/>
        <v>0</v>
      </c>
      <c r="O253" s="85">
        <f t="shared" si="47"/>
        <v>0</v>
      </c>
      <c r="P253" s="86">
        <f t="shared" si="47"/>
        <v>0</v>
      </c>
      <c r="Q253" s="85">
        <f t="shared" si="47"/>
        <v>25</v>
      </c>
      <c r="R253" s="87">
        <f t="shared" si="47"/>
        <v>484361.05999999994</v>
      </c>
      <c r="S253" s="85">
        <f t="shared" si="47"/>
        <v>27</v>
      </c>
      <c r="T253" s="87">
        <f t="shared" si="47"/>
        <v>609203.80999999994</v>
      </c>
      <c r="U253" s="85">
        <f t="shared" si="47"/>
        <v>52</v>
      </c>
      <c r="V253" s="87">
        <f t="shared" si="47"/>
        <v>1093564.8700000001</v>
      </c>
      <c r="W253" s="88">
        <f>IFERROR(R253/H253,0)</f>
        <v>0.94183416727553437</v>
      </c>
      <c r="X253" s="89">
        <f t="shared" si="45"/>
        <v>0.8179428168635875</v>
      </c>
      <c r="Y253" s="89">
        <f t="shared" si="46"/>
        <v>0.86854676759531868</v>
      </c>
    </row>
    <row r="254" spans="1:26" s="2" customFormat="1" ht="29.25" customHeight="1" thickBot="1" x14ac:dyDescent="0.45">
      <c r="A254" s="90"/>
      <c r="B254" s="90"/>
      <c r="C254" s="91"/>
      <c r="D254" s="91"/>
      <c r="E254" s="92"/>
      <c r="F254" s="91"/>
      <c r="G254" s="92"/>
      <c r="H254" s="93"/>
      <c r="I254" s="94"/>
      <c r="J254" s="93"/>
      <c r="K254" s="95"/>
      <c r="L254" s="93"/>
      <c r="M254" s="94"/>
      <c r="N254" s="93"/>
      <c r="O254" s="94"/>
      <c r="P254" s="93"/>
      <c r="Q254" s="94"/>
      <c r="R254" s="93"/>
      <c r="S254" s="94"/>
      <c r="T254" s="96" t="s">
        <v>48</v>
      </c>
      <c r="U254" s="97">
        <v>4.2549000000000001</v>
      </c>
      <c r="V254" s="98">
        <f>V253/U254</f>
        <v>257013.06023643332</v>
      </c>
      <c r="W254" s="99"/>
      <c r="X254" s="99"/>
      <c r="Y254" s="100"/>
    </row>
    <row r="255" spans="1:26" s="2" customFormat="1" ht="15.75" thickTop="1" x14ac:dyDescent="0.25">
      <c r="A255" s="146" t="s">
        <v>92</v>
      </c>
      <c r="B255" s="147"/>
      <c r="C255" s="147"/>
      <c r="D255" s="147"/>
      <c r="E255" s="147"/>
      <c r="F255" s="147"/>
      <c r="G255" s="147"/>
      <c r="H255" s="147"/>
      <c r="I255" s="147"/>
      <c r="J255" s="147"/>
      <c r="K255" s="147"/>
      <c r="L255" s="147"/>
      <c r="M255" s="147"/>
      <c r="N255" s="147"/>
      <c r="O255" s="148"/>
      <c r="P255" s="106"/>
      <c r="U255" s="7"/>
    </row>
    <row r="256" spans="1:26" s="2" customFormat="1" ht="18.75" x14ac:dyDescent="0.3">
      <c r="A256" s="149"/>
      <c r="B256" s="150"/>
      <c r="C256" s="150"/>
      <c r="D256" s="150"/>
      <c r="E256" s="150"/>
      <c r="F256" s="150"/>
      <c r="G256" s="150"/>
      <c r="H256" s="150"/>
      <c r="I256" s="150"/>
      <c r="J256" s="150"/>
      <c r="K256" s="150"/>
      <c r="L256" s="150"/>
      <c r="M256" s="150"/>
      <c r="N256" s="150"/>
      <c r="O256" s="151"/>
      <c r="P256" s="106"/>
      <c r="T256" s="101"/>
      <c r="U256" s="7"/>
    </row>
    <row r="257" spans="1:38" s="2" customFormat="1" ht="15.75" x14ac:dyDescent="0.25">
      <c r="A257" s="149"/>
      <c r="B257" s="150"/>
      <c r="C257" s="150"/>
      <c r="D257" s="150"/>
      <c r="E257" s="150"/>
      <c r="F257" s="150"/>
      <c r="G257" s="150"/>
      <c r="H257" s="150"/>
      <c r="I257" s="150"/>
      <c r="J257" s="150"/>
      <c r="K257" s="150"/>
      <c r="L257" s="150"/>
      <c r="M257" s="150"/>
      <c r="N257" s="150"/>
      <c r="O257" s="151"/>
      <c r="P257" s="106"/>
      <c r="S257" s="102"/>
      <c r="T257" s="103"/>
      <c r="U257" s="7"/>
    </row>
    <row r="258" spans="1:38" s="2" customFormat="1" ht="15.75" x14ac:dyDescent="0.25">
      <c r="A258" s="149"/>
      <c r="B258" s="150"/>
      <c r="C258" s="150"/>
      <c r="D258" s="150"/>
      <c r="E258" s="150"/>
      <c r="F258" s="150"/>
      <c r="G258" s="150"/>
      <c r="H258" s="150"/>
      <c r="I258" s="150"/>
      <c r="J258" s="150"/>
      <c r="K258" s="150"/>
      <c r="L258" s="150"/>
      <c r="M258" s="150"/>
      <c r="N258" s="150"/>
      <c r="O258" s="151"/>
      <c r="P258" s="106"/>
      <c r="S258" s="102"/>
      <c r="T258" s="104"/>
      <c r="U258" s="7"/>
    </row>
    <row r="259" spans="1:38" s="2" customFormat="1" ht="15.75" x14ac:dyDescent="0.25">
      <c r="A259" s="149"/>
      <c r="B259" s="150"/>
      <c r="C259" s="150"/>
      <c r="D259" s="150"/>
      <c r="E259" s="150"/>
      <c r="F259" s="150"/>
      <c r="G259" s="150"/>
      <c r="H259" s="150"/>
      <c r="I259" s="150"/>
      <c r="J259" s="150"/>
      <c r="K259" s="150"/>
      <c r="L259" s="150"/>
      <c r="M259" s="150"/>
      <c r="N259" s="150"/>
      <c r="O259" s="151"/>
      <c r="P259" s="106"/>
      <c r="S259" s="102"/>
      <c r="T259" s="104"/>
      <c r="U259" s="7"/>
    </row>
    <row r="260" spans="1:38" s="2" customFormat="1" ht="15.75" x14ac:dyDescent="0.25">
      <c r="A260" s="149"/>
      <c r="B260" s="150"/>
      <c r="C260" s="150"/>
      <c r="D260" s="150"/>
      <c r="E260" s="150"/>
      <c r="F260" s="150"/>
      <c r="G260" s="150"/>
      <c r="H260" s="150"/>
      <c r="I260" s="150"/>
      <c r="J260" s="150"/>
      <c r="K260" s="150"/>
      <c r="L260" s="150"/>
      <c r="M260" s="150"/>
      <c r="N260" s="150"/>
      <c r="O260" s="151"/>
      <c r="P260" s="106"/>
      <c r="S260" s="102"/>
      <c r="T260" s="104"/>
      <c r="U260" s="7"/>
    </row>
    <row r="261" spans="1:38" s="2" customFormat="1" ht="15.75" x14ac:dyDescent="0.25">
      <c r="A261" s="149"/>
      <c r="B261" s="150"/>
      <c r="C261" s="150"/>
      <c r="D261" s="150"/>
      <c r="E261" s="150"/>
      <c r="F261" s="150"/>
      <c r="G261" s="150"/>
      <c r="H261" s="150"/>
      <c r="I261" s="150"/>
      <c r="J261" s="150"/>
      <c r="K261" s="150"/>
      <c r="L261" s="150"/>
      <c r="M261" s="150"/>
      <c r="N261" s="150"/>
      <c r="O261" s="151"/>
      <c r="P261" s="106"/>
      <c r="S261" s="102"/>
      <c r="T261" s="105"/>
      <c r="U261" s="7"/>
    </row>
    <row r="262" spans="1:38" s="2" customFormat="1" x14ac:dyDescent="0.25">
      <c r="A262" s="149"/>
      <c r="B262" s="150"/>
      <c r="C262" s="150"/>
      <c r="D262" s="150"/>
      <c r="E262" s="150"/>
      <c r="F262" s="150"/>
      <c r="G262" s="150"/>
      <c r="H262" s="150"/>
      <c r="I262" s="150"/>
      <c r="J262" s="150"/>
      <c r="K262" s="150"/>
      <c r="L262" s="150"/>
      <c r="M262" s="150"/>
      <c r="N262" s="150"/>
      <c r="O262" s="151"/>
      <c r="P262" s="106"/>
      <c r="U262" s="7"/>
    </row>
    <row r="263" spans="1:38" s="2" customFormat="1" ht="15.75" thickBot="1" x14ac:dyDescent="0.3">
      <c r="A263" s="152"/>
      <c r="B263" s="153"/>
      <c r="C263" s="153"/>
      <c r="D263" s="153"/>
      <c r="E263" s="153"/>
      <c r="F263" s="153"/>
      <c r="G263" s="153"/>
      <c r="H263" s="153"/>
      <c r="I263" s="153"/>
      <c r="J263" s="153"/>
      <c r="K263" s="153"/>
      <c r="L263" s="153"/>
      <c r="M263" s="153"/>
      <c r="N263" s="153"/>
      <c r="O263" s="154"/>
      <c r="P263" s="106"/>
      <c r="U263" s="7"/>
    </row>
    <row r="264" spans="1:38" s="2" customFormat="1" ht="15.75" thickTop="1" x14ac:dyDescent="0.25">
      <c r="E264" s="1"/>
      <c r="F264" s="1"/>
      <c r="K264" s="7"/>
      <c r="U264" s="7"/>
    </row>
    <row r="267" spans="1:38" s="2" customFormat="1" ht="26.25" x14ac:dyDescent="0.4">
      <c r="A267" s="12"/>
      <c r="B267" s="13" t="s">
        <v>57</v>
      </c>
      <c r="C267" s="14"/>
      <c r="D267" s="14"/>
      <c r="E267" s="15"/>
      <c r="F267" s="16"/>
      <c r="G267" s="14"/>
      <c r="H267" s="17"/>
      <c r="I267" s="18"/>
      <c r="J267" s="17"/>
      <c r="K267" s="18"/>
      <c r="L267" s="17"/>
      <c r="M267" s="18"/>
      <c r="N267" s="17"/>
      <c r="O267" s="14"/>
      <c r="P267" s="17"/>
      <c r="Q267" s="14"/>
      <c r="R267" s="17"/>
      <c r="S267" s="18"/>
      <c r="T267" s="17"/>
      <c r="U267" s="14"/>
      <c r="V267" s="17"/>
      <c r="W267" s="17"/>
      <c r="X267" s="18"/>
      <c r="Y267" s="17"/>
      <c r="Z267" s="17"/>
      <c r="AA267" s="18"/>
      <c r="AB267" s="14"/>
      <c r="AC267" s="14"/>
      <c r="AD267" s="14"/>
      <c r="AE267" s="14"/>
      <c r="AF267" s="14"/>
      <c r="AG267" s="18"/>
      <c r="AH267" s="14"/>
      <c r="AI267" s="14"/>
      <c r="AJ267" s="14"/>
      <c r="AK267" s="14"/>
      <c r="AL267" s="14"/>
    </row>
    <row r="268" spans="1:38" ht="15.75" thickBot="1" x14ac:dyDescent="0.3"/>
    <row r="269" spans="1:38" s="2" customFormat="1" ht="52.5" customHeight="1" thickBot="1" x14ac:dyDescent="0.3">
      <c r="A269" s="124" t="s">
        <v>3</v>
      </c>
      <c r="B269" s="125"/>
      <c r="C269" s="128" t="s">
        <v>32</v>
      </c>
      <c r="D269" s="129"/>
      <c r="E269" s="130" t="s">
        <v>0</v>
      </c>
      <c r="F269" s="131"/>
      <c r="G269" s="132" t="s">
        <v>1</v>
      </c>
      <c r="H269" s="132"/>
      <c r="I269" s="132"/>
      <c r="J269" s="132"/>
      <c r="K269" s="132"/>
      <c r="L269" s="133"/>
      <c r="M269" s="134" t="s">
        <v>33</v>
      </c>
      <c r="N269" s="135"/>
      <c r="O269" s="135"/>
      <c r="P269" s="136"/>
      <c r="Q269" s="137" t="s">
        <v>34</v>
      </c>
      <c r="R269" s="138"/>
      <c r="S269" s="138"/>
      <c r="T269" s="138"/>
      <c r="U269" s="138"/>
      <c r="V269" s="139"/>
      <c r="W269" s="107" t="s">
        <v>35</v>
      </c>
      <c r="X269" s="108"/>
      <c r="Y269" s="109"/>
    </row>
    <row r="270" spans="1:38" s="2" customFormat="1" ht="52.5" customHeight="1" thickBot="1" x14ac:dyDescent="0.3">
      <c r="A270" s="126"/>
      <c r="B270" s="127"/>
      <c r="C270" s="110" t="s">
        <v>36</v>
      </c>
      <c r="D270" s="112" t="s">
        <v>37</v>
      </c>
      <c r="E270" s="114" t="s">
        <v>4</v>
      </c>
      <c r="F270" s="114" t="s">
        <v>5</v>
      </c>
      <c r="G270" s="116" t="s">
        <v>6</v>
      </c>
      <c r="H270" s="118" t="s">
        <v>7</v>
      </c>
      <c r="I270" s="118" t="s">
        <v>8</v>
      </c>
      <c r="J270" s="120" t="s">
        <v>9</v>
      </c>
      <c r="K270" s="122" t="s">
        <v>2</v>
      </c>
      <c r="L270" s="123"/>
      <c r="M270" s="140" t="s">
        <v>38</v>
      </c>
      <c r="N270" s="141"/>
      <c r="O270" s="140" t="s">
        <v>39</v>
      </c>
      <c r="P270" s="141"/>
      <c r="Q270" s="142" t="s">
        <v>40</v>
      </c>
      <c r="R270" s="143"/>
      <c r="S270" s="138" t="s">
        <v>41</v>
      </c>
      <c r="T270" s="139"/>
      <c r="U270" s="137" t="s">
        <v>2</v>
      </c>
      <c r="V270" s="139"/>
      <c r="W270" s="155" t="s">
        <v>42</v>
      </c>
      <c r="X270" s="157" t="s">
        <v>43</v>
      </c>
      <c r="Y270" s="109" t="s">
        <v>44</v>
      </c>
    </row>
    <row r="271" spans="1:38" s="2" customFormat="1" ht="139.5" customHeight="1" thickBot="1" x14ac:dyDescent="0.3">
      <c r="A271" s="126"/>
      <c r="B271" s="127"/>
      <c r="C271" s="111"/>
      <c r="D271" s="113"/>
      <c r="E271" s="115"/>
      <c r="F271" s="115"/>
      <c r="G271" s="117"/>
      <c r="H271" s="119"/>
      <c r="I271" s="119"/>
      <c r="J271" s="121"/>
      <c r="K271" s="19" t="s">
        <v>10</v>
      </c>
      <c r="L271" s="20" t="s">
        <v>11</v>
      </c>
      <c r="M271" s="21" t="s">
        <v>12</v>
      </c>
      <c r="N271" s="22" t="s">
        <v>13</v>
      </c>
      <c r="O271" s="21" t="s">
        <v>14</v>
      </c>
      <c r="P271" s="22" t="s">
        <v>15</v>
      </c>
      <c r="Q271" s="23" t="s">
        <v>6</v>
      </c>
      <c r="R271" s="24" t="s">
        <v>7</v>
      </c>
      <c r="S271" s="25" t="s">
        <v>16</v>
      </c>
      <c r="T271" s="26" t="s">
        <v>17</v>
      </c>
      <c r="U271" s="27" t="s">
        <v>18</v>
      </c>
      <c r="V271" s="28" t="s">
        <v>19</v>
      </c>
      <c r="W271" s="156"/>
      <c r="X271" s="158"/>
      <c r="Y271" s="159"/>
    </row>
    <row r="272" spans="1:38" s="2" customFormat="1" ht="38.25" customHeight="1" thickBot="1" x14ac:dyDescent="0.3">
      <c r="A272" s="160">
        <v>1</v>
      </c>
      <c r="B272" s="161"/>
      <c r="C272" s="29">
        <v>2</v>
      </c>
      <c r="D272" s="30">
        <v>3</v>
      </c>
      <c r="E272" s="31">
        <v>4</v>
      </c>
      <c r="F272" s="32">
        <v>5</v>
      </c>
      <c r="G272" s="33">
        <v>6</v>
      </c>
      <c r="H272" s="34">
        <v>7</v>
      </c>
      <c r="I272" s="34">
        <v>8</v>
      </c>
      <c r="J272" s="34">
        <v>9</v>
      </c>
      <c r="K272" s="34">
        <v>10</v>
      </c>
      <c r="L272" s="34">
        <v>11</v>
      </c>
      <c r="M272" s="35">
        <v>12</v>
      </c>
      <c r="N272" s="35">
        <v>13</v>
      </c>
      <c r="O272" s="35">
        <v>14</v>
      </c>
      <c r="P272" s="35">
        <v>15</v>
      </c>
      <c r="Q272" s="36">
        <v>16</v>
      </c>
      <c r="R272" s="36">
        <v>17</v>
      </c>
      <c r="S272" s="36">
        <v>18</v>
      </c>
      <c r="T272" s="36">
        <v>19</v>
      </c>
      <c r="U272" s="36">
        <v>20</v>
      </c>
      <c r="V272" s="36">
        <v>21</v>
      </c>
      <c r="W272" s="37">
        <v>22</v>
      </c>
      <c r="X272" s="37">
        <v>23</v>
      </c>
      <c r="Y272" s="38">
        <v>24</v>
      </c>
    </row>
    <row r="273" spans="1:26" s="2" customFormat="1" ht="108.75" customHeight="1" x14ac:dyDescent="0.25">
      <c r="A273" s="39">
        <v>1</v>
      </c>
      <c r="B273" s="40" t="s">
        <v>45</v>
      </c>
      <c r="C273" s="162">
        <f>L286</f>
        <v>1731609.03</v>
      </c>
      <c r="D273" s="164">
        <f>C273-V286</f>
        <v>84164.5</v>
      </c>
      <c r="E273" s="41"/>
      <c r="F273" s="42"/>
      <c r="G273" s="43"/>
      <c r="H273" s="44"/>
      <c r="I273" s="43"/>
      <c r="J273" s="45"/>
      <c r="K273" s="46">
        <f>G273+I273</f>
        <v>0</v>
      </c>
      <c r="L273" s="47">
        <f>H273+J273</f>
        <v>0</v>
      </c>
      <c r="M273" s="48"/>
      <c r="N273" s="49"/>
      <c r="O273" s="48"/>
      <c r="P273" s="49"/>
      <c r="Q273" s="50"/>
      <c r="R273" s="51"/>
      <c r="S273" s="50"/>
      <c r="T273" s="51"/>
      <c r="U273" s="46">
        <f>Q273+S273</f>
        <v>0</v>
      </c>
      <c r="V273" s="52">
        <f>R273+T273</f>
        <v>0</v>
      </c>
      <c r="W273" s="53">
        <f>IFERROR(R273/H273,0)</f>
        <v>0</v>
      </c>
      <c r="X273" s="54">
        <f>IFERROR((T273+P273)/J273,0)</f>
        <v>0</v>
      </c>
      <c r="Y273" s="55">
        <f>IFERROR((V273+P273)/L273,0)</f>
        <v>0</v>
      </c>
      <c r="Z273" s="56"/>
    </row>
    <row r="274" spans="1:26" s="2" customFormat="1" ht="87" customHeight="1" x14ac:dyDescent="0.25">
      <c r="A274" s="57">
        <v>2</v>
      </c>
      <c r="B274" s="58" t="s">
        <v>29</v>
      </c>
      <c r="C274" s="162"/>
      <c r="D274" s="164"/>
      <c r="E274" s="59"/>
      <c r="F274" s="60"/>
      <c r="G274" s="61"/>
      <c r="H274" s="62"/>
      <c r="I274" s="61"/>
      <c r="J274" s="63"/>
      <c r="K274" s="46">
        <f t="shared" ref="K274:L285" si="48">G274+I274</f>
        <v>0</v>
      </c>
      <c r="L274" s="47">
        <f t="shared" si="48"/>
        <v>0</v>
      </c>
      <c r="M274" s="64"/>
      <c r="N274" s="65"/>
      <c r="O274" s="64"/>
      <c r="P274" s="65"/>
      <c r="Q274" s="66"/>
      <c r="R274" s="67"/>
      <c r="S274" s="66"/>
      <c r="T274" s="67"/>
      <c r="U274" s="46">
        <f t="shared" ref="U274:V285" si="49">Q274+S274</f>
        <v>0</v>
      </c>
      <c r="V274" s="52">
        <f>R274+T274</f>
        <v>0</v>
      </c>
      <c r="W274" s="53">
        <f t="shared" ref="W274:W285" si="50">IFERROR(R274/H274,0)</f>
        <v>0</v>
      </c>
      <c r="X274" s="54">
        <f t="shared" ref="X274:X286" si="51">IFERROR((T274+P274)/J274,0)</f>
        <v>0</v>
      </c>
      <c r="Y274" s="55">
        <f t="shared" ref="Y274:Y286" si="52">IFERROR((V274+P274)/L274,0)</f>
        <v>0</v>
      </c>
      <c r="Z274" s="56"/>
    </row>
    <row r="275" spans="1:26" s="2" customFormat="1" ht="85.5" customHeight="1" x14ac:dyDescent="0.25">
      <c r="A275" s="57">
        <v>3</v>
      </c>
      <c r="B275" s="58" t="s">
        <v>26</v>
      </c>
      <c r="C275" s="162"/>
      <c r="D275" s="164"/>
      <c r="E275" s="59">
        <v>1</v>
      </c>
      <c r="F275" s="60">
        <v>20000</v>
      </c>
      <c r="G275" s="61">
        <v>1</v>
      </c>
      <c r="H275" s="62">
        <v>20000</v>
      </c>
      <c r="I275" s="61">
        <v>0</v>
      </c>
      <c r="J275" s="63">
        <v>0</v>
      </c>
      <c r="K275" s="46">
        <f t="shared" si="48"/>
        <v>1</v>
      </c>
      <c r="L275" s="47">
        <f t="shared" si="48"/>
        <v>20000</v>
      </c>
      <c r="M275" s="64">
        <v>0</v>
      </c>
      <c r="N275" s="65">
        <v>0</v>
      </c>
      <c r="O275" s="64">
        <v>0</v>
      </c>
      <c r="P275" s="65">
        <v>0</v>
      </c>
      <c r="Q275" s="66">
        <v>1</v>
      </c>
      <c r="R275" s="67">
        <v>20000</v>
      </c>
      <c r="S275" s="66">
        <v>0</v>
      </c>
      <c r="T275" s="67">
        <v>0</v>
      </c>
      <c r="U275" s="46">
        <f t="shared" si="49"/>
        <v>1</v>
      </c>
      <c r="V275" s="52">
        <f t="shared" si="49"/>
        <v>20000</v>
      </c>
      <c r="W275" s="53">
        <f t="shared" si="50"/>
        <v>1</v>
      </c>
      <c r="X275" s="54">
        <f t="shared" si="51"/>
        <v>0</v>
      </c>
      <c r="Y275" s="55">
        <f t="shared" si="52"/>
        <v>1</v>
      </c>
      <c r="Z275" s="56"/>
    </row>
    <row r="276" spans="1:26" s="2" customFormat="1" ht="137.25" customHeight="1" x14ac:dyDescent="0.25">
      <c r="A276" s="57">
        <v>4</v>
      </c>
      <c r="B276" s="58" t="s">
        <v>20</v>
      </c>
      <c r="C276" s="162"/>
      <c r="D276" s="164"/>
      <c r="E276" s="59">
        <v>4</v>
      </c>
      <c r="F276" s="60">
        <v>157755</v>
      </c>
      <c r="G276" s="61">
        <v>2</v>
      </c>
      <c r="H276" s="62">
        <v>124530</v>
      </c>
      <c r="I276" s="61">
        <v>1</v>
      </c>
      <c r="J276" s="63">
        <v>19950</v>
      </c>
      <c r="K276" s="46">
        <f t="shared" si="48"/>
        <v>3</v>
      </c>
      <c r="L276" s="47">
        <f t="shared" si="48"/>
        <v>144480</v>
      </c>
      <c r="M276" s="64">
        <v>0</v>
      </c>
      <c r="N276" s="65">
        <v>0</v>
      </c>
      <c r="O276" s="64">
        <v>0</v>
      </c>
      <c r="P276" s="65">
        <v>0</v>
      </c>
      <c r="Q276" s="66">
        <v>2</v>
      </c>
      <c r="R276" s="67">
        <v>124530</v>
      </c>
      <c r="S276" s="66">
        <v>1</v>
      </c>
      <c r="T276" s="67">
        <v>19950</v>
      </c>
      <c r="U276" s="46">
        <f t="shared" si="49"/>
        <v>3</v>
      </c>
      <c r="V276" s="52">
        <f t="shared" si="49"/>
        <v>144480</v>
      </c>
      <c r="W276" s="53">
        <f t="shared" si="50"/>
        <v>1</v>
      </c>
      <c r="X276" s="54">
        <f t="shared" si="51"/>
        <v>1</v>
      </c>
      <c r="Y276" s="55">
        <f t="shared" si="52"/>
        <v>1</v>
      </c>
      <c r="Z276" s="56"/>
    </row>
    <row r="277" spans="1:26" s="2" customFormat="1" ht="171.75" customHeight="1" x14ac:dyDescent="0.25">
      <c r="A277" s="57">
        <v>5</v>
      </c>
      <c r="B277" s="58" t="s">
        <v>30</v>
      </c>
      <c r="C277" s="162"/>
      <c r="D277" s="164"/>
      <c r="E277" s="59"/>
      <c r="F277" s="60"/>
      <c r="G277" s="61"/>
      <c r="H277" s="62"/>
      <c r="I277" s="61"/>
      <c r="J277" s="63"/>
      <c r="K277" s="46">
        <f t="shared" si="48"/>
        <v>0</v>
      </c>
      <c r="L277" s="47">
        <f t="shared" si="48"/>
        <v>0</v>
      </c>
      <c r="M277" s="64"/>
      <c r="N277" s="65"/>
      <c r="O277" s="64"/>
      <c r="P277" s="65"/>
      <c r="Q277" s="66"/>
      <c r="R277" s="67"/>
      <c r="S277" s="66"/>
      <c r="T277" s="67"/>
      <c r="U277" s="46">
        <f t="shared" si="49"/>
        <v>0</v>
      </c>
      <c r="V277" s="52">
        <f t="shared" si="49"/>
        <v>0</v>
      </c>
      <c r="W277" s="53">
        <f t="shared" si="50"/>
        <v>0</v>
      </c>
      <c r="X277" s="54">
        <f t="shared" si="51"/>
        <v>0</v>
      </c>
      <c r="Y277" s="55">
        <f t="shared" si="52"/>
        <v>0</v>
      </c>
      <c r="Z277" s="56"/>
    </row>
    <row r="278" spans="1:26" s="2" customFormat="1" ht="116.25" customHeight="1" x14ac:dyDescent="0.25">
      <c r="A278" s="57">
        <v>6</v>
      </c>
      <c r="B278" s="58" t="s">
        <v>21</v>
      </c>
      <c r="C278" s="162"/>
      <c r="D278" s="164"/>
      <c r="E278" s="59">
        <v>6</v>
      </c>
      <c r="F278" s="60">
        <v>323271.39</v>
      </c>
      <c r="G278" s="61">
        <v>2</v>
      </c>
      <c r="H278" s="62">
        <v>150362.75</v>
      </c>
      <c r="I278" s="61">
        <v>0</v>
      </c>
      <c r="J278" s="63">
        <v>0</v>
      </c>
      <c r="K278" s="46">
        <f t="shared" si="48"/>
        <v>2</v>
      </c>
      <c r="L278" s="47">
        <f t="shared" si="48"/>
        <v>150362.75</v>
      </c>
      <c r="M278" s="64">
        <v>0</v>
      </c>
      <c r="N278" s="65">
        <v>0</v>
      </c>
      <c r="O278" s="64">
        <v>0</v>
      </c>
      <c r="P278" s="65">
        <v>0</v>
      </c>
      <c r="Q278" s="66">
        <v>2</v>
      </c>
      <c r="R278" s="67">
        <v>140225.26</v>
      </c>
      <c r="S278" s="66">
        <v>0</v>
      </c>
      <c r="T278" s="67">
        <v>0</v>
      </c>
      <c r="U278" s="46">
        <f t="shared" si="49"/>
        <v>2</v>
      </c>
      <c r="V278" s="52">
        <f t="shared" si="49"/>
        <v>140225.26</v>
      </c>
      <c r="W278" s="53">
        <f t="shared" si="50"/>
        <v>0.93257977790376945</v>
      </c>
      <c r="X278" s="54">
        <f t="shared" si="51"/>
        <v>0</v>
      </c>
      <c r="Y278" s="55">
        <f t="shared" si="52"/>
        <v>0.93257977790376945</v>
      </c>
      <c r="Z278" s="56"/>
    </row>
    <row r="279" spans="1:26" s="2" customFormat="1" ht="65.25" customHeight="1" x14ac:dyDescent="0.25">
      <c r="A279" s="57">
        <v>7</v>
      </c>
      <c r="B279" s="58" t="s">
        <v>28</v>
      </c>
      <c r="C279" s="162"/>
      <c r="D279" s="164"/>
      <c r="E279" s="59"/>
      <c r="F279" s="60"/>
      <c r="G279" s="61"/>
      <c r="H279" s="62"/>
      <c r="I279" s="61"/>
      <c r="J279" s="63"/>
      <c r="K279" s="46">
        <f t="shared" si="48"/>
        <v>0</v>
      </c>
      <c r="L279" s="47">
        <f t="shared" si="48"/>
        <v>0</v>
      </c>
      <c r="M279" s="64"/>
      <c r="N279" s="65"/>
      <c r="O279" s="64"/>
      <c r="P279" s="65"/>
      <c r="Q279" s="66"/>
      <c r="R279" s="67"/>
      <c r="S279" s="66"/>
      <c r="T279" s="67"/>
      <c r="U279" s="46">
        <f t="shared" si="49"/>
        <v>0</v>
      </c>
      <c r="V279" s="52">
        <f t="shared" si="49"/>
        <v>0</v>
      </c>
      <c r="W279" s="53">
        <f t="shared" si="50"/>
        <v>0</v>
      </c>
      <c r="X279" s="54">
        <f t="shared" si="51"/>
        <v>0</v>
      </c>
      <c r="Y279" s="55">
        <f t="shared" si="52"/>
        <v>0</v>
      </c>
      <c r="Z279" s="56"/>
    </row>
    <row r="280" spans="1:26" s="2" customFormat="1" ht="59.25" customHeight="1" x14ac:dyDescent="0.25">
      <c r="A280" s="57">
        <v>8</v>
      </c>
      <c r="B280" s="58" t="s">
        <v>46</v>
      </c>
      <c r="C280" s="162"/>
      <c r="D280" s="164"/>
      <c r="E280" s="59"/>
      <c r="F280" s="60"/>
      <c r="G280" s="61"/>
      <c r="H280" s="62"/>
      <c r="I280" s="61">
        <v>11</v>
      </c>
      <c r="J280" s="63">
        <v>201352</v>
      </c>
      <c r="K280" s="46">
        <f t="shared" si="48"/>
        <v>11</v>
      </c>
      <c r="L280" s="47">
        <f t="shared" si="48"/>
        <v>201352</v>
      </c>
      <c r="M280" s="64"/>
      <c r="N280" s="65"/>
      <c r="O280" s="64">
        <v>0</v>
      </c>
      <c r="P280" s="65">
        <v>0</v>
      </c>
      <c r="Q280" s="66"/>
      <c r="R280" s="67"/>
      <c r="S280" s="66">
        <v>10</v>
      </c>
      <c r="T280" s="67">
        <v>180672</v>
      </c>
      <c r="U280" s="46">
        <f t="shared" si="49"/>
        <v>10</v>
      </c>
      <c r="V280" s="52">
        <f t="shared" si="49"/>
        <v>180672</v>
      </c>
      <c r="W280" s="53">
        <f t="shared" si="50"/>
        <v>0</v>
      </c>
      <c r="X280" s="54">
        <f t="shared" si="51"/>
        <v>0.89729429059557397</v>
      </c>
      <c r="Y280" s="55">
        <f t="shared" si="52"/>
        <v>0.89729429059557397</v>
      </c>
      <c r="Z280" s="56"/>
    </row>
    <row r="281" spans="1:26" s="2" customFormat="1" ht="71.25" customHeight="1" x14ac:dyDescent="0.25">
      <c r="A281" s="57">
        <v>9</v>
      </c>
      <c r="B281" s="58" t="s">
        <v>22</v>
      </c>
      <c r="C281" s="162"/>
      <c r="D281" s="164"/>
      <c r="E281" s="59">
        <v>1</v>
      </c>
      <c r="F281" s="60">
        <v>34902.57</v>
      </c>
      <c r="G281" s="61">
        <v>0</v>
      </c>
      <c r="H281" s="62">
        <v>0</v>
      </c>
      <c r="I281" s="61">
        <v>0</v>
      </c>
      <c r="J281" s="63">
        <v>0</v>
      </c>
      <c r="K281" s="46">
        <f t="shared" si="48"/>
        <v>0</v>
      </c>
      <c r="L281" s="47">
        <f t="shared" si="48"/>
        <v>0</v>
      </c>
      <c r="M281" s="64">
        <v>0</v>
      </c>
      <c r="N281" s="65">
        <v>0</v>
      </c>
      <c r="O281" s="64">
        <v>0</v>
      </c>
      <c r="P281" s="65">
        <v>0</v>
      </c>
      <c r="Q281" s="66">
        <v>0</v>
      </c>
      <c r="R281" s="67">
        <v>0</v>
      </c>
      <c r="S281" s="66">
        <v>0</v>
      </c>
      <c r="T281" s="67">
        <v>0</v>
      </c>
      <c r="U281" s="46">
        <f t="shared" si="49"/>
        <v>0</v>
      </c>
      <c r="V281" s="52">
        <f t="shared" si="49"/>
        <v>0</v>
      </c>
      <c r="W281" s="53">
        <f t="shared" si="50"/>
        <v>0</v>
      </c>
      <c r="X281" s="54">
        <f t="shared" si="51"/>
        <v>0</v>
      </c>
      <c r="Y281" s="55">
        <f t="shared" si="52"/>
        <v>0</v>
      </c>
      <c r="Z281" s="56"/>
    </row>
    <row r="282" spans="1:26" s="2" customFormat="1" ht="92.25" customHeight="1" x14ac:dyDescent="0.25">
      <c r="A282" s="57">
        <v>10</v>
      </c>
      <c r="B282" s="58" t="s">
        <v>23</v>
      </c>
      <c r="C282" s="162"/>
      <c r="D282" s="164"/>
      <c r="E282" s="59">
        <v>9</v>
      </c>
      <c r="F282" s="60">
        <v>293280.67</v>
      </c>
      <c r="G282" s="61">
        <v>5</v>
      </c>
      <c r="H282" s="62">
        <v>169970.97</v>
      </c>
      <c r="I282" s="61">
        <v>2</v>
      </c>
      <c r="J282" s="63">
        <v>650087.71</v>
      </c>
      <c r="K282" s="46">
        <f t="shared" si="48"/>
        <v>7</v>
      </c>
      <c r="L282" s="47">
        <f t="shared" si="48"/>
        <v>820058.67999999993</v>
      </c>
      <c r="M282" s="64">
        <v>0</v>
      </c>
      <c r="N282" s="65">
        <v>0</v>
      </c>
      <c r="O282" s="64">
        <v>0</v>
      </c>
      <c r="P282" s="65">
        <v>0</v>
      </c>
      <c r="Q282" s="66">
        <v>5</v>
      </c>
      <c r="R282" s="67">
        <v>166995.97</v>
      </c>
      <c r="S282" s="66">
        <v>2</v>
      </c>
      <c r="T282" s="67">
        <v>600789.04</v>
      </c>
      <c r="U282" s="46">
        <f t="shared" si="49"/>
        <v>7</v>
      </c>
      <c r="V282" s="52">
        <f t="shared" si="49"/>
        <v>767785.01</v>
      </c>
      <c r="W282" s="53">
        <f t="shared" si="50"/>
        <v>0.98249701110724963</v>
      </c>
      <c r="X282" s="54">
        <f t="shared" si="51"/>
        <v>0.92416612521408847</v>
      </c>
      <c r="Y282" s="55">
        <f t="shared" si="52"/>
        <v>0.93625618352091589</v>
      </c>
      <c r="Z282" s="56"/>
    </row>
    <row r="283" spans="1:26" s="2" customFormat="1" ht="153.75" customHeight="1" x14ac:dyDescent="0.25">
      <c r="A283" s="57">
        <v>11</v>
      </c>
      <c r="B283" s="58" t="s">
        <v>24</v>
      </c>
      <c r="C283" s="162"/>
      <c r="D283" s="164"/>
      <c r="E283" s="59">
        <v>14</v>
      </c>
      <c r="F283" s="60">
        <v>243513.88</v>
      </c>
      <c r="G283" s="61">
        <v>9</v>
      </c>
      <c r="H283" s="62">
        <v>91493.08</v>
      </c>
      <c r="I283" s="61">
        <v>0</v>
      </c>
      <c r="J283" s="63">
        <v>0</v>
      </c>
      <c r="K283" s="46">
        <f t="shared" si="48"/>
        <v>9</v>
      </c>
      <c r="L283" s="47">
        <f t="shared" si="48"/>
        <v>91493.08</v>
      </c>
      <c r="M283" s="64">
        <v>0</v>
      </c>
      <c r="N283" s="65">
        <v>0</v>
      </c>
      <c r="O283" s="64">
        <v>0</v>
      </c>
      <c r="P283" s="65">
        <v>0</v>
      </c>
      <c r="Q283" s="66">
        <v>9</v>
      </c>
      <c r="R283" s="67">
        <v>90505.84</v>
      </c>
      <c r="S283" s="66">
        <v>0</v>
      </c>
      <c r="T283" s="67">
        <v>0</v>
      </c>
      <c r="U283" s="46">
        <f t="shared" si="49"/>
        <v>9</v>
      </c>
      <c r="V283" s="52">
        <f t="shared" si="49"/>
        <v>90505.84</v>
      </c>
      <c r="W283" s="53">
        <f t="shared" si="50"/>
        <v>0.98920967574815488</v>
      </c>
      <c r="X283" s="54">
        <f t="shared" si="51"/>
        <v>0</v>
      </c>
      <c r="Y283" s="55">
        <f t="shared" si="52"/>
        <v>0.98920967574815488</v>
      </c>
      <c r="Z283" s="56"/>
    </row>
    <row r="284" spans="1:26" s="2" customFormat="1" ht="87" customHeight="1" x14ac:dyDescent="0.25">
      <c r="A284" s="57">
        <v>12</v>
      </c>
      <c r="B284" s="58" t="s">
        <v>27</v>
      </c>
      <c r="C284" s="162"/>
      <c r="D284" s="164"/>
      <c r="E284" s="59">
        <v>3</v>
      </c>
      <c r="F284" s="60">
        <v>85600</v>
      </c>
      <c r="G284" s="61">
        <v>2</v>
      </c>
      <c r="H284" s="62">
        <v>13439.3</v>
      </c>
      <c r="I284" s="61">
        <v>0</v>
      </c>
      <c r="J284" s="63">
        <v>0</v>
      </c>
      <c r="K284" s="46">
        <f t="shared" si="48"/>
        <v>2</v>
      </c>
      <c r="L284" s="47">
        <f t="shared" si="48"/>
        <v>13439.3</v>
      </c>
      <c r="M284" s="64">
        <v>0</v>
      </c>
      <c r="N284" s="65">
        <v>0</v>
      </c>
      <c r="O284" s="64">
        <v>0</v>
      </c>
      <c r="P284" s="65">
        <v>0</v>
      </c>
      <c r="Q284" s="66">
        <v>2</v>
      </c>
      <c r="R284" s="67">
        <v>13353.2</v>
      </c>
      <c r="S284" s="66">
        <v>0</v>
      </c>
      <c r="T284" s="67">
        <v>0</v>
      </c>
      <c r="U284" s="46">
        <f t="shared" si="49"/>
        <v>2</v>
      </c>
      <c r="V284" s="52">
        <f t="shared" si="49"/>
        <v>13353.2</v>
      </c>
      <c r="W284" s="53">
        <f t="shared" si="50"/>
        <v>0.99359341632376696</v>
      </c>
      <c r="X284" s="54">
        <f t="shared" si="51"/>
        <v>0</v>
      </c>
      <c r="Y284" s="55">
        <f t="shared" si="52"/>
        <v>0.99359341632376696</v>
      </c>
      <c r="Z284" s="56"/>
    </row>
    <row r="285" spans="1:26" s="2" customFormat="1" ht="62.25" customHeight="1" thickBot="1" x14ac:dyDescent="0.3">
      <c r="A285" s="68">
        <v>13</v>
      </c>
      <c r="B285" s="69" t="s">
        <v>25</v>
      </c>
      <c r="C285" s="163"/>
      <c r="D285" s="165"/>
      <c r="E285" s="70">
        <v>25</v>
      </c>
      <c r="F285" s="71">
        <v>548886.36</v>
      </c>
      <c r="G285" s="72">
        <v>13</v>
      </c>
      <c r="H285" s="73">
        <v>231630.22</v>
      </c>
      <c r="I285" s="72">
        <v>3</v>
      </c>
      <c r="J285" s="74">
        <v>58793</v>
      </c>
      <c r="K285" s="75">
        <f t="shared" si="48"/>
        <v>16</v>
      </c>
      <c r="L285" s="76">
        <f t="shared" si="48"/>
        <v>290423.21999999997</v>
      </c>
      <c r="M285" s="77">
        <v>0</v>
      </c>
      <c r="N285" s="78">
        <v>0</v>
      </c>
      <c r="O285" s="77">
        <v>0</v>
      </c>
      <c r="P285" s="78">
        <v>0</v>
      </c>
      <c r="Q285" s="79">
        <v>13</v>
      </c>
      <c r="R285" s="80">
        <v>231630.22</v>
      </c>
      <c r="S285" s="79">
        <v>3</v>
      </c>
      <c r="T285" s="80">
        <v>58793</v>
      </c>
      <c r="U285" s="46">
        <f t="shared" si="49"/>
        <v>16</v>
      </c>
      <c r="V285" s="52">
        <f t="shared" si="49"/>
        <v>290423.21999999997</v>
      </c>
      <c r="W285" s="53">
        <f t="shared" si="50"/>
        <v>1</v>
      </c>
      <c r="X285" s="54">
        <f t="shared" si="51"/>
        <v>1</v>
      </c>
      <c r="Y285" s="55">
        <f t="shared" si="52"/>
        <v>1</v>
      </c>
      <c r="Z285" s="56"/>
    </row>
    <row r="286" spans="1:26" s="2" customFormat="1" ht="29.25" customHeight="1" thickBot="1" x14ac:dyDescent="0.3">
      <c r="A286" s="144" t="s">
        <v>47</v>
      </c>
      <c r="B286" s="145"/>
      <c r="C286" s="81">
        <f>C273</f>
        <v>1731609.03</v>
      </c>
      <c r="D286" s="81">
        <f>D273</f>
        <v>84164.5</v>
      </c>
      <c r="E286" s="82">
        <f>SUM(E273:E285)</f>
        <v>63</v>
      </c>
      <c r="F286" s="83">
        <f>SUM(F273:F285)</f>
        <v>1707209.8699999996</v>
      </c>
      <c r="G286" s="82">
        <f>SUM(G273:G285)</f>
        <v>34</v>
      </c>
      <c r="H286" s="83">
        <f>SUM(H273:H285)</f>
        <v>801426.32</v>
      </c>
      <c r="I286" s="82">
        <f t="shared" ref="I286:V286" si="53">SUM(I273:I285)</f>
        <v>17</v>
      </c>
      <c r="J286" s="83">
        <f t="shared" si="53"/>
        <v>930182.71</v>
      </c>
      <c r="K286" s="82">
        <f t="shared" si="53"/>
        <v>51</v>
      </c>
      <c r="L286" s="83">
        <f t="shared" si="53"/>
        <v>1731609.03</v>
      </c>
      <c r="M286" s="82">
        <f t="shared" si="53"/>
        <v>0</v>
      </c>
      <c r="N286" s="84">
        <f t="shared" si="53"/>
        <v>0</v>
      </c>
      <c r="O286" s="85">
        <f t="shared" si="53"/>
        <v>0</v>
      </c>
      <c r="P286" s="86">
        <f t="shared" si="53"/>
        <v>0</v>
      </c>
      <c r="Q286" s="85">
        <f t="shared" si="53"/>
        <v>34</v>
      </c>
      <c r="R286" s="87">
        <f t="shared" si="53"/>
        <v>787240.48999999987</v>
      </c>
      <c r="S286" s="85">
        <f t="shared" si="53"/>
        <v>16</v>
      </c>
      <c r="T286" s="87">
        <f t="shared" si="53"/>
        <v>860204.04</v>
      </c>
      <c r="U286" s="85">
        <f t="shared" si="53"/>
        <v>50</v>
      </c>
      <c r="V286" s="87">
        <f t="shared" si="53"/>
        <v>1647444.53</v>
      </c>
      <c r="W286" s="88">
        <f>IFERROR(R286/H286,0)</f>
        <v>0.9822992711295031</v>
      </c>
      <c r="X286" s="89">
        <f t="shared" si="51"/>
        <v>0.92476889835976428</v>
      </c>
      <c r="Y286" s="89">
        <f t="shared" si="52"/>
        <v>0.95139520611070039</v>
      </c>
    </row>
    <row r="287" spans="1:26" s="2" customFormat="1" ht="29.25" customHeight="1" thickBot="1" x14ac:dyDescent="0.45">
      <c r="A287" s="90"/>
      <c r="B287" s="90"/>
      <c r="C287" s="91"/>
      <c r="D287" s="91"/>
      <c r="E287" s="92"/>
      <c r="F287" s="91"/>
      <c r="G287" s="92"/>
      <c r="H287" s="93"/>
      <c r="I287" s="94"/>
      <c r="J287" s="93"/>
      <c r="K287" s="95"/>
      <c r="L287" s="93"/>
      <c r="M287" s="94"/>
      <c r="N287" s="93"/>
      <c r="O287" s="94"/>
      <c r="P287" s="93"/>
      <c r="Q287" s="94"/>
      <c r="R287" s="93"/>
      <c r="S287" s="94"/>
      <c r="T287" s="96" t="s">
        <v>48</v>
      </c>
      <c r="U287" s="97">
        <v>4.2549000000000001</v>
      </c>
      <c r="V287" s="98">
        <f>V286/U287</f>
        <v>387187.60252884909</v>
      </c>
      <c r="W287" s="99"/>
      <c r="X287" s="99"/>
      <c r="Y287" s="100"/>
    </row>
    <row r="288" spans="1:26" s="2" customFormat="1" ht="15.75" thickTop="1" x14ac:dyDescent="0.25">
      <c r="A288" s="146" t="s">
        <v>49</v>
      </c>
      <c r="B288" s="147"/>
      <c r="C288" s="147"/>
      <c r="D288" s="147"/>
      <c r="E288" s="147"/>
      <c r="F288" s="147"/>
      <c r="G288" s="147"/>
      <c r="H288" s="147"/>
      <c r="I288" s="147"/>
      <c r="J288" s="147"/>
      <c r="K288" s="147"/>
      <c r="L288" s="147"/>
      <c r="M288" s="147"/>
      <c r="N288" s="147"/>
      <c r="O288" s="148"/>
      <c r="P288" s="106"/>
      <c r="U288" s="7"/>
    </row>
    <row r="289" spans="1:38" s="2" customFormat="1" ht="18.75" x14ac:dyDescent="0.3">
      <c r="A289" s="149"/>
      <c r="B289" s="150"/>
      <c r="C289" s="150"/>
      <c r="D289" s="150"/>
      <c r="E289" s="150"/>
      <c r="F289" s="150"/>
      <c r="G289" s="150"/>
      <c r="H289" s="150"/>
      <c r="I289" s="150"/>
      <c r="J289" s="150"/>
      <c r="K289" s="150"/>
      <c r="L289" s="150"/>
      <c r="M289" s="150"/>
      <c r="N289" s="150"/>
      <c r="O289" s="151"/>
      <c r="P289" s="106"/>
      <c r="T289" s="101"/>
      <c r="U289" s="7"/>
    </row>
    <row r="290" spans="1:38" s="2" customFormat="1" ht="15.75" x14ac:dyDescent="0.25">
      <c r="A290" s="149"/>
      <c r="B290" s="150"/>
      <c r="C290" s="150"/>
      <c r="D290" s="150"/>
      <c r="E290" s="150"/>
      <c r="F290" s="150"/>
      <c r="G290" s="150"/>
      <c r="H290" s="150"/>
      <c r="I290" s="150"/>
      <c r="J290" s="150"/>
      <c r="K290" s="150"/>
      <c r="L290" s="150"/>
      <c r="M290" s="150"/>
      <c r="N290" s="150"/>
      <c r="O290" s="151"/>
      <c r="P290" s="106"/>
      <c r="S290" s="102"/>
      <c r="T290" s="103"/>
      <c r="U290" s="7"/>
    </row>
    <row r="291" spans="1:38" s="2" customFormat="1" ht="15.75" x14ac:dyDescent="0.25">
      <c r="A291" s="149"/>
      <c r="B291" s="150"/>
      <c r="C291" s="150"/>
      <c r="D291" s="150"/>
      <c r="E291" s="150"/>
      <c r="F291" s="150"/>
      <c r="G291" s="150"/>
      <c r="H291" s="150"/>
      <c r="I291" s="150"/>
      <c r="J291" s="150"/>
      <c r="K291" s="150"/>
      <c r="L291" s="150"/>
      <c r="M291" s="150"/>
      <c r="N291" s="150"/>
      <c r="O291" s="151"/>
      <c r="P291" s="106"/>
      <c r="S291" s="102"/>
      <c r="T291" s="104"/>
      <c r="U291" s="7"/>
    </row>
    <row r="292" spans="1:38" s="2" customFormat="1" ht="15.75" x14ac:dyDescent="0.25">
      <c r="A292" s="149"/>
      <c r="B292" s="150"/>
      <c r="C292" s="150"/>
      <c r="D292" s="150"/>
      <c r="E292" s="150"/>
      <c r="F292" s="150"/>
      <c r="G292" s="150"/>
      <c r="H292" s="150"/>
      <c r="I292" s="150"/>
      <c r="J292" s="150"/>
      <c r="K292" s="150"/>
      <c r="L292" s="150"/>
      <c r="M292" s="150"/>
      <c r="N292" s="150"/>
      <c r="O292" s="151"/>
      <c r="P292" s="106"/>
      <c r="S292" s="102"/>
      <c r="T292" s="104"/>
      <c r="U292" s="7"/>
    </row>
    <row r="293" spans="1:38" s="2" customFormat="1" ht="15.75" x14ac:dyDescent="0.25">
      <c r="A293" s="149"/>
      <c r="B293" s="150"/>
      <c r="C293" s="150"/>
      <c r="D293" s="150"/>
      <c r="E293" s="150"/>
      <c r="F293" s="150"/>
      <c r="G293" s="150"/>
      <c r="H293" s="150"/>
      <c r="I293" s="150"/>
      <c r="J293" s="150"/>
      <c r="K293" s="150"/>
      <c r="L293" s="150"/>
      <c r="M293" s="150"/>
      <c r="N293" s="150"/>
      <c r="O293" s="151"/>
      <c r="P293" s="106"/>
      <c r="S293" s="102"/>
      <c r="T293" s="104"/>
      <c r="U293" s="7"/>
    </row>
    <row r="294" spans="1:38" s="2" customFormat="1" ht="15.75" x14ac:dyDescent="0.25">
      <c r="A294" s="149"/>
      <c r="B294" s="150"/>
      <c r="C294" s="150"/>
      <c r="D294" s="150"/>
      <c r="E294" s="150"/>
      <c r="F294" s="150"/>
      <c r="G294" s="150"/>
      <c r="H294" s="150"/>
      <c r="I294" s="150"/>
      <c r="J294" s="150"/>
      <c r="K294" s="150"/>
      <c r="L294" s="150"/>
      <c r="M294" s="150"/>
      <c r="N294" s="150"/>
      <c r="O294" s="151"/>
      <c r="P294" s="106"/>
      <c r="S294" s="102"/>
      <c r="T294" s="105"/>
      <c r="U294" s="7"/>
    </row>
    <row r="295" spans="1:38" s="2" customFormat="1" x14ac:dyDescent="0.25">
      <c r="A295" s="149"/>
      <c r="B295" s="150"/>
      <c r="C295" s="150"/>
      <c r="D295" s="150"/>
      <c r="E295" s="150"/>
      <c r="F295" s="150"/>
      <c r="G295" s="150"/>
      <c r="H295" s="150"/>
      <c r="I295" s="150"/>
      <c r="J295" s="150"/>
      <c r="K295" s="150"/>
      <c r="L295" s="150"/>
      <c r="M295" s="150"/>
      <c r="N295" s="150"/>
      <c r="O295" s="151"/>
      <c r="P295" s="106"/>
      <c r="U295" s="7"/>
    </row>
    <row r="296" spans="1:38" s="2" customFormat="1" ht="15.75" thickBot="1" x14ac:dyDescent="0.3">
      <c r="A296" s="152"/>
      <c r="B296" s="153"/>
      <c r="C296" s="153"/>
      <c r="D296" s="153"/>
      <c r="E296" s="153"/>
      <c r="F296" s="153"/>
      <c r="G296" s="153"/>
      <c r="H296" s="153"/>
      <c r="I296" s="153"/>
      <c r="J296" s="153"/>
      <c r="K296" s="153"/>
      <c r="L296" s="153"/>
      <c r="M296" s="153"/>
      <c r="N296" s="153"/>
      <c r="O296" s="154"/>
      <c r="P296" s="106"/>
      <c r="U296" s="7"/>
    </row>
    <row r="297" spans="1:38" s="2" customFormat="1" ht="15.75" thickTop="1" x14ac:dyDescent="0.25">
      <c r="E297" s="1"/>
      <c r="F297" s="1"/>
      <c r="K297" s="7"/>
      <c r="U297" s="7"/>
    </row>
    <row r="300" spans="1:38" s="2" customFormat="1" ht="26.25" x14ac:dyDescent="0.4">
      <c r="A300" s="12"/>
      <c r="B300" s="13" t="s">
        <v>58</v>
      </c>
      <c r="C300" s="14"/>
      <c r="D300" s="14"/>
      <c r="E300" s="15"/>
      <c r="F300" s="16"/>
      <c r="G300" s="14"/>
      <c r="H300" s="17"/>
      <c r="I300" s="18"/>
      <c r="J300" s="17"/>
      <c r="K300" s="18"/>
      <c r="L300" s="17"/>
      <c r="M300" s="18"/>
      <c r="N300" s="17"/>
      <c r="O300" s="14"/>
      <c r="P300" s="17"/>
      <c r="Q300" s="14"/>
      <c r="R300" s="17"/>
      <c r="S300" s="18"/>
      <c r="T300" s="17"/>
      <c r="U300" s="14"/>
      <c r="V300" s="17"/>
      <c r="W300" s="17"/>
      <c r="X300" s="18"/>
      <c r="Y300" s="17"/>
      <c r="Z300" s="17"/>
      <c r="AA300" s="18"/>
      <c r="AB300" s="14"/>
      <c r="AC300" s="14"/>
      <c r="AD300" s="14"/>
      <c r="AE300" s="14"/>
      <c r="AF300" s="14"/>
      <c r="AG300" s="18"/>
      <c r="AH300" s="14"/>
      <c r="AI300" s="14"/>
      <c r="AJ300" s="14"/>
      <c r="AK300" s="14"/>
      <c r="AL300" s="14"/>
    </row>
    <row r="301" spans="1:38" ht="15.75" thickBot="1" x14ac:dyDescent="0.3"/>
    <row r="302" spans="1:38" s="2" customFormat="1" ht="52.5" customHeight="1" thickBot="1" x14ac:dyDescent="0.3">
      <c r="A302" s="124" t="s">
        <v>3</v>
      </c>
      <c r="B302" s="125"/>
      <c r="C302" s="128" t="s">
        <v>32</v>
      </c>
      <c r="D302" s="129"/>
      <c r="E302" s="130" t="s">
        <v>0</v>
      </c>
      <c r="F302" s="131"/>
      <c r="G302" s="132" t="s">
        <v>1</v>
      </c>
      <c r="H302" s="132"/>
      <c r="I302" s="132"/>
      <c r="J302" s="132"/>
      <c r="K302" s="132"/>
      <c r="L302" s="133"/>
      <c r="M302" s="134" t="s">
        <v>33</v>
      </c>
      <c r="N302" s="135"/>
      <c r="O302" s="135"/>
      <c r="P302" s="136"/>
      <c r="Q302" s="137" t="s">
        <v>34</v>
      </c>
      <c r="R302" s="138"/>
      <c r="S302" s="138"/>
      <c r="T302" s="138"/>
      <c r="U302" s="138"/>
      <c r="V302" s="139"/>
      <c r="W302" s="107" t="s">
        <v>35</v>
      </c>
      <c r="X302" s="108"/>
      <c r="Y302" s="109"/>
    </row>
    <row r="303" spans="1:38" s="2" customFormat="1" ht="52.5" customHeight="1" thickBot="1" x14ac:dyDescent="0.3">
      <c r="A303" s="126"/>
      <c r="B303" s="127"/>
      <c r="C303" s="110" t="s">
        <v>36</v>
      </c>
      <c r="D303" s="112" t="s">
        <v>37</v>
      </c>
      <c r="E303" s="114" t="s">
        <v>4</v>
      </c>
      <c r="F303" s="114" t="s">
        <v>5</v>
      </c>
      <c r="G303" s="116" t="s">
        <v>6</v>
      </c>
      <c r="H303" s="118" t="s">
        <v>7</v>
      </c>
      <c r="I303" s="118" t="s">
        <v>8</v>
      </c>
      <c r="J303" s="120" t="s">
        <v>9</v>
      </c>
      <c r="K303" s="122" t="s">
        <v>2</v>
      </c>
      <c r="L303" s="123"/>
      <c r="M303" s="140" t="s">
        <v>38</v>
      </c>
      <c r="N303" s="141"/>
      <c r="O303" s="140" t="s">
        <v>39</v>
      </c>
      <c r="P303" s="141"/>
      <c r="Q303" s="142" t="s">
        <v>40</v>
      </c>
      <c r="R303" s="143"/>
      <c r="S303" s="138" t="s">
        <v>41</v>
      </c>
      <c r="T303" s="139"/>
      <c r="U303" s="137" t="s">
        <v>2</v>
      </c>
      <c r="V303" s="139"/>
      <c r="W303" s="155" t="s">
        <v>42</v>
      </c>
      <c r="X303" s="157" t="s">
        <v>43</v>
      </c>
      <c r="Y303" s="109" t="s">
        <v>44</v>
      </c>
    </row>
    <row r="304" spans="1:38" s="2" customFormat="1" ht="139.5" customHeight="1" thickBot="1" x14ac:dyDescent="0.3">
      <c r="A304" s="126"/>
      <c r="B304" s="127"/>
      <c r="C304" s="111"/>
      <c r="D304" s="113"/>
      <c r="E304" s="115"/>
      <c r="F304" s="115"/>
      <c r="G304" s="117"/>
      <c r="H304" s="119"/>
      <c r="I304" s="119"/>
      <c r="J304" s="121"/>
      <c r="K304" s="19" t="s">
        <v>10</v>
      </c>
      <c r="L304" s="20" t="s">
        <v>11</v>
      </c>
      <c r="M304" s="21" t="s">
        <v>12</v>
      </c>
      <c r="N304" s="22" t="s">
        <v>13</v>
      </c>
      <c r="O304" s="21" t="s">
        <v>14</v>
      </c>
      <c r="P304" s="22" t="s">
        <v>15</v>
      </c>
      <c r="Q304" s="23" t="s">
        <v>6</v>
      </c>
      <c r="R304" s="24" t="s">
        <v>7</v>
      </c>
      <c r="S304" s="25" t="s">
        <v>16</v>
      </c>
      <c r="T304" s="26" t="s">
        <v>17</v>
      </c>
      <c r="U304" s="27" t="s">
        <v>18</v>
      </c>
      <c r="V304" s="28" t="s">
        <v>19</v>
      </c>
      <c r="W304" s="156"/>
      <c r="X304" s="158"/>
      <c r="Y304" s="159"/>
    </row>
    <row r="305" spans="1:26" s="2" customFormat="1" ht="38.25" customHeight="1" thickBot="1" x14ac:dyDescent="0.3">
      <c r="A305" s="160">
        <v>1</v>
      </c>
      <c r="B305" s="161"/>
      <c r="C305" s="29">
        <v>2</v>
      </c>
      <c r="D305" s="30">
        <v>3</v>
      </c>
      <c r="E305" s="31">
        <v>4</v>
      </c>
      <c r="F305" s="32">
        <v>5</v>
      </c>
      <c r="G305" s="33">
        <v>6</v>
      </c>
      <c r="H305" s="34">
        <v>7</v>
      </c>
      <c r="I305" s="34">
        <v>8</v>
      </c>
      <c r="J305" s="34">
        <v>9</v>
      </c>
      <c r="K305" s="34">
        <v>10</v>
      </c>
      <c r="L305" s="34">
        <v>11</v>
      </c>
      <c r="M305" s="35">
        <v>12</v>
      </c>
      <c r="N305" s="35">
        <v>13</v>
      </c>
      <c r="O305" s="35">
        <v>14</v>
      </c>
      <c r="P305" s="35">
        <v>15</v>
      </c>
      <c r="Q305" s="36">
        <v>16</v>
      </c>
      <c r="R305" s="36">
        <v>17</v>
      </c>
      <c r="S305" s="36">
        <v>18</v>
      </c>
      <c r="T305" s="36">
        <v>19</v>
      </c>
      <c r="U305" s="36">
        <v>20</v>
      </c>
      <c r="V305" s="36">
        <v>21</v>
      </c>
      <c r="W305" s="37">
        <v>22</v>
      </c>
      <c r="X305" s="37">
        <v>23</v>
      </c>
      <c r="Y305" s="38">
        <v>24</v>
      </c>
    </row>
    <row r="306" spans="1:26" s="2" customFormat="1" ht="108.75" customHeight="1" x14ac:dyDescent="0.25">
      <c r="A306" s="39">
        <v>1</v>
      </c>
      <c r="B306" s="40" t="s">
        <v>45</v>
      </c>
      <c r="C306" s="162">
        <f>L319</f>
        <v>2585119.33</v>
      </c>
      <c r="D306" s="164">
        <f>C306-V319</f>
        <v>145357.06000000006</v>
      </c>
      <c r="E306" s="41"/>
      <c r="F306" s="42"/>
      <c r="G306" s="43"/>
      <c r="H306" s="44"/>
      <c r="I306" s="43"/>
      <c r="J306" s="45"/>
      <c r="K306" s="46">
        <f>G306+I306</f>
        <v>0</v>
      </c>
      <c r="L306" s="47">
        <f>H306+J306</f>
        <v>0</v>
      </c>
      <c r="M306" s="48"/>
      <c r="N306" s="49"/>
      <c r="O306" s="48"/>
      <c r="P306" s="49"/>
      <c r="Q306" s="50"/>
      <c r="R306" s="51"/>
      <c r="S306" s="50"/>
      <c r="T306" s="51"/>
      <c r="U306" s="46">
        <f>Q306+S306</f>
        <v>0</v>
      </c>
      <c r="V306" s="52">
        <f>R306+T306</f>
        <v>0</v>
      </c>
      <c r="W306" s="53">
        <f>IFERROR(R306/H306,0)</f>
        <v>0</v>
      </c>
      <c r="X306" s="54">
        <f>IFERROR((T306+P306)/J306,0)</f>
        <v>0</v>
      </c>
      <c r="Y306" s="55">
        <f>IFERROR((V306+P306)/L306,0)</f>
        <v>0</v>
      </c>
      <c r="Z306" s="56"/>
    </row>
    <row r="307" spans="1:26" s="2" customFormat="1" ht="87" customHeight="1" x14ac:dyDescent="0.25">
      <c r="A307" s="57">
        <v>2</v>
      </c>
      <c r="B307" s="58" t="s">
        <v>29</v>
      </c>
      <c r="C307" s="162"/>
      <c r="D307" s="164"/>
      <c r="E307" s="59"/>
      <c r="F307" s="60"/>
      <c r="G307" s="61"/>
      <c r="H307" s="62"/>
      <c r="I307" s="61"/>
      <c r="J307" s="63"/>
      <c r="K307" s="46">
        <f t="shared" ref="K307:L318" si="54">G307+I307</f>
        <v>0</v>
      </c>
      <c r="L307" s="47">
        <f t="shared" si="54"/>
        <v>0</v>
      </c>
      <c r="M307" s="64"/>
      <c r="N307" s="65"/>
      <c r="O307" s="64"/>
      <c r="P307" s="65"/>
      <c r="Q307" s="66"/>
      <c r="R307" s="67"/>
      <c r="S307" s="66"/>
      <c r="T307" s="67"/>
      <c r="U307" s="46">
        <f t="shared" ref="U307:V318" si="55">Q307+S307</f>
        <v>0</v>
      </c>
      <c r="V307" s="52">
        <f>R307+T307</f>
        <v>0</v>
      </c>
      <c r="W307" s="53">
        <f t="shared" ref="W307:W318" si="56">IFERROR(R307/H307,0)</f>
        <v>0</v>
      </c>
      <c r="X307" s="54">
        <f t="shared" ref="X307:X319" si="57">IFERROR((T307+P307)/J307,0)</f>
        <v>0</v>
      </c>
      <c r="Y307" s="55">
        <f t="shared" ref="Y307:Y319" si="58">IFERROR((V307+P307)/L307,0)</f>
        <v>0</v>
      </c>
      <c r="Z307" s="56"/>
    </row>
    <row r="308" spans="1:26" s="2" customFormat="1" ht="85.5" customHeight="1" x14ac:dyDescent="0.25">
      <c r="A308" s="57">
        <v>3</v>
      </c>
      <c r="B308" s="58" t="s">
        <v>26</v>
      </c>
      <c r="C308" s="162"/>
      <c r="D308" s="164"/>
      <c r="E308" s="59">
        <v>1</v>
      </c>
      <c r="F308" s="60">
        <v>24520</v>
      </c>
      <c r="G308" s="61">
        <v>1</v>
      </c>
      <c r="H308" s="62">
        <v>24520</v>
      </c>
      <c r="I308" s="61">
        <v>1</v>
      </c>
      <c r="J308" s="63">
        <v>75750</v>
      </c>
      <c r="K308" s="46">
        <f t="shared" si="54"/>
        <v>2</v>
      </c>
      <c r="L308" s="47">
        <f t="shared" si="54"/>
        <v>100270</v>
      </c>
      <c r="M308" s="64">
        <v>0</v>
      </c>
      <c r="N308" s="65">
        <v>0</v>
      </c>
      <c r="O308" s="64">
        <v>0</v>
      </c>
      <c r="P308" s="65">
        <v>0</v>
      </c>
      <c r="Q308" s="66">
        <v>1</v>
      </c>
      <c r="R308" s="67">
        <v>24520</v>
      </c>
      <c r="S308" s="66">
        <v>1</v>
      </c>
      <c r="T308" s="67">
        <v>75748.009999999995</v>
      </c>
      <c r="U308" s="46">
        <f t="shared" si="55"/>
        <v>2</v>
      </c>
      <c r="V308" s="52">
        <f t="shared" si="55"/>
        <v>100268.01</v>
      </c>
      <c r="W308" s="53">
        <f t="shared" si="56"/>
        <v>1</v>
      </c>
      <c r="X308" s="54">
        <f t="shared" si="57"/>
        <v>0.99997372937293727</v>
      </c>
      <c r="Y308" s="55">
        <f t="shared" si="58"/>
        <v>0.99998015358531955</v>
      </c>
      <c r="Z308" s="56"/>
    </row>
    <row r="309" spans="1:26" s="2" customFormat="1" ht="137.25" customHeight="1" x14ac:dyDescent="0.25">
      <c r="A309" s="57">
        <v>4</v>
      </c>
      <c r="B309" s="58" t="s">
        <v>20</v>
      </c>
      <c r="C309" s="162"/>
      <c r="D309" s="164"/>
      <c r="E309" s="59">
        <v>9</v>
      </c>
      <c r="F309" s="60">
        <v>390516.3</v>
      </c>
      <c r="G309" s="61">
        <v>9</v>
      </c>
      <c r="H309" s="62">
        <v>390516.3</v>
      </c>
      <c r="I309" s="61">
        <v>3</v>
      </c>
      <c r="J309" s="63">
        <v>40013</v>
      </c>
      <c r="K309" s="46">
        <f t="shared" si="54"/>
        <v>12</v>
      </c>
      <c r="L309" s="47">
        <f t="shared" si="54"/>
        <v>430529.3</v>
      </c>
      <c r="M309" s="64">
        <v>0</v>
      </c>
      <c r="N309" s="65">
        <v>0</v>
      </c>
      <c r="O309" s="64">
        <v>0</v>
      </c>
      <c r="P309" s="65">
        <v>0</v>
      </c>
      <c r="Q309" s="66">
        <v>9</v>
      </c>
      <c r="R309" s="67">
        <v>389164.84</v>
      </c>
      <c r="S309" s="66">
        <v>3</v>
      </c>
      <c r="T309" s="67">
        <v>38528</v>
      </c>
      <c r="U309" s="46">
        <f t="shared" si="55"/>
        <v>12</v>
      </c>
      <c r="V309" s="52">
        <f t="shared" si="55"/>
        <v>427692.84</v>
      </c>
      <c r="W309" s="53">
        <f t="shared" si="56"/>
        <v>0.99653929938391828</v>
      </c>
      <c r="X309" s="54">
        <f t="shared" si="57"/>
        <v>0.96288706170494587</v>
      </c>
      <c r="Y309" s="55">
        <f t="shared" si="58"/>
        <v>0.99341169114390138</v>
      </c>
      <c r="Z309" s="56"/>
    </row>
    <row r="310" spans="1:26" s="2" customFormat="1" ht="171.75" customHeight="1" x14ac:dyDescent="0.25">
      <c r="A310" s="57">
        <v>5</v>
      </c>
      <c r="B310" s="58" t="s">
        <v>30</v>
      </c>
      <c r="C310" s="162"/>
      <c r="D310" s="164"/>
      <c r="E310" s="59"/>
      <c r="F310" s="60"/>
      <c r="G310" s="61"/>
      <c r="H310" s="62"/>
      <c r="I310" s="61"/>
      <c r="J310" s="63"/>
      <c r="K310" s="46">
        <f t="shared" si="54"/>
        <v>0</v>
      </c>
      <c r="L310" s="47">
        <f t="shared" si="54"/>
        <v>0</v>
      </c>
      <c r="M310" s="64"/>
      <c r="N310" s="65"/>
      <c r="O310" s="64"/>
      <c r="P310" s="65"/>
      <c r="Q310" s="66"/>
      <c r="R310" s="67"/>
      <c r="S310" s="66"/>
      <c r="T310" s="67"/>
      <c r="U310" s="46">
        <f t="shared" si="55"/>
        <v>0</v>
      </c>
      <c r="V310" s="52">
        <f t="shared" si="55"/>
        <v>0</v>
      </c>
      <c r="W310" s="53">
        <f t="shared" si="56"/>
        <v>0</v>
      </c>
      <c r="X310" s="54">
        <f t="shared" si="57"/>
        <v>0</v>
      </c>
      <c r="Y310" s="55">
        <f t="shared" si="58"/>
        <v>0</v>
      </c>
      <c r="Z310" s="56"/>
    </row>
    <row r="311" spans="1:26" s="2" customFormat="1" ht="116.25" customHeight="1" x14ac:dyDescent="0.25">
      <c r="A311" s="57">
        <v>6</v>
      </c>
      <c r="B311" s="58" t="s">
        <v>21</v>
      </c>
      <c r="C311" s="162"/>
      <c r="D311" s="164"/>
      <c r="E311" s="59">
        <v>37</v>
      </c>
      <c r="F311" s="60">
        <v>2037631.97</v>
      </c>
      <c r="G311" s="61">
        <v>11</v>
      </c>
      <c r="H311" s="62">
        <v>860475.95</v>
      </c>
      <c r="I311" s="61">
        <v>14</v>
      </c>
      <c r="J311" s="63">
        <v>180262</v>
      </c>
      <c r="K311" s="46">
        <f t="shared" si="54"/>
        <v>25</v>
      </c>
      <c r="L311" s="47">
        <f t="shared" si="54"/>
        <v>1040737.95</v>
      </c>
      <c r="M311" s="64">
        <v>0</v>
      </c>
      <c r="N311" s="65">
        <v>0</v>
      </c>
      <c r="O311" s="64">
        <v>0</v>
      </c>
      <c r="P311" s="65">
        <v>0</v>
      </c>
      <c r="Q311" s="66">
        <v>11</v>
      </c>
      <c r="R311" s="67">
        <v>818940.97</v>
      </c>
      <c r="S311" s="66">
        <v>14</v>
      </c>
      <c r="T311" s="67">
        <v>168435.14</v>
      </c>
      <c r="U311" s="46">
        <f t="shared" si="55"/>
        <v>25</v>
      </c>
      <c r="V311" s="52">
        <f t="shared" si="55"/>
        <v>987376.11</v>
      </c>
      <c r="W311" s="53">
        <f t="shared" si="56"/>
        <v>0.95173022558038955</v>
      </c>
      <c r="X311" s="54">
        <f t="shared" si="57"/>
        <v>0.93439072017396907</v>
      </c>
      <c r="Y311" s="55">
        <f t="shared" si="58"/>
        <v>0.94872692016275573</v>
      </c>
      <c r="Z311" s="56"/>
    </row>
    <row r="312" spans="1:26" s="2" customFormat="1" ht="65.25" customHeight="1" x14ac:dyDescent="0.25">
      <c r="A312" s="57">
        <v>7</v>
      </c>
      <c r="B312" s="58" t="s">
        <v>28</v>
      </c>
      <c r="C312" s="162"/>
      <c r="D312" s="164"/>
      <c r="E312" s="59"/>
      <c r="F312" s="60"/>
      <c r="G312" s="61"/>
      <c r="H312" s="62"/>
      <c r="I312" s="61"/>
      <c r="J312" s="63"/>
      <c r="K312" s="46">
        <f t="shared" si="54"/>
        <v>0</v>
      </c>
      <c r="L312" s="47">
        <f t="shared" si="54"/>
        <v>0</v>
      </c>
      <c r="M312" s="64"/>
      <c r="N312" s="65"/>
      <c r="O312" s="64"/>
      <c r="P312" s="65"/>
      <c r="Q312" s="66"/>
      <c r="R312" s="67"/>
      <c r="S312" s="66"/>
      <c r="T312" s="67"/>
      <c r="U312" s="46">
        <f t="shared" si="55"/>
        <v>0</v>
      </c>
      <c r="V312" s="52">
        <f t="shared" si="55"/>
        <v>0</v>
      </c>
      <c r="W312" s="53">
        <f t="shared" si="56"/>
        <v>0</v>
      </c>
      <c r="X312" s="54">
        <f t="shared" si="57"/>
        <v>0</v>
      </c>
      <c r="Y312" s="55">
        <f t="shared" si="58"/>
        <v>0</v>
      </c>
      <c r="Z312" s="56"/>
    </row>
    <row r="313" spans="1:26" s="2" customFormat="1" ht="59.25" customHeight="1" x14ac:dyDescent="0.25">
      <c r="A313" s="57">
        <v>8</v>
      </c>
      <c r="B313" s="58" t="s">
        <v>46</v>
      </c>
      <c r="C313" s="162"/>
      <c r="D313" s="164"/>
      <c r="E313" s="59"/>
      <c r="F313" s="60"/>
      <c r="G313" s="61"/>
      <c r="H313" s="62"/>
      <c r="I313" s="61">
        <v>8</v>
      </c>
      <c r="J313" s="63">
        <v>128151.65</v>
      </c>
      <c r="K313" s="46">
        <f t="shared" si="54"/>
        <v>8</v>
      </c>
      <c r="L313" s="47">
        <f t="shared" si="54"/>
        <v>128151.65</v>
      </c>
      <c r="M313" s="64"/>
      <c r="N313" s="65"/>
      <c r="O313" s="64">
        <v>0</v>
      </c>
      <c r="P313" s="65">
        <v>0</v>
      </c>
      <c r="Q313" s="66"/>
      <c r="R313" s="67"/>
      <c r="S313" s="66">
        <v>8</v>
      </c>
      <c r="T313" s="67">
        <v>94509.84</v>
      </c>
      <c r="U313" s="46">
        <f t="shared" si="55"/>
        <v>8</v>
      </c>
      <c r="V313" s="52">
        <f t="shared" si="55"/>
        <v>94509.84</v>
      </c>
      <c r="W313" s="53">
        <f t="shared" si="56"/>
        <v>0</v>
      </c>
      <c r="X313" s="54">
        <f t="shared" si="57"/>
        <v>0.73748437885895346</v>
      </c>
      <c r="Y313" s="55">
        <f t="shared" si="58"/>
        <v>0.73748437885895346</v>
      </c>
      <c r="Z313" s="56"/>
    </row>
    <row r="314" spans="1:26" s="2" customFormat="1" ht="71.25" customHeight="1" x14ac:dyDescent="0.25">
      <c r="A314" s="57">
        <v>9</v>
      </c>
      <c r="B314" s="58" t="s">
        <v>22</v>
      </c>
      <c r="C314" s="162"/>
      <c r="D314" s="164"/>
      <c r="E314" s="59">
        <v>11</v>
      </c>
      <c r="F314" s="60">
        <v>434075.52</v>
      </c>
      <c r="G314" s="61">
        <v>9</v>
      </c>
      <c r="H314" s="62">
        <v>380900.12</v>
      </c>
      <c r="I314" s="61">
        <v>2</v>
      </c>
      <c r="J314" s="63">
        <v>71967.929999999993</v>
      </c>
      <c r="K314" s="46">
        <f t="shared" si="54"/>
        <v>11</v>
      </c>
      <c r="L314" s="47">
        <f t="shared" si="54"/>
        <v>452868.05</v>
      </c>
      <c r="M314" s="64">
        <v>0</v>
      </c>
      <c r="N314" s="65">
        <v>0</v>
      </c>
      <c r="O314" s="64">
        <v>0</v>
      </c>
      <c r="P314" s="65">
        <v>0</v>
      </c>
      <c r="Q314" s="66">
        <v>9</v>
      </c>
      <c r="R314" s="67">
        <v>338951.7</v>
      </c>
      <c r="S314" s="66">
        <v>2</v>
      </c>
      <c r="T314" s="67">
        <v>71967.33</v>
      </c>
      <c r="U314" s="46">
        <f t="shared" si="55"/>
        <v>11</v>
      </c>
      <c r="V314" s="52">
        <f t="shared" si="55"/>
        <v>410919.03</v>
      </c>
      <c r="W314" s="53">
        <f t="shared" si="56"/>
        <v>0.88987028935564527</v>
      </c>
      <c r="X314" s="54">
        <f t="shared" si="57"/>
        <v>0.99999166295320718</v>
      </c>
      <c r="Y314" s="55">
        <f t="shared" si="58"/>
        <v>0.90737032563900244</v>
      </c>
      <c r="Z314" s="56"/>
    </row>
    <row r="315" spans="1:26" s="2" customFormat="1" ht="92.25" customHeight="1" x14ac:dyDescent="0.25">
      <c r="A315" s="57">
        <v>10</v>
      </c>
      <c r="B315" s="58" t="s">
        <v>23</v>
      </c>
      <c r="C315" s="162"/>
      <c r="D315" s="164"/>
      <c r="E315" s="59">
        <v>6</v>
      </c>
      <c r="F315" s="60">
        <v>95519.72</v>
      </c>
      <c r="G315" s="61">
        <v>5</v>
      </c>
      <c r="H315" s="62">
        <v>76826.490000000005</v>
      </c>
      <c r="I315" s="61">
        <v>2</v>
      </c>
      <c r="J315" s="63">
        <v>37441</v>
      </c>
      <c r="K315" s="46">
        <f t="shared" si="54"/>
        <v>7</v>
      </c>
      <c r="L315" s="47">
        <f t="shared" si="54"/>
        <v>114267.49</v>
      </c>
      <c r="M315" s="64">
        <v>0</v>
      </c>
      <c r="N315" s="65">
        <v>0</v>
      </c>
      <c r="O315" s="64">
        <v>0</v>
      </c>
      <c r="P315" s="65">
        <v>0</v>
      </c>
      <c r="Q315" s="66">
        <v>5</v>
      </c>
      <c r="R315" s="67">
        <v>76209.69</v>
      </c>
      <c r="S315" s="66">
        <v>2</v>
      </c>
      <c r="T315" s="67">
        <v>37024.39</v>
      </c>
      <c r="U315" s="46">
        <f t="shared" si="55"/>
        <v>7</v>
      </c>
      <c r="V315" s="52">
        <f t="shared" si="55"/>
        <v>113234.08</v>
      </c>
      <c r="W315" s="53">
        <f t="shared" si="56"/>
        <v>0.99197151919865134</v>
      </c>
      <c r="X315" s="54">
        <f t="shared" si="57"/>
        <v>0.9888728933522074</v>
      </c>
      <c r="Y315" s="55">
        <f t="shared" si="58"/>
        <v>0.9909562203562885</v>
      </c>
      <c r="Z315" s="56"/>
    </row>
    <row r="316" spans="1:26" s="2" customFormat="1" ht="153.75" customHeight="1" x14ac:dyDescent="0.25">
      <c r="A316" s="57">
        <v>11</v>
      </c>
      <c r="B316" s="58" t="s">
        <v>24</v>
      </c>
      <c r="C316" s="162"/>
      <c r="D316" s="164"/>
      <c r="E316" s="59">
        <v>18</v>
      </c>
      <c r="F316" s="60">
        <v>289332.05</v>
      </c>
      <c r="G316" s="61">
        <v>4</v>
      </c>
      <c r="H316" s="62">
        <v>76202.91</v>
      </c>
      <c r="I316" s="61">
        <v>3</v>
      </c>
      <c r="J316" s="63">
        <v>105000</v>
      </c>
      <c r="K316" s="46">
        <f t="shared" si="54"/>
        <v>7</v>
      </c>
      <c r="L316" s="47">
        <f t="shared" si="54"/>
        <v>181202.91</v>
      </c>
      <c r="M316" s="64">
        <v>0</v>
      </c>
      <c r="N316" s="65">
        <v>0</v>
      </c>
      <c r="O316" s="64">
        <v>0</v>
      </c>
      <c r="P316" s="65">
        <v>0</v>
      </c>
      <c r="Q316" s="66">
        <v>4</v>
      </c>
      <c r="R316" s="67">
        <v>75414.75</v>
      </c>
      <c r="S316" s="66">
        <v>3</v>
      </c>
      <c r="T316" s="67">
        <v>103231.57</v>
      </c>
      <c r="U316" s="46">
        <f t="shared" si="55"/>
        <v>7</v>
      </c>
      <c r="V316" s="52">
        <f t="shared" si="55"/>
        <v>178646.32</v>
      </c>
      <c r="W316" s="53">
        <f t="shared" si="56"/>
        <v>0.98965708789861173</v>
      </c>
      <c r="X316" s="54">
        <f t="shared" si="57"/>
        <v>0.9831578095238096</v>
      </c>
      <c r="Y316" s="55">
        <f t="shared" si="58"/>
        <v>0.98589101024922832</v>
      </c>
      <c r="Z316" s="56"/>
    </row>
    <row r="317" spans="1:26" s="2" customFormat="1" ht="87" customHeight="1" x14ac:dyDescent="0.25">
      <c r="A317" s="57">
        <v>12</v>
      </c>
      <c r="B317" s="58" t="s">
        <v>27</v>
      </c>
      <c r="C317" s="162"/>
      <c r="D317" s="164"/>
      <c r="E317" s="59">
        <v>2</v>
      </c>
      <c r="F317" s="60">
        <v>44725</v>
      </c>
      <c r="G317" s="61">
        <v>1</v>
      </c>
      <c r="H317" s="62">
        <v>40000</v>
      </c>
      <c r="I317" s="61">
        <v>1</v>
      </c>
      <c r="J317" s="63">
        <v>8500</v>
      </c>
      <c r="K317" s="46">
        <f t="shared" si="54"/>
        <v>2</v>
      </c>
      <c r="L317" s="47">
        <f t="shared" si="54"/>
        <v>48500</v>
      </c>
      <c r="M317" s="64">
        <v>0</v>
      </c>
      <c r="N317" s="65">
        <v>0</v>
      </c>
      <c r="O317" s="64">
        <v>0</v>
      </c>
      <c r="P317" s="65">
        <v>0</v>
      </c>
      <c r="Q317" s="66">
        <v>1</v>
      </c>
      <c r="R317" s="67">
        <v>40000</v>
      </c>
      <c r="S317" s="66">
        <v>1</v>
      </c>
      <c r="T317" s="67">
        <v>8500</v>
      </c>
      <c r="U317" s="46">
        <f t="shared" si="55"/>
        <v>2</v>
      </c>
      <c r="V317" s="52">
        <f t="shared" si="55"/>
        <v>48500</v>
      </c>
      <c r="W317" s="53">
        <f t="shared" si="56"/>
        <v>1</v>
      </c>
      <c r="X317" s="54">
        <f t="shared" si="57"/>
        <v>1</v>
      </c>
      <c r="Y317" s="55">
        <f t="shared" si="58"/>
        <v>1</v>
      </c>
      <c r="Z317" s="56"/>
    </row>
    <row r="318" spans="1:26" s="2" customFormat="1" ht="62.25" customHeight="1" thickBot="1" x14ac:dyDescent="0.3">
      <c r="A318" s="68">
        <v>13</v>
      </c>
      <c r="B318" s="69" t="s">
        <v>25</v>
      </c>
      <c r="C318" s="163"/>
      <c r="D318" s="165"/>
      <c r="E318" s="70">
        <v>14</v>
      </c>
      <c r="F318" s="71">
        <v>427970.6</v>
      </c>
      <c r="G318" s="72">
        <v>7</v>
      </c>
      <c r="H318" s="73">
        <v>75966.98</v>
      </c>
      <c r="I318" s="72">
        <v>1</v>
      </c>
      <c r="J318" s="74">
        <v>12625</v>
      </c>
      <c r="K318" s="75">
        <f t="shared" si="54"/>
        <v>8</v>
      </c>
      <c r="L318" s="76">
        <f t="shared" si="54"/>
        <v>88591.98</v>
      </c>
      <c r="M318" s="77">
        <v>0</v>
      </c>
      <c r="N318" s="78">
        <v>0</v>
      </c>
      <c r="O318" s="77">
        <v>0</v>
      </c>
      <c r="P318" s="78">
        <v>0</v>
      </c>
      <c r="Q318" s="79">
        <v>7</v>
      </c>
      <c r="R318" s="80">
        <v>74620.539999999994</v>
      </c>
      <c r="S318" s="79">
        <v>1</v>
      </c>
      <c r="T318" s="80">
        <v>3995.5</v>
      </c>
      <c r="U318" s="46">
        <f t="shared" si="55"/>
        <v>8</v>
      </c>
      <c r="V318" s="52">
        <f t="shared" si="55"/>
        <v>78616.039999999994</v>
      </c>
      <c r="W318" s="53">
        <f t="shared" si="56"/>
        <v>0.98227598359181845</v>
      </c>
      <c r="X318" s="54">
        <f t="shared" si="57"/>
        <v>0.31647524752475248</v>
      </c>
      <c r="Y318" s="55">
        <f t="shared" si="58"/>
        <v>0.88739454745226376</v>
      </c>
      <c r="Z318" s="56"/>
    </row>
    <row r="319" spans="1:26" s="2" customFormat="1" ht="29.25" customHeight="1" thickBot="1" x14ac:dyDescent="0.3">
      <c r="A319" s="144" t="s">
        <v>47</v>
      </c>
      <c r="B319" s="145"/>
      <c r="C319" s="81">
        <f>C306</f>
        <v>2585119.33</v>
      </c>
      <c r="D319" s="81">
        <f>D306</f>
        <v>145357.06000000006</v>
      </c>
      <c r="E319" s="82">
        <f>SUM(E306:E318)</f>
        <v>98</v>
      </c>
      <c r="F319" s="83">
        <f>SUM(F306:F318)</f>
        <v>3744291.16</v>
      </c>
      <c r="G319" s="82">
        <f>SUM(G306:G318)</f>
        <v>47</v>
      </c>
      <c r="H319" s="83">
        <f>SUM(H306:H318)</f>
        <v>1925408.75</v>
      </c>
      <c r="I319" s="82">
        <f t="shared" ref="I319:V319" si="59">SUM(I306:I318)</f>
        <v>35</v>
      </c>
      <c r="J319" s="83">
        <f t="shared" si="59"/>
        <v>659710.58000000007</v>
      </c>
      <c r="K319" s="82">
        <f t="shared" si="59"/>
        <v>82</v>
      </c>
      <c r="L319" s="83">
        <f t="shared" si="59"/>
        <v>2585119.33</v>
      </c>
      <c r="M319" s="82">
        <f t="shared" si="59"/>
        <v>0</v>
      </c>
      <c r="N319" s="84">
        <f t="shared" si="59"/>
        <v>0</v>
      </c>
      <c r="O319" s="85">
        <f t="shared" si="59"/>
        <v>0</v>
      </c>
      <c r="P319" s="86">
        <f t="shared" si="59"/>
        <v>0</v>
      </c>
      <c r="Q319" s="85">
        <f t="shared" si="59"/>
        <v>47</v>
      </c>
      <c r="R319" s="87">
        <f t="shared" si="59"/>
        <v>1837822.49</v>
      </c>
      <c r="S319" s="85">
        <f t="shared" si="59"/>
        <v>35</v>
      </c>
      <c r="T319" s="87">
        <f t="shared" si="59"/>
        <v>601939.78</v>
      </c>
      <c r="U319" s="85">
        <f t="shared" si="59"/>
        <v>82</v>
      </c>
      <c r="V319" s="87">
        <f t="shared" si="59"/>
        <v>2439762.27</v>
      </c>
      <c r="W319" s="88">
        <f>IFERROR(R319/H319,0)</f>
        <v>0.95451030333169518</v>
      </c>
      <c r="X319" s="89">
        <f t="shared" si="57"/>
        <v>0.91243008411355164</v>
      </c>
      <c r="Y319" s="89">
        <f t="shared" si="58"/>
        <v>0.943771624654557</v>
      </c>
    </row>
    <row r="320" spans="1:26" s="2" customFormat="1" ht="29.25" customHeight="1" thickBot="1" x14ac:dyDescent="0.45">
      <c r="A320" s="90"/>
      <c r="B320" s="90"/>
      <c r="C320" s="91"/>
      <c r="D320" s="91"/>
      <c r="E320" s="92"/>
      <c r="F320" s="91"/>
      <c r="G320" s="92"/>
      <c r="H320" s="93"/>
      <c r="I320" s="94"/>
      <c r="J320" s="93"/>
      <c r="K320" s="95"/>
      <c r="L320" s="93"/>
      <c r="M320" s="94"/>
      <c r="N320" s="93"/>
      <c r="O320" s="94"/>
      <c r="P320" s="93"/>
      <c r="Q320" s="94"/>
      <c r="R320" s="93"/>
      <c r="S320" s="94"/>
      <c r="T320" s="96" t="s">
        <v>48</v>
      </c>
      <c r="U320" s="97">
        <v>4.2549000000000001</v>
      </c>
      <c r="V320" s="98">
        <f>V319/U320</f>
        <v>573400.61341042095</v>
      </c>
      <c r="W320" s="99"/>
      <c r="X320" s="99"/>
      <c r="Y320" s="100"/>
    </row>
    <row r="321" spans="1:38" s="2" customFormat="1" ht="15.75" thickTop="1" x14ac:dyDescent="0.25">
      <c r="A321" s="146" t="s">
        <v>49</v>
      </c>
      <c r="B321" s="147"/>
      <c r="C321" s="147"/>
      <c r="D321" s="147"/>
      <c r="E321" s="147"/>
      <c r="F321" s="147"/>
      <c r="G321" s="147"/>
      <c r="H321" s="147"/>
      <c r="I321" s="147"/>
      <c r="J321" s="147"/>
      <c r="K321" s="147"/>
      <c r="L321" s="147"/>
      <c r="M321" s="147"/>
      <c r="N321" s="147"/>
      <c r="O321" s="148"/>
      <c r="P321" s="106"/>
      <c r="U321" s="7"/>
    </row>
    <row r="322" spans="1:38" s="2" customFormat="1" ht="18.75" x14ac:dyDescent="0.3">
      <c r="A322" s="149"/>
      <c r="B322" s="150"/>
      <c r="C322" s="150"/>
      <c r="D322" s="150"/>
      <c r="E322" s="150"/>
      <c r="F322" s="150"/>
      <c r="G322" s="150"/>
      <c r="H322" s="150"/>
      <c r="I322" s="150"/>
      <c r="J322" s="150"/>
      <c r="K322" s="150"/>
      <c r="L322" s="150"/>
      <c r="M322" s="150"/>
      <c r="N322" s="150"/>
      <c r="O322" s="151"/>
      <c r="P322" s="106"/>
      <c r="T322" s="101"/>
      <c r="U322" s="7"/>
    </row>
    <row r="323" spans="1:38" s="2" customFormat="1" ht="15.75" x14ac:dyDescent="0.25">
      <c r="A323" s="149"/>
      <c r="B323" s="150"/>
      <c r="C323" s="150"/>
      <c r="D323" s="150"/>
      <c r="E323" s="150"/>
      <c r="F323" s="150"/>
      <c r="G323" s="150"/>
      <c r="H323" s="150"/>
      <c r="I323" s="150"/>
      <c r="J323" s="150"/>
      <c r="K323" s="150"/>
      <c r="L323" s="150"/>
      <c r="M323" s="150"/>
      <c r="N323" s="150"/>
      <c r="O323" s="151"/>
      <c r="P323" s="106"/>
      <c r="S323" s="102"/>
      <c r="T323" s="103"/>
      <c r="U323" s="7"/>
    </row>
    <row r="324" spans="1:38" s="2" customFormat="1" ht="15.75" x14ac:dyDescent="0.25">
      <c r="A324" s="149"/>
      <c r="B324" s="150"/>
      <c r="C324" s="150"/>
      <c r="D324" s="150"/>
      <c r="E324" s="150"/>
      <c r="F324" s="150"/>
      <c r="G324" s="150"/>
      <c r="H324" s="150"/>
      <c r="I324" s="150"/>
      <c r="J324" s="150"/>
      <c r="K324" s="150"/>
      <c r="L324" s="150"/>
      <c r="M324" s="150"/>
      <c r="N324" s="150"/>
      <c r="O324" s="151"/>
      <c r="P324" s="106"/>
      <c r="S324" s="102"/>
      <c r="T324" s="104"/>
      <c r="U324" s="7"/>
    </row>
    <row r="325" spans="1:38" s="2" customFormat="1" ht="15.75" x14ac:dyDescent="0.25">
      <c r="A325" s="149"/>
      <c r="B325" s="150"/>
      <c r="C325" s="150"/>
      <c r="D325" s="150"/>
      <c r="E325" s="150"/>
      <c r="F325" s="150"/>
      <c r="G325" s="150"/>
      <c r="H325" s="150"/>
      <c r="I325" s="150"/>
      <c r="J325" s="150"/>
      <c r="K325" s="150"/>
      <c r="L325" s="150"/>
      <c r="M325" s="150"/>
      <c r="N325" s="150"/>
      <c r="O325" s="151"/>
      <c r="P325" s="106"/>
      <c r="S325" s="102"/>
      <c r="T325" s="104"/>
      <c r="U325" s="7"/>
    </row>
    <row r="326" spans="1:38" s="2" customFormat="1" ht="15.75" x14ac:dyDescent="0.25">
      <c r="A326" s="149"/>
      <c r="B326" s="150"/>
      <c r="C326" s="150"/>
      <c r="D326" s="150"/>
      <c r="E326" s="150"/>
      <c r="F326" s="150"/>
      <c r="G326" s="150"/>
      <c r="H326" s="150"/>
      <c r="I326" s="150"/>
      <c r="J326" s="150"/>
      <c r="K326" s="150"/>
      <c r="L326" s="150"/>
      <c r="M326" s="150"/>
      <c r="N326" s="150"/>
      <c r="O326" s="151"/>
      <c r="P326" s="106"/>
      <c r="S326" s="102"/>
      <c r="T326" s="104"/>
      <c r="U326" s="7"/>
    </row>
    <row r="327" spans="1:38" s="2" customFormat="1" ht="15.75" x14ac:dyDescent="0.25">
      <c r="A327" s="149"/>
      <c r="B327" s="150"/>
      <c r="C327" s="150"/>
      <c r="D327" s="150"/>
      <c r="E327" s="150"/>
      <c r="F327" s="150"/>
      <c r="G327" s="150"/>
      <c r="H327" s="150"/>
      <c r="I327" s="150"/>
      <c r="J327" s="150"/>
      <c r="K327" s="150"/>
      <c r="L327" s="150"/>
      <c r="M327" s="150"/>
      <c r="N327" s="150"/>
      <c r="O327" s="151"/>
      <c r="P327" s="106"/>
      <c r="S327" s="102"/>
      <c r="T327" s="105"/>
      <c r="U327" s="7"/>
    </row>
    <row r="328" spans="1:38" s="2" customFormat="1" x14ac:dyDescent="0.25">
      <c r="A328" s="149"/>
      <c r="B328" s="150"/>
      <c r="C328" s="150"/>
      <c r="D328" s="150"/>
      <c r="E328" s="150"/>
      <c r="F328" s="150"/>
      <c r="G328" s="150"/>
      <c r="H328" s="150"/>
      <c r="I328" s="150"/>
      <c r="J328" s="150"/>
      <c r="K328" s="150"/>
      <c r="L328" s="150"/>
      <c r="M328" s="150"/>
      <c r="N328" s="150"/>
      <c r="O328" s="151"/>
      <c r="P328" s="106"/>
      <c r="U328" s="7"/>
    </row>
    <row r="329" spans="1:38" s="2" customFormat="1" ht="15.75" thickBot="1" x14ac:dyDescent="0.3">
      <c r="A329" s="152"/>
      <c r="B329" s="153"/>
      <c r="C329" s="153"/>
      <c r="D329" s="153"/>
      <c r="E329" s="153"/>
      <c r="F329" s="153"/>
      <c r="G329" s="153"/>
      <c r="H329" s="153"/>
      <c r="I329" s="153"/>
      <c r="J329" s="153"/>
      <c r="K329" s="153"/>
      <c r="L329" s="153"/>
      <c r="M329" s="153"/>
      <c r="N329" s="153"/>
      <c r="O329" s="154"/>
      <c r="P329" s="106"/>
      <c r="U329" s="7"/>
    </row>
    <row r="330" spans="1:38" s="2" customFormat="1" ht="15.75" thickTop="1" x14ac:dyDescent="0.25">
      <c r="E330" s="1"/>
      <c r="F330" s="1"/>
      <c r="K330" s="7"/>
      <c r="U330" s="7"/>
    </row>
    <row r="333" spans="1:38" s="2" customFormat="1" ht="26.25" x14ac:dyDescent="0.4">
      <c r="A333" s="12"/>
      <c r="B333" s="13" t="s">
        <v>59</v>
      </c>
      <c r="C333" s="14"/>
      <c r="D333" s="14"/>
      <c r="E333" s="15"/>
      <c r="F333" s="16"/>
      <c r="G333" s="14"/>
      <c r="H333" s="17"/>
      <c r="I333" s="18"/>
      <c r="J333" s="17"/>
      <c r="K333" s="18"/>
      <c r="L333" s="17"/>
      <c r="M333" s="18"/>
      <c r="N333" s="17"/>
      <c r="O333" s="14"/>
      <c r="P333" s="17"/>
      <c r="Q333" s="14"/>
      <c r="R333" s="17"/>
      <c r="S333" s="18"/>
      <c r="T333" s="17"/>
      <c r="U333" s="14"/>
      <c r="V333" s="17"/>
      <c r="W333" s="17"/>
      <c r="X333" s="18"/>
      <c r="Y333" s="17"/>
      <c r="Z333" s="17"/>
      <c r="AA333" s="18"/>
      <c r="AB333" s="14"/>
      <c r="AC333" s="14"/>
      <c r="AD333" s="14"/>
      <c r="AE333" s="14"/>
      <c r="AF333" s="14"/>
      <c r="AG333" s="18"/>
      <c r="AH333" s="14"/>
      <c r="AI333" s="14"/>
      <c r="AJ333" s="14"/>
      <c r="AK333" s="14"/>
      <c r="AL333" s="14"/>
    </row>
    <row r="334" spans="1:38" ht="15.75" thickBot="1" x14ac:dyDescent="0.3"/>
    <row r="335" spans="1:38" s="2" customFormat="1" ht="52.5" customHeight="1" thickBot="1" x14ac:dyDescent="0.3">
      <c r="A335" s="124" t="s">
        <v>3</v>
      </c>
      <c r="B335" s="125"/>
      <c r="C335" s="128" t="s">
        <v>32</v>
      </c>
      <c r="D335" s="129"/>
      <c r="E335" s="130" t="s">
        <v>0</v>
      </c>
      <c r="F335" s="131"/>
      <c r="G335" s="132" t="s">
        <v>1</v>
      </c>
      <c r="H335" s="132"/>
      <c r="I335" s="132"/>
      <c r="J335" s="132"/>
      <c r="K335" s="132"/>
      <c r="L335" s="133"/>
      <c r="M335" s="134" t="s">
        <v>33</v>
      </c>
      <c r="N335" s="135"/>
      <c r="O335" s="135"/>
      <c r="P335" s="136"/>
      <c r="Q335" s="137" t="s">
        <v>34</v>
      </c>
      <c r="R335" s="138"/>
      <c r="S335" s="138"/>
      <c r="T335" s="138"/>
      <c r="U335" s="138"/>
      <c r="V335" s="139"/>
      <c r="W335" s="107" t="s">
        <v>35</v>
      </c>
      <c r="X335" s="108"/>
      <c r="Y335" s="109"/>
    </row>
    <row r="336" spans="1:38" s="2" customFormat="1" ht="52.5" customHeight="1" thickBot="1" x14ac:dyDescent="0.3">
      <c r="A336" s="126"/>
      <c r="B336" s="127"/>
      <c r="C336" s="110" t="s">
        <v>36</v>
      </c>
      <c r="D336" s="112" t="s">
        <v>37</v>
      </c>
      <c r="E336" s="114" t="s">
        <v>4</v>
      </c>
      <c r="F336" s="114" t="s">
        <v>5</v>
      </c>
      <c r="G336" s="116" t="s">
        <v>6</v>
      </c>
      <c r="H336" s="118" t="s">
        <v>7</v>
      </c>
      <c r="I336" s="118" t="s">
        <v>8</v>
      </c>
      <c r="J336" s="120" t="s">
        <v>9</v>
      </c>
      <c r="K336" s="122" t="s">
        <v>2</v>
      </c>
      <c r="L336" s="123"/>
      <c r="M336" s="140" t="s">
        <v>38</v>
      </c>
      <c r="N336" s="141"/>
      <c r="O336" s="140" t="s">
        <v>39</v>
      </c>
      <c r="P336" s="141"/>
      <c r="Q336" s="142" t="s">
        <v>40</v>
      </c>
      <c r="R336" s="143"/>
      <c r="S336" s="138" t="s">
        <v>41</v>
      </c>
      <c r="T336" s="139"/>
      <c r="U336" s="137" t="s">
        <v>2</v>
      </c>
      <c r="V336" s="139"/>
      <c r="W336" s="155" t="s">
        <v>42</v>
      </c>
      <c r="X336" s="157" t="s">
        <v>43</v>
      </c>
      <c r="Y336" s="109" t="s">
        <v>44</v>
      </c>
    </row>
    <row r="337" spans="1:26" s="2" customFormat="1" ht="139.5" customHeight="1" thickBot="1" x14ac:dyDescent="0.3">
      <c r="A337" s="126"/>
      <c r="B337" s="127"/>
      <c r="C337" s="111"/>
      <c r="D337" s="113"/>
      <c r="E337" s="115"/>
      <c r="F337" s="115"/>
      <c r="G337" s="117"/>
      <c r="H337" s="119"/>
      <c r="I337" s="119"/>
      <c r="J337" s="121"/>
      <c r="K337" s="19" t="s">
        <v>10</v>
      </c>
      <c r="L337" s="20" t="s">
        <v>11</v>
      </c>
      <c r="M337" s="21" t="s">
        <v>12</v>
      </c>
      <c r="N337" s="22" t="s">
        <v>13</v>
      </c>
      <c r="O337" s="21" t="s">
        <v>14</v>
      </c>
      <c r="P337" s="22" t="s">
        <v>15</v>
      </c>
      <c r="Q337" s="23" t="s">
        <v>6</v>
      </c>
      <c r="R337" s="24" t="s">
        <v>7</v>
      </c>
      <c r="S337" s="25" t="s">
        <v>16</v>
      </c>
      <c r="T337" s="26" t="s">
        <v>17</v>
      </c>
      <c r="U337" s="27" t="s">
        <v>18</v>
      </c>
      <c r="V337" s="28" t="s">
        <v>19</v>
      </c>
      <c r="W337" s="156"/>
      <c r="X337" s="158"/>
      <c r="Y337" s="159"/>
    </row>
    <row r="338" spans="1:26" s="2" customFormat="1" ht="38.25" customHeight="1" thickBot="1" x14ac:dyDescent="0.3">
      <c r="A338" s="160">
        <v>1</v>
      </c>
      <c r="B338" s="161"/>
      <c r="C338" s="29">
        <v>2</v>
      </c>
      <c r="D338" s="30">
        <v>3</v>
      </c>
      <c r="E338" s="31">
        <v>4</v>
      </c>
      <c r="F338" s="32">
        <v>5</v>
      </c>
      <c r="G338" s="33">
        <v>6</v>
      </c>
      <c r="H338" s="34">
        <v>7</v>
      </c>
      <c r="I338" s="34">
        <v>8</v>
      </c>
      <c r="J338" s="34">
        <v>9</v>
      </c>
      <c r="K338" s="34">
        <v>10</v>
      </c>
      <c r="L338" s="34">
        <v>11</v>
      </c>
      <c r="M338" s="35">
        <v>12</v>
      </c>
      <c r="N338" s="35">
        <v>13</v>
      </c>
      <c r="O338" s="35">
        <v>14</v>
      </c>
      <c r="P338" s="35">
        <v>15</v>
      </c>
      <c r="Q338" s="36">
        <v>16</v>
      </c>
      <c r="R338" s="36">
        <v>17</v>
      </c>
      <c r="S338" s="36">
        <v>18</v>
      </c>
      <c r="T338" s="36">
        <v>19</v>
      </c>
      <c r="U338" s="36">
        <v>20</v>
      </c>
      <c r="V338" s="36">
        <v>21</v>
      </c>
      <c r="W338" s="37">
        <v>22</v>
      </c>
      <c r="X338" s="37">
        <v>23</v>
      </c>
      <c r="Y338" s="38">
        <v>24</v>
      </c>
    </row>
    <row r="339" spans="1:26" s="2" customFormat="1" ht="108.75" customHeight="1" x14ac:dyDescent="0.25">
      <c r="A339" s="39">
        <v>1</v>
      </c>
      <c r="B339" s="40" t="s">
        <v>45</v>
      </c>
      <c r="C339" s="162">
        <f>L352</f>
        <v>1719621.85</v>
      </c>
      <c r="D339" s="164">
        <f>C339-V352</f>
        <v>101833.10999999987</v>
      </c>
      <c r="E339" s="41"/>
      <c r="F339" s="42"/>
      <c r="G339" s="43"/>
      <c r="H339" s="44"/>
      <c r="I339" s="43"/>
      <c r="J339" s="45"/>
      <c r="K339" s="46">
        <f>G339+I339</f>
        <v>0</v>
      </c>
      <c r="L339" s="47">
        <f>H339+J339</f>
        <v>0</v>
      </c>
      <c r="M339" s="48"/>
      <c r="N339" s="49"/>
      <c r="O339" s="48"/>
      <c r="P339" s="49"/>
      <c r="Q339" s="50"/>
      <c r="R339" s="51"/>
      <c r="S339" s="50"/>
      <c r="T339" s="51"/>
      <c r="U339" s="46">
        <f>Q339+S339</f>
        <v>0</v>
      </c>
      <c r="V339" s="52">
        <f>R339+T339</f>
        <v>0</v>
      </c>
      <c r="W339" s="53">
        <f>IFERROR(R339/H339,0)</f>
        <v>0</v>
      </c>
      <c r="X339" s="54">
        <f>IFERROR((T339+P339)/J339,0)</f>
        <v>0</v>
      </c>
      <c r="Y339" s="55">
        <f>IFERROR((V339+P339)/L339,0)</f>
        <v>0</v>
      </c>
      <c r="Z339" s="56"/>
    </row>
    <row r="340" spans="1:26" s="2" customFormat="1" ht="87" customHeight="1" x14ac:dyDescent="0.25">
      <c r="A340" s="57">
        <v>2</v>
      </c>
      <c r="B340" s="58" t="s">
        <v>29</v>
      </c>
      <c r="C340" s="162"/>
      <c r="D340" s="164"/>
      <c r="E340" s="59"/>
      <c r="F340" s="60"/>
      <c r="G340" s="61"/>
      <c r="H340" s="62"/>
      <c r="I340" s="61"/>
      <c r="J340" s="63"/>
      <c r="K340" s="46">
        <f t="shared" ref="K340:L351" si="60">G340+I340</f>
        <v>0</v>
      </c>
      <c r="L340" s="47">
        <f t="shared" si="60"/>
        <v>0</v>
      </c>
      <c r="M340" s="64"/>
      <c r="N340" s="65"/>
      <c r="O340" s="64"/>
      <c r="P340" s="65"/>
      <c r="Q340" s="66"/>
      <c r="R340" s="67"/>
      <c r="S340" s="66"/>
      <c r="T340" s="67"/>
      <c r="U340" s="46">
        <f t="shared" ref="U340:V351" si="61">Q340+S340</f>
        <v>0</v>
      </c>
      <c r="V340" s="52">
        <f>R340+T340</f>
        <v>0</v>
      </c>
      <c r="W340" s="53">
        <f t="shared" ref="W340:W351" si="62">IFERROR(R340/H340,0)</f>
        <v>0</v>
      </c>
      <c r="X340" s="54">
        <f t="shared" ref="X340:X352" si="63">IFERROR((T340+P340)/J340,0)</f>
        <v>0</v>
      </c>
      <c r="Y340" s="55">
        <f t="shared" ref="Y340:Y352" si="64">IFERROR((V340+P340)/L340,0)</f>
        <v>0</v>
      </c>
      <c r="Z340" s="56"/>
    </row>
    <row r="341" spans="1:26" s="2" customFormat="1" ht="85.5" customHeight="1" x14ac:dyDescent="0.25">
      <c r="A341" s="57">
        <v>3</v>
      </c>
      <c r="B341" s="58" t="s">
        <v>26</v>
      </c>
      <c r="C341" s="162"/>
      <c r="D341" s="164"/>
      <c r="E341" s="59">
        <v>0</v>
      </c>
      <c r="F341" s="60">
        <v>0</v>
      </c>
      <c r="G341" s="61">
        <v>0</v>
      </c>
      <c r="H341" s="62">
        <v>0</v>
      </c>
      <c r="I341" s="61">
        <v>2</v>
      </c>
      <c r="J341" s="63">
        <v>90209.05</v>
      </c>
      <c r="K341" s="46">
        <f t="shared" si="60"/>
        <v>2</v>
      </c>
      <c r="L341" s="47">
        <f t="shared" si="60"/>
        <v>90209.05</v>
      </c>
      <c r="M341" s="64">
        <v>0</v>
      </c>
      <c r="N341" s="65">
        <v>0</v>
      </c>
      <c r="O341" s="64">
        <v>0</v>
      </c>
      <c r="P341" s="65">
        <v>0</v>
      </c>
      <c r="Q341" s="66">
        <v>0</v>
      </c>
      <c r="R341" s="67">
        <v>0</v>
      </c>
      <c r="S341" s="66">
        <v>2</v>
      </c>
      <c r="T341" s="67">
        <v>85618.71</v>
      </c>
      <c r="U341" s="46">
        <f t="shared" si="61"/>
        <v>2</v>
      </c>
      <c r="V341" s="52">
        <f t="shared" si="61"/>
        <v>85618.71</v>
      </c>
      <c r="W341" s="53">
        <f t="shared" si="62"/>
        <v>0</v>
      </c>
      <c r="X341" s="54">
        <f t="shared" si="63"/>
        <v>0.94911441812102004</v>
      </c>
      <c r="Y341" s="55">
        <f t="shared" si="64"/>
        <v>0.94911441812102004</v>
      </c>
      <c r="Z341" s="56"/>
    </row>
    <row r="342" spans="1:26" s="2" customFormat="1" ht="137.25" customHeight="1" x14ac:dyDescent="0.25">
      <c r="A342" s="57">
        <v>4</v>
      </c>
      <c r="B342" s="58" t="s">
        <v>20</v>
      </c>
      <c r="C342" s="162"/>
      <c r="D342" s="164"/>
      <c r="E342" s="59">
        <v>9</v>
      </c>
      <c r="F342" s="60">
        <v>340036.16000000003</v>
      </c>
      <c r="G342" s="61">
        <v>9</v>
      </c>
      <c r="H342" s="62">
        <v>334893.32</v>
      </c>
      <c r="I342" s="61">
        <v>0</v>
      </c>
      <c r="J342" s="63">
        <v>0</v>
      </c>
      <c r="K342" s="46">
        <f t="shared" si="60"/>
        <v>9</v>
      </c>
      <c r="L342" s="47">
        <f t="shared" si="60"/>
        <v>334893.32</v>
      </c>
      <c r="M342" s="64">
        <v>0</v>
      </c>
      <c r="N342" s="65">
        <v>0</v>
      </c>
      <c r="O342" s="64">
        <v>0</v>
      </c>
      <c r="P342" s="65">
        <v>0</v>
      </c>
      <c r="Q342" s="66">
        <v>9</v>
      </c>
      <c r="R342" s="67">
        <v>326922.44</v>
      </c>
      <c r="S342" s="66">
        <v>0</v>
      </c>
      <c r="T342" s="67">
        <v>0</v>
      </c>
      <c r="U342" s="46">
        <f t="shared" si="61"/>
        <v>9</v>
      </c>
      <c r="V342" s="52">
        <f t="shared" si="61"/>
        <v>326922.44</v>
      </c>
      <c r="W342" s="53">
        <f t="shared" si="62"/>
        <v>0.97619874890308356</v>
      </c>
      <c r="X342" s="54">
        <f t="shared" si="63"/>
        <v>0</v>
      </c>
      <c r="Y342" s="55">
        <f t="shared" si="64"/>
        <v>0.97619874890308356</v>
      </c>
      <c r="Z342" s="56"/>
    </row>
    <row r="343" spans="1:26" s="2" customFormat="1" ht="171.75" customHeight="1" x14ac:dyDescent="0.25">
      <c r="A343" s="57">
        <v>5</v>
      </c>
      <c r="B343" s="58" t="s">
        <v>30</v>
      </c>
      <c r="C343" s="162"/>
      <c r="D343" s="164"/>
      <c r="E343" s="59"/>
      <c r="F343" s="60"/>
      <c r="G343" s="61"/>
      <c r="H343" s="62"/>
      <c r="I343" s="61"/>
      <c r="J343" s="63"/>
      <c r="K343" s="46">
        <f t="shared" si="60"/>
        <v>0</v>
      </c>
      <c r="L343" s="47">
        <f t="shared" si="60"/>
        <v>0</v>
      </c>
      <c r="M343" s="64"/>
      <c r="N343" s="65"/>
      <c r="O343" s="64"/>
      <c r="P343" s="65"/>
      <c r="Q343" s="66"/>
      <c r="R343" s="67"/>
      <c r="S343" s="66"/>
      <c r="T343" s="67"/>
      <c r="U343" s="46">
        <f t="shared" si="61"/>
        <v>0</v>
      </c>
      <c r="V343" s="52">
        <f t="shared" si="61"/>
        <v>0</v>
      </c>
      <c r="W343" s="53">
        <f t="shared" si="62"/>
        <v>0</v>
      </c>
      <c r="X343" s="54">
        <f t="shared" si="63"/>
        <v>0</v>
      </c>
      <c r="Y343" s="55">
        <f t="shared" si="64"/>
        <v>0</v>
      </c>
      <c r="Z343" s="56"/>
    </row>
    <row r="344" spans="1:26" s="2" customFormat="1" ht="116.25" customHeight="1" x14ac:dyDescent="0.25">
      <c r="A344" s="57">
        <v>6</v>
      </c>
      <c r="B344" s="58" t="s">
        <v>21</v>
      </c>
      <c r="C344" s="162"/>
      <c r="D344" s="164"/>
      <c r="E344" s="59">
        <v>21</v>
      </c>
      <c r="F344" s="60">
        <v>1180612.8700000001</v>
      </c>
      <c r="G344" s="61">
        <v>15</v>
      </c>
      <c r="H344" s="62">
        <v>802576.15</v>
      </c>
      <c r="I344" s="61">
        <v>1</v>
      </c>
      <c r="J344" s="63">
        <v>31000</v>
      </c>
      <c r="K344" s="46">
        <f t="shared" si="60"/>
        <v>16</v>
      </c>
      <c r="L344" s="47">
        <f t="shared" si="60"/>
        <v>833576.15</v>
      </c>
      <c r="M344" s="64">
        <v>0</v>
      </c>
      <c r="N344" s="65">
        <v>0</v>
      </c>
      <c r="O344" s="64">
        <v>0</v>
      </c>
      <c r="P344" s="65">
        <v>0</v>
      </c>
      <c r="Q344" s="66">
        <v>15</v>
      </c>
      <c r="R344" s="67">
        <v>748957.21</v>
      </c>
      <c r="S344" s="66">
        <v>1</v>
      </c>
      <c r="T344" s="67">
        <v>30735.919999999998</v>
      </c>
      <c r="U344" s="46">
        <f t="shared" si="61"/>
        <v>16</v>
      </c>
      <c r="V344" s="52">
        <f t="shared" si="61"/>
        <v>779693.13</v>
      </c>
      <c r="W344" s="53">
        <f t="shared" si="62"/>
        <v>0.93319146102210981</v>
      </c>
      <c r="X344" s="54">
        <f t="shared" si="63"/>
        <v>0.99148129032258059</v>
      </c>
      <c r="Y344" s="55">
        <f t="shared" si="64"/>
        <v>0.93535921103308917</v>
      </c>
      <c r="Z344" s="56"/>
    </row>
    <row r="345" spans="1:26" s="2" customFormat="1" ht="65.25" customHeight="1" x14ac:dyDescent="0.25">
      <c r="A345" s="57">
        <v>7</v>
      </c>
      <c r="B345" s="58" t="s">
        <v>28</v>
      </c>
      <c r="C345" s="162"/>
      <c r="D345" s="164"/>
      <c r="E345" s="59"/>
      <c r="F345" s="60"/>
      <c r="G345" s="61"/>
      <c r="H345" s="62"/>
      <c r="I345" s="61"/>
      <c r="J345" s="63"/>
      <c r="K345" s="46">
        <f t="shared" si="60"/>
        <v>0</v>
      </c>
      <c r="L345" s="47">
        <f t="shared" si="60"/>
        <v>0</v>
      </c>
      <c r="M345" s="64"/>
      <c r="N345" s="65"/>
      <c r="O345" s="64"/>
      <c r="P345" s="65"/>
      <c r="Q345" s="66"/>
      <c r="R345" s="67"/>
      <c r="S345" s="66"/>
      <c r="T345" s="67"/>
      <c r="U345" s="46">
        <f t="shared" si="61"/>
        <v>0</v>
      </c>
      <c r="V345" s="52">
        <f t="shared" si="61"/>
        <v>0</v>
      </c>
      <c r="W345" s="53">
        <f t="shared" si="62"/>
        <v>0</v>
      </c>
      <c r="X345" s="54">
        <f t="shared" si="63"/>
        <v>0</v>
      </c>
      <c r="Y345" s="55">
        <f t="shared" si="64"/>
        <v>0</v>
      </c>
      <c r="Z345" s="56"/>
    </row>
    <row r="346" spans="1:26" s="2" customFormat="1" ht="59.25" customHeight="1" x14ac:dyDescent="0.25">
      <c r="A346" s="57">
        <v>8</v>
      </c>
      <c r="B346" s="58" t="s">
        <v>46</v>
      </c>
      <c r="C346" s="162"/>
      <c r="D346" s="164"/>
      <c r="E346" s="59"/>
      <c r="F346" s="60"/>
      <c r="G346" s="61"/>
      <c r="H346" s="62"/>
      <c r="I346" s="61">
        <v>11</v>
      </c>
      <c r="J346" s="63">
        <v>118626.6</v>
      </c>
      <c r="K346" s="46">
        <f t="shared" si="60"/>
        <v>11</v>
      </c>
      <c r="L346" s="47">
        <f t="shared" si="60"/>
        <v>118626.6</v>
      </c>
      <c r="M346" s="64"/>
      <c r="N346" s="65"/>
      <c r="O346" s="64">
        <v>0</v>
      </c>
      <c r="P346" s="65">
        <v>0</v>
      </c>
      <c r="Q346" s="66"/>
      <c r="R346" s="67"/>
      <c r="S346" s="66">
        <v>11</v>
      </c>
      <c r="T346" s="67">
        <v>99645.63</v>
      </c>
      <c r="U346" s="46">
        <f t="shared" si="61"/>
        <v>11</v>
      </c>
      <c r="V346" s="52">
        <f t="shared" si="61"/>
        <v>99645.63</v>
      </c>
      <c r="W346" s="53">
        <f t="shared" si="62"/>
        <v>0</v>
      </c>
      <c r="X346" s="54">
        <f t="shared" si="63"/>
        <v>0.83999398111384804</v>
      </c>
      <c r="Y346" s="55">
        <f t="shared" si="64"/>
        <v>0.83999398111384804</v>
      </c>
      <c r="Z346" s="56"/>
    </row>
    <row r="347" spans="1:26" s="2" customFormat="1" ht="71.25" customHeight="1" x14ac:dyDescent="0.25">
      <c r="A347" s="57">
        <v>9</v>
      </c>
      <c r="B347" s="58" t="s">
        <v>22</v>
      </c>
      <c r="C347" s="162"/>
      <c r="D347" s="164"/>
      <c r="E347" s="59">
        <v>4</v>
      </c>
      <c r="F347" s="60">
        <v>243999.06</v>
      </c>
      <c r="G347" s="61">
        <v>1</v>
      </c>
      <c r="H347" s="62">
        <v>38423</v>
      </c>
      <c r="I347" s="61">
        <v>1</v>
      </c>
      <c r="J347" s="63">
        <v>95000</v>
      </c>
      <c r="K347" s="46">
        <f t="shared" si="60"/>
        <v>2</v>
      </c>
      <c r="L347" s="47">
        <f t="shared" si="60"/>
        <v>133423</v>
      </c>
      <c r="M347" s="64">
        <v>0</v>
      </c>
      <c r="N347" s="65">
        <v>0</v>
      </c>
      <c r="O347" s="64">
        <v>0</v>
      </c>
      <c r="P347" s="65">
        <v>0</v>
      </c>
      <c r="Q347" s="66">
        <v>1</v>
      </c>
      <c r="R347" s="67">
        <v>32106</v>
      </c>
      <c r="S347" s="66">
        <v>1</v>
      </c>
      <c r="T347" s="67">
        <v>94319.2</v>
      </c>
      <c r="U347" s="46">
        <f t="shared" si="61"/>
        <v>2</v>
      </c>
      <c r="V347" s="52">
        <f t="shared" si="61"/>
        <v>126425.2</v>
      </c>
      <c r="W347" s="53">
        <f t="shared" si="62"/>
        <v>0.83559326445097992</v>
      </c>
      <c r="X347" s="54">
        <f t="shared" si="63"/>
        <v>0.99283368421052631</v>
      </c>
      <c r="Y347" s="55">
        <f t="shared" si="64"/>
        <v>0.94755177143371083</v>
      </c>
      <c r="Z347" s="56"/>
    </row>
    <row r="348" spans="1:26" s="2" customFormat="1" ht="92.25" customHeight="1" x14ac:dyDescent="0.25">
      <c r="A348" s="57">
        <v>10</v>
      </c>
      <c r="B348" s="58" t="s">
        <v>23</v>
      </c>
      <c r="C348" s="162"/>
      <c r="D348" s="164"/>
      <c r="E348" s="59"/>
      <c r="F348" s="60"/>
      <c r="G348" s="61"/>
      <c r="H348" s="62"/>
      <c r="I348" s="61"/>
      <c r="J348" s="63"/>
      <c r="K348" s="46">
        <f t="shared" si="60"/>
        <v>0</v>
      </c>
      <c r="L348" s="47">
        <f t="shared" si="60"/>
        <v>0</v>
      </c>
      <c r="M348" s="64"/>
      <c r="N348" s="65"/>
      <c r="O348" s="64"/>
      <c r="P348" s="65"/>
      <c r="Q348" s="66"/>
      <c r="R348" s="67"/>
      <c r="S348" s="66"/>
      <c r="T348" s="67"/>
      <c r="U348" s="46">
        <f t="shared" si="61"/>
        <v>0</v>
      </c>
      <c r="V348" s="52">
        <f t="shared" si="61"/>
        <v>0</v>
      </c>
      <c r="W348" s="53">
        <f t="shared" si="62"/>
        <v>0</v>
      </c>
      <c r="X348" s="54">
        <f t="shared" si="63"/>
        <v>0</v>
      </c>
      <c r="Y348" s="55">
        <f t="shared" si="64"/>
        <v>0</v>
      </c>
      <c r="Z348" s="56"/>
    </row>
    <row r="349" spans="1:26" s="2" customFormat="1" ht="153.75" customHeight="1" x14ac:dyDescent="0.25">
      <c r="A349" s="57">
        <v>11</v>
      </c>
      <c r="B349" s="58" t="s">
        <v>24</v>
      </c>
      <c r="C349" s="162"/>
      <c r="D349" s="164"/>
      <c r="E349" s="59">
        <v>8</v>
      </c>
      <c r="F349" s="60">
        <v>205772.95</v>
      </c>
      <c r="G349" s="61">
        <v>5</v>
      </c>
      <c r="H349" s="62">
        <v>143154.85</v>
      </c>
      <c r="I349" s="61">
        <v>0</v>
      </c>
      <c r="J349" s="63">
        <v>0</v>
      </c>
      <c r="K349" s="46">
        <f t="shared" si="60"/>
        <v>5</v>
      </c>
      <c r="L349" s="47">
        <f t="shared" si="60"/>
        <v>143154.85</v>
      </c>
      <c r="M349" s="64">
        <v>0</v>
      </c>
      <c r="N349" s="65">
        <v>0</v>
      </c>
      <c r="O349" s="64">
        <v>0</v>
      </c>
      <c r="P349" s="65">
        <v>0</v>
      </c>
      <c r="Q349" s="66">
        <v>5</v>
      </c>
      <c r="R349" s="67">
        <v>134257.51999999999</v>
      </c>
      <c r="S349" s="66">
        <v>0</v>
      </c>
      <c r="T349" s="67">
        <v>0</v>
      </c>
      <c r="U349" s="46">
        <f t="shared" si="61"/>
        <v>5</v>
      </c>
      <c r="V349" s="52">
        <f t="shared" si="61"/>
        <v>134257.51999999999</v>
      </c>
      <c r="W349" s="53">
        <f t="shared" si="62"/>
        <v>0.93784821122022755</v>
      </c>
      <c r="X349" s="54">
        <f t="shared" si="63"/>
        <v>0</v>
      </c>
      <c r="Y349" s="55">
        <f t="shared" si="64"/>
        <v>0.93784821122022755</v>
      </c>
      <c r="Z349" s="56"/>
    </row>
    <row r="350" spans="1:26" s="2" customFormat="1" ht="87" customHeight="1" x14ac:dyDescent="0.25">
      <c r="A350" s="57">
        <v>12</v>
      </c>
      <c r="B350" s="58" t="s">
        <v>27</v>
      </c>
      <c r="C350" s="162"/>
      <c r="D350" s="164"/>
      <c r="E350" s="59">
        <v>1</v>
      </c>
      <c r="F350" s="60">
        <v>32080</v>
      </c>
      <c r="G350" s="61">
        <v>0</v>
      </c>
      <c r="H350" s="62">
        <v>0</v>
      </c>
      <c r="I350" s="61">
        <v>0</v>
      </c>
      <c r="J350" s="63">
        <v>0</v>
      </c>
      <c r="K350" s="46">
        <f t="shared" si="60"/>
        <v>0</v>
      </c>
      <c r="L350" s="47">
        <f t="shared" si="60"/>
        <v>0</v>
      </c>
      <c r="M350" s="64">
        <v>0</v>
      </c>
      <c r="N350" s="65">
        <v>0</v>
      </c>
      <c r="O350" s="64">
        <v>0</v>
      </c>
      <c r="P350" s="65">
        <v>0</v>
      </c>
      <c r="Q350" s="66">
        <v>0</v>
      </c>
      <c r="R350" s="67">
        <v>0</v>
      </c>
      <c r="S350" s="66">
        <v>0</v>
      </c>
      <c r="T350" s="67">
        <v>0</v>
      </c>
      <c r="U350" s="46">
        <f t="shared" si="61"/>
        <v>0</v>
      </c>
      <c r="V350" s="52">
        <f t="shared" si="61"/>
        <v>0</v>
      </c>
      <c r="W350" s="53">
        <f t="shared" si="62"/>
        <v>0</v>
      </c>
      <c r="X350" s="54">
        <f t="shared" si="63"/>
        <v>0</v>
      </c>
      <c r="Y350" s="55">
        <f t="shared" si="64"/>
        <v>0</v>
      </c>
      <c r="Z350" s="56"/>
    </row>
    <row r="351" spans="1:26" s="2" customFormat="1" ht="62.25" customHeight="1" thickBot="1" x14ac:dyDescent="0.3">
      <c r="A351" s="68">
        <v>13</v>
      </c>
      <c r="B351" s="69" t="s">
        <v>25</v>
      </c>
      <c r="C351" s="163"/>
      <c r="D351" s="165"/>
      <c r="E351" s="70">
        <v>3</v>
      </c>
      <c r="F351" s="71">
        <v>35389.879999999997</v>
      </c>
      <c r="G351" s="72">
        <v>1</v>
      </c>
      <c r="H351" s="73">
        <v>14658.88</v>
      </c>
      <c r="I351" s="72">
        <v>1</v>
      </c>
      <c r="J351" s="74">
        <v>51080</v>
      </c>
      <c r="K351" s="75">
        <f t="shared" si="60"/>
        <v>2</v>
      </c>
      <c r="L351" s="76">
        <f t="shared" si="60"/>
        <v>65738.880000000005</v>
      </c>
      <c r="M351" s="77">
        <v>0</v>
      </c>
      <c r="N351" s="78">
        <v>0</v>
      </c>
      <c r="O351" s="77">
        <v>0</v>
      </c>
      <c r="P351" s="78">
        <v>0</v>
      </c>
      <c r="Q351" s="79">
        <v>1</v>
      </c>
      <c r="R351" s="80">
        <v>14146.11</v>
      </c>
      <c r="S351" s="79">
        <v>1</v>
      </c>
      <c r="T351" s="80">
        <v>51080</v>
      </c>
      <c r="U351" s="46">
        <f t="shared" si="61"/>
        <v>2</v>
      </c>
      <c r="V351" s="52">
        <f t="shared" si="61"/>
        <v>65226.11</v>
      </c>
      <c r="W351" s="53">
        <f t="shared" si="62"/>
        <v>0.96501983780479828</v>
      </c>
      <c r="X351" s="54">
        <f t="shared" si="63"/>
        <v>1</v>
      </c>
      <c r="Y351" s="55">
        <f t="shared" si="64"/>
        <v>0.99219989753400117</v>
      </c>
      <c r="Z351" s="56"/>
    </row>
    <row r="352" spans="1:26" s="2" customFormat="1" ht="29.25" customHeight="1" thickBot="1" x14ac:dyDescent="0.3">
      <c r="A352" s="144" t="s">
        <v>47</v>
      </c>
      <c r="B352" s="145"/>
      <c r="C352" s="81">
        <f>C339</f>
        <v>1719621.85</v>
      </c>
      <c r="D352" s="81">
        <f>D339</f>
        <v>101833.10999999987</v>
      </c>
      <c r="E352" s="82">
        <f>SUM(E339:E351)</f>
        <v>46</v>
      </c>
      <c r="F352" s="83">
        <f>SUM(F339:F351)</f>
        <v>2037890.9200000002</v>
      </c>
      <c r="G352" s="82">
        <f>SUM(G339:G351)</f>
        <v>31</v>
      </c>
      <c r="H352" s="83">
        <f>SUM(H339:H351)</f>
        <v>1333706.2</v>
      </c>
      <c r="I352" s="82">
        <f t="shared" ref="I352:V352" si="65">SUM(I339:I351)</f>
        <v>16</v>
      </c>
      <c r="J352" s="83">
        <f t="shared" si="65"/>
        <v>385915.65</v>
      </c>
      <c r="K352" s="82">
        <f t="shared" si="65"/>
        <v>47</v>
      </c>
      <c r="L352" s="83">
        <f t="shared" si="65"/>
        <v>1719621.85</v>
      </c>
      <c r="M352" s="82">
        <f t="shared" si="65"/>
        <v>0</v>
      </c>
      <c r="N352" s="84">
        <f t="shared" si="65"/>
        <v>0</v>
      </c>
      <c r="O352" s="85">
        <f t="shared" si="65"/>
        <v>0</v>
      </c>
      <c r="P352" s="86">
        <f t="shared" si="65"/>
        <v>0</v>
      </c>
      <c r="Q352" s="85">
        <f t="shared" si="65"/>
        <v>31</v>
      </c>
      <c r="R352" s="87">
        <f t="shared" si="65"/>
        <v>1256389.28</v>
      </c>
      <c r="S352" s="85">
        <f t="shared" si="65"/>
        <v>16</v>
      </c>
      <c r="T352" s="87">
        <f t="shared" si="65"/>
        <v>361399.46</v>
      </c>
      <c r="U352" s="85">
        <f t="shared" si="65"/>
        <v>47</v>
      </c>
      <c r="V352" s="87">
        <f t="shared" si="65"/>
        <v>1617788.7400000002</v>
      </c>
      <c r="W352" s="88">
        <f>IFERROR(R352/H352,0)</f>
        <v>0.94202852172389995</v>
      </c>
      <c r="X352" s="89">
        <f t="shared" si="63"/>
        <v>0.93647267220181407</v>
      </c>
      <c r="Y352" s="89">
        <f t="shared" si="64"/>
        <v>0.94078168406618012</v>
      </c>
    </row>
    <row r="353" spans="1:38" s="2" customFormat="1" ht="29.25" customHeight="1" thickBot="1" x14ac:dyDescent="0.45">
      <c r="A353" s="90"/>
      <c r="B353" s="90"/>
      <c r="C353" s="91"/>
      <c r="D353" s="91"/>
      <c r="E353" s="92"/>
      <c r="F353" s="91"/>
      <c r="G353" s="92"/>
      <c r="H353" s="93"/>
      <c r="I353" s="94"/>
      <c r="J353" s="93"/>
      <c r="K353" s="95"/>
      <c r="L353" s="93"/>
      <c r="M353" s="94"/>
      <c r="N353" s="93"/>
      <c r="O353" s="94"/>
      <c r="P353" s="93"/>
      <c r="Q353" s="94"/>
      <c r="R353" s="93"/>
      <c r="S353" s="94"/>
      <c r="T353" s="96" t="s">
        <v>48</v>
      </c>
      <c r="U353" s="97">
        <v>4.2549000000000001</v>
      </c>
      <c r="V353" s="98">
        <f>V352/U353</f>
        <v>380217.80535382737</v>
      </c>
      <c r="W353" s="99"/>
      <c r="X353" s="99"/>
      <c r="Y353" s="100"/>
    </row>
    <row r="354" spans="1:38" s="2" customFormat="1" ht="15.75" thickTop="1" x14ac:dyDescent="0.25">
      <c r="A354" s="146" t="s">
        <v>49</v>
      </c>
      <c r="B354" s="147"/>
      <c r="C354" s="147"/>
      <c r="D354" s="147"/>
      <c r="E354" s="147"/>
      <c r="F354" s="147"/>
      <c r="G354" s="147"/>
      <c r="H354" s="147"/>
      <c r="I354" s="147"/>
      <c r="J354" s="147"/>
      <c r="K354" s="147"/>
      <c r="L354" s="147"/>
      <c r="M354" s="147"/>
      <c r="N354" s="147"/>
      <c r="O354" s="148"/>
      <c r="P354" s="106"/>
      <c r="U354" s="7"/>
    </row>
    <row r="355" spans="1:38" s="2" customFormat="1" ht="18.75" x14ac:dyDescent="0.3">
      <c r="A355" s="149"/>
      <c r="B355" s="150"/>
      <c r="C355" s="150"/>
      <c r="D355" s="150"/>
      <c r="E355" s="150"/>
      <c r="F355" s="150"/>
      <c r="G355" s="150"/>
      <c r="H355" s="150"/>
      <c r="I355" s="150"/>
      <c r="J355" s="150"/>
      <c r="K355" s="150"/>
      <c r="L355" s="150"/>
      <c r="M355" s="150"/>
      <c r="N355" s="150"/>
      <c r="O355" s="151"/>
      <c r="P355" s="106"/>
      <c r="T355" s="101"/>
      <c r="U355" s="7"/>
    </row>
    <row r="356" spans="1:38" s="2" customFormat="1" ht="15.75" x14ac:dyDescent="0.25">
      <c r="A356" s="149"/>
      <c r="B356" s="150"/>
      <c r="C356" s="150"/>
      <c r="D356" s="150"/>
      <c r="E356" s="150"/>
      <c r="F356" s="150"/>
      <c r="G356" s="150"/>
      <c r="H356" s="150"/>
      <c r="I356" s="150"/>
      <c r="J356" s="150"/>
      <c r="K356" s="150"/>
      <c r="L356" s="150"/>
      <c r="M356" s="150"/>
      <c r="N356" s="150"/>
      <c r="O356" s="151"/>
      <c r="P356" s="106"/>
      <c r="S356" s="102"/>
      <c r="T356" s="103"/>
      <c r="U356" s="7"/>
    </row>
    <row r="357" spans="1:38" s="2" customFormat="1" ht="15.75" x14ac:dyDescent="0.25">
      <c r="A357" s="149"/>
      <c r="B357" s="150"/>
      <c r="C357" s="150"/>
      <c r="D357" s="150"/>
      <c r="E357" s="150"/>
      <c r="F357" s="150"/>
      <c r="G357" s="150"/>
      <c r="H357" s="150"/>
      <c r="I357" s="150"/>
      <c r="J357" s="150"/>
      <c r="K357" s="150"/>
      <c r="L357" s="150"/>
      <c r="M357" s="150"/>
      <c r="N357" s="150"/>
      <c r="O357" s="151"/>
      <c r="P357" s="106"/>
      <c r="S357" s="102"/>
      <c r="T357" s="104"/>
      <c r="U357" s="7"/>
    </row>
    <row r="358" spans="1:38" s="2" customFormat="1" ht="15.75" x14ac:dyDescent="0.25">
      <c r="A358" s="149"/>
      <c r="B358" s="150"/>
      <c r="C358" s="150"/>
      <c r="D358" s="150"/>
      <c r="E358" s="150"/>
      <c r="F358" s="150"/>
      <c r="G358" s="150"/>
      <c r="H358" s="150"/>
      <c r="I358" s="150"/>
      <c r="J358" s="150"/>
      <c r="K358" s="150"/>
      <c r="L358" s="150"/>
      <c r="M358" s="150"/>
      <c r="N358" s="150"/>
      <c r="O358" s="151"/>
      <c r="P358" s="106"/>
      <c r="S358" s="102"/>
      <c r="T358" s="104"/>
      <c r="U358" s="7"/>
    </row>
    <row r="359" spans="1:38" s="2" customFormat="1" ht="15.75" x14ac:dyDescent="0.25">
      <c r="A359" s="149"/>
      <c r="B359" s="150"/>
      <c r="C359" s="150"/>
      <c r="D359" s="150"/>
      <c r="E359" s="150"/>
      <c r="F359" s="150"/>
      <c r="G359" s="150"/>
      <c r="H359" s="150"/>
      <c r="I359" s="150"/>
      <c r="J359" s="150"/>
      <c r="K359" s="150"/>
      <c r="L359" s="150"/>
      <c r="M359" s="150"/>
      <c r="N359" s="150"/>
      <c r="O359" s="151"/>
      <c r="P359" s="106"/>
      <c r="S359" s="102"/>
      <c r="T359" s="104"/>
      <c r="U359" s="7"/>
    </row>
    <row r="360" spans="1:38" s="2" customFormat="1" ht="15.75" x14ac:dyDescent="0.25">
      <c r="A360" s="149"/>
      <c r="B360" s="150"/>
      <c r="C360" s="150"/>
      <c r="D360" s="150"/>
      <c r="E360" s="150"/>
      <c r="F360" s="150"/>
      <c r="G360" s="150"/>
      <c r="H360" s="150"/>
      <c r="I360" s="150"/>
      <c r="J360" s="150"/>
      <c r="K360" s="150"/>
      <c r="L360" s="150"/>
      <c r="M360" s="150"/>
      <c r="N360" s="150"/>
      <c r="O360" s="151"/>
      <c r="P360" s="106"/>
      <c r="S360" s="102"/>
      <c r="T360" s="105"/>
      <c r="U360" s="7"/>
    </row>
    <row r="361" spans="1:38" s="2" customFormat="1" x14ac:dyDescent="0.25">
      <c r="A361" s="149"/>
      <c r="B361" s="150"/>
      <c r="C361" s="150"/>
      <c r="D361" s="150"/>
      <c r="E361" s="150"/>
      <c r="F361" s="150"/>
      <c r="G361" s="150"/>
      <c r="H361" s="150"/>
      <c r="I361" s="150"/>
      <c r="J361" s="150"/>
      <c r="K361" s="150"/>
      <c r="L361" s="150"/>
      <c r="M361" s="150"/>
      <c r="N361" s="150"/>
      <c r="O361" s="151"/>
      <c r="P361" s="106"/>
      <c r="U361" s="7"/>
    </row>
    <row r="362" spans="1:38" s="2" customFormat="1" ht="15.75" thickBot="1" x14ac:dyDescent="0.3">
      <c r="A362" s="152"/>
      <c r="B362" s="153"/>
      <c r="C362" s="153"/>
      <c r="D362" s="153"/>
      <c r="E362" s="153"/>
      <c r="F362" s="153"/>
      <c r="G362" s="153"/>
      <c r="H362" s="153"/>
      <c r="I362" s="153"/>
      <c r="J362" s="153"/>
      <c r="K362" s="153"/>
      <c r="L362" s="153"/>
      <c r="M362" s="153"/>
      <c r="N362" s="153"/>
      <c r="O362" s="154"/>
      <c r="P362" s="106"/>
      <c r="U362" s="7"/>
    </row>
    <row r="363" spans="1:38" s="2" customFormat="1" ht="15.75" thickTop="1" x14ac:dyDescent="0.25">
      <c r="E363" s="1"/>
      <c r="F363" s="1"/>
      <c r="K363" s="7"/>
      <c r="U363" s="7"/>
    </row>
    <row r="366" spans="1:38" s="2" customFormat="1" ht="26.25" x14ac:dyDescent="0.4">
      <c r="A366" s="12"/>
      <c r="B366" s="13" t="s">
        <v>60</v>
      </c>
      <c r="C366" s="14"/>
      <c r="D366" s="14"/>
      <c r="E366" s="15"/>
      <c r="F366" s="16"/>
      <c r="G366" s="14"/>
      <c r="H366" s="17"/>
      <c r="I366" s="18"/>
      <c r="J366" s="17"/>
      <c r="K366" s="18"/>
      <c r="L366" s="17"/>
      <c r="M366" s="18"/>
      <c r="N366" s="17"/>
      <c r="O366" s="14"/>
      <c r="P366" s="17"/>
      <c r="Q366" s="14"/>
      <c r="R366" s="17"/>
      <c r="S366" s="18"/>
      <c r="T366" s="17"/>
      <c r="U366" s="14"/>
      <c r="V366" s="17"/>
      <c r="W366" s="17"/>
      <c r="X366" s="18"/>
      <c r="Y366" s="17"/>
      <c r="Z366" s="17"/>
      <c r="AA366" s="18"/>
      <c r="AB366" s="14"/>
      <c r="AC366" s="14"/>
      <c r="AD366" s="14"/>
      <c r="AE366" s="14"/>
      <c r="AF366" s="14"/>
      <c r="AG366" s="18"/>
      <c r="AH366" s="14"/>
      <c r="AI366" s="14"/>
      <c r="AJ366" s="14"/>
      <c r="AK366" s="14"/>
      <c r="AL366" s="14"/>
    </row>
    <row r="367" spans="1:38" ht="15.75" thickBot="1" x14ac:dyDescent="0.3"/>
    <row r="368" spans="1:38" s="2" customFormat="1" ht="52.5" customHeight="1" thickBot="1" x14ac:dyDescent="0.3">
      <c r="A368" s="124" t="s">
        <v>3</v>
      </c>
      <c r="B368" s="125"/>
      <c r="C368" s="128" t="s">
        <v>32</v>
      </c>
      <c r="D368" s="129"/>
      <c r="E368" s="130" t="s">
        <v>0</v>
      </c>
      <c r="F368" s="131"/>
      <c r="G368" s="132" t="s">
        <v>1</v>
      </c>
      <c r="H368" s="132"/>
      <c r="I368" s="132"/>
      <c r="J368" s="132"/>
      <c r="K368" s="132"/>
      <c r="L368" s="133"/>
      <c r="M368" s="134" t="s">
        <v>33</v>
      </c>
      <c r="N368" s="135"/>
      <c r="O368" s="135"/>
      <c r="P368" s="136"/>
      <c r="Q368" s="137" t="s">
        <v>34</v>
      </c>
      <c r="R368" s="138"/>
      <c r="S368" s="138"/>
      <c r="T368" s="138"/>
      <c r="U368" s="138"/>
      <c r="V368" s="139"/>
      <c r="W368" s="107" t="s">
        <v>35</v>
      </c>
      <c r="X368" s="108"/>
      <c r="Y368" s="109"/>
    </row>
    <row r="369" spans="1:26" s="2" customFormat="1" ht="52.5" customHeight="1" thickBot="1" x14ac:dyDescent="0.3">
      <c r="A369" s="126"/>
      <c r="B369" s="127"/>
      <c r="C369" s="110" t="s">
        <v>36</v>
      </c>
      <c r="D369" s="112" t="s">
        <v>37</v>
      </c>
      <c r="E369" s="114" t="s">
        <v>4</v>
      </c>
      <c r="F369" s="114" t="s">
        <v>5</v>
      </c>
      <c r="G369" s="116" t="s">
        <v>6</v>
      </c>
      <c r="H369" s="118" t="s">
        <v>7</v>
      </c>
      <c r="I369" s="118" t="s">
        <v>8</v>
      </c>
      <c r="J369" s="120" t="s">
        <v>9</v>
      </c>
      <c r="K369" s="122" t="s">
        <v>2</v>
      </c>
      <c r="L369" s="123"/>
      <c r="M369" s="140" t="s">
        <v>38</v>
      </c>
      <c r="N369" s="141"/>
      <c r="O369" s="140" t="s">
        <v>39</v>
      </c>
      <c r="P369" s="141"/>
      <c r="Q369" s="142" t="s">
        <v>40</v>
      </c>
      <c r="R369" s="143"/>
      <c r="S369" s="138" t="s">
        <v>41</v>
      </c>
      <c r="T369" s="139"/>
      <c r="U369" s="137" t="s">
        <v>2</v>
      </c>
      <c r="V369" s="139"/>
      <c r="W369" s="155" t="s">
        <v>42</v>
      </c>
      <c r="X369" s="157" t="s">
        <v>43</v>
      </c>
      <c r="Y369" s="109" t="s">
        <v>44</v>
      </c>
    </row>
    <row r="370" spans="1:26" s="2" customFormat="1" ht="139.5" customHeight="1" thickBot="1" x14ac:dyDescent="0.3">
      <c r="A370" s="126"/>
      <c r="B370" s="127"/>
      <c r="C370" s="111"/>
      <c r="D370" s="113"/>
      <c r="E370" s="115"/>
      <c r="F370" s="115"/>
      <c r="G370" s="117"/>
      <c r="H370" s="119"/>
      <c r="I370" s="119"/>
      <c r="J370" s="121"/>
      <c r="K370" s="19" t="s">
        <v>10</v>
      </c>
      <c r="L370" s="20" t="s">
        <v>11</v>
      </c>
      <c r="M370" s="21" t="s">
        <v>12</v>
      </c>
      <c r="N370" s="22" t="s">
        <v>13</v>
      </c>
      <c r="O370" s="21" t="s">
        <v>14</v>
      </c>
      <c r="P370" s="22" t="s">
        <v>15</v>
      </c>
      <c r="Q370" s="23" t="s">
        <v>6</v>
      </c>
      <c r="R370" s="24" t="s">
        <v>7</v>
      </c>
      <c r="S370" s="25" t="s">
        <v>16</v>
      </c>
      <c r="T370" s="26" t="s">
        <v>17</v>
      </c>
      <c r="U370" s="27" t="s">
        <v>18</v>
      </c>
      <c r="V370" s="28" t="s">
        <v>19</v>
      </c>
      <c r="W370" s="156"/>
      <c r="X370" s="158"/>
      <c r="Y370" s="159"/>
    </row>
    <row r="371" spans="1:26" s="2" customFormat="1" ht="38.25" customHeight="1" thickBot="1" x14ac:dyDescent="0.3">
      <c r="A371" s="160">
        <v>1</v>
      </c>
      <c r="B371" s="161"/>
      <c r="C371" s="29">
        <v>2</v>
      </c>
      <c r="D371" s="30">
        <v>3</v>
      </c>
      <c r="E371" s="31">
        <v>4</v>
      </c>
      <c r="F371" s="32">
        <v>5</v>
      </c>
      <c r="G371" s="33">
        <v>6</v>
      </c>
      <c r="H371" s="34">
        <v>7</v>
      </c>
      <c r="I371" s="34">
        <v>8</v>
      </c>
      <c r="J371" s="34">
        <v>9</v>
      </c>
      <c r="K371" s="34">
        <v>10</v>
      </c>
      <c r="L371" s="34">
        <v>11</v>
      </c>
      <c r="M371" s="35">
        <v>12</v>
      </c>
      <c r="N371" s="35">
        <v>13</v>
      </c>
      <c r="O371" s="35">
        <v>14</v>
      </c>
      <c r="P371" s="35">
        <v>15</v>
      </c>
      <c r="Q371" s="36">
        <v>16</v>
      </c>
      <c r="R371" s="36">
        <v>17</v>
      </c>
      <c r="S371" s="36">
        <v>18</v>
      </c>
      <c r="T371" s="36">
        <v>19</v>
      </c>
      <c r="U371" s="36">
        <v>20</v>
      </c>
      <c r="V371" s="36">
        <v>21</v>
      </c>
      <c r="W371" s="37">
        <v>22</v>
      </c>
      <c r="X371" s="37">
        <v>23</v>
      </c>
      <c r="Y371" s="38">
        <v>24</v>
      </c>
    </row>
    <row r="372" spans="1:26" s="2" customFormat="1" ht="108.75" customHeight="1" x14ac:dyDescent="0.25">
      <c r="A372" s="39">
        <v>1</v>
      </c>
      <c r="B372" s="40" t="s">
        <v>45</v>
      </c>
      <c r="C372" s="162">
        <f>L385</f>
        <v>1454767.81</v>
      </c>
      <c r="D372" s="164">
        <f>C372-V385</f>
        <v>83942</v>
      </c>
      <c r="E372" s="41"/>
      <c r="F372" s="42"/>
      <c r="G372" s="43"/>
      <c r="H372" s="44"/>
      <c r="I372" s="43"/>
      <c r="J372" s="45"/>
      <c r="K372" s="46">
        <f>G372+I372</f>
        <v>0</v>
      </c>
      <c r="L372" s="47">
        <f>H372+J372</f>
        <v>0</v>
      </c>
      <c r="M372" s="48"/>
      <c r="N372" s="49"/>
      <c r="O372" s="48"/>
      <c r="P372" s="49"/>
      <c r="Q372" s="50"/>
      <c r="R372" s="51"/>
      <c r="S372" s="50"/>
      <c r="T372" s="51"/>
      <c r="U372" s="46">
        <f>Q372+S372</f>
        <v>0</v>
      </c>
      <c r="V372" s="52">
        <f>R372+T372</f>
        <v>0</v>
      </c>
      <c r="W372" s="53">
        <f>IFERROR(R372/H372,0)</f>
        <v>0</v>
      </c>
      <c r="X372" s="54">
        <f>IFERROR((T372+P372)/J372,0)</f>
        <v>0</v>
      </c>
      <c r="Y372" s="55">
        <f>IFERROR((V372+P372)/L372,0)</f>
        <v>0</v>
      </c>
      <c r="Z372" s="56"/>
    </row>
    <row r="373" spans="1:26" s="2" customFormat="1" ht="87" customHeight="1" x14ac:dyDescent="0.25">
      <c r="A373" s="57">
        <v>2</v>
      </c>
      <c r="B373" s="58" t="s">
        <v>29</v>
      </c>
      <c r="C373" s="162"/>
      <c r="D373" s="164"/>
      <c r="E373" s="59"/>
      <c r="F373" s="60"/>
      <c r="G373" s="61"/>
      <c r="H373" s="62"/>
      <c r="I373" s="61"/>
      <c r="J373" s="63"/>
      <c r="K373" s="46">
        <f t="shared" ref="K373:L384" si="66">G373+I373</f>
        <v>0</v>
      </c>
      <c r="L373" s="47">
        <f t="shared" si="66"/>
        <v>0</v>
      </c>
      <c r="M373" s="64"/>
      <c r="N373" s="65"/>
      <c r="O373" s="64"/>
      <c r="P373" s="65"/>
      <c r="Q373" s="66"/>
      <c r="R373" s="67"/>
      <c r="S373" s="66"/>
      <c r="T373" s="67"/>
      <c r="U373" s="46">
        <f t="shared" ref="U373:V384" si="67">Q373+S373</f>
        <v>0</v>
      </c>
      <c r="V373" s="52">
        <f>R373+T373</f>
        <v>0</v>
      </c>
      <c r="W373" s="53">
        <f t="shared" ref="W373:W384" si="68">IFERROR(R373/H373,0)</f>
        <v>0</v>
      </c>
      <c r="X373" s="54">
        <f t="shared" ref="X373:X385" si="69">IFERROR((T373+P373)/J373,0)</f>
        <v>0</v>
      </c>
      <c r="Y373" s="55">
        <f t="shared" ref="Y373:Y385" si="70">IFERROR((V373+P373)/L373,0)</f>
        <v>0</v>
      </c>
      <c r="Z373" s="56"/>
    </row>
    <row r="374" spans="1:26" s="2" customFormat="1" ht="85.5" customHeight="1" x14ac:dyDescent="0.25">
      <c r="A374" s="57">
        <v>3</v>
      </c>
      <c r="B374" s="58" t="s">
        <v>26</v>
      </c>
      <c r="C374" s="162"/>
      <c r="D374" s="164"/>
      <c r="E374" s="59"/>
      <c r="F374" s="60"/>
      <c r="G374" s="61"/>
      <c r="H374" s="62"/>
      <c r="I374" s="61"/>
      <c r="J374" s="63"/>
      <c r="K374" s="46">
        <f t="shared" si="66"/>
        <v>0</v>
      </c>
      <c r="L374" s="47">
        <f t="shared" si="66"/>
        <v>0</v>
      </c>
      <c r="M374" s="64"/>
      <c r="N374" s="65"/>
      <c r="O374" s="64"/>
      <c r="P374" s="65"/>
      <c r="Q374" s="66"/>
      <c r="R374" s="67"/>
      <c r="S374" s="66"/>
      <c r="T374" s="67"/>
      <c r="U374" s="46">
        <f t="shared" si="67"/>
        <v>0</v>
      </c>
      <c r="V374" s="52">
        <f t="shared" si="67"/>
        <v>0</v>
      </c>
      <c r="W374" s="53">
        <f t="shared" si="68"/>
        <v>0</v>
      </c>
      <c r="X374" s="54">
        <f t="shared" si="69"/>
        <v>0</v>
      </c>
      <c r="Y374" s="55">
        <f t="shared" si="70"/>
        <v>0</v>
      </c>
      <c r="Z374" s="56"/>
    </row>
    <row r="375" spans="1:26" s="2" customFormat="1" ht="137.25" customHeight="1" x14ac:dyDescent="0.25">
      <c r="A375" s="57">
        <v>4</v>
      </c>
      <c r="B375" s="58" t="s">
        <v>20</v>
      </c>
      <c r="C375" s="162"/>
      <c r="D375" s="164"/>
      <c r="E375" s="59">
        <v>3</v>
      </c>
      <c r="F375" s="60">
        <v>216475</v>
      </c>
      <c r="G375" s="61">
        <v>2</v>
      </c>
      <c r="H375" s="62">
        <v>106384.21</v>
      </c>
      <c r="I375" s="61">
        <v>0</v>
      </c>
      <c r="J375" s="63">
        <v>0</v>
      </c>
      <c r="K375" s="46">
        <f t="shared" si="66"/>
        <v>2</v>
      </c>
      <c r="L375" s="47">
        <f t="shared" si="66"/>
        <v>106384.21</v>
      </c>
      <c r="M375" s="64">
        <v>0</v>
      </c>
      <c r="N375" s="65">
        <v>0</v>
      </c>
      <c r="O375" s="64">
        <v>0</v>
      </c>
      <c r="P375" s="65">
        <v>0</v>
      </c>
      <c r="Q375" s="66">
        <v>2</v>
      </c>
      <c r="R375" s="67">
        <v>106384.21</v>
      </c>
      <c r="S375" s="66">
        <v>0</v>
      </c>
      <c r="T375" s="67">
        <v>0</v>
      </c>
      <c r="U375" s="46">
        <f t="shared" si="67"/>
        <v>2</v>
      </c>
      <c r="V375" s="52">
        <f t="shared" si="67"/>
        <v>106384.21</v>
      </c>
      <c r="W375" s="53">
        <f t="shared" si="68"/>
        <v>1</v>
      </c>
      <c r="X375" s="54">
        <f t="shared" si="69"/>
        <v>0</v>
      </c>
      <c r="Y375" s="55">
        <f t="shared" si="70"/>
        <v>1</v>
      </c>
      <c r="Z375" s="56"/>
    </row>
    <row r="376" spans="1:26" s="2" customFormat="1" ht="171.75" customHeight="1" x14ac:dyDescent="0.25">
      <c r="A376" s="57">
        <v>5</v>
      </c>
      <c r="B376" s="58" t="s">
        <v>30</v>
      </c>
      <c r="C376" s="162"/>
      <c r="D376" s="164"/>
      <c r="E376" s="59"/>
      <c r="F376" s="60"/>
      <c r="G376" s="61"/>
      <c r="H376" s="62"/>
      <c r="I376" s="61"/>
      <c r="J376" s="63"/>
      <c r="K376" s="46">
        <f t="shared" si="66"/>
        <v>0</v>
      </c>
      <c r="L376" s="47">
        <f t="shared" si="66"/>
        <v>0</v>
      </c>
      <c r="M376" s="64"/>
      <c r="N376" s="65"/>
      <c r="O376" s="64"/>
      <c r="P376" s="65"/>
      <c r="Q376" s="66"/>
      <c r="R376" s="67"/>
      <c r="S376" s="66"/>
      <c r="T376" s="67"/>
      <c r="U376" s="46">
        <f t="shared" si="67"/>
        <v>0</v>
      </c>
      <c r="V376" s="52">
        <f t="shared" si="67"/>
        <v>0</v>
      </c>
      <c r="W376" s="53">
        <f t="shared" si="68"/>
        <v>0</v>
      </c>
      <c r="X376" s="54">
        <f t="shared" si="69"/>
        <v>0</v>
      </c>
      <c r="Y376" s="55">
        <f t="shared" si="70"/>
        <v>0</v>
      </c>
      <c r="Z376" s="56"/>
    </row>
    <row r="377" spans="1:26" s="2" customFormat="1" ht="116.25" customHeight="1" x14ac:dyDescent="0.25">
      <c r="A377" s="57">
        <v>6</v>
      </c>
      <c r="B377" s="58" t="s">
        <v>21</v>
      </c>
      <c r="C377" s="162"/>
      <c r="D377" s="164"/>
      <c r="E377" s="59">
        <v>8</v>
      </c>
      <c r="F377" s="60">
        <v>206218.11</v>
      </c>
      <c r="G377" s="61">
        <v>8</v>
      </c>
      <c r="H377" s="62">
        <v>204639.05</v>
      </c>
      <c r="I377" s="61">
        <v>0</v>
      </c>
      <c r="J377" s="63">
        <v>0</v>
      </c>
      <c r="K377" s="46">
        <f t="shared" si="66"/>
        <v>8</v>
      </c>
      <c r="L377" s="47">
        <f t="shared" si="66"/>
        <v>204639.05</v>
      </c>
      <c r="M377" s="64">
        <v>0</v>
      </c>
      <c r="N377" s="65">
        <v>0</v>
      </c>
      <c r="O377" s="64">
        <v>0</v>
      </c>
      <c r="P377" s="65">
        <v>0</v>
      </c>
      <c r="Q377" s="66">
        <v>8</v>
      </c>
      <c r="R377" s="67">
        <v>193455.47</v>
      </c>
      <c r="S377" s="66">
        <v>0</v>
      </c>
      <c r="T377" s="67">
        <v>0</v>
      </c>
      <c r="U377" s="46">
        <f t="shared" si="67"/>
        <v>8</v>
      </c>
      <c r="V377" s="52">
        <f t="shared" si="67"/>
        <v>193455.47</v>
      </c>
      <c r="W377" s="53">
        <f t="shared" si="68"/>
        <v>0.94534972675058848</v>
      </c>
      <c r="X377" s="54">
        <f t="shared" si="69"/>
        <v>0</v>
      </c>
      <c r="Y377" s="55">
        <f t="shared" si="70"/>
        <v>0.94534972675058848</v>
      </c>
      <c r="Z377" s="56"/>
    </row>
    <row r="378" spans="1:26" s="2" customFormat="1" ht="65.25" customHeight="1" x14ac:dyDescent="0.25">
      <c r="A378" s="57">
        <v>7</v>
      </c>
      <c r="B378" s="58" t="s">
        <v>28</v>
      </c>
      <c r="C378" s="162"/>
      <c r="D378" s="164"/>
      <c r="E378" s="59"/>
      <c r="F378" s="60"/>
      <c r="G378" s="61"/>
      <c r="H378" s="62"/>
      <c r="I378" s="61"/>
      <c r="J378" s="63"/>
      <c r="K378" s="46">
        <f t="shared" si="66"/>
        <v>0</v>
      </c>
      <c r="L378" s="47">
        <f t="shared" si="66"/>
        <v>0</v>
      </c>
      <c r="M378" s="64"/>
      <c r="N378" s="65"/>
      <c r="O378" s="64"/>
      <c r="P378" s="65"/>
      <c r="Q378" s="66"/>
      <c r="R378" s="67"/>
      <c r="S378" s="66"/>
      <c r="T378" s="67"/>
      <c r="U378" s="46">
        <f t="shared" si="67"/>
        <v>0</v>
      </c>
      <c r="V378" s="52">
        <f t="shared" si="67"/>
        <v>0</v>
      </c>
      <c r="W378" s="53">
        <f t="shared" si="68"/>
        <v>0</v>
      </c>
      <c r="X378" s="54">
        <f t="shared" si="69"/>
        <v>0</v>
      </c>
      <c r="Y378" s="55">
        <f t="shared" si="70"/>
        <v>0</v>
      </c>
      <c r="Z378" s="56"/>
    </row>
    <row r="379" spans="1:26" s="2" customFormat="1" ht="59.25" customHeight="1" x14ac:dyDescent="0.25">
      <c r="A379" s="57">
        <v>8</v>
      </c>
      <c r="B379" s="58" t="s">
        <v>46</v>
      </c>
      <c r="C379" s="162"/>
      <c r="D379" s="164"/>
      <c r="E379" s="59"/>
      <c r="F379" s="60"/>
      <c r="G379" s="61"/>
      <c r="H379" s="62"/>
      <c r="I379" s="61">
        <v>10</v>
      </c>
      <c r="J379" s="63">
        <v>174899.6</v>
      </c>
      <c r="K379" s="46">
        <f t="shared" si="66"/>
        <v>10</v>
      </c>
      <c r="L379" s="47">
        <f t="shared" si="66"/>
        <v>174899.6</v>
      </c>
      <c r="M379" s="64"/>
      <c r="N379" s="65"/>
      <c r="O379" s="64">
        <v>0</v>
      </c>
      <c r="P379" s="65">
        <v>0</v>
      </c>
      <c r="Q379" s="66"/>
      <c r="R379" s="67"/>
      <c r="S379" s="66">
        <v>10</v>
      </c>
      <c r="T379" s="67">
        <v>174889.60000000001</v>
      </c>
      <c r="U379" s="46">
        <f t="shared" si="67"/>
        <v>10</v>
      </c>
      <c r="V379" s="52">
        <f t="shared" si="67"/>
        <v>174889.60000000001</v>
      </c>
      <c r="W379" s="53">
        <f t="shared" si="68"/>
        <v>0</v>
      </c>
      <c r="X379" s="54">
        <f t="shared" si="69"/>
        <v>0.99994282434036441</v>
      </c>
      <c r="Y379" s="55">
        <f t="shared" si="70"/>
        <v>0.99994282434036441</v>
      </c>
      <c r="Z379" s="56"/>
    </row>
    <row r="380" spans="1:26" s="2" customFormat="1" ht="71.25" customHeight="1" x14ac:dyDescent="0.25">
      <c r="A380" s="57">
        <v>9</v>
      </c>
      <c r="B380" s="58" t="s">
        <v>22</v>
      </c>
      <c r="C380" s="162"/>
      <c r="D380" s="164"/>
      <c r="E380" s="59">
        <v>1</v>
      </c>
      <c r="F380" s="60">
        <v>19983.75</v>
      </c>
      <c r="G380" s="61">
        <v>0</v>
      </c>
      <c r="H380" s="62">
        <v>0</v>
      </c>
      <c r="I380" s="61">
        <v>2</v>
      </c>
      <c r="J380" s="63">
        <v>225000</v>
      </c>
      <c r="K380" s="46">
        <f t="shared" si="66"/>
        <v>2</v>
      </c>
      <c r="L380" s="47">
        <f t="shared" si="66"/>
        <v>225000</v>
      </c>
      <c r="M380" s="64">
        <v>0</v>
      </c>
      <c r="N380" s="65">
        <v>0</v>
      </c>
      <c r="O380" s="64">
        <v>0</v>
      </c>
      <c r="P380" s="65">
        <v>0</v>
      </c>
      <c r="Q380" s="66">
        <v>0</v>
      </c>
      <c r="R380" s="67">
        <v>0</v>
      </c>
      <c r="S380" s="66">
        <v>2</v>
      </c>
      <c r="T380" s="67">
        <v>203700</v>
      </c>
      <c r="U380" s="46">
        <f t="shared" si="67"/>
        <v>2</v>
      </c>
      <c r="V380" s="52">
        <f t="shared" si="67"/>
        <v>203700</v>
      </c>
      <c r="W380" s="53">
        <f t="shared" si="68"/>
        <v>0</v>
      </c>
      <c r="X380" s="54">
        <f t="shared" si="69"/>
        <v>0.90533333333333332</v>
      </c>
      <c r="Y380" s="55">
        <f t="shared" si="70"/>
        <v>0.90533333333333332</v>
      </c>
      <c r="Z380" s="56"/>
    </row>
    <row r="381" spans="1:26" s="2" customFormat="1" ht="92.25" customHeight="1" x14ac:dyDescent="0.25">
      <c r="A381" s="57">
        <v>10</v>
      </c>
      <c r="B381" s="58" t="s">
        <v>23</v>
      </c>
      <c r="C381" s="162"/>
      <c r="D381" s="164"/>
      <c r="E381" s="59">
        <v>2</v>
      </c>
      <c r="F381" s="60">
        <v>39995.199999999997</v>
      </c>
      <c r="G381" s="61">
        <v>2</v>
      </c>
      <c r="H381" s="62">
        <v>39995.199999999997</v>
      </c>
      <c r="I381" s="61">
        <v>0</v>
      </c>
      <c r="J381" s="63">
        <v>0</v>
      </c>
      <c r="K381" s="46">
        <f t="shared" si="66"/>
        <v>2</v>
      </c>
      <c r="L381" s="47">
        <f t="shared" si="66"/>
        <v>39995.199999999997</v>
      </c>
      <c r="M381" s="64">
        <v>0</v>
      </c>
      <c r="N381" s="65">
        <v>0</v>
      </c>
      <c r="O381" s="64">
        <v>0</v>
      </c>
      <c r="P381" s="65">
        <v>0</v>
      </c>
      <c r="Q381" s="66">
        <v>2</v>
      </c>
      <c r="R381" s="67">
        <v>36465.199999999997</v>
      </c>
      <c r="S381" s="66">
        <v>0</v>
      </c>
      <c r="T381" s="67">
        <v>0</v>
      </c>
      <c r="U381" s="46">
        <f t="shared" si="67"/>
        <v>2</v>
      </c>
      <c r="V381" s="52">
        <f t="shared" si="67"/>
        <v>36465.199999999997</v>
      </c>
      <c r="W381" s="53">
        <f t="shared" si="68"/>
        <v>0.91173940872904746</v>
      </c>
      <c r="X381" s="54">
        <f t="shared" si="69"/>
        <v>0</v>
      </c>
      <c r="Y381" s="55">
        <f t="shared" si="70"/>
        <v>0.91173940872904746</v>
      </c>
      <c r="Z381" s="56"/>
    </row>
    <row r="382" spans="1:26" s="2" customFormat="1" ht="153.75" customHeight="1" x14ac:dyDescent="0.25">
      <c r="A382" s="57">
        <v>11</v>
      </c>
      <c r="B382" s="58" t="s">
        <v>24</v>
      </c>
      <c r="C382" s="162"/>
      <c r="D382" s="164"/>
      <c r="E382" s="59">
        <v>7</v>
      </c>
      <c r="F382" s="60">
        <v>197947.96</v>
      </c>
      <c r="G382" s="61">
        <v>6</v>
      </c>
      <c r="H382" s="62">
        <v>168610.96</v>
      </c>
      <c r="I382" s="61">
        <v>0</v>
      </c>
      <c r="J382" s="63">
        <v>0</v>
      </c>
      <c r="K382" s="46">
        <f t="shared" si="66"/>
        <v>6</v>
      </c>
      <c r="L382" s="47">
        <f t="shared" si="66"/>
        <v>168610.96</v>
      </c>
      <c r="M382" s="64">
        <v>0</v>
      </c>
      <c r="N382" s="65">
        <v>0</v>
      </c>
      <c r="O382" s="64">
        <v>0</v>
      </c>
      <c r="P382" s="65">
        <v>0</v>
      </c>
      <c r="Q382" s="66">
        <v>6</v>
      </c>
      <c r="R382" s="67">
        <v>151436.22</v>
      </c>
      <c r="S382" s="66">
        <v>0</v>
      </c>
      <c r="T382" s="67">
        <v>0</v>
      </c>
      <c r="U382" s="46">
        <f t="shared" si="67"/>
        <v>6</v>
      </c>
      <c r="V382" s="52">
        <f t="shared" si="67"/>
        <v>151436.22</v>
      </c>
      <c r="W382" s="53">
        <f t="shared" si="68"/>
        <v>0.8981398362241696</v>
      </c>
      <c r="X382" s="54">
        <f t="shared" si="69"/>
        <v>0</v>
      </c>
      <c r="Y382" s="55">
        <f t="shared" si="70"/>
        <v>0.8981398362241696</v>
      </c>
      <c r="Z382" s="56"/>
    </row>
    <row r="383" spans="1:26" s="2" customFormat="1" ht="87" customHeight="1" x14ac:dyDescent="0.25">
      <c r="A383" s="57">
        <v>12</v>
      </c>
      <c r="B383" s="58" t="s">
        <v>27</v>
      </c>
      <c r="C383" s="162"/>
      <c r="D383" s="164"/>
      <c r="E383" s="59"/>
      <c r="F383" s="60"/>
      <c r="G383" s="61"/>
      <c r="H383" s="62"/>
      <c r="I383" s="61"/>
      <c r="J383" s="63"/>
      <c r="K383" s="46">
        <f t="shared" si="66"/>
        <v>0</v>
      </c>
      <c r="L383" s="47">
        <f t="shared" si="66"/>
        <v>0</v>
      </c>
      <c r="M383" s="64"/>
      <c r="N383" s="65"/>
      <c r="O383" s="64"/>
      <c r="P383" s="65"/>
      <c r="Q383" s="66"/>
      <c r="R383" s="67"/>
      <c r="S383" s="66"/>
      <c r="T383" s="67"/>
      <c r="U383" s="46">
        <f t="shared" si="67"/>
        <v>0</v>
      </c>
      <c r="V383" s="52">
        <f t="shared" si="67"/>
        <v>0</v>
      </c>
      <c r="W383" s="53">
        <f t="shared" si="68"/>
        <v>0</v>
      </c>
      <c r="X383" s="54">
        <f t="shared" si="69"/>
        <v>0</v>
      </c>
      <c r="Y383" s="55">
        <f t="shared" si="70"/>
        <v>0</v>
      </c>
      <c r="Z383" s="56"/>
    </row>
    <row r="384" spans="1:26" s="2" customFormat="1" ht="62.25" customHeight="1" thickBot="1" x14ac:dyDescent="0.3">
      <c r="A384" s="68">
        <v>13</v>
      </c>
      <c r="B384" s="69" t="s">
        <v>25</v>
      </c>
      <c r="C384" s="163"/>
      <c r="D384" s="165"/>
      <c r="E384" s="70">
        <v>24</v>
      </c>
      <c r="F384" s="71">
        <v>884233.94</v>
      </c>
      <c r="G384" s="72">
        <v>11</v>
      </c>
      <c r="H384" s="73">
        <v>315238.78999999998</v>
      </c>
      <c r="I384" s="72">
        <v>3</v>
      </c>
      <c r="J384" s="74">
        <v>220000</v>
      </c>
      <c r="K384" s="75">
        <f t="shared" si="66"/>
        <v>14</v>
      </c>
      <c r="L384" s="76">
        <f t="shared" si="66"/>
        <v>535238.79</v>
      </c>
      <c r="M384" s="77">
        <v>0</v>
      </c>
      <c r="N384" s="78">
        <v>0</v>
      </c>
      <c r="O384" s="77">
        <v>0</v>
      </c>
      <c r="P384" s="78">
        <v>0</v>
      </c>
      <c r="Q384" s="79">
        <v>11</v>
      </c>
      <c r="R384" s="80">
        <v>300637.48</v>
      </c>
      <c r="S384" s="79">
        <v>3</v>
      </c>
      <c r="T384" s="80">
        <v>203857.63</v>
      </c>
      <c r="U384" s="46">
        <f t="shared" si="67"/>
        <v>14</v>
      </c>
      <c r="V384" s="52">
        <f t="shared" si="67"/>
        <v>504495.11</v>
      </c>
      <c r="W384" s="53">
        <f t="shared" si="68"/>
        <v>0.95368174709717668</v>
      </c>
      <c r="X384" s="54">
        <f t="shared" si="69"/>
        <v>0.92662559090909091</v>
      </c>
      <c r="Y384" s="55">
        <f t="shared" si="70"/>
        <v>0.94256081477203835</v>
      </c>
      <c r="Z384" s="56"/>
    </row>
    <row r="385" spans="1:38" s="2" customFormat="1" ht="29.25" customHeight="1" thickBot="1" x14ac:dyDescent="0.3">
      <c r="A385" s="144" t="s">
        <v>47</v>
      </c>
      <c r="B385" s="145"/>
      <c r="C385" s="81">
        <f>C372</f>
        <v>1454767.81</v>
      </c>
      <c r="D385" s="81">
        <f>D372</f>
        <v>83942</v>
      </c>
      <c r="E385" s="82">
        <f>SUM(E372:E384)</f>
        <v>45</v>
      </c>
      <c r="F385" s="83">
        <f>SUM(F372:F384)</f>
        <v>1564853.96</v>
      </c>
      <c r="G385" s="82">
        <f>SUM(G372:G384)</f>
        <v>29</v>
      </c>
      <c r="H385" s="83">
        <f>SUM(H372:H384)</f>
        <v>834868.21</v>
      </c>
      <c r="I385" s="82">
        <f t="shared" ref="I385:V385" si="71">SUM(I372:I384)</f>
        <v>15</v>
      </c>
      <c r="J385" s="83">
        <f t="shared" si="71"/>
        <v>619899.6</v>
      </c>
      <c r="K385" s="82">
        <f t="shared" si="71"/>
        <v>44</v>
      </c>
      <c r="L385" s="83">
        <f t="shared" si="71"/>
        <v>1454767.81</v>
      </c>
      <c r="M385" s="82">
        <f t="shared" si="71"/>
        <v>0</v>
      </c>
      <c r="N385" s="84">
        <f t="shared" si="71"/>
        <v>0</v>
      </c>
      <c r="O385" s="85">
        <f t="shared" si="71"/>
        <v>0</v>
      </c>
      <c r="P385" s="86">
        <f t="shared" si="71"/>
        <v>0</v>
      </c>
      <c r="Q385" s="85">
        <f t="shared" si="71"/>
        <v>29</v>
      </c>
      <c r="R385" s="87">
        <f t="shared" si="71"/>
        <v>788378.58</v>
      </c>
      <c r="S385" s="85">
        <f t="shared" si="71"/>
        <v>15</v>
      </c>
      <c r="T385" s="87">
        <f t="shared" si="71"/>
        <v>582447.23</v>
      </c>
      <c r="U385" s="85">
        <f t="shared" si="71"/>
        <v>44</v>
      </c>
      <c r="V385" s="87">
        <f t="shared" si="71"/>
        <v>1370825.81</v>
      </c>
      <c r="W385" s="88">
        <f>IFERROR(R385/H385,0)</f>
        <v>0.94431500751477893</v>
      </c>
      <c r="X385" s="89">
        <f t="shared" si="69"/>
        <v>0.93958316798397679</v>
      </c>
      <c r="Y385" s="89">
        <f t="shared" si="70"/>
        <v>0.94229869576231551</v>
      </c>
    </row>
    <row r="386" spans="1:38" s="2" customFormat="1" ht="29.25" customHeight="1" thickBot="1" x14ac:dyDescent="0.45">
      <c r="A386" s="90"/>
      <c r="B386" s="90"/>
      <c r="C386" s="91"/>
      <c r="D386" s="91"/>
      <c r="E386" s="92"/>
      <c r="F386" s="91"/>
      <c r="G386" s="92"/>
      <c r="H386" s="93"/>
      <c r="I386" s="94"/>
      <c r="J386" s="93"/>
      <c r="K386" s="95"/>
      <c r="L386" s="93"/>
      <c r="M386" s="94"/>
      <c r="N386" s="93"/>
      <c r="O386" s="94"/>
      <c r="P386" s="93"/>
      <c r="Q386" s="94"/>
      <c r="R386" s="93"/>
      <c r="S386" s="94"/>
      <c r="T386" s="96" t="s">
        <v>48</v>
      </c>
      <c r="U386" s="97">
        <v>4.2549000000000001</v>
      </c>
      <c r="V386" s="98">
        <f>V385/U386</f>
        <v>322175.79966626712</v>
      </c>
      <c r="W386" s="99"/>
      <c r="X386" s="99"/>
      <c r="Y386" s="100"/>
    </row>
    <row r="387" spans="1:38" s="2" customFormat="1" ht="15.75" thickTop="1" x14ac:dyDescent="0.25">
      <c r="A387" s="146" t="s">
        <v>49</v>
      </c>
      <c r="B387" s="147"/>
      <c r="C387" s="147"/>
      <c r="D387" s="147"/>
      <c r="E387" s="147"/>
      <c r="F387" s="147"/>
      <c r="G387" s="147"/>
      <c r="H387" s="147"/>
      <c r="I387" s="147"/>
      <c r="J387" s="147"/>
      <c r="K387" s="147"/>
      <c r="L387" s="147"/>
      <c r="M387" s="147"/>
      <c r="N387" s="147"/>
      <c r="O387" s="148"/>
      <c r="P387" s="106"/>
      <c r="U387" s="7"/>
    </row>
    <row r="388" spans="1:38" s="2" customFormat="1" ht="18.75" x14ac:dyDescent="0.3">
      <c r="A388" s="149"/>
      <c r="B388" s="150"/>
      <c r="C388" s="150"/>
      <c r="D388" s="150"/>
      <c r="E388" s="150"/>
      <c r="F388" s="150"/>
      <c r="G388" s="150"/>
      <c r="H388" s="150"/>
      <c r="I388" s="150"/>
      <c r="J388" s="150"/>
      <c r="K388" s="150"/>
      <c r="L388" s="150"/>
      <c r="M388" s="150"/>
      <c r="N388" s="150"/>
      <c r="O388" s="151"/>
      <c r="P388" s="106"/>
      <c r="T388" s="101"/>
      <c r="U388" s="7"/>
    </row>
    <row r="389" spans="1:38" s="2" customFormat="1" ht="15.75" x14ac:dyDescent="0.25">
      <c r="A389" s="149"/>
      <c r="B389" s="150"/>
      <c r="C389" s="150"/>
      <c r="D389" s="150"/>
      <c r="E389" s="150"/>
      <c r="F389" s="150"/>
      <c r="G389" s="150"/>
      <c r="H389" s="150"/>
      <c r="I389" s="150"/>
      <c r="J389" s="150"/>
      <c r="K389" s="150"/>
      <c r="L389" s="150"/>
      <c r="M389" s="150"/>
      <c r="N389" s="150"/>
      <c r="O389" s="151"/>
      <c r="P389" s="106"/>
      <c r="S389" s="102"/>
      <c r="T389" s="103"/>
      <c r="U389" s="7"/>
    </row>
    <row r="390" spans="1:38" s="2" customFormat="1" ht="15.75" x14ac:dyDescent="0.25">
      <c r="A390" s="149"/>
      <c r="B390" s="150"/>
      <c r="C390" s="150"/>
      <c r="D390" s="150"/>
      <c r="E390" s="150"/>
      <c r="F390" s="150"/>
      <c r="G390" s="150"/>
      <c r="H390" s="150"/>
      <c r="I390" s="150"/>
      <c r="J390" s="150"/>
      <c r="K390" s="150"/>
      <c r="L390" s="150"/>
      <c r="M390" s="150"/>
      <c r="N390" s="150"/>
      <c r="O390" s="151"/>
      <c r="P390" s="106"/>
      <c r="S390" s="102"/>
      <c r="T390" s="104"/>
      <c r="U390" s="7"/>
    </row>
    <row r="391" spans="1:38" s="2" customFormat="1" ht="15.75" x14ac:dyDescent="0.25">
      <c r="A391" s="149"/>
      <c r="B391" s="150"/>
      <c r="C391" s="150"/>
      <c r="D391" s="150"/>
      <c r="E391" s="150"/>
      <c r="F391" s="150"/>
      <c r="G391" s="150"/>
      <c r="H391" s="150"/>
      <c r="I391" s="150"/>
      <c r="J391" s="150"/>
      <c r="K391" s="150"/>
      <c r="L391" s="150"/>
      <c r="M391" s="150"/>
      <c r="N391" s="150"/>
      <c r="O391" s="151"/>
      <c r="P391" s="106"/>
      <c r="S391" s="102"/>
      <c r="T391" s="104"/>
      <c r="U391" s="7"/>
    </row>
    <row r="392" spans="1:38" s="2" customFormat="1" ht="15.75" x14ac:dyDescent="0.25">
      <c r="A392" s="149"/>
      <c r="B392" s="150"/>
      <c r="C392" s="150"/>
      <c r="D392" s="150"/>
      <c r="E392" s="150"/>
      <c r="F392" s="150"/>
      <c r="G392" s="150"/>
      <c r="H392" s="150"/>
      <c r="I392" s="150"/>
      <c r="J392" s="150"/>
      <c r="K392" s="150"/>
      <c r="L392" s="150"/>
      <c r="M392" s="150"/>
      <c r="N392" s="150"/>
      <c r="O392" s="151"/>
      <c r="P392" s="106"/>
      <c r="S392" s="102"/>
      <c r="T392" s="104"/>
      <c r="U392" s="7"/>
    </row>
    <row r="393" spans="1:38" s="2" customFormat="1" ht="15.75" x14ac:dyDescent="0.25">
      <c r="A393" s="149"/>
      <c r="B393" s="150"/>
      <c r="C393" s="150"/>
      <c r="D393" s="150"/>
      <c r="E393" s="150"/>
      <c r="F393" s="150"/>
      <c r="G393" s="150"/>
      <c r="H393" s="150"/>
      <c r="I393" s="150"/>
      <c r="J393" s="150"/>
      <c r="K393" s="150"/>
      <c r="L393" s="150"/>
      <c r="M393" s="150"/>
      <c r="N393" s="150"/>
      <c r="O393" s="151"/>
      <c r="P393" s="106"/>
      <c r="S393" s="102"/>
      <c r="T393" s="105"/>
      <c r="U393" s="7"/>
    </row>
    <row r="394" spans="1:38" s="2" customFormat="1" x14ac:dyDescent="0.25">
      <c r="A394" s="149"/>
      <c r="B394" s="150"/>
      <c r="C394" s="150"/>
      <c r="D394" s="150"/>
      <c r="E394" s="150"/>
      <c r="F394" s="150"/>
      <c r="G394" s="150"/>
      <c r="H394" s="150"/>
      <c r="I394" s="150"/>
      <c r="J394" s="150"/>
      <c r="K394" s="150"/>
      <c r="L394" s="150"/>
      <c r="M394" s="150"/>
      <c r="N394" s="150"/>
      <c r="O394" s="151"/>
      <c r="P394" s="106"/>
      <c r="U394" s="7"/>
    </row>
    <row r="395" spans="1:38" s="2" customFormat="1" ht="15.75" thickBot="1" x14ac:dyDescent="0.3">
      <c r="A395" s="152"/>
      <c r="B395" s="153"/>
      <c r="C395" s="153"/>
      <c r="D395" s="153"/>
      <c r="E395" s="153"/>
      <c r="F395" s="153"/>
      <c r="G395" s="153"/>
      <c r="H395" s="153"/>
      <c r="I395" s="153"/>
      <c r="J395" s="153"/>
      <c r="K395" s="153"/>
      <c r="L395" s="153"/>
      <c r="M395" s="153"/>
      <c r="N395" s="153"/>
      <c r="O395" s="154"/>
      <c r="P395" s="106"/>
      <c r="U395" s="7"/>
    </row>
    <row r="396" spans="1:38" s="2" customFormat="1" ht="15.75" thickTop="1" x14ac:dyDescent="0.25">
      <c r="E396" s="1"/>
      <c r="F396" s="1"/>
      <c r="K396" s="7"/>
      <c r="U396" s="7"/>
    </row>
    <row r="399" spans="1:38" s="2" customFormat="1" ht="26.25" x14ac:dyDescent="0.4">
      <c r="A399" s="12"/>
      <c r="B399" s="13" t="s">
        <v>61</v>
      </c>
      <c r="C399" s="14"/>
      <c r="D399" s="14"/>
      <c r="E399" s="15"/>
      <c r="F399" s="16"/>
      <c r="G399" s="14"/>
      <c r="H399" s="17"/>
      <c r="I399" s="18"/>
      <c r="J399" s="17"/>
      <c r="K399" s="18"/>
      <c r="L399" s="17"/>
      <c r="M399" s="18"/>
      <c r="N399" s="17"/>
      <c r="O399" s="14"/>
      <c r="P399" s="17"/>
      <c r="Q399" s="14"/>
      <c r="R399" s="17"/>
      <c r="S399" s="18"/>
      <c r="T399" s="17"/>
      <c r="U399" s="14"/>
      <c r="V399" s="17"/>
      <c r="W399" s="17"/>
      <c r="X399" s="18"/>
      <c r="Y399" s="17"/>
      <c r="Z399" s="17"/>
      <c r="AA399" s="18"/>
      <c r="AB399" s="14"/>
      <c r="AC399" s="14"/>
      <c r="AD399" s="14"/>
      <c r="AE399" s="14"/>
      <c r="AF399" s="14"/>
      <c r="AG399" s="18"/>
      <c r="AH399" s="14"/>
      <c r="AI399" s="14"/>
      <c r="AJ399" s="14"/>
      <c r="AK399" s="14"/>
      <c r="AL399" s="14"/>
    </row>
    <row r="400" spans="1:38" ht="15.75" thickBot="1" x14ac:dyDescent="0.3"/>
    <row r="401" spans="1:26" s="2" customFormat="1" ht="52.5" customHeight="1" thickBot="1" x14ac:dyDescent="0.3">
      <c r="A401" s="124" t="s">
        <v>3</v>
      </c>
      <c r="B401" s="125"/>
      <c r="C401" s="128" t="s">
        <v>32</v>
      </c>
      <c r="D401" s="129"/>
      <c r="E401" s="130" t="s">
        <v>0</v>
      </c>
      <c r="F401" s="131"/>
      <c r="G401" s="132" t="s">
        <v>1</v>
      </c>
      <c r="H401" s="132"/>
      <c r="I401" s="132"/>
      <c r="J401" s="132"/>
      <c r="K401" s="132"/>
      <c r="L401" s="133"/>
      <c r="M401" s="134" t="s">
        <v>33</v>
      </c>
      <c r="N401" s="135"/>
      <c r="O401" s="135"/>
      <c r="P401" s="136"/>
      <c r="Q401" s="137" t="s">
        <v>34</v>
      </c>
      <c r="R401" s="138"/>
      <c r="S401" s="138"/>
      <c r="T401" s="138"/>
      <c r="U401" s="138"/>
      <c r="V401" s="139"/>
      <c r="W401" s="107" t="s">
        <v>35</v>
      </c>
      <c r="X401" s="108"/>
      <c r="Y401" s="109"/>
    </row>
    <row r="402" spans="1:26" s="2" customFormat="1" ht="52.5" customHeight="1" thickBot="1" x14ac:dyDescent="0.3">
      <c r="A402" s="126"/>
      <c r="B402" s="127"/>
      <c r="C402" s="110" t="s">
        <v>36</v>
      </c>
      <c r="D402" s="112" t="s">
        <v>37</v>
      </c>
      <c r="E402" s="114" t="s">
        <v>4</v>
      </c>
      <c r="F402" s="114" t="s">
        <v>5</v>
      </c>
      <c r="G402" s="116" t="s">
        <v>6</v>
      </c>
      <c r="H402" s="118" t="s">
        <v>7</v>
      </c>
      <c r="I402" s="118" t="s">
        <v>8</v>
      </c>
      <c r="J402" s="120" t="s">
        <v>9</v>
      </c>
      <c r="K402" s="122" t="s">
        <v>2</v>
      </c>
      <c r="L402" s="123"/>
      <c r="M402" s="140" t="s">
        <v>38</v>
      </c>
      <c r="N402" s="141"/>
      <c r="O402" s="140" t="s">
        <v>39</v>
      </c>
      <c r="P402" s="141"/>
      <c r="Q402" s="142" t="s">
        <v>40</v>
      </c>
      <c r="R402" s="143"/>
      <c r="S402" s="138" t="s">
        <v>41</v>
      </c>
      <c r="T402" s="139"/>
      <c r="U402" s="137" t="s">
        <v>2</v>
      </c>
      <c r="V402" s="139"/>
      <c r="W402" s="155" t="s">
        <v>42</v>
      </c>
      <c r="X402" s="157" t="s">
        <v>43</v>
      </c>
      <c r="Y402" s="109" t="s">
        <v>44</v>
      </c>
    </row>
    <row r="403" spans="1:26" s="2" customFormat="1" ht="139.5" customHeight="1" thickBot="1" x14ac:dyDescent="0.3">
      <c r="A403" s="126"/>
      <c r="B403" s="127"/>
      <c r="C403" s="111"/>
      <c r="D403" s="113"/>
      <c r="E403" s="115"/>
      <c r="F403" s="115"/>
      <c r="G403" s="117"/>
      <c r="H403" s="119"/>
      <c r="I403" s="119"/>
      <c r="J403" s="121"/>
      <c r="K403" s="19" t="s">
        <v>10</v>
      </c>
      <c r="L403" s="20" t="s">
        <v>11</v>
      </c>
      <c r="M403" s="21" t="s">
        <v>12</v>
      </c>
      <c r="N403" s="22" t="s">
        <v>13</v>
      </c>
      <c r="O403" s="21" t="s">
        <v>14</v>
      </c>
      <c r="P403" s="22" t="s">
        <v>15</v>
      </c>
      <c r="Q403" s="23" t="s">
        <v>6</v>
      </c>
      <c r="R403" s="24" t="s">
        <v>7</v>
      </c>
      <c r="S403" s="25" t="s">
        <v>16</v>
      </c>
      <c r="T403" s="26" t="s">
        <v>17</v>
      </c>
      <c r="U403" s="27" t="s">
        <v>18</v>
      </c>
      <c r="V403" s="28" t="s">
        <v>19</v>
      </c>
      <c r="W403" s="156"/>
      <c r="X403" s="158"/>
      <c r="Y403" s="159"/>
    </row>
    <row r="404" spans="1:26" s="2" customFormat="1" ht="38.25" customHeight="1" thickBot="1" x14ac:dyDescent="0.3">
      <c r="A404" s="160">
        <v>1</v>
      </c>
      <c r="B404" s="161"/>
      <c r="C404" s="29">
        <v>2</v>
      </c>
      <c r="D404" s="30">
        <v>3</v>
      </c>
      <c r="E404" s="31">
        <v>4</v>
      </c>
      <c r="F404" s="32">
        <v>5</v>
      </c>
      <c r="G404" s="33">
        <v>6</v>
      </c>
      <c r="H404" s="34">
        <v>7</v>
      </c>
      <c r="I404" s="34">
        <v>8</v>
      </c>
      <c r="J404" s="34">
        <v>9</v>
      </c>
      <c r="K404" s="34">
        <v>10</v>
      </c>
      <c r="L404" s="34">
        <v>11</v>
      </c>
      <c r="M404" s="35">
        <v>12</v>
      </c>
      <c r="N404" s="35">
        <v>13</v>
      </c>
      <c r="O404" s="35">
        <v>14</v>
      </c>
      <c r="P404" s="35">
        <v>15</v>
      </c>
      <c r="Q404" s="36">
        <v>16</v>
      </c>
      <c r="R404" s="36">
        <v>17</v>
      </c>
      <c r="S404" s="36">
        <v>18</v>
      </c>
      <c r="T404" s="36">
        <v>19</v>
      </c>
      <c r="U404" s="36">
        <v>20</v>
      </c>
      <c r="V404" s="36">
        <v>21</v>
      </c>
      <c r="W404" s="37">
        <v>22</v>
      </c>
      <c r="X404" s="37">
        <v>23</v>
      </c>
      <c r="Y404" s="38">
        <v>24</v>
      </c>
    </row>
    <row r="405" spans="1:26" s="2" customFormat="1" ht="108.75" customHeight="1" x14ac:dyDescent="0.25">
      <c r="A405" s="39">
        <v>1</v>
      </c>
      <c r="B405" s="40" t="s">
        <v>45</v>
      </c>
      <c r="C405" s="162">
        <f>L418</f>
        <v>1093662.54</v>
      </c>
      <c r="D405" s="164">
        <f>C405-V418</f>
        <v>40237.670000000158</v>
      </c>
      <c r="E405" s="41"/>
      <c r="F405" s="42"/>
      <c r="G405" s="43"/>
      <c r="H405" s="44"/>
      <c r="I405" s="43"/>
      <c r="J405" s="45"/>
      <c r="K405" s="46">
        <f>G405+I405</f>
        <v>0</v>
      </c>
      <c r="L405" s="47">
        <f>H405+J405</f>
        <v>0</v>
      </c>
      <c r="M405" s="48"/>
      <c r="N405" s="49"/>
      <c r="O405" s="48"/>
      <c r="P405" s="49"/>
      <c r="Q405" s="50"/>
      <c r="R405" s="51"/>
      <c r="S405" s="50"/>
      <c r="T405" s="51"/>
      <c r="U405" s="46">
        <f>Q405+S405</f>
        <v>0</v>
      </c>
      <c r="V405" s="52">
        <f>R405+T405</f>
        <v>0</v>
      </c>
      <c r="W405" s="53">
        <f>IFERROR(R405/H405,0)</f>
        <v>0</v>
      </c>
      <c r="X405" s="54">
        <f>IFERROR((T405+P405)/J405,0)</f>
        <v>0</v>
      </c>
      <c r="Y405" s="55">
        <f>IFERROR((V405+P405)/L405,0)</f>
        <v>0</v>
      </c>
      <c r="Z405" s="56"/>
    </row>
    <row r="406" spans="1:26" s="2" customFormat="1" ht="87" customHeight="1" x14ac:dyDescent="0.25">
      <c r="A406" s="57">
        <v>2</v>
      </c>
      <c r="B406" s="58" t="s">
        <v>29</v>
      </c>
      <c r="C406" s="162"/>
      <c r="D406" s="164"/>
      <c r="E406" s="59"/>
      <c r="F406" s="60"/>
      <c r="G406" s="61"/>
      <c r="H406" s="62"/>
      <c r="I406" s="61"/>
      <c r="J406" s="63"/>
      <c r="K406" s="46">
        <f t="shared" ref="K406:L417" si="72">G406+I406</f>
        <v>0</v>
      </c>
      <c r="L406" s="47">
        <f t="shared" si="72"/>
        <v>0</v>
      </c>
      <c r="M406" s="64"/>
      <c r="N406" s="65"/>
      <c r="O406" s="64"/>
      <c r="P406" s="65"/>
      <c r="Q406" s="66"/>
      <c r="R406" s="67"/>
      <c r="S406" s="66"/>
      <c r="T406" s="67"/>
      <c r="U406" s="46">
        <f t="shared" ref="U406:V417" si="73">Q406+S406</f>
        <v>0</v>
      </c>
      <c r="V406" s="52">
        <f>R406+T406</f>
        <v>0</v>
      </c>
      <c r="W406" s="53">
        <f t="shared" ref="W406:W417" si="74">IFERROR(R406/H406,0)</f>
        <v>0</v>
      </c>
      <c r="X406" s="54">
        <f t="shared" ref="X406:X418" si="75">IFERROR((T406+P406)/J406,0)</f>
        <v>0</v>
      </c>
      <c r="Y406" s="55">
        <f t="shared" ref="Y406:Y418" si="76">IFERROR((V406+P406)/L406,0)</f>
        <v>0</v>
      </c>
      <c r="Z406" s="56"/>
    </row>
    <row r="407" spans="1:26" s="2" customFormat="1" ht="85.5" customHeight="1" x14ac:dyDescent="0.25">
      <c r="A407" s="57">
        <v>3</v>
      </c>
      <c r="B407" s="58" t="s">
        <v>26</v>
      </c>
      <c r="C407" s="162"/>
      <c r="D407" s="164"/>
      <c r="E407" s="59">
        <v>0</v>
      </c>
      <c r="F407" s="60">
        <v>0</v>
      </c>
      <c r="G407" s="61">
        <v>0</v>
      </c>
      <c r="H407" s="62">
        <v>0</v>
      </c>
      <c r="I407" s="61">
        <v>3</v>
      </c>
      <c r="J407" s="63">
        <v>78732.5</v>
      </c>
      <c r="K407" s="46">
        <f t="shared" si="72"/>
        <v>3</v>
      </c>
      <c r="L407" s="47">
        <f t="shared" si="72"/>
        <v>78732.5</v>
      </c>
      <c r="M407" s="64">
        <v>0</v>
      </c>
      <c r="N407" s="65">
        <v>0</v>
      </c>
      <c r="O407" s="64">
        <v>0</v>
      </c>
      <c r="P407" s="65">
        <v>0</v>
      </c>
      <c r="Q407" s="66">
        <v>0</v>
      </c>
      <c r="R407" s="67">
        <v>0</v>
      </c>
      <c r="S407" s="66">
        <v>3</v>
      </c>
      <c r="T407" s="67">
        <v>63700.25</v>
      </c>
      <c r="U407" s="46">
        <f t="shared" si="73"/>
        <v>3</v>
      </c>
      <c r="V407" s="52">
        <f t="shared" si="73"/>
        <v>63700.25</v>
      </c>
      <c r="W407" s="53">
        <f t="shared" si="74"/>
        <v>0</v>
      </c>
      <c r="X407" s="54">
        <f t="shared" si="75"/>
        <v>0.80907185723811637</v>
      </c>
      <c r="Y407" s="55">
        <f t="shared" si="76"/>
        <v>0.80907185723811637</v>
      </c>
      <c r="Z407" s="56"/>
    </row>
    <row r="408" spans="1:26" s="2" customFormat="1" ht="137.25" customHeight="1" x14ac:dyDescent="0.25">
      <c r="A408" s="57">
        <v>4</v>
      </c>
      <c r="B408" s="58" t="s">
        <v>20</v>
      </c>
      <c r="C408" s="162"/>
      <c r="D408" s="164"/>
      <c r="E408" s="59">
        <v>4</v>
      </c>
      <c r="F408" s="60">
        <v>195205.07</v>
      </c>
      <c r="G408" s="61">
        <v>4</v>
      </c>
      <c r="H408" s="62">
        <v>191243.93</v>
      </c>
      <c r="I408" s="61">
        <v>0</v>
      </c>
      <c r="J408" s="63">
        <v>0</v>
      </c>
      <c r="K408" s="46">
        <f t="shared" si="72"/>
        <v>4</v>
      </c>
      <c r="L408" s="47">
        <f t="shared" si="72"/>
        <v>191243.93</v>
      </c>
      <c r="M408" s="64">
        <v>0</v>
      </c>
      <c r="N408" s="65">
        <v>0</v>
      </c>
      <c r="O408" s="64">
        <v>0</v>
      </c>
      <c r="P408" s="65">
        <v>0</v>
      </c>
      <c r="Q408" s="66">
        <v>4</v>
      </c>
      <c r="R408" s="67">
        <v>181340.71</v>
      </c>
      <c r="S408" s="66">
        <v>0</v>
      </c>
      <c r="T408" s="67">
        <v>0</v>
      </c>
      <c r="U408" s="46">
        <f t="shared" si="73"/>
        <v>4</v>
      </c>
      <c r="V408" s="52">
        <f t="shared" si="73"/>
        <v>181340.71</v>
      </c>
      <c r="W408" s="53">
        <f t="shared" si="74"/>
        <v>0.94821681399247548</v>
      </c>
      <c r="X408" s="54">
        <f t="shared" si="75"/>
        <v>0</v>
      </c>
      <c r="Y408" s="55">
        <f t="shared" si="76"/>
        <v>0.94821681399247548</v>
      </c>
      <c r="Z408" s="56"/>
    </row>
    <row r="409" spans="1:26" s="2" customFormat="1" ht="171.75" customHeight="1" x14ac:dyDescent="0.25">
      <c r="A409" s="57">
        <v>5</v>
      </c>
      <c r="B409" s="58" t="s">
        <v>30</v>
      </c>
      <c r="C409" s="162"/>
      <c r="D409" s="164"/>
      <c r="E409" s="59"/>
      <c r="F409" s="60"/>
      <c r="G409" s="61"/>
      <c r="H409" s="62"/>
      <c r="I409" s="61"/>
      <c r="J409" s="63"/>
      <c r="K409" s="46">
        <f t="shared" si="72"/>
        <v>0</v>
      </c>
      <c r="L409" s="47">
        <f t="shared" si="72"/>
        <v>0</v>
      </c>
      <c r="M409" s="64"/>
      <c r="N409" s="65"/>
      <c r="O409" s="64"/>
      <c r="P409" s="65"/>
      <c r="Q409" s="66"/>
      <c r="R409" s="67"/>
      <c r="S409" s="66"/>
      <c r="T409" s="67"/>
      <c r="U409" s="46">
        <f t="shared" si="73"/>
        <v>0</v>
      </c>
      <c r="V409" s="52">
        <f t="shared" si="73"/>
        <v>0</v>
      </c>
      <c r="W409" s="53">
        <f t="shared" si="74"/>
        <v>0</v>
      </c>
      <c r="X409" s="54">
        <f t="shared" si="75"/>
        <v>0</v>
      </c>
      <c r="Y409" s="55">
        <f t="shared" si="76"/>
        <v>0</v>
      </c>
      <c r="Z409" s="56"/>
    </row>
    <row r="410" spans="1:26" s="2" customFormat="1" ht="116.25" customHeight="1" x14ac:dyDescent="0.25">
      <c r="A410" s="57">
        <v>6</v>
      </c>
      <c r="B410" s="58" t="s">
        <v>21</v>
      </c>
      <c r="C410" s="162"/>
      <c r="D410" s="164"/>
      <c r="E410" s="59">
        <v>15</v>
      </c>
      <c r="F410" s="60">
        <v>679107.63</v>
      </c>
      <c r="G410" s="61">
        <v>9</v>
      </c>
      <c r="H410" s="62">
        <v>314806.69</v>
      </c>
      <c r="I410" s="61">
        <v>6</v>
      </c>
      <c r="J410" s="63">
        <v>91659.5</v>
      </c>
      <c r="K410" s="46">
        <f t="shared" si="72"/>
        <v>15</v>
      </c>
      <c r="L410" s="47">
        <f t="shared" si="72"/>
        <v>406466.19</v>
      </c>
      <c r="M410" s="64">
        <v>0</v>
      </c>
      <c r="N410" s="65">
        <v>0</v>
      </c>
      <c r="O410" s="64">
        <v>0</v>
      </c>
      <c r="P410" s="65">
        <v>0</v>
      </c>
      <c r="Q410" s="66">
        <v>9</v>
      </c>
      <c r="R410" s="67">
        <v>299702.31</v>
      </c>
      <c r="S410" s="66">
        <v>6</v>
      </c>
      <c r="T410" s="67">
        <v>91659.5</v>
      </c>
      <c r="U410" s="46">
        <f t="shared" si="73"/>
        <v>15</v>
      </c>
      <c r="V410" s="52">
        <f t="shared" si="73"/>
        <v>391361.81</v>
      </c>
      <c r="W410" s="53">
        <f t="shared" si="74"/>
        <v>0.95202014290102921</v>
      </c>
      <c r="X410" s="54">
        <f t="shared" si="75"/>
        <v>1</v>
      </c>
      <c r="Y410" s="55">
        <f t="shared" si="76"/>
        <v>0.96283976288409123</v>
      </c>
      <c r="Z410" s="56"/>
    </row>
    <row r="411" spans="1:26" s="2" customFormat="1" ht="65.25" customHeight="1" x14ac:dyDescent="0.25">
      <c r="A411" s="57">
        <v>7</v>
      </c>
      <c r="B411" s="58" t="s">
        <v>28</v>
      </c>
      <c r="C411" s="162"/>
      <c r="D411" s="164"/>
      <c r="E411" s="59"/>
      <c r="F411" s="60"/>
      <c r="G411" s="61"/>
      <c r="H411" s="62"/>
      <c r="I411" s="61"/>
      <c r="J411" s="63"/>
      <c r="K411" s="46">
        <f t="shared" si="72"/>
        <v>0</v>
      </c>
      <c r="L411" s="47">
        <f t="shared" si="72"/>
        <v>0</v>
      </c>
      <c r="M411" s="64"/>
      <c r="N411" s="65"/>
      <c r="O411" s="64"/>
      <c r="P411" s="65"/>
      <c r="Q411" s="66"/>
      <c r="R411" s="67"/>
      <c r="S411" s="66"/>
      <c r="T411" s="67"/>
      <c r="U411" s="46">
        <f t="shared" si="73"/>
        <v>0</v>
      </c>
      <c r="V411" s="52">
        <f t="shared" si="73"/>
        <v>0</v>
      </c>
      <c r="W411" s="53">
        <f t="shared" si="74"/>
        <v>0</v>
      </c>
      <c r="X411" s="54">
        <f t="shared" si="75"/>
        <v>0</v>
      </c>
      <c r="Y411" s="55">
        <f t="shared" si="76"/>
        <v>0</v>
      </c>
      <c r="Z411" s="56"/>
    </row>
    <row r="412" spans="1:26" s="2" customFormat="1" ht="59.25" customHeight="1" x14ac:dyDescent="0.25">
      <c r="A412" s="57">
        <v>8</v>
      </c>
      <c r="B412" s="58" t="s">
        <v>46</v>
      </c>
      <c r="C412" s="162"/>
      <c r="D412" s="164"/>
      <c r="E412" s="59"/>
      <c r="F412" s="60"/>
      <c r="G412" s="61"/>
      <c r="H412" s="62"/>
      <c r="I412" s="61">
        <v>8</v>
      </c>
      <c r="J412" s="63">
        <v>192123.15</v>
      </c>
      <c r="K412" s="46">
        <f t="shared" si="72"/>
        <v>8</v>
      </c>
      <c r="L412" s="47">
        <f t="shared" si="72"/>
        <v>192123.15</v>
      </c>
      <c r="M412" s="64"/>
      <c r="N412" s="65"/>
      <c r="O412" s="64">
        <v>0</v>
      </c>
      <c r="P412" s="65">
        <v>0</v>
      </c>
      <c r="Q412" s="66"/>
      <c r="R412" s="67"/>
      <c r="S412" s="66">
        <v>8</v>
      </c>
      <c r="T412" s="67">
        <v>192118.93</v>
      </c>
      <c r="U412" s="46">
        <f t="shared" si="73"/>
        <v>8</v>
      </c>
      <c r="V412" s="52">
        <f t="shared" si="73"/>
        <v>192118.93</v>
      </c>
      <c r="W412" s="53">
        <f t="shared" si="74"/>
        <v>0</v>
      </c>
      <c r="X412" s="54">
        <f t="shared" si="75"/>
        <v>0.99997803492187176</v>
      </c>
      <c r="Y412" s="55">
        <f t="shared" si="76"/>
        <v>0.99997803492187176</v>
      </c>
      <c r="Z412" s="56"/>
    </row>
    <row r="413" spans="1:26" s="2" customFormat="1" ht="71.25" customHeight="1" x14ac:dyDescent="0.25">
      <c r="A413" s="57">
        <v>9</v>
      </c>
      <c r="B413" s="58" t="s">
        <v>22</v>
      </c>
      <c r="C413" s="162"/>
      <c r="D413" s="164"/>
      <c r="E413" s="59">
        <v>2</v>
      </c>
      <c r="F413" s="60">
        <v>61390</v>
      </c>
      <c r="G413" s="61">
        <v>1</v>
      </c>
      <c r="H413" s="62">
        <v>38190</v>
      </c>
      <c r="I413" s="61">
        <v>3</v>
      </c>
      <c r="J413" s="63">
        <v>59405</v>
      </c>
      <c r="K413" s="46">
        <f t="shared" si="72"/>
        <v>4</v>
      </c>
      <c r="L413" s="47">
        <f t="shared" si="72"/>
        <v>97595</v>
      </c>
      <c r="M413" s="64">
        <v>0</v>
      </c>
      <c r="N413" s="65">
        <v>0</v>
      </c>
      <c r="O413" s="64">
        <v>0</v>
      </c>
      <c r="P413" s="65">
        <v>0</v>
      </c>
      <c r="Q413" s="66">
        <v>1</v>
      </c>
      <c r="R413" s="67">
        <v>37996.400000000001</v>
      </c>
      <c r="S413" s="66">
        <v>3</v>
      </c>
      <c r="T413" s="67">
        <v>59405</v>
      </c>
      <c r="U413" s="46">
        <f t="shared" si="73"/>
        <v>4</v>
      </c>
      <c r="V413" s="52">
        <f t="shared" si="73"/>
        <v>97401.4</v>
      </c>
      <c r="W413" s="53">
        <f t="shared" si="74"/>
        <v>0.99493061010735795</v>
      </c>
      <c r="X413" s="54">
        <f t="shared" si="75"/>
        <v>1</v>
      </c>
      <c r="Y413" s="55">
        <f t="shared" si="76"/>
        <v>0.99801629181822837</v>
      </c>
      <c r="Z413" s="56"/>
    </row>
    <row r="414" spans="1:26" s="2" customFormat="1" ht="92.25" customHeight="1" x14ac:dyDescent="0.25">
      <c r="A414" s="57">
        <v>10</v>
      </c>
      <c r="B414" s="58" t="s">
        <v>23</v>
      </c>
      <c r="C414" s="162"/>
      <c r="D414" s="164"/>
      <c r="E414" s="59">
        <v>1</v>
      </c>
      <c r="F414" s="60">
        <v>318030.90000000002</v>
      </c>
      <c r="G414" s="61">
        <v>0</v>
      </c>
      <c r="H414" s="62">
        <v>0</v>
      </c>
      <c r="I414" s="61">
        <v>1</v>
      </c>
      <c r="J414" s="63">
        <v>17199.990000000002</v>
      </c>
      <c r="K414" s="46">
        <f t="shared" si="72"/>
        <v>1</v>
      </c>
      <c r="L414" s="47">
        <f t="shared" si="72"/>
        <v>17199.990000000002</v>
      </c>
      <c r="M414" s="64">
        <v>0</v>
      </c>
      <c r="N414" s="65">
        <v>0</v>
      </c>
      <c r="O414" s="64">
        <v>0</v>
      </c>
      <c r="P414" s="65">
        <v>0</v>
      </c>
      <c r="Q414" s="66">
        <v>0</v>
      </c>
      <c r="R414" s="67">
        <v>0</v>
      </c>
      <c r="S414" s="66">
        <v>1</v>
      </c>
      <c r="T414" s="67">
        <v>17199.990000000002</v>
      </c>
      <c r="U414" s="46">
        <f t="shared" si="73"/>
        <v>1</v>
      </c>
      <c r="V414" s="52">
        <f t="shared" si="73"/>
        <v>17199.990000000002</v>
      </c>
      <c r="W414" s="53">
        <f t="shared" si="74"/>
        <v>0</v>
      </c>
      <c r="X414" s="54">
        <f t="shared" si="75"/>
        <v>1</v>
      </c>
      <c r="Y414" s="55">
        <f t="shared" si="76"/>
        <v>1</v>
      </c>
      <c r="Z414" s="56"/>
    </row>
    <row r="415" spans="1:26" s="2" customFormat="1" ht="153.75" customHeight="1" x14ac:dyDescent="0.25">
      <c r="A415" s="57">
        <v>11</v>
      </c>
      <c r="B415" s="58" t="s">
        <v>24</v>
      </c>
      <c r="C415" s="162"/>
      <c r="D415" s="164"/>
      <c r="E415" s="59">
        <v>1</v>
      </c>
      <c r="F415" s="60">
        <v>14500</v>
      </c>
      <c r="G415" s="61">
        <v>0</v>
      </c>
      <c r="H415" s="62">
        <v>0</v>
      </c>
      <c r="I415" s="61">
        <v>0</v>
      </c>
      <c r="J415" s="63">
        <v>0</v>
      </c>
      <c r="K415" s="46">
        <f t="shared" si="72"/>
        <v>0</v>
      </c>
      <c r="L415" s="47">
        <f t="shared" si="72"/>
        <v>0</v>
      </c>
      <c r="M415" s="64">
        <v>0</v>
      </c>
      <c r="N415" s="65">
        <v>0</v>
      </c>
      <c r="O415" s="64">
        <v>0</v>
      </c>
      <c r="P415" s="65">
        <v>0</v>
      </c>
      <c r="Q415" s="66">
        <v>0</v>
      </c>
      <c r="R415" s="67">
        <v>0</v>
      </c>
      <c r="S415" s="66">
        <v>0</v>
      </c>
      <c r="T415" s="67">
        <v>0</v>
      </c>
      <c r="U415" s="46">
        <f t="shared" si="73"/>
        <v>0</v>
      </c>
      <c r="V415" s="52">
        <f t="shared" si="73"/>
        <v>0</v>
      </c>
      <c r="W415" s="53">
        <f t="shared" si="74"/>
        <v>0</v>
      </c>
      <c r="X415" s="54">
        <f t="shared" si="75"/>
        <v>0</v>
      </c>
      <c r="Y415" s="55">
        <f t="shared" si="76"/>
        <v>0</v>
      </c>
      <c r="Z415" s="56"/>
    </row>
    <row r="416" spans="1:26" s="2" customFormat="1" ht="87" customHeight="1" x14ac:dyDescent="0.25">
      <c r="A416" s="57">
        <v>12</v>
      </c>
      <c r="B416" s="58" t="s">
        <v>27</v>
      </c>
      <c r="C416" s="162"/>
      <c r="D416" s="164"/>
      <c r="E416" s="59">
        <v>0</v>
      </c>
      <c r="F416" s="60">
        <v>0</v>
      </c>
      <c r="G416" s="61">
        <v>0</v>
      </c>
      <c r="H416" s="62">
        <v>0</v>
      </c>
      <c r="I416" s="61">
        <v>2</v>
      </c>
      <c r="J416" s="63">
        <v>76820</v>
      </c>
      <c r="K416" s="46">
        <f t="shared" si="72"/>
        <v>2</v>
      </c>
      <c r="L416" s="47">
        <f t="shared" si="72"/>
        <v>76820</v>
      </c>
      <c r="M416" s="64">
        <v>0</v>
      </c>
      <c r="N416" s="65">
        <v>0</v>
      </c>
      <c r="O416" s="64">
        <v>0</v>
      </c>
      <c r="P416" s="65">
        <v>0</v>
      </c>
      <c r="Q416" s="66">
        <v>0</v>
      </c>
      <c r="R416" s="67">
        <v>0</v>
      </c>
      <c r="S416" s="66">
        <v>2</v>
      </c>
      <c r="T416" s="67">
        <v>76820</v>
      </c>
      <c r="U416" s="46">
        <f t="shared" si="73"/>
        <v>2</v>
      </c>
      <c r="V416" s="52">
        <f t="shared" si="73"/>
        <v>76820</v>
      </c>
      <c r="W416" s="53">
        <f t="shared" si="74"/>
        <v>0</v>
      </c>
      <c r="X416" s="54">
        <f t="shared" si="75"/>
        <v>1</v>
      </c>
      <c r="Y416" s="55">
        <f t="shared" si="76"/>
        <v>1</v>
      </c>
      <c r="Z416" s="56"/>
    </row>
    <row r="417" spans="1:38" s="2" customFormat="1" ht="62.25" customHeight="1" thickBot="1" x14ac:dyDescent="0.3">
      <c r="A417" s="68">
        <v>13</v>
      </c>
      <c r="B417" s="69" t="s">
        <v>25</v>
      </c>
      <c r="C417" s="163"/>
      <c r="D417" s="165"/>
      <c r="E417" s="70">
        <v>3</v>
      </c>
      <c r="F417" s="71">
        <v>33481.78</v>
      </c>
      <c r="G417" s="72">
        <v>3</v>
      </c>
      <c r="H417" s="73">
        <v>33481.78</v>
      </c>
      <c r="I417" s="72">
        <v>0</v>
      </c>
      <c r="J417" s="74">
        <v>0</v>
      </c>
      <c r="K417" s="75">
        <f t="shared" si="72"/>
        <v>3</v>
      </c>
      <c r="L417" s="76">
        <f t="shared" si="72"/>
        <v>33481.78</v>
      </c>
      <c r="M417" s="77">
        <v>0</v>
      </c>
      <c r="N417" s="78">
        <v>0</v>
      </c>
      <c r="O417" s="77">
        <v>0</v>
      </c>
      <c r="P417" s="78">
        <v>0</v>
      </c>
      <c r="Q417" s="79">
        <v>3</v>
      </c>
      <c r="R417" s="80">
        <v>33481.78</v>
      </c>
      <c r="S417" s="79">
        <v>0</v>
      </c>
      <c r="T417" s="80">
        <v>0</v>
      </c>
      <c r="U417" s="46">
        <f t="shared" si="73"/>
        <v>3</v>
      </c>
      <c r="V417" s="52">
        <f t="shared" si="73"/>
        <v>33481.78</v>
      </c>
      <c r="W417" s="53">
        <f t="shared" si="74"/>
        <v>1</v>
      </c>
      <c r="X417" s="54">
        <f t="shared" si="75"/>
        <v>0</v>
      </c>
      <c r="Y417" s="55">
        <f t="shared" si="76"/>
        <v>1</v>
      </c>
      <c r="Z417" s="56"/>
    </row>
    <row r="418" spans="1:38" s="2" customFormat="1" ht="29.25" customHeight="1" thickBot="1" x14ac:dyDescent="0.3">
      <c r="A418" s="144" t="s">
        <v>47</v>
      </c>
      <c r="B418" s="145"/>
      <c r="C418" s="81">
        <f>C405</f>
        <v>1093662.54</v>
      </c>
      <c r="D418" s="81">
        <f>D405</f>
        <v>40237.670000000158</v>
      </c>
      <c r="E418" s="82">
        <f>SUM(E405:E417)</f>
        <v>26</v>
      </c>
      <c r="F418" s="83">
        <f>SUM(F405:F417)</f>
        <v>1301715.3800000001</v>
      </c>
      <c r="G418" s="82">
        <f>SUM(G405:G417)</f>
        <v>17</v>
      </c>
      <c r="H418" s="83">
        <f>SUM(H405:H417)</f>
        <v>577722.4</v>
      </c>
      <c r="I418" s="82">
        <f t="shared" ref="I418:V418" si="77">SUM(I405:I417)</f>
        <v>23</v>
      </c>
      <c r="J418" s="83">
        <f t="shared" si="77"/>
        <v>515940.14</v>
      </c>
      <c r="K418" s="82">
        <f t="shared" si="77"/>
        <v>40</v>
      </c>
      <c r="L418" s="83">
        <f t="shared" si="77"/>
        <v>1093662.54</v>
      </c>
      <c r="M418" s="82">
        <f t="shared" si="77"/>
        <v>0</v>
      </c>
      <c r="N418" s="84">
        <f t="shared" si="77"/>
        <v>0</v>
      </c>
      <c r="O418" s="85">
        <f t="shared" si="77"/>
        <v>0</v>
      </c>
      <c r="P418" s="86">
        <f t="shared" si="77"/>
        <v>0</v>
      </c>
      <c r="Q418" s="85">
        <f t="shared" si="77"/>
        <v>17</v>
      </c>
      <c r="R418" s="87">
        <f t="shared" si="77"/>
        <v>552521.20000000007</v>
      </c>
      <c r="S418" s="85">
        <f t="shared" si="77"/>
        <v>23</v>
      </c>
      <c r="T418" s="87">
        <f t="shared" si="77"/>
        <v>500903.67</v>
      </c>
      <c r="U418" s="85">
        <f t="shared" si="77"/>
        <v>40</v>
      </c>
      <c r="V418" s="87">
        <f t="shared" si="77"/>
        <v>1053424.8699999999</v>
      </c>
      <c r="W418" s="88">
        <f>IFERROR(R418/H418,0)</f>
        <v>0.95637835749487998</v>
      </c>
      <c r="X418" s="89">
        <f t="shared" si="75"/>
        <v>0.97085617335375374</v>
      </c>
      <c r="Y418" s="89">
        <f t="shared" si="76"/>
        <v>0.96320833115487325</v>
      </c>
    </row>
    <row r="419" spans="1:38" s="2" customFormat="1" ht="29.25" customHeight="1" thickBot="1" x14ac:dyDescent="0.45">
      <c r="A419" s="90"/>
      <c r="B419" s="90"/>
      <c r="C419" s="91"/>
      <c r="D419" s="91"/>
      <c r="E419" s="92"/>
      <c r="F419" s="91"/>
      <c r="G419" s="92"/>
      <c r="H419" s="93"/>
      <c r="I419" s="94"/>
      <c r="J419" s="93"/>
      <c r="K419" s="95"/>
      <c r="L419" s="93"/>
      <c r="M419" s="94"/>
      <c r="N419" s="93"/>
      <c r="O419" s="94"/>
      <c r="P419" s="93"/>
      <c r="Q419" s="94"/>
      <c r="R419" s="93"/>
      <c r="S419" s="94"/>
      <c r="T419" s="96" t="s">
        <v>48</v>
      </c>
      <c r="U419" s="97">
        <v>4.2549000000000001</v>
      </c>
      <c r="V419" s="98">
        <f>V418/U419</f>
        <v>247579.23100425387</v>
      </c>
      <c r="W419" s="99"/>
      <c r="X419" s="99"/>
      <c r="Y419" s="100"/>
    </row>
    <row r="420" spans="1:38" s="2" customFormat="1" ht="15.75" thickTop="1" x14ac:dyDescent="0.25">
      <c r="A420" s="146" t="s">
        <v>49</v>
      </c>
      <c r="B420" s="147"/>
      <c r="C420" s="147"/>
      <c r="D420" s="147"/>
      <c r="E420" s="147"/>
      <c r="F420" s="147"/>
      <c r="G420" s="147"/>
      <c r="H420" s="147"/>
      <c r="I420" s="147"/>
      <c r="J420" s="147"/>
      <c r="K420" s="147"/>
      <c r="L420" s="147"/>
      <c r="M420" s="147"/>
      <c r="N420" s="147"/>
      <c r="O420" s="148"/>
      <c r="P420" s="106"/>
      <c r="U420" s="7"/>
    </row>
    <row r="421" spans="1:38" s="2" customFormat="1" ht="18.75" x14ac:dyDescent="0.3">
      <c r="A421" s="149"/>
      <c r="B421" s="150"/>
      <c r="C421" s="150"/>
      <c r="D421" s="150"/>
      <c r="E421" s="150"/>
      <c r="F421" s="150"/>
      <c r="G421" s="150"/>
      <c r="H421" s="150"/>
      <c r="I421" s="150"/>
      <c r="J421" s="150"/>
      <c r="K421" s="150"/>
      <c r="L421" s="150"/>
      <c r="M421" s="150"/>
      <c r="N421" s="150"/>
      <c r="O421" s="151"/>
      <c r="P421" s="106"/>
      <c r="T421" s="101"/>
      <c r="U421" s="7"/>
    </row>
    <row r="422" spans="1:38" s="2" customFormat="1" ht="15.75" x14ac:dyDescent="0.25">
      <c r="A422" s="149"/>
      <c r="B422" s="150"/>
      <c r="C422" s="150"/>
      <c r="D422" s="150"/>
      <c r="E422" s="150"/>
      <c r="F422" s="150"/>
      <c r="G422" s="150"/>
      <c r="H422" s="150"/>
      <c r="I422" s="150"/>
      <c r="J422" s="150"/>
      <c r="K422" s="150"/>
      <c r="L422" s="150"/>
      <c r="M422" s="150"/>
      <c r="N422" s="150"/>
      <c r="O422" s="151"/>
      <c r="P422" s="106"/>
      <c r="S422" s="102"/>
      <c r="T422" s="103"/>
      <c r="U422" s="7"/>
    </row>
    <row r="423" spans="1:38" s="2" customFormat="1" ht="15.75" x14ac:dyDescent="0.25">
      <c r="A423" s="149"/>
      <c r="B423" s="150"/>
      <c r="C423" s="150"/>
      <c r="D423" s="150"/>
      <c r="E423" s="150"/>
      <c r="F423" s="150"/>
      <c r="G423" s="150"/>
      <c r="H423" s="150"/>
      <c r="I423" s="150"/>
      <c r="J423" s="150"/>
      <c r="K423" s="150"/>
      <c r="L423" s="150"/>
      <c r="M423" s="150"/>
      <c r="N423" s="150"/>
      <c r="O423" s="151"/>
      <c r="P423" s="106"/>
      <c r="S423" s="102"/>
      <c r="T423" s="104"/>
      <c r="U423" s="7"/>
    </row>
    <row r="424" spans="1:38" s="2" customFormat="1" ht="15.75" x14ac:dyDescent="0.25">
      <c r="A424" s="149"/>
      <c r="B424" s="150"/>
      <c r="C424" s="150"/>
      <c r="D424" s="150"/>
      <c r="E424" s="150"/>
      <c r="F424" s="150"/>
      <c r="G424" s="150"/>
      <c r="H424" s="150"/>
      <c r="I424" s="150"/>
      <c r="J424" s="150"/>
      <c r="K424" s="150"/>
      <c r="L424" s="150"/>
      <c r="M424" s="150"/>
      <c r="N424" s="150"/>
      <c r="O424" s="151"/>
      <c r="P424" s="106"/>
      <c r="S424" s="102"/>
      <c r="T424" s="104"/>
      <c r="U424" s="7"/>
    </row>
    <row r="425" spans="1:38" s="2" customFormat="1" ht="15.75" x14ac:dyDescent="0.25">
      <c r="A425" s="149"/>
      <c r="B425" s="150"/>
      <c r="C425" s="150"/>
      <c r="D425" s="150"/>
      <c r="E425" s="150"/>
      <c r="F425" s="150"/>
      <c r="G425" s="150"/>
      <c r="H425" s="150"/>
      <c r="I425" s="150"/>
      <c r="J425" s="150"/>
      <c r="K425" s="150"/>
      <c r="L425" s="150"/>
      <c r="M425" s="150"/>
      <c r="N425" s="150"/>
      <c r="O425" s="151"/>
      <c r="P425" s="106"/>
      <c r="S425" s="102"/>
      <c r="T425" s="104"/>
      <c r="U425" s="7"/>
    </row>
    <row r="426" spans="1:38" s="2" customFormat="1" ht="15.75" x14ac:dyDescent="0.25">
      <c r="A426" s="149"/>
      <c r="B426" s="150"/>
      <c r="C426" s="150"/>
      <c r="D426" s="150"/>
      <c r="E426" s="150"/>
      <c r="F426" s="150"/>
      <c r="G426" s="150"/>
      <c r="H426" s="150"/>
      <c r="I426" s="150"/>
      <c r="J426" s="150"/>
      <c r="K426" s="150"/>
      <c r="L426" s="150"/>
      <c r="M426" s="150"/>
      <c r="N426" s="150"/>
      <c r="O426" s="151"/>
      <c r="P426" s="106"/>
      <c r="S426" s="102"/>
      <c r="T426" s="105"/>
      <c r="U426" s="7"/>
    </row>
    <row r="427" spans="1:38" s="2" customFormat="1" x14ac:dyDescent="0.25">
      <c r="A427" s="149"/>
      <c r="B427" s="150"/>
      <c r="C427" s="150"/>
      <c r="D427" s="150"/>
      <c r="E427" s="150"/>
      <c r="F427" s="150"/>
      <c r="G427" s="150"/>
      <c r="H427" s="150"/>
      <c r="I427" s="150"/>
      <c r="J427" s="150"/>
      <c r="K427" s="150"/>
      <c r="L427" s="150"/>
      <c r="M427" s="150"/>
      <c r="N427" s="150"/>
      <c r="O427" s="151"/>
      <c r="P427" s="106"/>
      <c r="U427" s="7"/>
    </row>
    <row r="428" spans="1:38" s="2" customFormat="1" ht="15.75" thickBot="1" x14ac:dyDescent="0.3">
      <c r="A428" s="152"/>
      <c r="B428" s="153"/>
      <c r="C428" s="153"/>
      <c r="D428" s="153"/>
      <c r="E428" s="153"/>
      <c r="F428" s="153"/>
      <c r="G428" s="153"/>
      <c r="H428" s="153"/>
      <c r="I428" s="153"/>
      <c r="J428" s="153"/>
      <c r="K428" s="153"/>
      <c r="L428" s="153"/>
      <c r="M428" s="153"/>
      <c r="N428" s="153"/>
      <c r="O428" s="154"/>
      <c r="P428" s="106"/>
      <c r="U428" s="7"/>
    </row>
    <row r="429" spans="1:38" s="2" customFormat="1" ht="15.75" thickTop="1" x14ac:dyDescent="0.25">
      <c r="E429" s="1"/>
      <c r="F429" s="1"/>
      <c r="K429" s="7"/>
      <c r="U429" s="7"/>
    </row>
    <row r="432" spans="1:38" s="2" customFormat="1" ht="26.25" x14ac:dyDescent="0.4">
      <c r="A432" s="12"/>
      <c r="B432" s="13" t="s">
        <v>62</v>
      </c>
      <c r="C432" s="14"/>
      <c r="D432" s="14"/>
      <c r="E432" s="15"/>
      <c r="F432" s="16"/>
      <c r="G432" s="14"/>
      <c r="H432" s="17"/>
      <c r="I432" s="18"/>
      <c r="J432" s="17"/>
      <c r="K432" s="18"/>
      <c r="L432" s="17"/>
      <c r="M432" s="18"/>
      <c r="N432" s="17"/>
      <c r="O432" s="14"/>
      <c r="P432" s="17"/>
      <c r="Q432" s="14"/>
      <c r="R432" s="17"/>
      <c r="S432" s="18"/>
      <c r="T432" s="17"/>
      <c r="U432" s="14"/>
      <c r="V432" s="17"/>
      <c r="W432" s="17"/>
      <c r="X432" s="18"/>
      <c r="Y432" s="17"/>
      <c r="Z432" s="17"/>
      <c r="AA432" s="18"/>
      <c r="AB432" s="14"/>
      <c r="AC432" s="14"/>
      <c r="AD432" s="14"/>
      <c r="AE432" s="14"/>
      <c r="AF432" s="14"/>
      <c r="AG432" s="18"/>
      <c r="AH432" s="14"/>
      <c r="AI432" s="14"/>
      <c r="AJ432" s="14"/>
      <c r="AK432" s="14"/>
      <c r="AL432" s="14"/>
    </row>
    <row r="433" spans="1:26" ht="15.75" thickBot="1" x14ac:dyDescent="0.3"/>
    <row r="434" spans="1:26" s="2" customFormat="1" ht="52.5" customHeight="1" thickBot="1" x14ac:dyDescent="0.3">
      <c r="A434" s="124" t="s">
        <v>3</v>
      </c>
      <c r="B434" s="125"/>
      <c r="C434" s="128" t="s">
        <v>32</v>
      </c>
      <c r="D434" s="129"/>
      <c r="E434" s="130" t="s">
        <v>0</v>
      </c>
      <c r="F434" s="131"/>
      <c r="G434" s="132" t="s">
        <v>1</v>
      </c>
      <c r="H434" s="132"/>
      <c r="I434" s="132"/>
      <c r="J434" s="132"/>
      <c r="K434" s="132"/>
      <c r="L434" s="133"/>
      <c r="M434" s="134" t="s">
        <v>33</v>
      </c>
      <c r="N434" s="135"/>
      <c r="O434" s="135"/>
      <c r="P434" s="136"/>
      <c r="Q434" s="137" t="s">
        <v>34</v>
      </c>
      <c r="R434" s="138"/>
      <c r="S434" s="138"/>
      <c r="T434" s="138"/>
      <c r="U434" s="138"/>
      <c r="V434" s="139"/>
      <c r="W434" s="107" t="s">
        <v>35</v>
      </c>
      <c r="X434" s="108"/>
      <c r="Y434" s="109"/>
    </row>
    <row r="435" spans="1:26" s="2" customFormat="1" ht="52.5" customHeight="1" thickBot="1" x14ac:dyDescent="0.3">
      <c r="A435" s="126"/>
      <c r="B435" s="127"/>
      <c r="C435" s="110" t="s">
        <v>36</v>
      </c>
      <c r="D435" s="112" t="s">
        <v>37</v>
      </c>
      <c r="E435" s="114" t="s">
        <v>4</v>
      </c>
      <c r="F435" s="114" t="s">
        <v>5</v>
      </c>
      <c r="G435" s="116" t="s">
        <v>6</v>
      </c>
      <c r="H435" s="118" t="s">
        <v>7</v>
      </c>
      <c r="I435" s="118" t="s">
        <v>8</v>
      </c>
      <c r="J435" s="120" t="s">
        <v>9</v>
      </c>
      <c r="K435" s="122" t="s">
        <v>2</v>
      </c>
      <c r="L435" s="123"/>
      <c r="M435" s="140" t="s">
        <v>38</v>
      </c>
      <c r="N435" s="141"/>
      <c r="O435" s="140" t="s">
        <v>39</v>
      </c>
      <c r="P435" s="141"/>
      <c r="Q435" s="142" t="s">
        <v>40</v>
      </c>
      <c r="R435" s="143"/>
      <c r="S435" s="138" t="s">
        <v>41</v>
      </c>
      <c r="T435" s="139"/>
      <c r="U435" s="137" t="s">
        <v>2</v>
      </c>
      <c r="V435" s="139"/>
      <c r="W435" s="155" t="s">
        <v>42</v>
      </c>
      <c r="X435" s="157" t="s">
        <v>43</v>
      </c>
      <c r="Y435" s="109" t="s">
        <v>44</v>
      </c>
    </row>
    <row r="436" spans="1:26" s="2" customFormat="1" ht="139.5" customHeight="1" thickBot="1" x14ac:dyDescent="0.3">
      <c r="A436" s="126"/>
      <c r="B436" s="127"/>
      <c r="C436" s="111"/>
      <c r="D436" s="113"/>
      <c r="E436" s="115"/>
      <c r="F436" s="115"/>
      <c r="G436" s="117"/>
      <c r="H436" s="119"/>
      <c r="I436" s="119"/>
      <c r="J436" s="121"/>
      <c r="K436" s="19" t="s">
        <v>10</v>
      </c>
      <c r="L436" s="20" t="s">
        <v>11</v>
      </c>
      <c r="M436" s="21" t="s">
        <v>12</v>
      </c>
      <c r="N436" s="22" t="s">
        <v>13</v>
      </c>
      <c r="O436" s="21" t="s">
        <v>14</v>
      </c>
      <c r="P436" s="22" t="s">
        <v>15</v>
      </c>
      <c r="Q436" s="23" t="s">
        <v>6</v>
      </c>
      <c r="R436" s="24" t="s">
        <v>7</v>
      </c>
      <c r="S436" s="25" t="s">
        <v>16</v>
      </c>
      <c r="T436" s="26" t="s">
        <v>17</v>
      </c>
      <c r="U436" s="27" t="s">
        <v>18</v>
      </c>
      <c r="V436" s="28" t="s">
        <v>19</v>
      </c>
      <c r="W436" s="156"/>
      <c r="X436" s="158"/>
      <c r="Y436" s="159"/>
    </row>
    <row r="437" spans="1:26" s="2" customFormat="1" ht="38.25" customHeight="1" thickBot="1" x14ac:dyDescent="0.3">
      <c r="A437" s="160">
        <v>1</v>
      </c>
      <c r="B437" s="161"/>
      <c r="C437" s="29">
        <v>2</v>
      </c>
      <c r="D437" s="30">
        <v>3</v>
      </c>
      <c r="E437" s="31">
        <v>4</v>
      </c>
      <c r="F437" s="32">
        <v>5</v>
      </c>
      <c r="G437" s="33">
        <v>6</v>
      </c>
      <c r="H437" s="34">
        <v>7</v>
      </c>
      <c r="I437" s="34">
        <v>8</v>
      </c>
      <c r="J437" s="34">
        <v>9</v>
      </c>
      <c r="K437" s="34">
        <v>10</v>
      </c>
      <c r="L437" s="34">
        <v>11</v>
      </c>
      <c r="M437" s="35">
        <v>12</v>
      </c>
      <c r="N437" s="35">
        <v>13</v>
      </c>
      <c r="O437" s="35">
        <v>14</v>
      </c>
      <c r="P437" s="35">
        <v>15</v>
      </c>
      <c r="Q437" s="36">
        <v>16</v>
      </c>
      <c r="R437" s="36">
        <v>17</v>
      </c>
      <c r="S437" s="36">
        <v>18</v>
      </c>
      <c r="T437" s="36">
        <v>19</v>
      </c>
      <c r="U437" s="36">
        <v>20</v>
      </c>
      <c r="V437" s="36">
        <v>21</v>
      </c>
      <c r="W437" s="37">
        <v>22</v>
      </c>
      <c r="X437" s="37">
        <v>23</v>
      </c>
      <c r="Y437" s="38">
        <v>24</v>
      </c>
    </row>
    <row r="438" spans="1:26" s="2" customFormat="1" ht="108.75" customHeight="1" x14ac:dyDescent="0.25">
      <c r="A438" s="39">
        <v>1</v>
      </c>
      <c r="B438" s="40" t="s">
        <v>45</v>
      </c>
      <c r="C438" s="162">
        <f>L451</f>
        <v>1873090.52</v>
      </c>
      <c r="D438" s="164">
        <f>C438-V451</f>
        <v>284296.24</v>
      </c>
      <c r="E438" s="41"/>
      <c r="F438" s="42"/>
      <c r="G438" s="43"/>
      <c r="H438" s="44"/>
      <c r="I438" s="43"/>
      <c r="J438" s="45"/>
      <c r="K438" s="46">
        <f>G438+I438</f>
        <v>0</v>
      </c>
      <c r="L438" s="47">
        <f>H438+J438</f>
        <v>0</v>
      </c>
      <c r="M438" s="48"/>
      <c r="N438" s="49"/>
      <c r="O438" s="48"/>
      <c r="P438" s="49"/>
      <c r="Q438" s="50"/>
      <c r="R438" s="51"/>
      <c r="S438" s="50"/>
      <c r="T438" s="51"/>
      <c r="U438" s="46">
        <f>Q438+S438</f>
        <v>0</v>
      </c>
      <c r="V438" s="52">
        <f>R438+T438</f>
        <v>0</v>
      </c>
      <c r="W438" s="53">
        <f>IFERROR(R438/H438,0)</f>
        <v>0</v>
      </c>
      <c r="X438" s="54">
        <f>IFERROR((T438+P438)/J438,0)</f>
        <v>0</v>
      </c>
      <c r="Y438" s="55">
        <f>IFERROR((V438+P438)/L438,0)</f>
        <v>0</v>
      </c>
      <c r="Z438" s="56"/>
    </row>
    <row r="439" spans="1:26" s="2" customFormat="1" ht="87" customHeight="1" x14ac:dyDescent="0.25">
      <c r="A439" s="57">
        <v>2</v>
      </c>
      <c r="B439" s="58" t="s">
        <v>29</v>
      </c>
      <c r="C439" s="162"/>
      <c r="D439" s="164"/>
      <c r="E439" s="59"/>
      <c r="F439" s="60"/>
      <c r="G439" s="61"/>
      <c r="H439" s="62"/>
      <c r="I439" s="61"/>
      <c r="J439" s="63"/>
      <c r="K439" s="46">
        <f t="shared" ref="K439:L450" si="78">G439+I439</f>
        <v>0</v>
      </c>
      <c r="L439" s="47">
        <f t="shared" si="78"/>
        <v>0</v>
      </c>
      <c r="M439" s="64"/>
      <c r="N439" s="65"/>
      <c r="O439" s="64"/>
      <c r="P439" s="65"/>
      <c r="Q439" s="66"/>
      <c r="R439" s="67"/>
      <c r="S439" s="66"/>
      <c r="T439" s="67"/>
      <c r="U439" s="46">
        <f t="shared" ref="U439:V450" si="79">Q439+S439</f>
        <v>0</v>
      </c>
      <c r="V439" s="52">
        <f>R439+T439</f>
        <v>0</v>
      </c>
      <c r="W439" s="53">
        <f t="shared" ref="W439:W450" si="80">IFERROR(R439/H439,0)</f>
        <v>0</v>
      </c>
      <c r="X439" s="54">
        <f t="shared" ref="X439:X451" si="81">IFERROR((T439+P439)/J439,0)</f>
        <v>0</v>
      </c>
      <c r="Y439" s="55">
        <f t="shared" ref="Y439:Y451" si="82">IFERROR((V439+P439)/L439,0)</f>
        <v>0</v>
      </c>
      <c r="Z439" s="56"/>
    </row>
    <row r="440" spans="1:26" s="2" customFormat="1" ht="85.5" customHeight="1" x14ac:dyDescent="0.25">
      <c r="A440" s="57">
        <v>3</v>
      </c>
      <c r="B440" s="58" t="s">
        <v>26</v>
      </c>
      <c r="C440" s="162"/>
      <c r="D440" s="164"/>
      <c r="E440" s="59">
        <v>1</v>
      </c>
      <c r="F440" s="60">
        <v>8341</v>
      </c>
      <c r="G440" s="61">
        <v>1</v>
      </c>
      <c r="H440" s="62">
        <v>8341</v>
      </c>
      <c r="I440" s="61">
        <v>3</v>
      </c>
      <c r="J440" s="63">
        <v>85000</v>
      </c>
      <c r="K440" s="46">
        <f t="shared" si="78"/>
        <v>4</v>
      </c>
      <c r="L440" s="47">
        <f t="shared" si="78"/>
        <v>93341</v>
      </c>
      <c r="M440" s="64">
        <v>0</v>
      </c>
      <c r="N440" s="65">
        <v>0</v>
      </c>
      <c r="O440" s="64">
        <v>0</v>
      </c>
      <c r="P440" s="65">
        <v>0</v>
      </c>
      <c r="Q440" s="66">
        <v>1</v>
      </c>
      <c r="R440" s="67">
        <v>8340</v>
      </c>
      <c r="S440" s="66">
        <v>1</v>
      </c>
      <c r="T440" s="67">
        <v>25085</v>
      </c>
      <c r="U440" s="46">
        <f t="shared" si="79"/>
        <v>2</v>
      </c>
      <c r="V440" s="52">
        <f t="shared" si="79"/>
        <v>33425</v>
      </c>
      <c r="W440" s="53">
        <f t="shared" si="80"/>
        <v>0.9998801102985253</v>
      </c>
      <c r="X440" s="54">
        <f t="shared" si="81"/>
        <v>0.29511764705882354</v>
      </c>
      <c r="Y440" s="55">
        <f t="shared" si="82"/>
        <v>0.35809558500551741</v>
      </c>
      <c r="Z440" s="56"/>
    </row>
    <row r="441" spans="1:26" s="2" customFormat="1" ht="137.25" customHeight="1" x14ac:dyDescent="0.25">
      <c r="A441" s="57">
        <v>4</v>
      </c>
      <c r="B441" s="58" t="s">
        <v>20</v>
      </c>
      <c r="C441" s="162"/>
      <c r="D441" s="164"/>
      <c r="E441" s="59">
        <v>4</v>
      </c>
      <c r="F441" s="60">
        <v>183463.75</v>
      </c>
      <c r="G441" s="61">
        <v>4</v>
      </c>
      <c r="H441" s="62">
        <v>183463.75</v>
      </c>
      <c r="I441" s="61">
        <v>1</v>
      </c>
      <c r="J441" s="63">
        <v>50000</v>
      </c>
      <c r="K441" s="46">
        <f t="shared" si="78"/>
        <v>5</v>
      </c>
      <c r="L441" s="47">
        <f t="shared" si="78"/>
        <v>233463.75</v>
      </c>
      <c r="M441" s="64">
        <v>0</v>
      </c>
      <c r="N441" s="65">
        <v>0</v>
      </c>
      <c r="O441" s="64">
        <v>0</v>
      </c>
      <c r="P441" s="65">
        <v>0</v>
      </c>
      <c r="Q441" s="66">
        <v>3</v>
      </c>
      <c r="R441" s="67">
        <v>124986.33</v>
      </c>
      <c r="S441" s="66">
        <v>1</v>
      </c>
      <c r="T441" s="67">
        <v>47396.82</v>
      </c>
      <c r="U441" s="46">
        <f t="shared" si="79"/>
        <v>4</v>
      </c>
      <c r="V441" s="52">
        <f t="shared" si="79"/>
        <v>172383.15</v>
      </c>
      <c r="W441" s="53">
        <f t="shared" si="80"/>
        <v>0.68125899530561218</v>
      </c>
      <c r="X441" s="54">
        <f t="shared" si="81"/>
        <v>0.94793640000000001</v>
      </c>
      <c r="Y441" s="55">
        <f t="shared" si="82"/>
        <v>0.73837223123504181</v>
      </c>
      <c r="Z441" s="56"/>
    </row>
    <row r="442" spans="1:26" s="2" customFormat="1" ht="171.75" customHeight="1" x14ac:dyDescent="0.25">
      <c r="A442" s="57">
        <v>5</v>
      </c>
      <c r="B442" s="58" t="s">
        <v>30</v>
      </c>
      <c r="C442" s="162"/>
      <c r="D442" s="164"/>
      <c r="E442" s="59"/>
      <c r="F442" s="60"/>
      <c r="G442" s="61"/>
      <c r="H442" s="62"/>
      <c r="I442" s="61"/>
      <c r="J442" s="63"/>
      <c r="K442" s="46">
        <f t="shared" si="78"/>
        <v>0</v>
      </c>
      <c r="L442" s="47">
        <f t="shared" si="78"/>
        <v>0</v>
      </c>
      <c r="M442" s="64"/>
      <c r="N442" s="65"/>
      <c r="O442" s="64"/>
      <c r="P442" s="65"/>
      <c r="Q442" s="66"/>
      <c r="R442" s="67"/>
      <c r="S442" s="66"/>
      <c r="T442" s="67"/>
      <c r="U442" s="46">
        <f t="shared" si="79"/>
        <v>0</v>
      </c>
      <c r="V442" s="52">
        <f t="shared" si="79"/>
        <v>0</v>
      </c>
      <c r="W442" s="53">
        <f t="shared" si="80"/>
        <v>0</v>
      </c>
      <c r="X442" s="54">
        <f t="shared" si="81"/>
        <v>0</v>
      </c>
      <c r="Y442" s="55">
        <f t="shared" si="82"/>
        <v>0</v>
      </c>
      <c r="Z442" s="56"/>
    </row>
    <row r="443" spans="1:26" s="2" customFormat="1" ht="116.25" customHeight="1" x14ac:dyDescent="0.25">
      <c r="A443" s="57">
        <v>6</v>
      </c>
      <c r="B443" s="58" t="s">
        <v>21</v>
      </c>
      <c r="C443" s="162"/>
      <c r="D443" s="164"/>
      <c r="E443" s="59">
        <v>9</v>
      </c>
      <c r="F443" s="60">
        <v>482905.51</v>
      </c>
      <c r="G443" s="61">
        <v>5</v>
      </c>
      <c r="H443" s="62">
        <v>293666.24</v>
      </c>
      <c r="I443" s="61">
        <v>1</v>
      </c>
      <c r="J443" s="63">
        <v>100000</v>
      </c>
      <c r="K443" s="46">
        <f t="shared" si="78"/>
        <v>6</v>
      </c>
      <c r="L443" s="47">
        <f t="shared" si="78"/>
        <v>393666.24</v>
      </c>
      <c r="M443" s="64">
        <v>0</v>
      </c>
      <c r="N443" s="65">
        <v>0</v>
      </c>
      <c r="O443" s="64">
        <v>0</v>
      </c>
      <c r="P443" s="65">
        <v>0</v>
      </c>
      <c r="Q443" s="66">
        <v>5</v>
      </c>
      <c r="R443" s="67">
        <v>236886.16</v>
      </c>
      <c r="S443" s="66">
        <v>1</v>
      </c>
      <c r="T443" s="67">
        <v>99764</v>
      </c>
      <c r="U443" s="46">
        <f t="shared" si="79"/>
        <v>6</v>
      </c>
      <c r="V443" s="52">
        <f t="shared" si="79"/>
        <v>336650.16000000003</v>
      </c>
      <c r="W443" s="53">
        <f t="shared" si="80"/>
        <v>0.80665097901617844</v>
      </c>
      <c r="X443" s="54">
        <f t="shared" si="81"/>
        <v>0.99763999999999997</v>
      </c>
      <c r="Y443" s="55">
        <f t="shared" si="82"/>
        <v>0.85516644759784344</v>
      </c>
      <c r="Z443" s="56"/>
    </row>
    <row r="444" spans="1:26" s="2" customFormat="1" ht="65.25" customHeight="1" x14ac:dyDescent="0.25">
      <c r="A444" s="57">
        <v>7</v>
      </c>
      <c r="B444" s="58" t="s">
        <v>28</v>
      </c>
      <c r="C444" s="162"/>
      <c r="D444" s="164"/>
      <c r="E444" s="59"/>
      <c r="F444" s="60"/>
      <c r="G444" s="61"/>
      <c r="H444" s="62"/>
      <c r="I444" s="61"/>
      <c r="J444" s="63"/>
      <c r="K444" s="46">
        <f t="shared" si="78"/>
        <v>0</v>
      </c>
      <c r="L444" s="47">
        <f t="shared" si="78"/>
        <v>0</v>
      </c>
      <c r="M444" s="64"/>
      <c r="N444" s="65"/>
      <c r="O444" s="64"/>
      <c r="P444" s="65"/>
      <c r="Q444" s="66"/>
      <c r="R444" s="67"/>
      <c r="S444" s="66"/>
      <c r="T444" s="67"/>
      <c r="U444" s="46">
        <f t="shared" si="79"/>
        <v>0</v>
      </c>
      <c r="V444" s="52">
        <f t="shared" si="79"/>
        <v>0</v>
      </c>
      <c r="W444" s="53">
        <f t="shared" si="80"/>
        <v>0</v>
      </c>
      <c r="X444" s="54">
        <f t="shared" si="81"/>
        <v>0</v>
      </c>
      <c r="Y444" s="55">
        <f t="shared" si="82"/>
        <v>0</v>
      </c>
      <c r="Z444" s="56"/>
    </row>
    <row r="445" spans="1:26" s="2" customFormat="1" ht="59.25" customHeight="1" x14ac:dyDescent="0.25">
      <c r="A445" s="57">
        <v>8</v>
      </c>
      <c r="B445" s="58" t="s">
        <v>46</v>
      </c>
      <c r="C445" s="162"/>
      <c r="D445" s="164"/>
      <c r="E445" s="59"/>
      <c r="F445" s="60"/>
      <c r="G445" s="61"/>
      <c r="H445" s="62"/>
      <c r="I445" s="61">
        <v>17</v>
      </c>
      <c r="J445" s="63">
        <v>206672.67</v>
      </c>
      <c r="K445" s="46">
        <f t="shared" si="78"/>
        <v>17</v>
      </c>
      <c r="L445" s="47">
        <f t="shared" si="78"/>
        <v>206672.67</v>
      </c>
      <c r="M445" s="64"/>
      <c r="N445" s="65"/>
      <c r="O445" s="64">
        <v>0</v>
      </c>
      <c r="P445" s="65">
        <v>0</v>
      </c>
      <c r="Q445" s="66"/>
      <c r="R445" s="67"/>
      <c r="S445" s="66">
        <v>17</v>
      </c>
      <c r="T445" s="67">
        <v>186224.09</v>
      </c>
      <c r="U445" s="46">
        <f t="shared" si="79"/>
        <v>17</v>
      </c>
      <c r="V445" s="52">
        <f t="shared" si="79"/>
        <v>186224.09</v>
      </c>
      <c r="W445" s="53">
        <f t="shared" si="80"/>
        <v>0</v>
      </c>
      <c r="X445" s="54">
        <f t="shared" si="81"/>
        <v>0.90105813216619302</v>
      </c>
      <c r="Y445" s="55">
        <f t="shared" si="82"/>
        <v>0.90105813216619302</v>
      </c>
      <c r="Z445" s="56"/>
    </row>
    <row r="446" spans="1:26" s="2" customFormat="1" ht="71.25" customHeight="1" x14ac:dyDescent="0.25">
      <c r="A446" s="57">
        <v>9</v>
      </c>
      <c r="B446" s="58" t="s">
        <v>22</v>
      </c>
      <c r="C446" s="162"/>
      <c r="D446" s="164"/>
      <c r="E446" s="59">
        <v>6</v>
      </c>
      <c r="F446" s="60">
        <v>695532.58</v>
      </c>
      <c r="G446" s="61">
        <v>3</v>
      </c>
      <c r="H446" s="62">
        <v>221697.11</v>
      </c>
      <c r="I446" s="61">
        <v>0</v>
      </c>
      <c r="J446" s="63">
        <v>0</v>
      </c>
      <c r="K446" s="46">
        <f t="shared" si="78"/>
        <v>3</v>
      </c>
      <c r="L446" s="47">
        <f t="shared" si="78"/>
        <v>221697.11</v>
      </c>
      <c r="M446" s="64">
        <v>0</v>
      </c>
      <c r="N446" s="65">
        <v>0</v>
      </c>
      <c r="O446" s="64">
        <v>0</v>
      </c>
      <c r="P446" s="65">
        <v>0</v>
      </c>
      <c r="Q446" s="66">
        <v>3</v>
      </c>
      <c r="R446" s="67">
        <v>201419.36</v>
      </c>
      <c r="S446" s="66">
        <v>0</v>
      </c>
      <c r="T446" s="67">
        <v>0</v>
      </c>
      <c r="U446" s="46">
        <f t="shared" si="79"/>
        <v>3</v>
      </c>
      <c r="V446" s="52">
        <f t="shared" si="79"/>
        <v>201419.36</v>
      </c>
      <c r="W446" s="53">
        <f t="shared" si="80"/>
        <v>0.90853399036189508</v>
      </c>
      <c r="X446" s="54">
        <f t="shared" si="81"/>
        <v>0</v>
      </c>
      <c r="Y446" s="55">
        <f t="shared" si="82"/>
        <v>0.90853399036189508</v>
      </c>
      <c r="Z446" s="56"/>
    </row>
    <row r="447" spans="1:26" s="2" customFormat="1" ht="92.25" customHeight="1" x14ac:dyDescent="0.25">
      <c r="A447" s="57">
        <v>10</v>
      </c>
      <c r="B447" s="58" t="s">
        <v>23</v>
      </c>
      <c r="C447" s="162"/>
      <c r="D447" s="164"/>
      <c r="E447" s="59">
        <v>2</v>
      </c>
      <c r="F447" s="60">
        <v>86499.91</v>
      </c>
      <c r="G447" s="61">
        <v>1</v>
      </c>
      <c r="H447" s="62">
        <v>50000</v>
      </c>
      <c r="I447" s="61">
        <v>4</v>
      </c>
      <c r="J447" s="63">
        <v>98816.04</v>
      </c>
      <c r="K447" s="46">
        <f t="shared" si="78"/>
        <v>5</v>
      </c>
      <c r="L447" s="47">
        <f t="shared" si="78"/>
        <v>148816.03999999998</v>
      </c>
      <c r="M447" s="64">
        <v>0</v>
      </c>
      <c r="N447" s="65">
        <v>0</v>
      </c>
      <c r="O447" s="64">
        <v>0</v>
      </c>
      <c r="P447" s="65">
        <v>0</v>
      </c>
      <c r="Q447" s="66">
        <v>1</v>
      </c>
      <c r="R447" s="67">
        <v>45620</v>
      </c>
      <c r="S447" s="66">
        <v>4</v>
      </c>
      <c r="T447" s="67">
        <v>98067.43</v>
      </c>
      <c r="U447" s="46">
        <f t="shared" si="79"/>
        <v>5</v>
      </c>
      <c r="V447" s="52">
        <f t="shared" si="79"/>
        <v>143687.43</v>
      </c>
      <c r="W447" s="53">
        <f t="shared" si="80"/>
        <v>0.91239999999999999</v>
      </c>
      <c r="X447" s="54">
        <f t="shared" si="81"/>
        <v>0.99242420562491673</v>
      </c>
      <c r="Y447" s="55">
        <f t="shared" si="82"/>
        <v>0.96553724988247247</v>
      </c>
      <c r="Z447" s="56"/>
    </row>
    <row r="448" spans="1:26" s="2" customFormat="1" ht="153.75" customHeight="1" x14ac:dyDescent="0.25">
      <c r="A448" s="57">
        <v>11</v>
      </c>
      <c r="B448" s="58" t="s">
        <v>24</v>
      </c>
      <c r="C448" s="162"/>
      <c r="D448" s="164"/>
      <c r="E448" s="59">
        <v>6</v>
      </c>
      <c r="F448" s="60">
        <v>163465.53</v>
      </c>
      <c r="G448" s="61">
        <v>3</v>
      </c>
      <c r="H448" s="62">
        <v>54808.69</v>
      </c>
      <c r="I448" s="61">
        <v>2</v>
      </c>
      <c r="J448" s="63">
        <v>78000</v>
      </c>
      <c r="K448" s="46">
        <f t="shared" si="78"/>
        <v>5</v>
      </c>
      <c r="L448" s="47">
        <f t="shared" si="78"/>
        <v>132808.69</v>
      </c>
      <c r="M448" s="64">
        <v>0</v>
      </c>
      <c r="N448" s="65">
        <v>0</v>
      </c>
      <c r="O448" s="64">
        <v>0</v>
      </c>
      <c r="P448" s="65">
        <v>0</v>
      </c>
      <c r="Q448" s="66">
        <v>3</v>
      </c>
      <c r="R448" s="67">
        <v>54577.57</v>
      </c>
      <c r="S448" s="66">
        <v>2</v>
      </c>
      <c r="T448" s="67">
        <v>78000</v>
      </c>
      <c r="U448" s="46">
        <f t="shared" si="79"/>
        <v>5</v>
      </c>
      <c r="V448" s="52">
        <f t="shared" si="79"/>
        <v>132577.57</v>
      </c>
      <c r="W448" s="53">
        <f t="shared" si="80"/>
        <v>0.99578315044566834</v>
      </c>
      <c r="X448" s="54">
        <f t="shared" si="81"/>
        <v>1</v>
      </c>
      <c r="Y448" s="55">
        <f t="shared" si="82"/>
        <v>0.99825975243035681</v>
      </c>
      <c r="Z448" s="56"/>
    </row>
    <row r="449" spans="1:26" s="2" customFormat="1" ht="87" customHeight="1" x14ac:dyDescent="0.25">
      <c r="A449" s="57">
        <v>12</v>
      </c>
      <c r="B449" s="58" t="s">
        <v>27</v>
      </c>
      <c r="C449" s="162"/>
      <c r="D449" s="164"/>
      <c r="E449" s="59"/>
      <c r="F449" s="60"/>
      <c r="G449" s="61"/>
      <c r="H449" s="62"/>
      <c r="I449" s="61"/>
      <c r="J449" s="63"/>
      <c r="K449" s="46">
        <f t="shared" si="78"/>
        <v>0</v>
      </c>
      <c r="L449" s="47">
        <f t="shared" si="78"/>
        <v>0</v>
      </c>
      <c r="M449" s="64"/>
      <c r="N449" s="65"/>
      <c r="O449" s="64"/>
      <c r="P449" s="65"/>
      <c r="Q449" s="66"/>
      <c r="R449" s="67"/>
      <c r="S449" s="66"/>
      <c r="T449" s="67"/>
      <c r="U449" s="46">
        <f t="shared" si="79"/>
        <v>0</v>
      </c>
      <c r="V449" s="52">
        <f t="shared" si="79"/>
        <v>0</v>
      </c>
      <c r="W449" s="53">
        <f t="shared" si="80"/>
        <v>0</v>
      </c>
      <c r="X449" s="54">
        <f t="shared" si="81"/>
        <v>0</v>
      </c>
      <c r="Y449" s="55">
        <f t="shared" si="82"/>
        <v>0</v>
      </c>
      <c r="Z449" s="56"/>
    </row>
    <row r="450" spans="1:26" s="2" customFormat="1" ht="62.25" customHeight="1" thickBot="1" x14ac:dyDescent="0.3">
      <c r="A450" s="68">
        <v>13</v>
      </c>
      <c r="B450" s="69" t="s">
        <v>25</v>
      </c>
      <c r="C450" s="163"/>
      <c r="D450" s="165"/>
      <c r="E450" s="70">
        <v>11</v>
      </c>
      <c r="F450" s="71">
        <v>275005.02</v>
      </c>
      <c r="G450" s="72">
        <v>8</v>
      </c>
      <c r="H450" s="73">
        <v>222355.02</v>
      </c>
      <c r="I450" s="72">
        <v>5</v>
      </c>
      <c r="J450" s="74">
        <v>220270</v>
      </c>
      <c r="K450" s="75">
        <f t="shared" si="78"/>
        <v>13</v>
      </c>
      <c r="L450" s="76">
        <f t="shared" si="78"/>
        <v>442625.02</v>
      </c>
      <c r="M450" s="77">
        <v>0</v>
      </c>
      <c r="N450" s="78">
        <v>0</v>
      </c>
      <c r="O450" s="77">
        <v>0</v>
      </c>
      <c r="P450" s="78">
        <v>0</v>
      </c>
      <c r="Q450" s="79">
        <v>8</v>
      </c>
      <c r="R450" s="80">
        <v>194697.82</v>
      </c>
      <c r="S450" s="79">
        <v>5</v>
      </c>
      <c r="T450" s="80">
        <v>187729.7</v>
      </c>
      <c r="U450" s="46">
        <f t="shared" si="79"/>
        <v>13</v>
      </c>
      <c r="V450" s="52">
        <f t="shared" si="79"/>
        <v>382427.52</v>
      </c>
      <c r="W450" s="53">
        <f t="shared" si="80"/>
        <v>0.8756169300787543</v>
      </c>
      <c r="X450" s="54">
        <f t="shared" si="81"/>
        <v>0.8522708494120852</v>
      </c>
      <c r="Y450" s="55">
        <f t="shared" si="82"/>
        <v>0.86399887652080765</v>
      </c>
      <c r="Z450" s="56"/>
    </row>
    <row r="451" spans="1:26" s="2" customFormat="1" ht="29.25" customHeight="1" thickBot="1" x14ac:dyDescent="0.3">
      <c r="A451" s="144" t="s">
        <v>47</v>
      </c>
      <c r="B451" s="145"/>
      <c r="C451" s="81">
        <f>C438</f>
        <v>1873090.52</v>
      </c>
      <c r="D451" s="81">
        <f>D438</f>
        <v>284296.24</v>
      </c>
      <c r="E451" s="82">
        <f>SUM(E438:E450)</f>
        <v>39</v>
      </c>
      <c r="F451" s="83">
        <f>SUM(F438:F450)</f>
        <v>1895213.2999999998</v>
      </c>
      <c r="G451" s="82">
        <f>SUM(G438:G450)</f>
        <v>25</v>
      </c>
      <c r="H451" s="83">
        <f>SUM(H438:H450)</f>
        <v>1034331.81</v>
      </c>
      <c r="I451" s="82">
        <f t="shared" ref="I451:V451" si="83">SUM(I438:I450)</f>
        <v>33</v>
      </c>
      <c r="J451" s="83">
        <f t="shared" si="83"/>
        <v>838758.71000000008</v>
      </c>
      <c r="K451" s="82">
        <f t="shared" si="83"/>
        <v>58</v>
      </c>
      <c r="L451" s="83">
        <f t="shared" si="83"/>
        <v>1873090.52</v>
      </c>
      <c r="M451" s="82">
        <f t="shared" si="83"/>
        <v>0</v>
      </c>
      <c r="N451" s="84">
        <f t="shared" si="83"/>
        <v>0</v>
      </c>
      <c r="O451" s="85">
        <f t="shared" si="83"/>
        <v>0</v>
      </c>
      <c r="P451" s="86">
        <f t="shared" si="83"/>
        <v>0</v>
      </c>
      <c r="Q451" s="85">
        <f t="shared" si="83"/>
        <v>24</v>
      </c>
      <c r="R451" s="87">
        <f t="shared" si="83"/>
        <v>866527.24</v>
      </c>
      <c r="S451" s="85">
        <f t="shared" si="83"/>
        <v>31</v>
      </c>
      <c r="T451" s="87">
        <f t="shared" si="83"/>
        <v>722267.04</v>
      </c>
      <c r="U451" s="85">
        <f t="shared" si="83"/>
        <v>55</v>
      </c>
      <c r="V451" s="87">
        <f t="shared" si="83"/>
        <v>1588794.28</v>
      </c>
      <c r="W451" s="88">
        <f>IFERROR(R451/H451,0)</f>
        <v>0.83776524285760867</v>
      </c>
      <c r="X451" s="89">
        <f t="shared" si="81"/>
        <v>0.86111420529987692</v>
      </c>
      <c r="Y451" s="89">
        <f t="shared" si="82"/>
        <v>0.84822076831609827</v>
      </c>
    </row>
    <row r="452" spans="1:26" s="2" customFormat="1" ht="29.25" customHeight="1" thickBot="1" x14ac:dyDescent="0.45">
      <c r="A452" s="90"/>
      <c r="B452" s="90"/>
      <c r="C452" s="91"/>
      <c r="D452" s="91"/>
      <c r="E452" s="92"/>
      <c r="F452" s="91"/>
      <c r="G452" s="92"/>
      <c r="H452" s="93"/>
      <c r="I452" s="94"/>
      <c r="J452" s="93"/>
      <c r="K452" s="95"/>
      <c r="L452" s="93"/>
      <c r="M452" s="94"/>
      <c r="N452" s="93"/>
      <c r="O452" s="94"/>
      <c r="P452" s="93"/>
      <c r="Q452" s="94"/>
      <c r="R452" s="93"/>
      <c r="S452" s="94"/>
      <c r="T452" s="96" t="s">
        <v>48</v>
      </c>
      <c r="U452" s="97">
        <v>4.2549000000000001</v>
      </c>
      <c r="V452" s="98">
        <f>V451/U452</f>
        <v>373403.43603844976</v>
      </c>
      <c r="W452" s="99"/>
      <c r="X452" s="99"/>
      <c r="Y452" s="100"/>
    </row>
    <row r="453" spans="1:26" s="2" customFormat="1" ht="15.75" thickTop="1" x14ac:dyDescent="0.25">
      <c r="A453" s="146" t="s">
        <v>93</v>
      </c>
      <c r="B453" s="147"/>
      <c r="C453" s="147"/>
      <c r="D453" s="147"/>
      <c r="E453" s="147"/>
      <c r="F453" s="147"/>
      <c r="G453" s="147"/>
      <c r="H453" s="147"/>
      <c r="I453" s="147"/>
      <c r="J453" s="147"/>
      <c r="K453" s="147"/>
      <c r="L453" s="147"/>
      <c r="M453" s="147"/>
      <c r="N453" s="147"/>
      <c r="O453" s="148"/>
      <c r="P453" s="106"/>
      <c r="U453" s="7"/>
    </row>
    <row r="454" spans="1:26" s="2" customFormat="1" ht="18.75" x14ac:dyDescent="0.3">
      <c r="A454" s="149"/>
      <c r="B454" s="150"/>
      <c r="C454" s="150"/>
      <c r="D454" s="150"/>
      <c r="E454" s="150"/>
      <c r="F454" s="150"/>
      <c r="G454" s="150"/>
      <c r="H454" s="150"/>
      <c r="I454" s="150"/>
      <c r="J454" s="150"/>
      <c r="K454" s="150"/>
      <c r="L454" s="150"/>
      <c r="M454" s="150"/>
      <c r="N454" s="150"/>
      <c r="O454" s="151"/>
      <c r="P454" s="106"/>
      <c r="T454" s="101"/>
      <c r="U454" s="7"/>
    </row>
    <row r="455" spans="1:26" s="2" customFormat="1" ht="15.75" x14ac:dyDescent="0.25">
      <c r="A455" s="149"/>
      <c r="B455" s="150"/>
      <c r="C455" s="150"/>
      <c r="D455" s="150"/>
      <c r="E455" s="150"/>
      <c r="F455" s="150"/>
      <c r="G455" s="150"/>
      <c r="H455" s="150"/>
      <c r="I455" s="150"/>
      <c r="J455" s="150"/>
      <c r="K455" s="150"/>
      <c r="L455" s="150"/>
      <c r="M455" s="150"/>
      <c r="N455" s="150"/>
      <c r="O455" s="151"/>
      <c r="P455" s="106"/>
      <c r="S455" s="102"/>
      <c r="T455" s="103"/>
      <c r="U455" s="7"/>
    </row>
    <row r="456" spans="1:26" s="2" customFormat="1" ht="15.75" x14ac:dyDescent="0.25">
      <c r="A456" s="149"/>
      <c r="B456" s="150"/>
      <c r="C456" s="150"/>
      <c r="D456" s="150"/>
      <c r="E456" s="150"/>
      <c r="F456" s="150"/>
      <c r="G456" s="150"/>
      <c r="H456" s="150"/>
      <c r="I456" s="150"/>
      <c r="J456" s="150"/>
      <c r="K456" s="150"/>
      <c r="L456" s="150"/>
      <c r="M456" s="150"/>
      <c r="N456" s="150"/>
      <c r="O456" s="151"/>
      <c r="P456" s="106"/>
      <c r="S456" s="102"/>
      <c r="T456" s="104"/>
      <c r="U456" s="7"/>
    </row>
    <row r="457" spans="1:26" s="2" customFormat="1" ht="15.75" x14ac:dyDescent="0.25">
      <c r="A457" s="149"/>
      <c r="B457" s="150"/>
      <c r="C457" s="150"/>
      <c r="D457" s="150"/>
      <c r="E457" s="150"/>
      <c r="F457" s="150"/>
      <c r="G457" s="150"/>
      <c r="H457" s="150"/>
      <c r="I457" s="150"/>
      <c r="J457" s="150"/>
      <c r="K457" s="150"/>
      <c r="L457" s="150"/>
      <c r="M457" s="150"/>
      <c r="N457" s="150"/>
      <c r="O457" s="151"/>
      <c r="P457" s="106"/>
      <c r="S457" s="102"/>
      <c r="T457" s="104"/>
      <c r="U457" s="7"/>
    </row>
    <row r="458" spans="1:26" s="2" customFormat="1" ht="15.75" x14ac:dyDescent="0.25">
      <c r="A458" s="149"/>
      <c r="B458" s="150"/>
      <c r="C458" s="150"/>
      <c r="D458" s="150"/>
      <c r="E458" s="150"/>
      <c r="F458" s="150"/>
      <c r="G458" s="150"/>
      <c r="H458" s="150"/>
      <c r="I458" s="150"/>
      <c r="J458" s="150"/>
      <c r="K458" s="150"/>
      <c r="L458" s="150"/>
      <c r="M458" s="150"/>
      <c r="N458" s="150"/>
      <c r="O458" s="151"/>
      <c r="P458" s="106"/>
      <c r="S458" s="102"/>
      <c r="T458" s="104"/>
      <c r="U458" s="7"/>
    </row>
    <row r="459" spans="1:26" s="2" customFormat="1" ht="15.75" x14ac:dyDescent="0.25">
      <c r="A459" s="149"/>
      <c r="B459" s="150"/>
      <c r="C459" s="150"/>
      <c r="D459" s="150"/>
      <c r="E459" s="150"/>
      <c r="F459" s="150"/>
      <c r="G459" s="150"/>
      <c r="H459" s="150"/>
      <c r="I459" s="150"/>
      <c r="J459" s="150"/>
      <c r="K459" s="150"/>
      <c r="L459" s="150"/>
      <c r="M459" s="150"/>
      <c r="N459" s="150"/>
      <c r="O459" s="151"/>
      <c r="P459" s="106"/>
      <c r="S459" s="102"/>
      <c r="T459" s="105"/>
      <c r="U459" s="7"/>
    </row>
    <row r="460" spans="1:26" s="2" customFormat="1" x14ac:dyDescent="0.25">
      <c r="A460" s="149"/>
      <c r="B460" s="150"/>
      <c r="C460" s="150"/>
      <c r="D460" s="150"/>
      <c r="E460" s="150"/>
      <c r="F460" s="150"/>
      <c r="G460" s="150"/>
      <c r="H460" s="150"/>
      <c r="I460" s="150"/>
      <c r="J460" s="150"/>
      <c r="K460" s="150"/>
      <c r="L460" s="150"/>
      <c r="M460" s="150"/>
      <c r="N460" s="150"/>
      <c r="O460" s="151"/>
      <c r="P460" s="106"/>
      <c r="U460" s="7"/>
    </row>
    <row r="461" spans="1:26" s="2" customFormat="1" ht="15.75" thickBot="1" x14ac:dyDescent="0.3">
      <c r="A461" s="152"/>
      <c r="B461" s="153"/>
      <c r="C461" s="153"/>
      <c r="D461" s="153"/>
      <c r="E461" s="153"/>
      <c r="F461" s="153"/>
      <c r="G461" s="153"/>
      <c r="H461" s="153"/>
      <c r="I461" s="153"/>
      <c r="J461" s="153"/>
      <c r="K461" s="153"/>
      <c r="L461" s="153"/>
      <c r="M461" s="153"/>
      <c r="N461" s="153"/>
      <c r="O461" s="154"/>
      <c r="P461" s="106"/>
      <c r="U461" s="7"/>
    </row>
    <row r="462" spans="1:26" s="2" customFormat="1" ht="15.75" thickTop="1" x14ac:dyDescent="0.25">
      <c r="E462" s="1"/>
      <c r="F462" s="1"/>
      <c r="K462" s="7"/>
      <c r="U462" s="7"/>
    </row>
    <row r="465" spans="1:38" s="2" customFormat="1" ht="26.25" x14ac:dyDescent="0.4">
      <c r="A465" s="12"/>
      <c r="B465" s="13" t="s">
        <v>63</v>
      </c>
      <c r="C465" s="14"/>
      <c r="D465" s="14"/>
      <c r="E465" s="15"/>
      <c r="F465" s="16"/>
      <c r="G465" s="14"/>
      <c r="H465" s="17"/>
      <c r="I465" s="18"/>
      <c r="J465" s="17"/>
      <c r="K465" s="18"/>
      <c r="L465" s="17"/>
      <c r="M465" s="18"/>
      <c r="N465" s="17"/>
      <c r="O465" s="14"/>
      <c r="P465" s="17"/>
      <c r="Q465" s="14"/>
      <c r="R465" s="17"/>
      <c r="S465" s="18"/>
      <c r="T465" s="17"/>
      <c r="U465" s="14"/>
      <c r="V465" s="17"/>
      <c r="W465" s="17"/>
      <c r="X465" s="18"/>
      <c r="Y465" s="17"/>
      <c r="Z465" s="17"/>
      <c r="AA465" s="18"/>
      <c r="AB465" s="14"/>
      <c r="AC465" s="14"/>
      <c r="AD465" s="14"/>
      <c r="AE465" s="14"/>
      <c r="AF465" s="14"/>
      <c r="AG465" s="18"/>
      <c r="AH465" s="14"/>
      <c r="AI465" s="14"/>
      <c r="AJ465" s="14"/>
      <c r="AK465" s="14"/>
      <c r="AL465" s="14"/>
    </row>
    <row r="466" spans="1:38" ht="15.75" thickBot="1" x14ac:dyDescent="0.3"/>
    <row r="467" spans="1:38" s="2" customFormat="1" ht="52.5" customHeight="1" thickBot="1" x14ac:dyDescent="0.3">
      <c r="A467" s="124" t="s">
        <v>3</v>
      </c>
      <c r="B467" s="125"/>
      <c r="C467" s="128" t="s">
        <v>32</v>
      </c>
      <c r="D467" s="129"/>
      <c r="E467" s="130" t="s">
        <v>0</v>
      </c>
      <c r="F467" s="131"/>
      <c r="G467" s="132" t="s">
        <v>1</v>
      </c>
      <c r="H467" s="132"/>
      <c r="I467" s="132"/>
      <c r="J467" s="132"/>
      <c r="K467" s="132"/>
      <c r="L467" s="133"/>
      <c r="M467" s="134" t="s">
        <v>33</v>
      </c>
      <c r="N467" s="135"/>
      <c r="O467" s="135"/>
      <c r="P467" s="136"/>
      <c r="Q467" s="137" t="s">
        <v>34</v>
      </c>
      <c r="R467" s="138"/>
      <c r="S467" s="138"/>
      <c r="T467" s="138"/>
      <c r="U467" s="138"/>
      <c r="V467" s="139"/>
      <c r="W467" s="107" t="s">
        <v>35</v>
      </c>
      <c r="X467" s="108"/>
      <c r="Y467" s="109"/>
    </row>
    <row r="468" spans="1:38" s="2" customFormat="1" ht="52.5" customHeight="1" thickBot="1" x14ac:dyDescent="0.3">
      <c r="A468" s="126"/>
      <c r="B468" s="127"/>
      <c r="C468" s="110" t="s">
        <v>36</v>
      </c>
      <c r="D468" s="112" t="s">
        <v>37</v>
      </c>
      <c r="E468" s="114" t="s">
        <v>4</v>
      </c>
      <c r="F468" s="114" t="s">
        <v>5</v>
      </c>
      <c r="G468" s="116" t="s">
        <v>6</v>
      </c>
      <c r="H468" s="118" t="s">
        <v>7</v>
      </c>
      <c r="I468" s="118" t="s">
        <v>8</v>
      </c>
      <c r="J468" s="120" t="s">
        <v>9</v>
      </c>
      <c r="K468" s="122" t="s">
        <v>2</v>
      </c>
      <c r="L468" s="123"/>
      <c r="M468" s="140" t="s">
        <v>38</v>
      </c>
      <c r="N468" s="141"/>
      <c r="O468" s="140" t="s">
        <v>39</v>
      </c>
      <c r="P468" s="141"/>
      <c r="Q468" s="142" t="s">
        <v>40</v>
      </c>
      <c r="R468" s="143"/>
      <c r="S468" s="138" t="s">
        <v>41</v>
      </c>
      <c r="T468" s="139"/>
      <c r="U468" s="137" t="s">
        <v>2</v>
      </c>
      <c r="V468" s="139"/>
      <c r="W468" s="155" t="s">
        <v>42</v>
      </c>
      <c r="X468" s="157" t="s">
        <v>43</v>
      </c>
      <c r="Y468" s="109" t="s">
        <v>44</v>
      </c>
    </row>
    <row r="469" spans="1:38" s="2" customFormat="1" ht="139.5" customHeight="1" thickBot="1" x14ac:dyDescent="0.3">
      <c r="A469" s="126"/>
      <c r="B469" s="127"/>
      <c r="C469" s="111"/>
      <c r="D469" s="113"/>
      <c r="E469" s="115"/>
      <c r="F469" s="115"/>
      <c r="G469" s="117"/>
      <c r="H469" s="119"/>
      <c r="I469" s="119"/>
      <c r="J469" s="121"/>
      <c r="K469" s="19" t="s">
        <v>10</v>
      </c>
      <c r="L469" s="20" t="s">
        <v>11</v>
      </c>
      <c r="M469" s="21" t="s">
        <v>12</v>
      </c>
      <c r="N469" s="22" t="s">
        <v>13</v>
      </c>
      <c r="O469" s="21" t="s">
        <v>14</v>
      </c>
      <c r="P469" s="22" t="s">
        <v>15</v>
      </c>
      <c r="Q469" s="23" t="s">
        <v>6</v>
      </c>
      <c r="R469" s="24" t="s">
        <v>7</v>
      </c>
      <c r="S469" s="25" t="s">
        <v>16</v>
      </c>
      <c r="T469" s="26" t="s">
        <v>17</v>
      </c>
      <c r="U469" s="27" t="s">
        <v>18</v>
      </c>
      <c r="V469" s="28" t="s">
        <v>19</v>
      </c>
      <c r="W469" s="156"/>
      <c r="X469" s="158"/>
      <c r="Y469" s="159"/>
    </row>
    <row r="470" spans="1:38" s="2" customFormat="1" ht="38.25" customHeight="1" thickBot="1" x14ac:dyDescent="0.3">
      <c r="A470" s="160">
        <v>1</v>
      </c>
      <c r="B470" s="161"/>
      <c r="C470" s="29">
        <v>2</v>
      </c>
      <c r="D470" s="30">
        <v>3</v>
      </c>
      <c r="E470" s="31">
        <v>4</v>
      </c>
      <c r="F470" s="32">
        <v>5</v>
      </c>
      <c r="G470" s="33">
        <v>6</v>
      </c>
      <c r="H470" s="34">
        <v>7</v>
      </c>
      <c r="I470" s="34">
        <v>8</v>
      </c>
      <c r="J470" s="34">
        <v>9</v>
      </c>
      <c r="K470" s="34">
        <v>10</v>
      </c>
      <c r="L470" s="34">
        <v>11</v>
      </c>
      <c r="M470" s="35">
        <v>12</v>
      </c>
      <c r="N470" s="35">
        <v>13</v>
      </c>
      <c r="O470" s="35">
        <v>14</v>
      </c>
      <c r="P470" s="35">
        <v>15</v>
      </c>
      <c r="Q470" s="36">
        <v>16</v>
      </c>
      <c r="R470" s="36">
        <v>17</v>
      </c>
      <c r="S470" s="36">
        <v>18</v>
      </c>
      <c r="T470" s="36">
        <v>19</v>
      </c>
      <c r="U470" s="36">
        <v>20</v>
      </c>
      <c r="V470" s="36">
        <v>21</v>
      </c>
      <c r="W470" s="37">
        <v>22</v>
      </c>
      <c r="X470" s="37">
        <v>23</v>
      </c>
      <c r="Y470" s="38">
        <v>24</v>
      </c>
    </row>
    <row r="471" spans="1:38" s="2" customFormat="1" ht="108.75" customHeight="1" x14ac:dyDescent="0.25">
      <c r="A471" s="39">
        <v>1</v>
      </c>
      <c r="B471" s="40" t="s">
        <v>45</v>
      </c>
      <c r="C471" s="162">
        <f>L484</f>
        <v>2017251.58</v>
      </c>
      <c r="D471" s="164">
        <f>C471-V484</f>
        <v>110106.70999999996</v>
      </c>
      <c r="E471" s="41"/>
      <c r="F471" s="42"/>
      <c r="G471" s="43"/>
      <c r="H471" s="44"/>
      <c r="I471" s="43"/>
      <c r="J471" s="45"/>
      <c r="K471" s="46">
        <f>G471+I471</f>
        <v>0</v>
      </c>
      <c r="L471" s="47">
        <f>H471+J471</f>
        <v>0</v>
      </c>
      <c r="M471" s="48"/>
      <c r="N471" s="49"/>
      <c r="O471" s="48"/>
      <c r="P471" s="49"/>
      <c r="Q471" s="50"/>
      <c r="R471" s="51"/>
      <c r="S471" s="50"/>
      <c r="T471" s="51"/>
      <c r="U471" s="46">
        <f>Q471+S471</f>
        <v>0</v>
      </c>
      <c r="V471" s="52">
        <f>R471+T471</f>
        <v>0</v>
      </c>
      <c r="W471" s="53">
        <f>IFERROR(R471/H471,0)</f>
        <v>0</v>
      </c>
      <c r="X471" s="54">
        <f>IFERROR((T471+P471)/J471,0)</f>
        <v>0</v>
      </c>
      <c r="Y471" s="55">
        <f>IFERROR((V471+P471)/L471,0)</f>
        <v>0</v>
      </c>
      <c r="Z471" s="56"/>
    </row>
    <row r="472" spans="1:38" s="2" customFormat="1" ht="87" customHeight="1" x14ac:dyDescent="0.25">
      <c r="A472" s="57">
        <v>2</v>
      </c>
      <c r="B472" s="58" t="s">
        <v>29</v>
      </c>
      <c r="C472" s="162"/>
      <c r="D472" s="164"/>
      <c r="E472" s="59"/>
      <c r="F472" s="60"/>
      <c r="G472" s="61"/>
      <c r="H472" s="62"/>
      <c r="I472" s="61"/>
      <c r="J472" s="63"/>
      <c r="K472" s="46">
        <f t="shared" ref="K472:L483" si="84">G472+I472</f>
        <v>0</v>
      </c>
      <c r="L472" s="47">
        <f t="shared" si="84"/>
        <v>0</v>
      </c>
      <c r="M472" s="64"/>
      <c r="N472" s="65"/>
      <c r="O472" s="64"/>
      <c r="P472" s="65"/>
      <c r="Q472" s="66"/>
      <c r="R472" s="67"/>
      <c r="S472" s="66"/>
      <c r="T472" s="67"/>
      <c r="U472" s="46">
        <f t="shared" ref="U472:V483" si="85">Q472+S472</f>
        <v>0</v>
      </c>
      <c r="V472" s="52">
        <f>R472+T472</f>
        <v>0</v>
      </c>
      <c r="W472" s="53">
        <f t="shared" ref="W472:W483" si="86">IFERROR(R472/H472,0)</f>
        <v>0</v>
      </c>
      <c r="X472" s="54">
        <f t="shared" ref="X472:X484" si="87">IFERROR((T472+P472)/J472,0)</f>
        <v>0</v>
      </c>
      <c r="Y472" s="55">
        <f t="shared" ref="Y472:Y484" si="88">IFERROR((V472+P472)/L472,0)</f>
        <v>0</v>
      </c>
      <c r="Z472" s="56"/>
    </row>
    <row r="473" spans="1:38" s="2" customFormat="1" ht="85.5" customHeight="1" x14ac:dyDescent="0.25">
      <c r="A473" s="57">
        <v>3</v>
      </c>
      <c r="B473" s="58" t="s">
        <v>26</v>
      </c>
      <c r="C473" s="162"/>
      <c r="D473" s="164"/>
      <c r="E473" s="59">
        <v>1</v>
      </c>
      <c r="F473" s="60">
        <v>8000</v>
      </c>
      <c r="G473" s="61">
        <v>0</v>
      </c>
      <c r="H473" s="62">
        <v>0</v>
      </c>
      <c r="I473" s="61">
        <v>5</v>
      </c>
      <c r="J473" s="63">
        <v>140000</v>
      </c>
      <c r="K473" s="46">
        <f t="shared" si="84"/>
        <v>5</v>
      </c>
      <c r="L473" s="47">
        <f t="shared" si="84"/>
        <v>140000</v>
      </c>
      <c r="M473" s="64">
        <v>0</v>
      </c>
      <c r="N473" s="65">
        <v>0</v>
      </c>
      <c r="O473" s="64">
        <v>0</v>
      </c>
      <c r="P473" s="65">
        <v>0</v>
      </c>
      <c r="Q473" s="66">
        <v>0</v>
      </c>
      <c r="R473" s="67">
        <v>0</v>
      </c>
      <c r="S473" s="66">
        <v>5</v>
      </c>
      <c r="T473" s="67">
        <v>126914.47</v>
      </c>
      <c r="U473" s="46">
        <f t="shared" si="85"/>
        <v>5</v>
      </c>
      <c r="V473" s="52">
        <f t="shared" si="85"/>
        <v>126914.47</v>
      </c>
      <c r="W473" s="53">
        <f t="shared" si="86"/>
        <v>0</v>
      </c>
      <c r="X473" s="54">
        <f t="shared" si="87"/>
        <v>0.90653192857142861</v>
      </c>
      <c r="Y473" s="55">
        <f t="shared" si="88"/>
        <v>0.90653192857142861</v>
      </c>
      <c r="Z473" s="56"/>
    </row>
    <row r="474" spans="1:38" s="2" customFormat="1" ht="137.25" customHeight="1" x14ac:dyDescent="0.25">
      <c r="A474" s="57">
        <v>4</v>
      </c>
      <c r="B474" s="58" t="s">
        <v>20</v>
      </c>
      <c r="C474" s="162"/>
      <c r="D474" s="164"/>
      <c r="E474" s="59">
        <v>7</v>
      </c>
      <c r="F474" s="60">
        <v>119737.66</v>
      </c>
      <c r="G474" s="61">
        <v>6</v>
      </c>
      <c r="H474" s="62">
        <v>101141.79</v>
      </c>
      <c r="I474" s="61">
        <v>4</v>
      </c>
      <c r="J474" s="63">
        <v>135000</v>
      </c>
      <c r="K474" s="46">
        <f t="shared" si="84"/>
        <v>10</v>
      </c>
      <c r="L474" s="47">
        <f t="shared" si="84"/>
        <v>236141.78999999998</v>
      </c>
      <c r="M474" s="64">
        <v>0</v>
      </c>
      <c r="N474" s="65">
        <v>0</v>
      </c>
      <c r="O474" s="64">
        <v>0</v>
      </c>
      <c r="P474" s="65">
        <v>0</v>
      </c>
      <c r="Q474" s="66">
        <v>6</v>
      </c>
      <c r="R474" s="67">
        <v>99720.79</v>
      </c>
      <c r="S474" s="66">
        <v>4</v>
      </c>
      <c r="T474" s="67">
        <v>120728.59999999999</v>
      </c>
      <c r="U474" s="46">
        <f t="shared" si="85"/>
        <v>10</v>
      </c>
      <c r="V474" s="52">
        <f t="shared" si="85"/>
        <v>220449.38999999998</v>
      </c>
      <c r="W474" s="53">
        <f t="shared" si="86"/>
        <v>0.98595041673674155</v>
      </c>
      <c r="X474" s="54">
        <f t="shared" si="87"/>
        <v>0.89428592592592582</v>
      </c>
      <c r="Y474" s="55">
        <f t="shared" si="88"/>
        <v>0.93354670513846794</v>
      </c>
      <c r="Z474" s="56"/>
    </row>
    <row r="475" spans="1:38" s="2" customFormat="1" ht="171.75" customHeight="1" x14ac:dyDescent="0.25">
      <c r="A475" s="57">
        <v>5</v>
      </c>
      <c r="B475" s="58" t="s">
        <v>30</v>
      </c>
      <c r="C475" s="162"/>
      <c r="D475" s="164"/>
      <c r="E475" s="59"/>
      <c r="F475" s="60"/>
      <c r="G475" s="61"/>
      <c r="H475" s="62"/>
      <c r="I475" s="61"/>
      <c r="J475" s="63"/>
      <c r="K475" s="46">
        <f t="shared" si="84"/>
        <v>0</v>
      </c>
      <c r="L475" s="47">
        <f t="shared" si="84"/>
        <v>0</v>
      </c>
      <c r="M475" s="64"/>
      <c r="N475" s="65"/>
      <c r="O475" s="64"/>
      <c r="P475" s="65"/>
      <c r="Q475" s="66"/>
      <c r="R475" s="67"/>
      <c r="S475" s="66"/>
      <c r="T475" s="67"/>
      <c r="U475" s="46">
        <f t="shared" si="85"/>
        <v>0</v>
      </c>
      <c r="V475" s="52">
        <f t="shared" si="85"/>
        <v>0</v>
      </c>
      <c r="W475" s="53">
        <f t="shared" si="86"/>
        <v>0</v>
      </c>
      <c r="X475" s="54">
        <f t="shared" si="87"/>
        <v>0</v>
      </c>
      <c r="Y475" s="55">
        <f t="shared" si="88"/>
        <v>0</v>
      </c>
      <c r="Z475" s="56"/>
    </row>
    <row r="476" spans="1:38" s="2" customFormat="1" ht="116.25" customHeight="1" x14ac:dyDescent="0.25">
      <c r="A476" s="57">
        <v>6</v>
      </c>
      <c r="B476" s="58" t="s">
        <v>21</v>
      </c>
      <c r="C476" s="162"/>
      <c r="D476" s="164"/>
      <c r="E476" s="59">
        <v>27</v>
      </c>
      <c r="F476" s="60">
        <v>869180.5</v>
      </c>
      <c r="G476" s="61">
        <v>19</v>
      </c>
      <c r="H476" s="62">
        <v>556995.82000000007</v>
      </c>
      <c r="I476" s="61">
        <v>6</v>
      </c>
      <c r="J476" s="63">
        <v>190000</v>
      </c>
      <c r="K476" s="46">
        <f t="shared" si="84"/>
        <v>25</v>
      </c>
      <c r="L476" s="47">
        <f t="shared" si="84"/>
        <v>746995.82000000007</v>
      </c>
      <c r="M476" s="64">
        <v>0</v>
      </c>
      <c r="N476" s="65">
        <v>0</v>
      </c>
      <c r="O476" s="64">
        <v>0</v>
      </c>
      <c r="P476" s="65">
        <v>0</v>
      </c>
      <c r="Q476" s="66">
        <v>19</v>
      </c>
      <c r="R476" s="67">
        <v>549867.4</v>
      </c>
      <c r="S476" s="66">
        <v>6</v>
      </c>
      <c r="T476" s="67">
        <v>178765.84</v>
      </c>
      <c r="U476" s="46">
        <f t="shared" si="85"/>
        <v>25</v>
      </c>
      <c r="V476" s="52">
        <f t="shared" si="85"/>
        <v>728633.24</v>
      </c>
      <c r="W476" s="53">
        <f t="shared" si="86"/>
        <v>0.98720202244964772</v>
      </c>
      <c r="X476" s="54">
        <f t="shared" si="87"/>
        <v>0.94087284210526312</v>
      </c>
      <c r="Y476" s="55">
        <f t="shared" si="88"/>
        <v>0.97541809537836499</v>
      </c>
      <c r="Z476" s="56"/>
    </row>
    <row r="477" spans="1:38" s="2" customFormat="1" ht="65.25" customHeight="1" x14ac:dyDescent="0.25">
      <c r="A477" s="57">
        <v>7</v>
      </c>
      <c r="B477" s="58" t="s">
        <v>28</v>
      </c>
      <c r="C477" s="162"/>
      <c r="D477" s="164"/>
      <c r="E477" s="59"/>
      <c r="F477" s="60"/>
      <c r="G477" s="61"/>
      <c r="H477" s="62"/>
      <c r="I477" s="61"/>
      <c r="J477" s="63"/>
      <c r="K477" s="46">
        <f t="shared" si="84"/>
        <v>0</v>
      </c>
      <c r="L477" s="47">
        <f t="shared" si="84"/>
        <v>0</v>
      </c>
      <c r="M477" s="64"/>
      <c r="N477" s="65"/>
      <c r="O477" s="64"/>
      <c r="P477" s="65"/>
      <c r="Q477" s="66"/>
      <c r="R477" s="67"/>
      <c r="S477" s="66"/>
      <c r="T477" s="67"/>
      <c r="U477" s="46">
        <f t="shared" si="85"/>
        <v>0</v>
      </c>
      <c r="V477" s="52">
        <f t="shared" si="85"/>
        <v>0</v>
      </c>
      <c r="W477" s="53">
        <f t="shared" si="86"/>
        <v>0</v>
      </c>
      <c r="X477" s="54">
        <f t="shared" si="87"/>
        <v>0</v>
      </c>
      <c r="Y477" s="55">
        <f t="shared" si="88"/>
        <v>0</v>
      </c>
      <c r="Z477" s="56"/>
    </row>
    <row r="478" spans="1:38" s="2" customFormat="1" ht="59.25" customHeight="1" x14ac:dyDescent="0.25">
      <c r="A478" s="57">
        <v>8</v>
      </c>
      <c r="B478" s="58" t="s">
        <v>46</v>
      </c>
      <c r="C478" s="162"/>
      <c r="D478" s="164"/>
      <c r="E478" s="59"/>
      <c r="F478" s="60"/>
      <c r="G478" s="61"/>
      <c r="H478" s="62"/>
      <c r="I478" s="61">
        <v>10</v>
      </c>
      <c r="J478" s="63">
        <v>182691</v>
      </c>
      <c r="K478" s="46">
        <f t="shared" si="84"/>
        <v>10</v>
      </c>
      <c r="L478" s="47">
        <f t="shared" si="84"/>
        <v>182691</v>
      </c>
      <c r="M478" s="64"/>
      <c r="N478" s="65"/>
      <c r="O478" s="64">
        <v>0</v>
      </c>
      <c r="P478" s="65">
        <v>0</v>
      </c>
      <c r="Q478" s="66"/>
      <c r="R478" s="67"/>
      <c r="S478" s="66">
        <v>8</v>
      </c>
      <c r="T478" s="67">
        <v>134977.34</v>
      </c>
      <c r="U478" s="46">
        <f t="shared" si="85"/>
        <v>8</v>
      </c>
      <c r="V478" s="52">
        <f t="shared" si="85"/>
        <v>134977.34</v>
      </c>
      <c r="W478" s="53">
        <f t="shared" si="86"/>
        <v>0</v>
      </c>
      <c r="X478" s="54">
        <f t="shared" si="87"/>
        <v>0.73882862319435549</v>
      </c>
      <c r="Y478" s="55">
        <f t="shared" si="88"/>
        <v>0.73882862319435549</v>
      </c>
      <c r="Z478" s="56"/>
    </row>
    <row r="479" spans="1:38" s="2" customFormat="1" ht="71.25" customHeight="1" x14ac:dyDescent="0.25">
      <c r="A479" s="57">
        <v>9</v>
      </c>
      <c r="B479" s="58" t="s">
        <v>22</v>
      </c>
      <c r="C479" s="162"/>
      <c r="D479" s="164"/>
      <c r="E479" s="59">
        <v>5</v>
      </c>
      <c r="F479" s="60">
        <v>110124.04000000001</v>
      </c>
      <c r="G479" s="61">
        <v>5</v>
      </c>
      <c r="H479" s="62">
        <v>104979.79000000001</v>
      </c>
      <c r="I479" s="61">
        <v>2</v>
      </c>
      <c r="J479" s="63">
        <v>145000</v>
      </c>
      <c r="K479" s="46">
        <f t="shared" si="84"/>
        <v>7</v>
      </c>
      <c r="L479" s="47">
        <f t="shared" si="84"/>
        <v>249979.79</v>
      </c>
      <c r="M479" s="64">
        <v>0</v>
      </c>
      <c r="N479" s="65">
        <v>0</v>
      </c>
      <c r="O479" s="64">
        <v>0</v>
      </c>
      <c r="P479" s="65">
        <v>0</v>
      </c>
      <c r="Q479" s="66">
        <v>5</v>
      </c>
      <c r="R479" s="67">
        <v>104489.25</v>
      </c>
      <c r="S479" s="66">
        <v>2</v>
      </c>
      <c r="T479" s="67">
        <v>143340.37</v>
      </c>
      <c r="U479" s="46">
        <f t="shared" si="85"/>
        <v>7</v>
      </c>
      <c r="V479" s="52">
        <f t="shared" si="85"/>
        <v>247829.62</v>
      </c>
      <c r="W479" s="53">
        <f t="shared" si="86"/>
        <v>0.99532729109098039</v>
      </c>
      <c r="X479" s="54">
        <f t="shared" si="87"/>
        <v>0.9885542758620689</v>
      </c>
      <c r="Y479" s="55">
        <f t="shared" si="88"/>
        <v>0.99139862466481787</v>
      </c>
      <c r="Z479" s="56"/>
    </row>
    <row r="480" spans="1:38" s="2" customFormat="1" ht="92.25" customHeight="1" x14ac:dyDescent="0.25">
      <c r="A480" s="57">
        <v>10</v>
      </c>
      <c r="B480" s="58" t="s">
        <v>23</v>
      </c>
      <c r="C480" s="162"/>
      <c r="D480" s="164"/>
      <c r="E480" s="59">
        <v>5</v>
      </c>
      <c r="F480" s="60">
        <v>102990.31</v>
      </c>
      <c r="G480" s="61">
        <v>4</v>
      </c>
      <c r="H480" s="62">
        <v>59125.81</v>
      </c>
      <c r="I480" s="61">
        <v>1</v>
      </c>
      <c r="J480" s="63">
        <v>60000</v>
      </c>
      <c r="K480" s="46">
        <f t="shared" si="84"/>
        <v>5</v>
      </c>
      <c r="L480" s="47">
        <f t="shared" si="84"/>
        <v>119125.81</v>
      </c>
      <c r="M480" s="64">
        <v>0</v>
      </c>
      <c r="N480" s="65">
        <v>0</v>
      </c>
      <c r="O480" s="64">
        <v>0</v>
      </c>
      <c r="P480" s="65">
        <v>0</v>
      </c>
      <c r="Q480" s="66">
        <v>4</v>
      </c>
      <c r="R480" s="67">
        <v>55530.3</v>
      </c>
      <c r="S480" s="66">
        <v>1</v>
      </c>
      <c r="T480" s="67">
        <v>59414.94</v>
      </c>
      <c r="U480" s="46">
        <f t="shared" si="85"/>
        <v>5</v>
      </c>
      <c r="V480" s="52">
        <f t="shared" si="85"/>
        <v>114945.24</v>
      </c>
      <c r="W480" s="53">
        <f t="shared" si="86"/>
        <v>0.93918882464358633</v>
      </c>
      <c r="X480" s="54">
        <f t="shared" si="87"/>
        <v>0.99024900000000005</v>
      </c>
      <c r="Y480" s="55">
        <f t="shared" si="88"/>
        <v>0.96490626170768545</v>
      </c>
      <c r="Z480" s="56"/>
    </row>
    <row r="481" spans="1:26" s="2" customFormat="1" ht="153.75" customHeight="1" x14ac:dyDescent="0.25">
      <c r="A481" s="57">
        <v>11</v>
      </c>
      <c r="B481" s="58" t="s">
        <v>24</v>
      </c>
      <c r="C481" s="162"/>
      <c r="D481" s="164"/>
      <c r="E481" s="59">
        <v>15</v>
      </c>
      <c r="F481" s="60">
        <v>262956.49</v>
      </c>
      <c r="G481" s="61">
        <v>9</v>
      </c>
      <c r="H481" s="62">
        <v>175062.62</v>
      </c>
      <c r="I481" s="61">
        <v>1</v>
      </c>
      <c r="J481" s="63">
        <v>5000</v>
      </c>
      <c r="K481" s="46">
        <f t="shared" si="84"/>
        <v>10</v>
      </c>
      <c r="L481" s="47">
        <f t="shared" si="84"/>
        <v>180062.62</v>
      </c>
      <c r="M481" s="64">
        <v>0</v>
      </c>
      <c r="N481" s="65">
        <v>0</v>
      </c>
      <c r="O481" s="64">
        <v>0</v>
      </c>
      <c r="P481" s="65">
        <v>0</v>
      </c>
      <c r="Q481" s="66">
        <v>9</v>
      </c>
      <c r="R481" s="67">
        <v>171140.37</v>
      </c>
      <c r="S481" s="66">
        <v>1</v>
      </c>
      <c r="T481" s="67">
        <v>2591.66</v>
      </c>
      <c r="U481" s="46">
        <f t="shared" si="85"/>
        <v>10</v>
      </c>
      <c r="V481" s="52">
        <f t="shared" si="85"/>
        <v>173732.03</v>
      </c>
      <c r="W481" s="53">
        <f t="shared" si="86"/>
        <v>0.97759515994905133</v>
      </c>
      <c r="X481" s="54">
        <f t="shared" si="87"/>
        <v>0.51833200000000001</v>
      </c>
      <c r="Y481" s="55">
        <f t="shared" si="88"/>
        <v>0.96484228653342929</v>
      </c>
      <c r="Z481" s="56"/>
    </row>
    <row r="482" spans="1:26" s="2" customFormat="1" ht="87" customHeight="1" x14ac:dyDescent="0.25">
      <c r="A482" s="57">
        <v>12</v>
      </c>
      <c r="B482" s="58" t="s">
        <v>27</v>
      </c>
      <c r="C482" s="162"/>
      <c r="D482" s="164"/>
      <c r="E482" s="59">
        <v>2</v>
      </c>
      <c r="F482" s="60">
        <v>50818.38</v>
      </c>
      <c r="G482" s="61">
        <v>0</v>
      </c>
      <c r="H482" s="62">
        <v>0</v>
      </c>
      <c r="I482" s="61">
        <v>0</v>
      </c>
      <c r="J482" s="63">
        <v>0</v>
      </c>
      <c r="K482" s="46">
        <f t="shared" si="84"/>
        <v>0</v>
      </c>
      <c r="L482" s="47">
        <f t="shared" si="84"/>
        <v>0</v>
      </c>
      <c r="M482" s="64">
        <v>0</v>
      </c>
      <c r="N482" s="65">
        <v>0</v>
      </c>
      <c r="O482" s="64">
        <v>0</v>
      </c>
      <c r="P482" s="65">
        <v>0</v>
      </c>
      <c r="Q482" s="66">
        <v>0</v>
      </c>
      <c r="R482" s="67">
        <v>0</v>
      </c>
      <c r="S482" s="66">
        <v>0</v>
      </c>
      <c r="T482" s="67">
        <v>0</v>
      </c>
      <c r="U482" s="46">
        <f t="shared" si="85"/>
        <v>0</v>
      </c>
      <c r="V482" s="52">
        <f t="shared" si="85"/>
        <v>0</v>
      </c>
      <c r="W482" s="53">
        <f t="shared" si="86"/>
        <v>0</v>
      </c>
      <c r="X482" s="54">
        <f t="shared" si="87"/>
        <v>0</v>
      </c>
      <c r="Y482" s="55">
        <f t="shared" si="88"/>
        <v>0</v>
      </c>
      <c r="Z482" s="56"/>
    </row>
    <row r="483" spans="1:26" s="2" customFormat="1" ht="62.25" customHeight="1" thickBot="1" x14ac:dyDescent="0.3">
      <c r="A483" s="68">
        <v>13</v>
      </c>
      <c r="B483" s="69" t="s">
        <v>25</v>
      </c>
      <c r="C483" s="163"/>
      <c r="D483" s="165"/>
      <c r="E483" s="70">
        <v>15</v>
      </c>
      <c r="F483" s="71">
        <v>231419.96999999997</v>
      </c>
      <c r="G483" s="72">
        <v>8</v>
      </c>
      <c r="H483" s="73">
        <v>122254.75</v>
      </c>
      <c r="I483" s="72">
        <v>1</v>
      </c>
      <c r="J483" s="74">
        <v>40000</v>
      </c>
      <c r="K483" s="75">
        <f t="shared" si="84"/>
        <v>9</v>
      </c>
      <c r="L483" s="76">
        <f t="shared" si="84"/>
        <v>162254.75</v>
      </c>
      <c r="M483" s="77">
        <v>0</v>
      </c>
      <c r="N483" s="78">
        <v>0</v>
      </c>
      <c r="O483" s="77">
        <v>0</v>
      </c>
      <c r="P483" s="78">
        <v>0</v>
      </c>
      <c r="Q483" s="79">
        <v>8</v>
      </c>
      <c r="R483" s="80">
        <v>120149.24</v>
      </c>
      <c r="S483" s="79">
        <v>1</v>
      </c>
      <c r="T483" s="80">
        <v>39514.300000000003</v>
      </c>
      <c r="U483" s="46">
        <f t="shared" si="85"/>
        <v>9</v>
      </c>
      <c r="V483" s="52">
        <f t="shared" si="85"/>
        <v>159663.54</v>
      </c>
      <c r="W483" s="53">
        <f t="shared" si="86"/>
        <v>0.98277768348469086</v>
      </c>
      <c r="X483" s="54">
        <f t="shared" si="87"/>
        <v>0.98785750000000005</v>
      </c>
      <c r="Y483" s="55">
        <f t="shared" si="88"/>
        <v>0.98402998987702983</v>
      </c>
      <c r="Z483" s="56"/>
    </row>
    <row r="484" spans="1:26" s="2" customFormat="1" ht="29.25" customHeight="1" thickBot="1" x14ac:dyDescent="0.3">
      <c r="A484" s="144" t="s">
        <v>47</v>
      </c>
      <c r="B484" s="145"/>
      <c r="C484" s="81">
        <f>C471</f>
        <v>2017251.58</v>
      </c>
      <c r="D484" s="81">
        <f>D471</f>
        <v>110106.70999999996</v>
      </c>
      <c r="E484" s="82">
        <f>SUM(E471:E483)</f>
        <v>77</v>
      </c>
      <c r="F484" s="83">
        <f>SUM(F471:F483)</f>
        <v>1755227.3499999999</v>
      </c>
      <c r="G484" s="82">
        <f>SUM(G471:G483)</f>
        <v>51</v>
      </c>
      <c r="H484" s="83">
        <f>SUM(H471:H483)</f>
        <v>1119560.58</v>
      </c>
      <c r="I484" s="82">
        <f t="shared" ref="I484:V484" si="89">SUM(I471:I483)</f>
        <v>30</v>
      </c>
      <c r="J484" s="83">
        <f t="shared" si="89"/>
        <v>897691</v>
      </c>
      <c r="K484" s="82">
        <f t="shared" si="89"/>
        <v>81</v>
      </c>
      <c r="L484" s="83">
        <f t="shared" si="89"/>
        <v>2017251.58</v>
      </c>
      <c r="M484" s="82">
        <f t="shared" si="89"/>
        <v>0</v>
      </c>
      <c r="N484" s="84">
        <f t="shared" si="89"/>
        <v>0</v>
      </c>
      <c r="O484" s="85">
        <f t="shared" si="89"/>
        <v>0</v>
      </c>
      <c r="P484" s="86">
        <f t="shared" si="89"/>
        <v>0</v>
      </c>
      <c r="Q484" s="85">
        <f t="shared" si="89"/>
        <v>51</v>
      </c>
      <c r="R484" s="87">
        <f t="shared" si="89"/>
        <v>1100897.3500000001</v>
      </c>
      <c r="S484" s="85">
        <f t="shared" si="89"/>
        <v>28</v>
      </c>
      <c r="T484" s="87">
        <f t="shared" si="89"/>
        <v>806247.52000000014</v>
      </c>
      <c r="U484" s="85">
        <f t="shared" si="89"/>
        <v>79</v>
      </c>
      <c r="V484" s="87">
        <f t="shared" si="89"/>
        <v>1907144.87</v>
      </c>
      <c r="W484" s="88">
        <f>IFERROR(R484/H484,0)</f>
        <v>0.98332986143545709</v>
      </c>
      <c r="X484" s="89">
        <f t="shared" si="87"/>
        <v>0.89813479248427375</v>
      </c>
      <c r="Y484" s="89">
        <f t="shared" si="88"/>
        <v>0.9454174625060896</v>
      </c>
    </row>
    <row r="485" spans="1:26" s="2" customFormat="1" ht="29.25" customHeight="1" thickBot="1" x14ac:dyDescent="0.45">
      <c r="A485" s="90"/>
      <c r="B485" s="90"/>
      <c r="C485" s="91"/>
      <c r="D485" s="91"/>
      <c r="E485" s="92"/>
      <c r="F485" s="91"/>
      <c r="G485" s="92"/>
      <c r="H485" s="93"/>
      <c r="I485" s="94"/>
      <c r="J485" s="93"/>
      <c r="K485" s="95"/>
      <c r="L485" s="93"/>
      <c r="M485" s="94"/>
      <c r="N485" s="93"/>
      <c r="O485" s="94"/>
      <c r="P485" s="93"/>
      <c r="Q485" s="94"/>
      <c r="R485" s="93"/>
      <c r="S485" s="94"/>
      <c r="T485" s="96" t="s">
        <v>48</v>
      </c>
      <c r="U485" s="97">
        <v>4.2549000000000001</v>
      </c>
      <c r="V485" s="98">
        <f>V484/U485</f>
        <v>448223.19443465181</v>
      </c>
      <c r="W485" s="99"/>
      <c r="X485" s="99"/>
      <c r="Y485" s="100"/>
    </row>
    <row r="486" spans="1:26" s="2" customFormat="1" ht="15.75" thickTop="1" x14ac:dyDescent="0.25">
      <c r="A486" s="146" t="s">
        <v>94</v>
      </c>
      <c r="B486" s="147"/>
      <c r="C486" s="147"/>
      <c r="D486" s="147"/>
      <c r="E486" s="147"/>
      <c r="F486" s="147"/>
      <c r="G486" s="147"/>
      <c r="H486" s="147"/>
      <c r="I486" s="147"/>
      <c r="J486" s="147"/>
      <c r="K486" s="147"/>
      <c r="L486" s="147"/>
      <c r="M486" s="147"/>
      <c r="N486" s="147"/>
      <c r="O486" s="148"/>
      <c r="P486" s="106"/>
      <c r="U486" s="7"/>
    </row>
    <row r="487" spans="1:26" s="2" customFormat="1" ht="18.75" x14ac:dyDescent="0.3">
      <c r="A487" s="149"/>
      <c r="B487" s="150"/>
      <c r="C487" s="150"/>
      <c r="D487" s="150"/>
      <c r="E487" s="150"/>
      <c r="F487" s="150"/>
      <c r="G487" s="150"/>
      <c r="H487" s="150"/>
      <c r="I487" s="150"/>
      <c r="J487" s="150"/>
      <c r="K487" s="150"/>
      <c r="L487" s="150"/>
      <c r="M487" s="150"/>
      <c r="N487" s="150"/>
      <c r="O487" s="151"/>
      <c r="P487" s="106"/>
      <c r="T487" s="101"/>
      <c r="U487" s="7"/>
    </row>
    <row r="488" spans="1:26" s="2" customFormat="1" ht="15.75" x14ac:dyDescent="0.25">
      <c r="A488" s="149"/>
      <c r="B488" s="150"/>
      <c r="C488" s="150"/>
      <c r="D488" s="150"/>
      <c r="E488" s="150"/>
      <c r="F488" s="150"/>
      <c r="G488" s="150"/>
      <c r="H488" s="150"/>
      <c r="I488" s="150"/>
      <c r="J488" s="150"/>
      <c r="K488" s="150"/>
      <c r="L488" s="150"/>
      <c r="M488" s="150"/>
      <c r="N488" s="150"/>
      <c r="O488" s="151"/>
      <c r="P488" s="106"/>
      <c r="S488" s="102"/>
      <c r="T488" s="103"/>
      <c r="U488" s="7"/>
    </row>
    <row r="489" spans="1:26" s="2" customFormat="1" ht="15.75" x14ac:dyDescent="0.25">
      <c r="A489" s="149"/>
      <c r="B489" s="150"/>
      <c r="C489" s="150"/>
      <c r="D489" s="150"/>
      <c r="E489" s="150"/>
      <c r="F489" s="150"/>
      <c r="G489" s="150"/>
      <c r="H489" s="150"/>
      <c r="I489" s="150"/>
      <c r="J489" s="150"/>
      <c r="K489" s="150"/>
      <c r="L489" s="150"/>
      <c r="M489" s="150"/>
      <c r="N489" s="150"/>
      <c r="O489" s="151"/>
      <c r="P489" s="106"/>
      <c r="S489" s="102"/>
      <c r="T489" s="104"/>
      <c r="U489" s="7"/>
    </row>
    <row r="490" spans="1:26" s="2" customFormat="1" ht="15.75" x14ac:dyDescent="0.25">
      <c r="A490" s="149"/>
      <c r="B490" s="150"/>
      <c r="C490" s="150"/>
      <c r="D490" s="150"/>
      <c r="E490" s="150"/>
      <c r="F490" s="150"/>
      <c r="G490" s="150"/>
      <c r="H490" s="150"/>
      <c r="I490" s="150"/>
      <c r="J490" s="150"/>
      <c r="K490" s="150"/>
      <c r="L490" s="150"/>
      <c r="M490" s="150"/>
      <c r="N490" s="150"/>
      <c r="O490" s="151"/>
      <c r="P490" s="106"/>
      <c r="S490" s="102"/>
      <c r="T490" s="104"/>
      <c r="U490" s="7"/>
    </row>
    <row r="491" spans="1:26" s="2" customFormat="1" ht="15.75" x14ac:dyDescent="0.25">
      <c r="A491" s="149"/>
      <c r="B491" s="150"/>
      <c r="C491" s="150"/>
      <c r="D491" s="150"/>
      <c r="E491" s="150"/>
      <c r="F491" s="150"/>
      <c r="G491" s="150"/>
      <c r="H491" s="150"/>
      <c r="I491" s="150"/>
      <c r="J491" s="150"/>
      <c r="K491" s="150"/>
      <c r="L491" s="150"/>
      <c r="M491" s="150"/>
      <c r="N491" s="150"/>
      <c r="O491" s="151"/>
      <c r="P491" s="106"/>
      <c r="S491" s="102"/>
      <c r="T491" s="104"/>
      <c r="U491" s="7"/>
    </row>
    <row r="492" spans="1:26" s="2" customFormat="1" ht="15.75" x14ac:dyDescent="0.25">
      <c r="A492" s="149"/>
      <c r="B492" s="150"/>
      <c r="C492" s="150"/>
      <c r="D492" s="150"/>
      <c r="E492" s="150"/>
      <c r="F492" s="150"/>
      <c r="G492" s="150"/>
      <c r="H492" s="150"/>
      <c r="I492" s="150"/>
      <c r="J492" s="150"/>
      <c r="K492" s="150"/>
      <c r="L492" s="150"/>
      <c r="M492" s="150"/>
      <c r="N492" s="150"/>
      <c r="O492" s="151"/>
      <c r="P492" s="106"/>
      <c r="S492" s="102"/>
      <c r="T492" s="105"/>
      <c r="U492" s="7"/>
    </row>
    <row r="493" spans="1:26" s="2" customFormat="1" x14ac:dyDescent="0.25">
      <c r="A493" s="149"/>
      <c r="B493" s="150"/>
      <c r="C493" s="150"/>
      <c r="D493" s="150"/>
      <c r="E493" s="150"/>
      <c r="F493" s="150"/>
      <c r="G493" s="150"/>
      <c r="H493" s="150"/>
      <c r="I493" s="150"/>
      <c r="J493" s="150"/>
      <c r="K493" s="150"/>
      <c r="L493" s="150"/>
      <c r="M493" s="150"/>
      <c r="N493" s="150"/>
      <c r="O493" s="151"/>
      <c r="P493" s="106"/>
      <c r="U493" s="7"/>
    </row>
    <row r="494" spans="1:26" s="2" customFormat="1" ht="15.75" thickBot="1" x14ac:dyDescent="0.3">
      <c r="A494" s="152"/>
      <c r="B494" s="153"/>
      <c r="C494" s="153"/>
      <c r="D494" s="153"/>
      <c r="E494" s="153"/>
      <c r="F494" s="153"/>
      <c r="G494" s="153"/>
      <c r="H494" s="153"/>
      <c r="I494" s="153"/>
      <c r="J494" s="153"/>
      <c r="K494" s="153"/>
      <c r="L494" s="153"/>
      <c r="M494" s="153"/>
      <c r="N494" s="153"/>
      <c r="O494" s="154"/>
      <c r="P494" s="106"/>
      <c r="U494" s="7"/>
    </row>
    <row r="495" spans="1:26" s="2" customFormat="1" ht="15.75" thickTop="1" x14ac:dyDescent="0.25">
      <c r="E495" s="1"/>
      <c r="F495" s="1"/>
      <c r="K495" s="7"/>
      <c r="U495" s="7"/>
    </row>
    <row r="498" spans="1:38" s="2" customFormat="1" ht="26.25" x14ac:dyDescent="0.4">
      <c r="A498" s="12"/>
      <c r="B498" s="13" t="s">
        <v>64</v>
      </c>
      <c r="C498" s="14"/>
      <c r="D498" s="14"/>
      <c r="E498" s="15"/>
      <c r="F498" s="16"/>
      <c r="G498" s="14"/>
      <c r="H498" s="17"/>
      <c r="I498" s="18"/>
      <c r="J498" s="17"/>
      <c r="K498" s="18"/>
      <c r="L498" s="17"/>
      <c r="M498" s="18"/>
      <c r="N498" s="17"/>
      <c r="O498" s="14"/>
      <c r="P498" s="17"/>
      <c r="Q498" s="14"/>
      <c r="R498" s="17"/>
      <c r="S498" s="18"/>
      <c r="T498" s="17"/>
      <c r="U498" s="14"/>
      <c r="V498" s="17"/>
      <c r="W498" s="17"/>
      <c r="X498" s="18"/>
      <c r="Y498" s="17"/>
      <c r="Z498" s="17"/>
      <c r="AA498" s="18"/>
      <c r="AB498" s="14"/>
      <c r="AC498" s="14"/>
      <c r="AD498" s="14"/>
      <c r="AE498" s="14"/>
      <c r="AF498" s="14"/>
      <c r="AG498" s="18"/>
      <c r="AH498" s="14"/>
      <c r="AI498" s="14"/>
      <c r="AJ498" s="14"/>
      <c r="AK498" s="14"/>
      <c r="AL498" s="14"/>
    </row>
    <row r="499" spans="1:38" ht="15.75" thickBot="1" x14ac:dyDescent="0.3"/>
    <row r="500" spans="1:38" s="2" customFormat="1" ht="52.5" customHeight="1" thickBot="1" x14ac:dyDescent="0.3">
      <c r="A500" s="124" t="s">
        <v>3</v>
      </c>
      <c r="B500" s="125"/>
      <c r="C500" s="128" t="s">
        <v>32</v>
      </c>
      <c r="D500" s="129"/>
      <c r="E500" s="130" t="s">
        <v>0</v>
      </c>
      <c r="F500" s="131"/>
      <c r="G500" s="132" t="s">
        <v>1</v>
      </c>
      <c r="H500" s="132"/>
      <c r="I500" s="132"/>
      <c r="J500" s="132"/>
      <c r="K500" s="132"/>
      <c r="L500" s="133"/>
      <c r="M500" s="134" t="s">
        <v>33</v>
      </c>
      <c r="N500" s="135"/>
      <c r="O500" s="135"/>
      <c r="P500" s="136"/>
      <c r="Q500" s="137" t="s">
        <v>34</v>
      </c>
      <c r="R500" s="138"/>
      <c r="S500" s="138"/>
      <c r="T500" s="138"/>
      <c r="U500" s="138"/>
      <c r="V500" s="139"/>
      <c r="W500" s="107" t="s">
        <v>35</v>
      </c>
      <c r="X500" s="108"/>
      <c r="Y500" s="109"/>
    </row>
    <row r="501" spans="1:38" s="2" customFormat="1" ht="52.5" customHeight="1" thickBot="1" x14ac:dyDescent="0.3">
      <c r="A501" s="126"/>
      <c r="B501" s="127"/>
      <c r="C501" s="110" t="s">
        <v>36</v>
      </c>
      <c r="D501" s="112" t="s">
        <v>37</v>
      </c>
      <c r="E501" s="114" t="s">
        <v>4</v>
      </c>
      <c r="F501" s="114" t="s">
        <v>5</v>
      </c>
      <c r="G501" s="116" t="s">
        <v>6</v>
      </c>
      <c r="H501" s="118" t="s">
        <v>7</v>
      </c>
      <c r="I501" s="118" t="s">
        <v>8</v>
      </c>
      <c r="J501" s="120" t="s">
        <v>9</v>
      </c>
      <c r="K501" s="122" t="s">
        <v>2</v>
      </c>
      <c r="L501" s="123"/>
      <c r="M501" s="140" t="s">
        <v>38</v>
      </c>
      <c r="N501" s="141"/>
      <c r="O501" s="140" t="s">
        <v>39</v>
      </c>
      <c r="P501" s="141"/>
      <c r="Q501" s="142" t="s">
        <v>40</v>
      </c>
      <c r="R501" s="143"/>
      <c r="S501" s="138" t="s">
        <v>41</v>
      </c>
      <c r="T501" s="139"/>
      <c r="U501" s="137" t="s">
        <v>2</v>
      </c>
      <c r="V501" s="139"/>
      <c r="W501" s="155" t="s">
        <v>42</v>
      </c>
      <c r="X501" s="157" t="s">
        <v>43</v>
      </c>
      <c r="Y501" s="109" t="s">
        <v>44</v>
      </c>
    </row>
    <row r="502" spans="1:38" s="2" customFormat="1" ht="139.5" customHeight="1" thickBot="1" x14ac:dyDescent="0.3">
      <c r="A502" s="126"/>
      <c r="B502" s="127"/>
      <c r="C502" s="111"/>
      <c r="D502" s="113"/>
      <c r="E502" s="115"/>
      <c r="F502" s="115"/>
      <c r="G502" s="117"/>
      <c r="H502" s="119"/>
      <c r="I502" s="119"/>
      <c r="J502" s="121"/>
      <c r="K502" s="19" t="s">
        <v>10</v>
      </c>
      <c r="L502" s="20" t="s">
        <v>11</v>
      </c>
      <c r="M502" s="21" t="s">
        <v>12</v>
      </c>
      <c r="N502" s="22" t="s">
        <v>13</v>
      </c>
      <c r="O502" s="21" t="s">
        <v>14</v>
      </c>
      <c r="P502" s="22" t="s">
        <v>15</v>
      </c>
      <c r="Q502" s="23" t="s">
        <v>6</v>
      </c>
      <c r="R502" s="24" t="s">
        <v>7</v>
      </c>
      <c r="S502" s="25" t="s">
        <v>16</v>
      </c>
      <c r="T502" s="26" t="s">
        <v>17</v>
      </c>
      <c r="U502" s="27" t="s">
        <v>18</v>
      </c>
      <c r="V502" s="28" t="s">
        <v>19</v>
      </c>
      <c r="W502" s="156"/>
      <c r="X502" s="158"/>
      <c r="Y502" s="159"/>
    </row>
    <row r="503" spans="1:38" s="2" customFormat="1" ht="38.25" customHeight="1" thickBot="1" x14ac:dyDescent="0.3">
      <c r="A503" s="160">
        <v>1</v>
      </c>
      <c r="B503" s="161"/>
      <c r="C503" s="29">
        <v>2</v>
      </c>
      <c r="D503" s="30">
        <v>3</v>
      </c>
      <c r="E503" s="31">
        <v>4</v>
      </c>
      <c r="F503" s="32">
        <v>5</v>
      </c>
      <c r="G503" s="33">
        <v>6</v>
      </c>
      <c r="H503" s="34">
        <v>7</v>
      </c>
      <c r="I503" s="34">
        <v>8</v>
      </c>
      <c r="J503" s="34">
        <v>9</v>
      </c>
      <c r="K503" s="34">
        <v>10</v>
      </c>
      <c r="L503" s="34">
        <v>11</v>
      </c>
      <c r="M503" s="35">
        <v>12</v>
      </c>
      <c r="N503" s="35">
        <v>13</v>
      </c>
      <c r="O503" s="35">
        <v>14</v>
      </c>
      <c r="P503" s="35">
        <v>15</v>
      </c>
      <c r="Q503" s="36">
        <v>16</v>
      </c>
      <c r="R503" s="36">
        <v>17</v>
      </c>
      <c r="S503" s="36">
        <v>18</v>
      </c>
      <c r="T503" s="36">
        <v>19</v>
      </c>
      <c r="U503" s="36">
        <v>20</v>
      </c>
      <c r="V503" s="36">
        <v>21</v>
      </c>
      <c r="W503" s="37">
        <v>22</v>
      </c>
      <c r="X503" s="37">
        <v>23</v>
      </c>
      <c r="Y503" s="38">
        <v>24</v>
      </c>
    </row>
    <row r="504" spans="1:38" s="2" customFormat="1" ht="108.75" customHeight="1" x14ac:dyDescent="0.25">
      <c r="A504" s="39">
        <v>1</v>
      </c>
      <c r="B504" s="40" t="s">
        <v>45</v>
      </c>
      <c r="C504" s="162">
        <f>L517</f>
        <v>1842175.02</v>
      </c>
      <c r="D504" s="164">
        <f>C504-V517</f>
        <v>137631.91000000015</v>
      </c>
      <c r="E504" s="41"/>
      <c r="F504" s="42"/>
      <c r="G504" s="43"/>
      <c r="H504" s="44"/>
      <c r="I504" s="43"/>
      <c r="J504" s="45"/>
      <c r="K504" s="46">
        <f>G504+I504</f>
        <v>0</v>
      </c>
      <c r="L504" s="47">
        <f>H504+J504</f>
        <v>0</v>
      </c>
      <c r="M504" s="48"/>
      <c r="N504" s="49"/>
      <c r="O504" s="48"/>
      <c r="P504" s="49"/>
      <c r="Q504" s="50"/>
      <c r="R504" s="51"/>
      <c r="S504" s="50"/>
      <c r="T504" s="51"/>
      <c r="U504" s="46">
        <f>Q504+S504</f>
        <v>0</v>
      </c>
      <c r="V504" s="52">
        <f>R504+T504</f>
        <v>0</v>
      </c>
      <c r="W504" s="53">
        <f>IFERROR(R504/H504,0)</f>
        <v>0</v>
      </c>
      <c r="X504" s="54">
        <f>IFERROR((T504+P504)/J504,0)</f>
        <v>0</v>
      </c>
      <c r="Y504" s="55">
        <f>IFERROR((V504+P504)/L504,0)</f>
        <v>0</v>
      </c>
      <c r="Z504" s="56"/>
    </row>
    <row r="505" spans="1:38" s="2" customFormat="1" ht="87" customHeight="1" x14ac:dyDescent="0.25">
      <c r="A505" s="57">
        <v>2</v>
      </c>
      <c r="B505" s="58" t="s">
        <v>29</v>
      </c>
      <c r="C505" s="162"/>
      <c r="D505" s="164"/>
      <c r="E505" s="59"/>
      <c r="F505" s="60"/>
      <c r="G505" s="61"/>
      <c r="H505" s="62"/>
      <c r="I505" s="61"/>
      <c r="J505" s="63"/>
      <c r="K505" s="46">
        <f t="shared" ref="K505:L516" si="90">G505+I505</f>
        <v>0</v>
      </c>
      <c r="L505" s="47">
        <f t="shared" si="90"/>
        <v>0</v>
      </c>
      <c r="M505" s="64"/>
      <c r="N505" s="65"/>
      <c r="O505" s="64"/>
      <c r="P505" s="65"/>
      <c r="Q505" s="66"/>
      <c r="R505" s="67"/>
      <c r="S505" s="66"/>
      <c r="T505" s="67"/>
      <c r="U505" s="46">
        <f t="shared" ref="U505:V516" si="91">Q505+S505</f>
        <v>0</v>
      </c>
      <c r="V505" s="52">
        <f>R505+T505</f>
        <v>0</v>
      </c>
      <c r="W505" s="53">
        <f t="shared" ref="W505:W516" si="92">IFERROR(R505/H505,0)</f>
        <v>0</v>
      </c>
      <c r="X505" s="54">
        <f t="shared" ref="X505:X517" si="93">IFERROR((T505+P505)/J505,0)</f>
        <v>0</v>
      </c>
      <c r="Y505" s="55">
        <f t="shared" ref="Y505:Y517" si="94">IFERROR((V505+P505)/L505,0)</f>
        <v>0</v>
      </c>
      <c r="Z505" s="56"/>
    </row>
    <row r="506" spans="1:38" s="2" customFormat="1" ht="85.5" customHeight="1" x14ac:dyDescent="0.25">
      <c r="A506" s="57">
        <v>3</v>
      </c>
      <c r="B506" s="58" t="s">
        <v>26</v>
      </c>
      <c r="C506" s="162"/>
      <c r="D506" s="164"/>
      <c r="E506" s="59">
        <v>0</v>
      </c>
      <c r="F506" s="60">
        <v>0</v>
      </c>
      <c r="G506" s="61">
        <v>0</v>
      </c>
      <c r="H506" s="62">
        <v>0</v>
      </c>
      <c r="I506" s="61">
        <v>2</v>
      </c>
      <c r="J506" s="63">
        <v>279800</v>
      </c>
      <c r="K506" s="46">
        <f t="shared" si="90"/>
        <v>2</v>
      </c>
      <c r="L506" s="47">
        <f t="shared" si="90"/>
        <v>279800</v>
      </c>
      <c r="M506" s="64">
        <v>0</v>
      </c>
      <c r="N506" s="65">
        <v>0</v>
      </c>
      <c r="O506" s="64">
        <v>0</v>
      </c>
      <c r="P506" s="65">
        <v>0</v>
      </c>
      <c r="Q506" s="66">
        <v>0</v>
      </c>
      <c r="R506" s="67">
        <v>0</v>
      </c>
      <c r="S506" s="66">
        <v>2</v>
      </c>
      <c r="T506" s="67">
        <v>244300</v>
      </c>
      <c r="U506" s="46">
        <f t="shared" si="91"/>
        <v>2</v>
      </c>
      <c r="V506" s="52">
        <f t="shared" si="91"/>
        <v>244300</v>
      </c>
      <c r="W506" s="53">
        <f t="shared" si="92"/>
        <v>0</v>
      </c>
      <c r="X506" s="54">
        <f t="shared" si="93"/>
        <v>0.87312365975696926</v>
      </c>
      <c r="Y506" s="55">
        <f t="shared" si="94"/>
        <v>0.87312365975696926</v>
      </c>
      <c r="Z506" s="56"/>
    </row>
    <row r="507" spans="1:38" s="2" customFormat="1" ht="137.25" customHeight="1" x14ac:dyDescent="0.25">
      <c r="A507" s="57">
        <v>4</v>
      </c>
      <c r="B507" s="58" t="s">
        <v>20</v>
      </c>
      <c r="C507" s="162"/>
      <c r="D507" s="164"/>
      <c r="E507" s="59">
        <v>8</v>
      </c>
      <c r="F507" s="60">
        <v>139703.19</v>
      </c>
      <c r="G507" s="61">
        <v>8</v>
      </c>
      <c r="H507" s="62">
        <v>138629.12</v>
      </c>
      <c r="I507" s="61">
        <v>0</v>
      </c>
      <c r="J507" s="63">
        <v>0</v>
      </c>
      <c r="K507" s="46">
        <f t="shared" si="90"/>
        <v>8</v>
      </c>
      <c r="L507" s="47">
        <f t="shared" si="90"/>
        <v>138629.12</v>
      </c>
      <c r="M507" s="64">
        <v>0</v>
      </c>
      <c r="N507" s="65">
        <v>0</v>
      </c>
      <c r="O507" s="64">
        <v>0</v>
      </c>
      <c r="P507" s="65">
        <v>0</v>
      </c>
      <c r="Q507" s="66">
        <v>8</v>
      </c>
      <c r="R507" s="67">
        <v>136552.56</v>
      </c>
      <c r="S507" s="66">
        <v>0</v>
      </c>
      <c r="T507" s="67">
        <v>0</v>
      </c>
      <c r="U507" s="46">
        <f t="shared" si="91"/>
        <v>8</v>
      </c>
      <c r="V507" s="52">
        <f t="shared" si="91"/>
        <v>136552.56</v>
      </c>
      <c r="W507" s="53">
        <f t="shared" si="92"/>
        <v>0.98502075177278769</v>
      </c>
      <c r="X507" s="54">
        <f t="shared" si="93"/>
        <v>0</v>
      </c>
      <c r="Y507" s="55">
        <f t="shared" si="94"/>
        <v>0.98502075177278769</v>
      </c>
      <c r="Z507" s="56"/>
    </row>
    <row r="508" spans="1:38" s="2" customFormat="1" ht="171.75" customHeight="1" x14ac:dyDescent="0.25">
      <c r="A508" s="57">
        <v>5</v>
      </c>
      <c r="B508" s="58" t="s">
        <v>30</v>
      </c>
      <c r="C508" s="162"/>
      <c r="D508" s="164"/>
      <c r="E508" s="59"/>
      <c r="F508" s="60"/>
      <c r="G508" s="61"/>
      <c r="H508" s="62"/>
      <c r="I508" s="61"/>
      <c r="J508" s="63"/>
      <c r="K508" s="46">
        <f t="shared" si="90"/>
        <v>0</v>
      </c>
      <c r="L508" s="47">
        <f t="shared" si="90"/>
        <v>0</v>
      </c>
      <c r="M508" s="64"/>
      <c r="N508" s="65"/>
      <c r="O508" s="64"/>
      <c r="P508" s="65"/>
      <c r="Q508" s="66"/>
      <c r="R508" s="67"/>
      <c r="S508" s="66"/>
      <c r="T508" s="67"/>
      <c r="U508" s="46">
        <f t="shared" si="91"/>
        <v>0</v>
      </c>
      <c r="V508" s="52">
        <f t="shared" si="91"/>
        <v>0</v>
      </c>
      <c r="W508" s="53">
        <f t="shared" si="92"/>
        <v>0</v>
      </c>
      <c r="X508" s="54">
        <f t="shared" si="93"/>
        <v>0</v>
      </c>
      <c r="Y508" s="55">
        <f t="shared" si="94"/>
        <v>0</v>
      </c>
      <c r="Z508" s="56"/>
    </row>
    <row r="509" spans="1:38" s="2" customFormat="1" ht="116.25" customHeight="1" x14ac:dyDescent="0.25">
      <c r="A509" s="57">
        <v>6</v>
      </c>
      <c r="B509" s="58" t="s">
        <v>21</v>
      </c>
      <c r="C509" s="162"/>
      <c r="D509" s="164"/>
      <c r="E509" s="59">
        <v>8</v>
      </c>
      <c r="F509" s="60">
        <v>119274.79</v>
      </c>
      <c r="G509" s="61">
        <v>8</v>
      </c>
      <c r="H509" s="62">
        <v>113392.33</v>
      </c>
      <c r="I509" s="61">
        <v>2</v>
      </c>
      <c r="J509" s="63">
        <v>141829.4</v>
      </c>
      <c r="K509" s="46">
        <f t="shared" si="90"/>
        <v>10</v>
      </c>
      <c r="L509" s="47">
        <f t="shared" si="90"/>
        <v>255221.72999999998</v>
      </c>
      <c r="M509" s="64">
        <v>0</v>
      </c>
      <c r="N509" s="65">
        <v>0</v>
      </c>
      <c r="O509" s="64">
        <v>0</v>
      </c>
      <c r="P509" s="65">
        <v>0</v>
      </c>
      <c r="Q509" s="66">
        <v>8</v>
      </c>
      <c r="R509" s="67">
        <v>104164.76</v>
      </c>
      <c r="S509" s="66">
        <v>2</v>
      </c>
      <c r="T509" s="67">
        <v>141829.4</v>
      </c>
      <c r="U509" s="46">
        <f t="shared" si="91"/>
        <v>10</v>
      </c>
      <c r="V509" s="52">
        <f t="shared" si="91"/>
        <v>245994.15999999997</v>
      </c>
      <c r="W509" s="53">
        <f t="shared" si="92"/>
        <v>0.91862262641573722</v>
      </c>
      <c r="X509" s="54">
        <f t="shared" si="93"/>
        <v>1</v>
      </c>
      <c r="Y509" s="55">
        <f t="shared" si="94"/>
        <v>0.96384488891286801</v>
      </c>
      <c r="Z509" s="56"/>
    </row>
    <row r="510" spans="1:38" s="2" customFormat="1" ht="65.25" customHeight="1" x14ac:dyDescent="0.25">
      <c r="A510" s="57">
        <v>7</v>
      </c>
      <c r="B510" s="58" t="s">
        <v>28</v>
      </c>
      <c r="C510" s="162"/>
      <c r="D510" s="164"/>
      <c r="E510" s="59"/>
      <c r="F510" s="60"/>
      <c r="G510" s="61"/>
      <c r="H510" s="62"/>
      <c r="I510" s="61"/>
      <c r="J510" s="63"/>
      <c r="K510" s="46">
        <f t="shared" si="90"/>
        <v>0</v>
      </c>
      <c r="L510" s="47">
        <f t="shared" si="90"/>
        <v>0</v>
      </c>
      <c r="M510" s="64"/>
      <c r="N510" s="65"/>
      <c r="O510" s="64"/>
      <c r="P510" s="65"/>
      <c r="Q510" s="66"/>
      <c r="R510" s="67"/>
      <c r="S510" s="66"/>
      <c r="T510" s="67"/>
      <c r="U510" s="46">
        <f t="shared" si="91"/>
        <v>0</v>
      </c>
      <c r="V510" s="52">
        <f t="shared" si="91"/>
        <v>0</v>
      </c>
      <c r="W510" s="53">
        <f t="shared" si="92"/>
        <v>0</v>
      </c>
      <c r="X510" s="54">
        <f t="shared" si="93"/>
        <v>0</v>
      </c>
      <c r="Y510" s="55">
        <f t="shared" si="94"/>
        <v>0</v>
      </c>
      <c r="Z510" s="56"/>
    </row>
    <row r="511" spans="1:38" s="2" customFormat="1" ht="59.25" customHeight="1" x14ac:dyDescent="0.25">
      <c r="A511" s="57">
        <v>8</v>
      </c>
      <c r="B511" s="58" t="s">
        <v>46</v>
      </c>
      <c r="C511" s="162"/>
      <c r="D511" s="164"/>
      <c r="E511" s="59"/>
      <c r="F511" s="60"/>
      <c r="G511" s="61"/>
      <c r="H511" s="62"/>
      <c r="I511" s="61">
        <v>18</v>
      </c>
      <c r="J511" s="63">
        <v>130008.46</v>
      </c>
      <c r="K511" s="46">
        <f t="shared" si="90"/>
        <v>18</v>
      </c>
      <c r="L511" s="47">
        <f t="shared" si="90"/>
        <v>130008.46</v>
      </c>
      <c r="M511" s="64"/>
      <c r="N511" s="65"/>
      <c r="O511" s="64">
        <v>0</v>
      </c>
      <c r="P511" s="65">
        <v>0</v>
      </c>
      <c r="Q511" s="66"/>
      <c r="R511" s="67"/>
      <c r="S511" s="66">
        <v>18</v>
      </c>
      <c r="T511" s="67">
        <v>59289.27</v>
      </c>
      <c r="U511" s="46">
        <f t="shared" si="91"/>
        <v>18</v>
      </c>
      <c r="V511" s="52">
        <f t="shared" si="91"/>
        <v>59289.27</v>
      </c>
      <c r="W511" s="53">
        <f t="shared" si="92"/>
        <v>0</v>
      </c>
      <c r="X511" s="54">
        <f t="shared" si="93"/>
        <v>0.45604162990623837</v>
      </c>
      <c r="Y511" s="55">
        <f t="shared" si="94"/>
        <v>0.45604162990623837</v>
      </c>
      <c r="Z511" s="56"/>
    </row>
    <row r="512" spans="1:38" s="2" customFormat="1" ht="71.25" customHeight="1" x14ac:dyDescent="0.25">
      <c r="A512" s="57">
        <v>9</v>
      </c>
      <c r="B512" s="58" t="s">
        <v>22</v>
      </c>
      <c r="C512" s="162"/>
      <c r="D512" s="164"/>
      <c r="E512" s="59">
        <v>3</v>
      </c>
      <c r="F512" s="60">
        <v>216509.92</v>
      </c>
      <c r="G512" s="61">
        <v>2</v>
      </c>
      <c r="H512" s="62">
        <v>175125.42</v>
      </c>
      <c r="I512" s="61">
        <v>5</v>
      </c>
      <c r="J512" s="63">
        <v>174776.91</v>
      </c>
      <c r="K512" s="46">
        <f t="shared" si="90"/>
        <v>7</v>
      </c>
      <c r="L512" s="47">
        <f t="shared" si="90"/>
        <v>349902.33</v>
      </c>
      <c r="M512" s="64">
        <v>0</v>
      </c>
      <c r="N512" s="65">
        <v>0</v>
      </c>
      <c r="O512" s="64">
        <v>0</v>
      </c>
      <c r="P512" s="65">
        <v>0</v>
      </c>
      <c r="Q512" s="66">
        <v>2</v>
      </c>
      <c r="R512" s="67">
        <v>162854.68</v>
      </c>
      <c r="S512" s="66">
        <v>5</v>
      </c>
      <c r="T512" s="67">
        <v>174776.91</v>
      </c>
      <c r="U512" s="46">
        <f t="shared" si="91"/>
        <v>7</v>
      </c>
      <c r="V512" s="52">
        <f t="shared" si="91"/>
        <v>337631.58999999997</v>
      </c>
      <c r="W512" s="53">
        <f t="shared" si="92"/>
        <v>0.92993170266201208</v>
      </c>
      <c r="X512" s="54">
        <f t="shared" si="93"/>
        <v>1</v>
      </c>
      <c r="Y512" s="55">
        <f t="shared" si="94"/>
        <v>0.96493095659008599</v>
      </c>
      <c r="Z512" s="56"/>
    </row>
    <row r="513" spans="1:26" s="2" customFormat="1" ht="92.25" customHeight="1" x14ac:dyDescent="0.25">
      <c r="A513" s="57">
        <v>10</v>
      </c>
      <c r="B513" s="58" t="s">
        <v>23</v>
      </c>
      <c r="C513" s="162"/>
      <c r="D513" s="164"/>
      <c r="E513" s="59">
        <v>2</v>
      </c>
      <c r="F513" s="60">
        <v>146987</v>
      </c>
      <c r="G513" s="61">
        <v>2</v>
      </c>
      <c r="H513" s="62">
        <v>146987</v>
      </c>
      <c r="I513" s="61">
        <v>3</v>
      </c>
      <c r="J513" s="63">
        <v>22140.77</v>
      </c>
      <c r="K513" s="46">
        <f t="shared" si="90"/>
        <v>5</v>
      </c>
      <c r="L513" s="47">
        <f t="shared" si="90"/>
        <v>169127.77</v>
      </c>
      <c r="M513" s="64">
        <v>0</v>
      </c>
      <c r="N513" s="65">
        <v>0</v>
      </c>
      <c r="O513" s="64">
        <v>0</v>
      </c>
      <c r="P513" s="65">
        <v>0</v>
      </c>
      <c r="Q513" s="66">
        <v>2</v>
      </c>
      <c r="R513" s="67">
        <v>146987</v>
      </c>
      <c r="S513" s="66">
        <v>3</v>
      </c>
      <c r="T513" s="67">
        <v>22140.77</v>
      </c>
      <c r="U513" s="46">
        <f t="shared" si="91"/>
        <v>5</v>
      </c>
      <c r="V513" s="52">
        <f t="shared" si="91"/>
        <v>169127.77</v>
      </c>
      <c r="W513" s="53">
        <f t="shared" si="92"/>
        <v>1</v>
      </c>
      <c r="X513" s="54">
        <f t="shared" si="93"/>
        <v>1</v>
      </c>
      <c r="Y513" s="55">
        <f t="shared" si="94"/>
        <v>1</v>
      </c>
      <c r="Z513" s="56"/>
    </row>
    <row r="514" spans="1:26" s="2" customFormat="1" ht="153.75" customHeight="1" x14ac:dyDescent="0.25">
      <c r="A514" s="57">
        <v>11</v>
      </c>
      <c r="B514" s="58" t="s">
        <v>24</v>
      </c>
      <c r="C514" s="162"/>
      <c r="D514" s="164"/>
      <c r="E514" s="59">
        <v>18</v>
      </c>
      <c r="F514" s="60">
        <v>335065.49</v>
      </c>
      <c r="G514" s="61">
        <v>12</v>
      </c>
      <c r="H514" s="62">
        <v>167332.81</v>
      </c>
      <c r="I514" s="61">
        <v>0</v>
      </c>
      <c r="J514" s="63">
        <v>0</v>
      </c>
      <c r="K514" s="46">
        <f t="shared" si="90"/>
        <v>12</v>
      </c>
      <c r="L514" s="47">
        <f t="shared" si="90"/>
        <v>167332.81</v>
      </c>
      <c r="M514" s="64">
        <v>0</v>
      </c>
      <c r="N514" s="65">
        <v>0</v>
      </c>
      <c r="O514" s="64">
        <v>0</v>
      </c>
      <c r="P514" s="65">
        <v>0</v>
      </c>
      <c r="Q514" s="66">
        <v>12</v>
      </c>
      <c r="R514" s="67">
        <v>163280.24</v>
      </c>
      <c r="S514" s="66">
        <v>0</v>
      </c>
      <c r="T514" s="67">
        <v>0</v>
      </c>
      <c r="U514" s="46">
        <f t="shared" si="91"/>
        <v>12</v>
      </c>
      <c r="V514" s="52">
        <f t="shared" si="91"/>
        <v>163280.24</v>
      </c>
      <c r="W514" s="53">
        <f t="shared" si="92"/>
        <v>0.9757813784397692</v>
      </c>
      <c r="X514" s="54">
        <f t="shared" si="93"/>
        <v>0</v>
      </c>
      <c r="Y514" s="55">
        <f t="shared" si="94"/>
        <v>0.9757813784397692</v>
      </c>
      <c r="Z514" s="56"/>
    </row>
    <row r="515" spans="1:26" s="2" customFormat="1" ht="87" customHeight="1" x14ac:dyDescent="0.25">
      <c r="A515" s="57">
        <v>12</v>
      </c>
      <c r="B515" s="58" t="s">
        <v>27</v>
      </c>
      <c r="C515" s="162"/>
      <c r="D515" s="164"/>
      <c r="E515" s="59">
        <v>3</v>
      </c>
      <c r="F515" s="60">
        <v>35999.46</v>
      </c>
      <c r="G515" s="61">
        <v>3</v>
      </c>
      <c r="H515" s="62">
        <v>35124.82</v>
      </c>
      <c r="I515" s="61">
        <v>0</v>
      </c>
      <c r="J515" s="63">
        <v>0</v>
      </c>
      <c r="K515" s="46">
        <f t="shared" si="90"/>
        <v>3</v>
      </c>
      <c r="L515" s="47">
        <f t="shared" si="90"/>
        <v>35124.82</v>
      </c>
      <c r="M515" s="64">
        <v>0</v>
      </c>
      <c r="N515" s="65">
        <v>0</v>
      </c>
      <c r="O515" s="64">
        <v>0</v>
      </c>
      <c r="P515" s="65">
        <v>0</v>
      </c>
      <c r="Q515" s="66">
        <v>3</v>
      </c>
      <c r="R515" s="67">
        <v>35124.82</v>
      </c>
      <c r="S515" s="66">
        <v>0</v>
      </c>
      <c r="T515" s="67">
        <v>0</v>
      </c>
      <c r="U515" s="46">
        <f t="shared" si="91"/>
        <v>3</v>
      </c>
      <c r="V515" s="52">
        <f t="shared" si="91"/>
        <v>35124.82</v>
      </c>
      <c r="W515" s="53">
        <f t="shared" si="92"/>
        <v>1</v>
      </c>
      <c r="X515" s="54">
        <f t="shared" si="93"/>
        <v>0</v>
      </c>
      <c r="Y515" s="55">
        <f t="shared" si="94"/>
        <v>1</v>
      </c>
      <c r="Z515" s="56"/>
    </row>
    <row r="516" spans="1:26" s="2" customFormat="1" ht="62.25" customHeight="1" thickBot="1" x14ac:dyDescent="0.3">
      <c r="A516" s="68">
        <v>13</v>
      </c>
      <c r="B516" s="69" t="s">
        <v>25</v>
      </c>
      <c r="C516" s="163"/>
      <c r="D516" s="165"/>
      <c r="E516" s="70">
        <v>17</v>
      </c>
      <c r="F516" s="71">
        <v>406729.6</v>
      </c>
      <c r="G516" s="72">
        <v>9</v>
      </c>
      <c r="H516" s="73">
        <v>189924.97</v>
      </c>
      <c r="I516" s="72">
        <v>12</v>
      </c>
      <c r="J516" s="74">
        <v>127103.01</v>
      </c>
      <c r="K516" s="75">
        <f t="shared" si="90"/>
        <v>21</v>
      </c>
      <c r="L516" s="76">
        <f t="shared" si="90"/>
        <v>317027.98</v>
      </c>
      <c r="M516" s="77">
        <v>0</v>
      </c>
      <c r="N516" s="78">
        <v>0</v>
      </c>
      <c r="O516" s="77">
        <v>0</v>
      </c>
      <c r="P516" s="78">
        <v>0</v>
      </c>
      <c r="Q516" s="79">
        <v>9</v>
      </c>
      <c r="R516" s="80">
        <v>186139.69</v>
      </c>
      <c r="S516" s="79">
        <v>12</v>
      </c>
      <c r="T516" s="80">
        <v>127103.01</v>
      </c>
      <c r="U516" s="46">
        <f t="shared" si="91"/>
        <v>21</v>
      </c>
      <c r="V516" s="52">
        <f t="shared" si="91"/>
        <v>313242.7</v>
      </c>
      <c r="W516" s="53">
        <f t="shared" si="92"/>
        <v>0.98006960327544079</v>
      </c>
      <c r="X516" s="54">
        <f t="shared" si="93"/>
        <v>1</v>
      </c>
      <c r="Y516" s="55">
        <f t="shared" si="94"/>
        <v>0.98806010750218332</v>
      </c>
      <c r="Z516" s="56"/>
    </row>
    <row r="517" spans="1:26" s="2" customFormat="1" ht="29.25" customHeight="1" thickBot="1" x14ac:dyDescent="0.3">
      <c r="A517" s="144" t="s">
        <v>47</v>
      </c>
      <c r="B517" s="145"/>
      <c r="C517" s="81">
        <f>C504</f>
        <v>1842175.02</v>
      </c>
      <c r="D517" s="81">
        <f>D504</f>
        <v>137631.91000000015</v>
      </c>
      <c r="E517" s="82">
        <f>SUM(E504:E516)</f>
        <v>59</v>
      </c>
      <c r="F517" s="83">
        <f>SUM(F504:F516)</f>
        <v>1400269.45</v>
      </c>
      <c r="G517" s="82">
        <f>SUM(G504:G516)</f>
        <v>44</v>
      </c>
      <c r="H517" s="83">
        <f>SUM(H504:H516)</f>
        <v>966516.46999999986</v>
      </c>
      <c r="I517" s="82">
        <f t="shared" ref="I517:V517" si="95">SUM(I504:I516)</f>
        <v>42</v>
      </c>
      <c r="J517" s="83">
        <f t="shared" si="95"/>
        <v>875658.55</v>
      </c>
      <c r="K517" s="82">
        <f t="shared" si="95"/>
        <v>86</v>
      </c>
      <c r="L517" s="83">
        <f t="shared" si="95"/>
        <v>1842175.02</v>
      </c>
      <c r="M517" s="82">
        <f t="shared" si="95"/>
        <v>0</v>
      </c>
      <c r="N517" s="84">
        <f t="shared" si="95"/>
        <v>0</v>
      </c>
      <c r="O517" s="85">
        <f t="shared" si="95"/>
        <v>0</v>
      </c>
      <c r="P517" s="86">
        <f t="shared" si="95"/>
        <v>0</v>
      </c>
      <c r="Q517" s="85">
        <f t="shared" si="95"/>
        <v>44</v>
      </c>
      <c r="R517" s="87">
        <f t="shared" si="95"/>
        <v>935103.75</v>
      </c>
      <c r="S517" s="85">
        <f t="shared" si="95"/>
        <v>42</v>
      </c>
      <c r="T517" s="87">
        <f t="shared" si="95"/>
        <v>769439.3600000001</v>
      </c>
      <c r="U517" s="85">
        <f t="shared" si="95"/>
        <v>86</v>
      </c>
      <c r="V517" s="87">
        <f t="shared" si="95"/>
        <v>1704543.1099999999</v>
      </c>
      <c r="W517" s="88">
        <f>IFERROR(R517/H517,0)</f>
        <v>0.96749903289283845</v>
      </c>
      <c r="X517" s="89">
        <f t="shared" si="93"/>
        <v>0.87869793539959162</v>
      </c>
      <c r="Y517" s="89">
        <f t="shared" si="94"/>
        <v>0.9252883637516699</v>
      </c>
    </row>
    <row r="518" spans="1:26" s="2" customFormat="1" ht="29.25" customHeight="1" thickBot="1" x14ac:dyDescent="0.45">
      <c r="A518" s="90"/>
      <c r="B518" s="90"/>
      <c r="C518" s="91"/>
      <c r="D518" s="91"/>
      <c r="E518" s="92"/>
      <c r="F518" s="91"/>
      <c r="G518" s="92"/>
      <c r="H518" s="93"/>
      <c r="I518" s="94"/>
      <c r="J518" s="93"/>
      <c r="K518" s="95"/>
      <c r="L518" s="93"/>
      <c r="M518" s="94"/>
      <c r="N518" s="93"/>
      <c r="O518" s="94"/>
      <c r="P518" s="93"/>
      <c r="Q518" s="94"/>
      <c r="R518" s="93"/>
      <c r="S518" s="94"/>
      <c r="T518" s="96" t="s">
        <v>48</v>
      </c>
      <c r="U518" s="97">
        <v>4.2549000000000001</v>
      </c>
      <c r="V518" s="98">
        <f>V517/U518</f>
        <v>400607.09064842883</v>
      </c>
      <c r="W518" s="99"/>
      <c r="X518" s="99"/>
      <c r="Y518" s="100"/>
    </row>
    <row r="519" spans="1:26" s="2" customFormat="1" ht="15.75" thickTop="1" x14ac:dyDescent="0.25">
      <c r="A519" s="146" t="s">
        <v>49</v>
      </c>
      <c r="B519" s="147"/>
      <c r="C519" s="147"/>
      <c r="D519" s="147"/>
      <c r="E519" s="147"/>
      <c r="F519" s="147"/>
      <c r="G519" s="147"/>
      <c r="H519" s="147"/>
      <c r="I519" s="147"/>
      <c r="J519" s="147"/>
      <c r="K519" s="147"/>
      <c r="L519" s="147"/>
      <c r="M519" s="147"/>
      <c r="N519" s="147"/>
      <c r="O519" s="148"/>
      <c r="P519" s="106"/>
      <c r="U519" s="7"/>
    </row>
    <row r="520" spans="1:26" s="2" customFormat="1" ht="18.75" x14ac:dyDescent="0.3">
      <c r="A520" s="149"/>
      <c r="B520" s="150"/>
      <c r="C520" s="150"/>
      <c r="D520" s="150"/>
      <c r="E520" s="150"/>
      <c r="F520" s="150"/>
      <c r="G520" s="150"/>
      <c r="H520" s="150"/>
      <c r="I520" s="150"/>
      <c r="J520" s="150"/>
      <c r="K520" s="150"/>
      <c r="L520" s="150"/>
      <c r="M520" s="150"/>
      <c r="N520" s="150"/>
      <c r="O520" s="151"/>
      <c r="P520" s="106"/>
      <c r="T520" s="101"/>
      <c r="U520" s="7"/>
    </row>
    <row r="521" spans="1:26" s="2" customFormat="1" ht="15.75" x14ac:dyDescent="0.25">
      <c r="A521" s="149"/>
      <c r="B521" s="150"/>
      <c r="C521" s="150"/>
      <c r="D521" s="150"/>
      <c r="E521" s="150"/>
      <c r="F521" s="150"/>
      <c r="G521" s="150"/>
      <c r="H521" s="150"/>
      <c r="I521" s="150"/>
      <c r="J521" s="150"/>
      <c r="K521" s="150"/>
      <c r="L521" s="150"/>
      <c r="M521" s="150"/>
      <c r="N521" s="150"/>
      <c r="O521" s="151"/>
      <c r="P521" s="106"/>
      <c r="S521" s="102"/>
      <c r="T521" s="103"/>
      <c r="U521" s="7"/>
    </row>
    <row r="522" spans="1:26" s="2" customFormat="1" ht="15.75" x14ac:dyDescent="0.25">
      <c r="A522" s="149"/>
      <c r="B522" s="150"/>
      <c r="C522" s="150"/>
      <c r="D522" s="150"/>
      <c r="E522" s="150"/>
      <c r="F522" s="150"/>
      <c r="G522" s="150"/>
      <c r="H522" s="150"/>
      <c r="I522" s="150"/>
      <c r="J522" s="150"/>
      <c r="K522" s="150"/>
      <c r="L522" s="150"/>
      <c r="M522" s="150"/>
      <c r="N522" s="150"/>
      <c r="O522" s="151"/>
      <c r="P522" s="106"/>
      <c r="S522" s="102"/>
      <c r="T522" s="104"/>
      <c r="U522" s="7"/>
    </row>
    <row r="523" spans="1:26" s="2" customFormat="1" ht="15.75" x14ac:dyDescent="0.25">
      <c r="A523" s="149"/>
      <c r="B523" s="150"/>
      <c r="C523" s="150"/>
      <c r="D523" s="150"/>
      <c r="E523" s="150"/>
      <c r="F523" s="150"/>
      <c r="G523" s="150"/>
      <c r="H523" s="150"/>
      <c r="I523" s="150"/>
      <c r="J523" s="150"/>
      <c r="K523" s="150"/>
      <c r="L523" s="150"/>
      <c r="M523" s="150"/>
      <c r="N523" s="150"/>
      <c r="O523" s="151"/>
      <c r="P523" s="106"/>
      <c r="S523" s="102"/>
      <c r="T523" s="104"/>
      <c r="U523" s="7"/>
    </row>
    <row r="524" spans="1:26" s="2" customFormat="1" ht="15.75" x14ac:dyDescent="0.25">
      <c r="A524" s="149"/>
      <c r="B524" s="150"/>
      <c r="C524" s="150"/>
      <c r="D524" s="150"/>
      <c r="E524" s="150"/>
      <c r="F524" s="150"/>
      <c r="G524" s="150"/>
      <c r="H524" s="150"/>
      <c r="I524" s="150"/>
      <c r="J524" s="150"/>
      <c r="K524" s="150"/>
      <c r="L524" s="150"/>
      <c r="M524" s="150"/>
      <c r="N524" s="150"/>
      <c r="O524" s="151"/>
      <c r="P524" s="106"/>
      <c r="S524" s="102"/>
      <c r="T524" s="104"/>
      <c r="U524" s="7"/>
    </row>
    <row r="525" spans="1:26" s="2" customFormat="1" ht="15.75" x14ac:dyDescent="0.25">
      <c r="A525" s="149"/>
      <c r="B525" s="150"/>
      <c r="C525" s="150"/>
      <c r="D525" s="150"/>
      <c r="E525" s="150"/>
      <c r="F525" s="150"/>
      <c r="G525" s="150"/>
      <c r="H525" s="150"/>
      <c r="I525" s="150"/>
      <c r="J525" s="150"/>
      <c r="K525" s="150"/>
      <c r="L525" s="150"/>
      <c r="M525" s="150"/>
      <c r="N525" s="150"/>
      <c r="O525" s="151"/>
      <c r="P525" s="106"/>
      <c r="S525" s="102"/>
      <c r="T525" s="105"/>
      <c r="U525" s="7"/>
    </row>
    <row r="526" spans="1:26" s="2" customFormat="1" x14ac:dyDescent="0.25">
      <c r="A526" s="149"/>
      <c r="B526" s="150"/>
      <c r="C526" s="150"/>
      <c r="D526" s="150"/>
      <c r="E526" s="150"/>
      <c r="F526" s="150"/>
      <c r="G526" s="150"/>
      <c r="H526" s="150"/>
      <c r="I526" s="150"/>
      <c r="J526" s="150"/>
      <c r="K526" s="150"/>
      <c r="L526" s="150"/>
      <c r="M526" s="150"/>
      <c r="N526" s="150"/>
      <c r="O526" s="151"/>
      <c r="P526" s="106"/>
      <c r="U526" s="7"/>
    </row>
    <row r="527" spans="1:26" s="2" customFormat="1" ht="15.75" thickBot="1" x14ac:dyDescent="0.3">
      <c r="A527" s="152"/>
      <c r="B527" s="153"/>
      <c r="C527" s="153"/>
      <c r="D527" s="153"/>
      <c r="E527" s="153"/>
      <c r="F527" s="153"/>
      <c r="G527" s="153"/>
      <c r="H527" s="153"/>
      <c r="I527" s="153"/>
      <c r="J527" s="153"/>
      <c r="K527" s="153"/>
      <c r="L527" s="153"/>
      <c r="M527" s="153"/>
      <c r="N527" s="153"/>
      <c r="O527" s="154"/>
      <c r="P527" s="106"/>
      <c r="U527" s="7"/>
    </row>
    <row r="528" spans="1:26" s="2" customFormat="1" ht="15.75" thickTop="1" x14ac:dyDescent="0.25">
      <c r="E528" s="1"/>
      <c r="F528" s="1"/>
      <c r="K528" s="7"/>
      <c r="U528" s="7"/>
    </row>
    <row r="531" spans="1:38" s="2" customFormat="1" ht="26.25" x14ac:dyDescent="0.4">
      <c r="A531" s="12"/>
      <c r="B531" s="13" t="s">
        <v>65</v>
      </c>
      <c r="C531" s="14"/>
      <c r="D531" s="14"/>
      <c r="E531" s="15"/>
      <c r="F531" s="16"/>
      <c r="G531" s="14"/>
      <c r="H531" s="17"/>
      <c r="I531" s="18"/>
      <c r="J531" s="17"/>
      <c r="K531" s="18"/>
      <c r="L531" s="17"/>
      <c r="M531" s="18"/>
      <c r="N531" s="17"/>
      <c r="O531" s="14"/>
      <c r="P531" s="17"/>
      <c r="Q531" s="14"/>
      <c r="R531" s="17"/>
      <c r="S531" s="18"/>
      <c r="T531" s="17"/>
      <c r="U531" s="14"/>
      <c r="V531" s="17"/>
      <c r="W531" s="17"/>
      <c r="X531" s="18"/>
      <c r="Y531" s="17"/>
      <c r="Z531" s="17"/>
      <c r="AA531" s="18"/>
      <c r="AB531" s="14"/>
      <c r="AC531" s="14"/>
      <c r="AD531" s="14"/>
      <c r="AE531" s="14"/>
      <c r="AF531" s="14"/>
      <c r="AG531" s="18"/>
      <c r="AH531" s="14"/>
      <c r="AI531" s="14"/>
      <c r="AJ531" s="14"/>
      <c r="AK531" s="14"/>
      <c r="AL531" s="14"/>
    </row>
    <row r="532" spans="1:38" ht="15.75" thickBot="1" x14ac:dyDescent="0.3"/>
    <row r="533" spans="1:38" s="2" customFormat="1" ht="52.5" customHeight="1" thickBot="1" x14ac:dyDescent="0.3">
      <c r="A533" s="124" t="s">
        <v>3</v>
      </c>
      <c r="B533" s="125"/>
      <c r="C533" s="128" t="s">
        <v>32</v>
      </c>
      <c r="D533" s="129"/>
      <c r="E533" s="130" t="s">
        <v>0</v>
      </c>
      <c r="F533" s="131"/>
      <c r="G533" s="132" t="s">
        <v>1</v>
      </c>
      <c r="H533" s="132"/>
      <c r="I533" s="132"/>
      <c r="J533" s="132"/>
      <c r="K533" s="132"/>
      <c r="L533" s="133"/>
      <c r="M533" s="134" t="s">
        <v>33</v>
      </c>
      <c r="N533" s="135"/>
      <c r="O533" s="135"/>
      <c r="P533" s="136"/>
      <c r="Q533" s="137" t="s">
        <v>34</v>
      </c>
      <c r="R533" s="138"/>
      <c r="S533" s="138"/>
      <c r="T533" s="138"/>
      <c r="U533" s="138"/>
      <c r="V533" s="139"/>
      <c r="W533" s="107" t="s">
        <v>35</v>
      </c>
      <c r="X533" s="108"/>
      <c r="Y533" s="109"/>
    </row>
    <row r="534" spans="1:38" s="2" customFormat="1" ht="52.5" customHeight="1" thickBot="1" x14ac:dyDescent="0.3">
      <c r="A534" s="126"/>
      <c r="B534" s="127"/>
      <c r="C534" s="110" t="s">
        <v>36</v>
      </c>
      <c r="D534" s="112" t="s">
        <v>37</v>
      </c>
      <c r="E534" s="114" t="s">
        <v>4</v>
      </c>
      <c r="F534" s="114" t="s">
        <v>5</v>
      </c>
      <c r="G534" s="116" t="s">
        <v>6</v>
      </c>
      <c r="H534" s="118" t="s">
        <v>7</v>
      </c>
      <c r="I534" s="118" t="s">
        <v>8</v>
      </c>
      <c r="J534" s="120" t="s">
        <v>9</v>
      </c>
      <c r="K534" s="122" t="s">
        <v>2</v>
      </c>
      <c r="L534" s="123"/>
      <c r="M534" s="140" t="s">
        <v>38</v>
      </c>
      <c r="N534" s="141"/>
      <c r="O534" s="140" t="s">
        <v>39</v>
      </c>
      <c r="P534" s="141"/>
      <c r="Q534" s="142" t="s">
        <v>40</v>
      </c>
      <c r="R534" s="143"/>
      <c r="S534" s="138" t="s">
        <v>41</v>
      </c>
      <c r="T534" s="139"/>
      <c r="U534" s="137" t="s">
        <v>2</v>
      </c>
      <c r="V534" s="139"/>
      <c r="W534" s="155" t="s">
        <v>42</v>
      </c>
      <c r="X534" s="157" t="s">
        <v>43</v>
      </c>
      <c r="Y534" s="109" t="s">
        <v>44</v>
      </c>
    </row>
    <row r="535" spans="1:38" s="2" customFormat="1" ht="139.5" customHeight="1" thickBot="1" x14ac:dyDescent="0.3">
      <c r="A535" s="126"/>
      <c r="B535" s="127"/>
      <c r="C535" s="111"/>
      <c r="D535" s="113"/>
      <c r="E535" s="115"/>
      <c r="F535" s="115"/>
      <c r="G535" s="117"/>
      <c r="H535" s="119"/>
      <c r="I535" s="119"/>
      <c r="J535" s="121"/>
      <c r="K535" s="19" t="s">
        <v>10</v>
      </c>
      <c r="L535" s="20" t="s">
        <v>11</v>
      </c>
      <c r="M535" s="21" t="s">
        <v>12</v>
      </c>
      <c r="N535" s="22" t="s">
        <v>13</v>
      </c>
      <c r="O535" s="21" t="s">
        <v>14</v>
      </c>
      <c r="P535" s="22" t="s">
        <v>15</v>
      </c>
      <c r="Q535" s="23" t="s">
        <v>6</v>
      </c>
      <c r="R535" s="24" t="s">
        <v>7</v>
      </c>
      <c r="S535" s="25" t="s">
        <v>16</v>
      </c>
      <c r="T535" s="26" t="s">
        <v>17</v>
      </c>
      <c r="U535" s="27" t="s">
        <v>18</v>
      </c>
      <c r="V535" s="28" t="s">
        <v>19</v>
      </c>
      <c r="W535" s="156"/>
      <c r="X535" s="158"/>
      <c r="Y535" s="159"/>
    </row>
    <row r="536" spans="1:38" s="2" customFormat="1" ht="38.25" customHeight="1" thickBot="1" x14ac:dyDescent="0.3">
      <c r="A536" s="160">
        <v>1</v>
      </c>
      <c r="B536" s="161"/>
      <c r="C536" s="29">
        <v>2</v>
      </c>
      <c r="D536" s="30">
        <v>3</v>
      </c>
      <c r="E536" s="31">
        <v>4</v>
      </c>
      <c r="F536" s="32">
        <v>5</v>
      </c>
      <c r="G536" s="33">
        <v>6</v>
      </c>
      <c r="H536" s="34">
        <v>7</v>
      </c>
      <c r="I536" s="34">
        <v>8</v>
      </c>
      <c r="J536" s="34">
        <v>9</v>
      </c>
      <c r="K536" s="34">
        <v>10</v>
      </c>
      <c r="L536" s="34">
        <v>11</v>
      </c>
      <c r="M536" s="35">
        <v>12</v>
      </c>
      <c r="N536" s="35">
        <v>13</v>
      </c>
      <c r="O536" s="35">
        <v>14</v>
      </c>
      <c r="P536" s="35">
        <v>15</v>
      </c>
      <c r="Q536" s="36">
        <v>16</v>
      </c>
      <c r="R536" s="36">
        <v>17</v>
      </c>
      <c r="S536" s="36">
        <v>18</v>
      </c>
      <c r="T536" s="36">
        <v>19</v>
      </c>
      <c r="U536" s="36">
        <v>20</v>
      </c>
      <c r="V536" s="36">
        <v>21</v>
      </c>
      <c r="W536" s="37">
        <v>22</v>
      </c>
      <c r="X536" s="37">
        <v>23</v>
      </c>
      <c r="Y536" s="38">
        <v>24</v>
      </c>
    </row>
    <row r="537" spans="1:38" s="2" customFormat="1" ht="108.75" customHeight="1" x14ac:dyDescent="0.25">
      <c r="A537" s="39">
        <v>1</v>
      </c>
      <c r="B537" s="40" t="s">
        <v>45</v>
      </c>
      <c r="C537" s="162">
        <f>L550</f>
        <v>95500</v>
      </c>
      <c r="D537" s="164">
        <f>C537-V550</f>
        <v>110.89999999999418</v>
      </c>
      <c r="E537" s="41"/>
      <c r="F537" s="42"/>
      <c r="G537" s="43"/>
      <c r="H537" s="44"/>
      <c r="I537" s="43"/>
      <c r="J537" s="45"/>
      <c r="K537" s="46">
        <f>G537+I537</f>
        <v>0</v>
      </c>
      <c r="L537" s="47">
        <f>H537+J537</f>
        <v>0</v>
      </c>
      <c r="M537" s="48"/>
      <c r="N537" s="49"/>
      <c r="O537" s="48"/>
      <c r="P537" s="49"/>
      <c r="Q537" s="50"/>
      <c r="R537" s="51"/>
      <c r="S537" s="50"/>
      <c r="T537" s="51"/>
      <c r="U537" s="46">
        <f>Q537+S537</f>
        <v>0</v>
      </c>
      <c r="V537" s="52">
        <f>R537+T537</f>
        <v>0</v>
      </c>
      <c r="W537" s="53">
        <f>IFERROR(R537/H537,0)</f>
        <v>0</v>
      </c>
      <c r="X537" s="54">
        <f>IFERROR((T537+P537)/J537,0)</f>
        <v>0</v>
      </c>
      <c r="Y537" s="55">
        <f>IFERROR((V537+P537)/L537,0)</f>
        <v>0</v>
      </c>
      <c r="Z537" s="56"/>
    </row>
    <row r="538" spans="1:38" s="2" customFormat="1" ht="87" customHeight="1" x14ac:dyDescent="0.25">
      <c r="A538" s="57">
        <v>2</v>
      </c>
      <c r="B538" s="58" t="s">
        <v>29</v>
      </c>
      <c r="C538" s="162"/>
      <c r="D538" s="164"/>
      <c r="E538" s="59"/>
      <c r="F538" s="60"/>
      <c r="G538" s="61"/>
      <c r="H538" s="62"/>
      <c r="I538" s="61"/>
      <c r="J538" s="63"/>
      <c r="K538" s="46">
        <f t="shared" ref="K538:L549" si="96">G538+I538</f>
        <v>0</v>
      </c>
      <c r="L538" s="47">
        <f t="shared" si="96"/>
        <v>0</v>
      </c>
      <c r="M538" s="64"/>
      <c r="N538" s="65"/>
      <c r="O538" s="64"/>
      <c r="P538" s="65"/>
      <c r="Q538" s="66"/>
      <c r="R538" s="67"/>
      <c r="S538" s="66"/>
      <c r="T538" s="67"/>
      <c r="U538" s="46">
        <f t="shared" ref="U538:V549" si="97">Q538+S538</f>
        <v>0</v>
      </c>
      <c r="V538" s="52">
        <f>R538+T538</f>
        <v>0</v>
      </c>
      <c r="W538" s="53">
        <f t="shared" ref="W538:W549" si="98">IFERROR(R538/H538,0)</f>
        <v>0</v>
      </c>
      <c r="X538" s="54">
        <f t="shared" ref="X538:X550" si="99">IFERROR((T538+P538)/J538,0)</f>
        <v>0</v>
      </c>
      <c r="Y538" s="55">
        <f t="shared" ref="Y538:Y550" si="100">IFERROR((V538+P538)/L538,0)</f>
        <v>0</v>
      </c>
      <c r="Z538" s="56"/>
    </row>
    <row r="539" spans="1:38" s="2" customFormat="1" ht="85.5" customHeight="1" x14ac:dyDescent="0.25">
      <c r="A539" s="57">
        <v>3</v>
      </c>
      <c r="B539" s="58" t="s">
        <v>26</v>
      </c>
      <c r="C539" s="162"/>
      <c r="D539" s="164"/>
      <c r="E539" s="59"/>
      <c r="F539" s="60"/>
      <c r="G539" s="61"/>
      <c r="H539" s="62"/>
      <c r="I539" s="61"/>
      <c r="J539" s="63"/>
      <c r="K539" s="46">
        <f t="shared" si="96"/>
        <v>0</v>
      </c>
      <c r="L539" s="47">
        <f t="shared" si="96"/>
        <v>0</v>
      </c>
      <c r="M539" s="64"/>
      <c r="N539" s="65"/>
      <c r="O539" s="64"/>
      <c r="P539" s="65"/>
      <c r="Q539" s="66"/>
      <c r="R539" s="67"/>
      <c r="S539" s="66"/>
      <c r="T539" s="67"/>
      <c r="U539" s="46">
        <f t="shared" si="97"/>
        <v>0</v>
      </c>
      <c r="V539" s="52">
        <f t="shared" si="97"/>
        <v>0</v>
      </c>
      <c r="W539" s="53">
        <f t="shared" si="98"/>
        <v>0</v>
      </c>
      <c r="X539" s="54">
        <f t="shared" si="99"/>
        <v>0</v>
      </c>
      <c r="Y539" s="55">
        <f t="shared" si="100"/>
        <v>0</v>
      </c>
      <c r="Z539" s="56"/>
    </row>
    <row r="540" spans="1:38" s="2" customFormat="1" ht="137.25" customHeight="1" x14ac:dyDescent="0.25">
      <c r="A540" s="57">
        <v>4</v>
      </c>
      <c r="B540" s="58" t="s">
        <v>20</v>
      </c>
      <c r="C540" s="162"/>
      <c r="D540" s="164"/>
      <c r="E540" s="59"/>
      <c r="F540" s="60"/>
      <c r="G540" s="61"/>
      <c r="H540" s="62"/>
      <c r="I540" s="61"/>
      <c r="J540" s="63"/>
      <c r="K540" s="46">
        <f t="shared" si="96"/>
        <v>0</v>
      </c>
      <c r="L540" s="47">
        <f t="shared" si="96"/>
        <v>0</v>
      </c>
      <c r="M540" s="64"/>
      <c r="N540" s="65"/>
      <c r="O540" s="64"/>
      <c r="P540" s="65"/>
      <c r="Q540" s="66"/>
      <c r="R540" s="67"/>
      <c r="S540" s="66"/>
      <c r="T540" s="67"/>
      <c r="U540" s="46">
        <f t="shared" si="97"/>
        <v>0</v>
      </c>
      <c r="V540" s="52">
        <f t="shared" si="97"/>
        <v>0</v>
      </c>
      <c r="W540" s="53">
        <f t="shared" si="98"/>
        <v>0</v>
      </c>
      <c r="X540" s="54">
        <f t="shared" si="99"/>
        <v>0</v>
      </c>
      <c r="Y540" s="55">
        <f t="shared" si="100"/>
        <v>0</v>
      </c>
      <c r="Z540" s="56"/>
    </row>
    <row r="541" spans="1:38" s="2" customFormat="1" ht="171.75" customHeight="1" x14ac:dyDescent="0.25">
      <c r="A541" s="57">
        <v>5</v>
      </c>
      <c r="B541" s="58" t="s">
        <v>30</v>
      </c>
      <c r="C541" s="162"/>
      <c r="D541" s="164"/>
      <c r="E541" s="59"/>
      <c r="F541" s="60"/>
      <c r="G541" s="61"/>
      <c r="H541" s="62"/>
      <c r="I541" s="61"/>
      <c r="J541" s="63"/>
      <c r="K541" s="46">
        <f t="shared" si="96"/>
        <v>0</v>
      </c>
      <c r="L541" s="47">
        <f t="shared" si="96"/>
        <v>0</v>
      </c>
      <c r="M541" s="64"/>
      <c r="N541" s="65"/>
      <c r="O541" s="64"/>
      <c r="P541" s="65"/>
      <c r="Q541" s="66"/>
      <c r="R541" s="67"/>
      <c r="S541" s="66"/>
      <c r="T541" s="67"/>
      <c r="U541" s="46">
        <f t="shared" si="97"/>
        <v>0</v>
      </c>
      <c r="V541" s="52">
        <f t="shared" si="97"/>
        <v>0</v>
      </c>
      <c r="W541" s="53">
        <f t="shared" si="98"/>
        <v>0</v>
      </c>
      <c r="X541" s="54">
        <f t="shared" si="99"/>
        <v>0</v>
      </c>
      <c r="Y541" s="55">
        <f t="shared" si="100"/>
        <v>0</v>
      </c>
      <c r="Z541" s="56"/>
    </row>
    <row r="542" spans="1:38" s="2" customFormat="1" ht="116.25" customHeight="1" x14ac:dyDescent="0.25">
      <c r="A542" s="57">
        <v>6</v>
      </c>
      <c r="B542" s="58" t="s">
        <v>21</v>
      </c>
      <c r="C542" s="162"/>
      <c r="D542" s="164"/>
      <c r="E542" s="59"/>
      <c r="F542" s="60"/>
      <c r="G542" s="61"/>
      <c r="H542" s="62"/>
      <c r="I542" s="61"/>
      <c r="J542" s="63"/>
      <c r="K542" s="46">
        <f t="shared" si="96"/>
        <v>0</v>
      </c>
      <c r="L542" s="47">
        <f t="shared" si="96"/>
        <v>0</v>
      </c>
      <c r="M542" s="64"/>
      <c r="N542" s="65"/>
      <c r="O542" s="64"/>
      <c r="P542" s="65"/>
      <c r="Q542" s="66"/>
      <c r="R542" s="67"/>
      <c r="S542" s="66"/>
      <c r="T542" s="67"/>
      <c r="U542" s="46">
        <f t="shared" si="97"/>
        <v>0</v>
      </c>
      <c r="V542" s="52">
        <f t="shared" si="97"/>
        <v>0</v>
      </c>
      <c r="W542" s="53">
        <f t="shared" si="98"/>
        <v>0</v>
      </c>
      <c r="X542" s="54">
        <f t="shared" si="99"/>
        <v>0</v>
      </c>
      <c r="Y542" s="55">
        <f t="shared" si="100"/>
        <v>0</v>
      </c>
      <c r="Z542" s="56"/>
    </row>
    <row r="543" spans="1:38" s="2" customFormat="1" ht="65.25" customHeight="1" x14ac:dyDescent="0.25">
      <c r="A543" s="57">
        <v>7</v>
      </c>
      <c r="B543" s="58" t="s">
        <v>28</v>
      </c>
      <c r="C543" s="162"/>
      <c r="D543" s="164"/>
      <c r="E543" s="59"/>
      <c r="F543" s="60"/>
      <c r="G543" s="61"/>
      <c r="H543" s="62"/>
      <c r="I543" s="61"/>
      <c r="J543" s="63"/>
      <c r="K543" s="46">
        <f t="shared" si="96"/>
        <v>0</v>
      </c>
      <c r="L543" s="47">
        <f t="shared" si="96"/>
        <v>0</v>
      </c>
      <c r="M543" s="64"/>
      <c r="N543" s="65"/>
      <c r="O543" s="64"/>
      <c r="P543" s="65"/>
      <c r="Q543" s="66"/>
      <c r="R543" s="67"/>
      <c r="S543" s="66"/>
      <c r="T543" s="67"/>
      <c r="U543" s="46">
        <f t="shared" si="97"/>
        <v>0</v>
      </c>
      <c r="V543" s="52">
        <f t="shared" si="97"/>
        <v>0</v>
      </c>
      <c r="W543" s="53">
        <f t="shared" si="98"/>
        <v>0</v>
      </c>
      <c r="X543" s="54">
        <f t="shared" si="99"/>
        <v>0</v>
      </c>
      <c r="Y543" s="55">
        <f t="shared" si="100"/>
        <v>0</v>
      </c>
      <c r="Z543" s="56"/>
    </row>
    <row r="544" spans="1:38" s="2" customFormat="1" ht="59.25" customHeight="1" x14ac:dyDescent="0.25">
      <c r="A544" s="57">
        <v>8</v>
      </c>
      <c r="B544" s="58" t="s">
        <v>46</v>
      </c>
      <c r="C544" s="162"/>
      <c r="D544" s="164"/>
      <c r="E544" s="59"/>
      <c r="F544" s="60"/>
      <c r="G544" s="61"/>
      <c r="H544" s="62"/>
      <c r="I544" s="61">
        <v>1</v>
      </c>
      <c r="J544" s="63">
        <v>95500</v>
      </c>
      <c r="K544" s="46">
        <f t="shared" si="96"/>
        <v>1</v>
      </c>
      <c r="L544" s="47">
        <f t="shared" si="96"/>
        <v>95500</v>
      </c>
      <c r="M544" s="64"/>
      <c r="N544" s="65"/>
      <c r="O544" s="64">
        <v>0</v>
      </c>
      <c r="P544" s="65">
        <v>0</v>
      </c>
      <c r="Q544" s="66"/>
      <c r="R544" s="67"/>
      <c r="S544" s="66">
        <v>1</v>
      </c>
      <c r="T544" s="67">
        <v>95389.1</v>
      </c>
      <c r="U544" s="46">
        <f t="shared" si="97"/>
        <v>1</v>
      </c>
      <c r="V544" s="52">
        <f t="shared" si="97"/>
        <v>95389.1</v>
      </c>
      <c r="W544" s="53">
        <f t="shared" si="98"/>
        <v>0</v>
      </c>
      <c r="X544" s="54">
        <f t="shared" si="99"/>
        <v>0.99883874345549739</v>
      </c>
      <c r="Y544" s="55">
        <f t="shared" si="100"/>
        <v>0.99883874345549739</v>
      </c>
      <c r="Z544" s="56"/>
    </row>
    <row r="545" spans="1:26" s="2" customFormat="1" ht="71.25" customHeight="1" x14ac:dyDescent="0.25">
      <c r="A545" s="57">
        <v>9</v>
      </c>
      <c r="B545" s="58" t="s">
        <v>22</v>
      </c>
      <c r="C545" s="162"/>
      <c r="D545" s="164"/>
      <c r="E545" s="59"/>
      <c r="F545" s="60"/>
      <c r="G545" s="61"/>
      <c r="H545" s="62"/>
      <c r="I545" s="61"/>
      <c r="J545" s="63"/>
      <c r="K545" s="46">
        <f t="shared" si="96"/>
        <v>0</v>
      </c>
      <c r="L545" s="47">
        <f t="shared" si="96"/>
        <v>0</v>
      </c>
      <c r="M545" s="64"/>
      <c r="N545" s="65"/>
      <c r="O545" s="64"/>
      <c r="P545" s="65"/>
      <c r="Q545" s="66"/>
      <c r="R545" s="67"/>
      <c r="S545" s="66"/>
      <c r="T545" s="67"/>
      <c r="U545" s="46">
        <f t="shared" si="97"/>
        <v>0</v>
      </c>
      <c r="V545" s="52">
        <f t="shared" si="97"/>
        <v>0</v>
      </c>
      <c r="W545" s="53">
        <f t="shared" si="98"/>
        <v>0</v>
      </c>
      <c r="X545" s="54">
        <f t="shared" si="99"/>
        <v>0</v>
      </c>
      <c r="Y545" s="55">
        <f t="shared" si="100"/>
        <v>0</v>
      </c>
      <c r="Z545" s="56"/>
    </row>
    <row r="546" spans="1:26" s="2" customFormat="1" ht="92.25" customHeight="1" x14ac:dyDescent="0.25">
      <c r="A546" s="57">
        <v>10</v>
      </c>
      <c r="B546" s="58" t="s">
        <v>23</v>
      </c>
      <c r="C546" s="162"/>
      <c r="D546" s="164"/>
      <c r="E546" s="59"/>
      <c r="F546" s="60"/>
      <c r="G546" s="61"/>
      <c r="H546" s="62"/>
      <c r="I546" s="61"/>
      <c r="J546" s="63"/>
      <c r="K546" s="46">
        <f t="shared" si="96"/>
        <v>0</v>
      </c>
      <c r="L546" s="47">
        <f t="shared" si="96"/>
        <v>0</v>
      </c>
      <c r="M546" s="64"/>
      <c r="N546" s="65"/>
      <c r="O546" s="64"/>
      <c r="P546" s="65"/>
      <c r="Q546" s="66"/>
      <c r="R546" s="67"/>
      <c r="S546" s="66"/>
      <c r="T546" s="67"/>
      <c r="U546" s="46">
        <f t="shared" si="97"/>
        <v>0</v>
      </c>
      <c r="V546" s="52">
        <f t="shared" si="97"/>
        <v>0</v>
      </c>
      <c r="W546" s="53">
        <f t="shared" si="98"/>
        <v>0</v>
      </c>
      <c r="X546" s="54">
        <f t="shared" si="99"/>
        <v>0</v>
      </c>
      <c r="Y546" s="55">
        <f t="shared" si="100"/>
        <v>0</v>
      </c>
      <c r="Z546" s="56"/>
    </row>
    <row r="547" spans="1:26" s="2" customFormat="1" ht="153.75" customHeight="1" x14ac:dyDescent="0.25">
      <c r="A547" s="57">
        <v>11</v>
      </c>
      <c r="B547" s="58" t="s">
        <v>24</v>
      </c>
      <c r="C547" s="162"/>
      <c r="D547" s="164"/>
      <c r="E547" s="59"/>
      <c r="F547" s="60"/>
      <c r="G547" s="61"/>
      <c r="H547" s="62"/>
      <c r="I547" s="61"/>
      <c r="J547" s="63"/>
      <c r="K547" s="46">
        <f t="shared" si="96"/>
        <v>0</v>
      </c>
      <c r="L547" s="47">
        <f t="shared" si="96"/>
        <v>0</v>
      </c>
      <c r="M547" s="64"/>
      <c r="N547" s="65"/>
      <c r="O547" s="64"/>
      <c r="P547" s="65"/>
      <c r="Q547" s="66"/>
      <c r="R547" s="67"/>
      <c r="S547" s="66"/>
      <c r="T547" s="67"/>
      <c r="U547" s="46">
        <f t="shared" si="97"/>
        <v>0</v>
      </c>
      <c r="V547" s="52">
        <f t="shared" si="97"/>
        <v>0</v>
      </c>
      <c r="W547" s="53">
        <f t="shared" si="98"/>
        <v>0</v>
      </c>
      <c r="X547" s="54">
        <f t="shared" si="99"/>
        <v>0</v>
      </c>
      <c r="Y547" s="55">
        <f t="shared" si="100"/>
        <v>0</v>
      </c>
      <c r="Z547" s="56"/>
    </row>
    <row r="548" spans="1:26" s="2" customFormat="1" ht="87" customHeight="1" x14ac:dyDescent="0.25">
      <c r="A548" s="57">
        <v>12</v>
      </c>
      <c r="B548" s="58" t="s">
        <v>27</v>
      </c>
      <c r="C548" s="162"/>
      <c r="D548" s="164"/>
      <c r="E548" s="59"/>
      <c r="F548" s="60"/>
      <c r="G548" s="61"/>
      <c r="H548" s="62"/>
      <c r="I548" s="61"/>
      <c r="J548" s="63"/>
      <c r="K548" s="46">
        <f t="shared" si="96"/>
        <v>0</v>
      </c>
      <c r="L548" s="47">
        <f t="shared" si="96"/>
        <v>0</v>
      </c>
      <c r="M548" s="64"/>
      <c r="N548" s="65"/>
      <c r="O548" s="64"/>
      <c r="P548" s="65"/>
      <c r="Q548" s="66"/>
      <c r="R548" s="67"/>
      <c r="S548" s="66"/>
      <c r="T548" s="67"/>
      <c r="U548" s="46">
        <f t="shared" si="97"/>
        <v>0</v>
      </c>
      <c r="V548" s="52">
        <f t="shared" si="97"/>
        <v>0</v>
      </c>
      <c r="W548" s="53">
        <f t="shared" si="98"/>
        <v>0</v>
      </c>
      <c r="X548" s="54">
        <f t="shared" si="99"/>
        <v>0</v>
      </c>
      <c r="Y548" s="55">
        <f t="shared" si="100"/>
        <v>0</v>
      </c>
      <c r="Z548" s="56"/>
    </row>
    <row r="549" spans="1:26" s="2" customFormat="1" ht="62.25" customHeight="1" thickBot="1" x14ac:dyDescent="0.3">
      <c r="A549" s="68">
        <v>13</v>
      </c>
      <c r="B549" s="69" t="s">
        <v>25</v>
      </c>
      <c r="C549" s="163"/>
      <c r="D549" s="165"/>
      <c r="E549" s="70"/>
      <c r="F549" s="71"/>
      <c r="G549" s="72"/>
      <c r="H549" s="73"/>
      <c r="I549" s="72"/>
      <c r="J549" s="74"/>
      <c r="K549" s="75">
        <f t="shared" si="96"/>
        <v>0</v>
      </c>
      <c r="L549" s="76">
        <f t="shared" si="96"/>
        <v>0</v>
      </c>
      <c r="M549" s="77"/>
      <c r="N549" s="78"/>
      <c r="O549" s="77"/>
      <c r="P549" s="78"/>
      <c r="Q549" s="79"/>
      <c r="R549" s="80"/>
      <c r="S549" s="79"/>
      <c r="T549" s="80"/>
      <c r="U549" s="46">
        <f t="shared" si="97"/>
        <v>0</v>
      </c>
      <c r="V549" s="52">
        <f t="shared" si="97"/>
        <v>0</v>
      </c>
      <c r="W549" s="53">
        <f t="shared" si="98"/>
        <v>0</v>
      </c>
      <c r="X549" s="54">
        <f t="shared" si="99"/>
        <v>0</v>
      </c>
      <c r="Y549" s="55">
        <f t="shared" si="100"/>
        <v>0</v>
      </c>
      <c r="Z549" s="56"/>
    </row>
    <row r="550" spans="1:26" s="2" customFormat="1" ht="29.25" customHeight="1" thickBot="1" x14ac:dyDescent="0.3">
      <c r="A550" s="144" t="s">
        <v>47</v>
      </c>
      <c r="B550" s="145"/>
      <c r="C550" s="81">
        <f>C537</f>
        <v>95500</v>
      </c>
      <c r="D550" s="81">
        <f>D537</f>
        <v>110.89999999999418</v>
      </c>
      <c r="E550" s="82">
        <f>SUM(E537:E549)</f>
        <v>0</v>
      </c>
      <c r="F550" s="83">
        <f>SUM(F537:F549)</f>
        <v>0</v>
      </c>
      <c r="G550" s="82">
        <f>SUM(G537:G549)</f>
        <v>0</v>
      </c>
      <c r="H550" s="83">
        <f>SUM(H537:H549)</f>
        <v>0</v>
      </c>
      <c r="I550" s="82">
        <f t="shared" ref="I550:V550" si="101">SUM(I537:I549)</f>
        <v>1</v>
      </c>
      <c r="J550" s="83">
        <f t="shared" si="101"/>
        <v>95500</v>
      </c>
      <c r="K550" s="82">
        <f t="shared" si="101"/>
        <v>1</v>
      </c>
      <c r="L550" s="83">
        <f t="shared" si="101"/>
        <v>95500</v>
      </c>
      <c r="M550" s="82">
        <f t="shared" si="101"/>
        <v>0</v>
      </c>
      <c r="N550" s="84">
        <f t="shared" si="101"/>
        <v>0</v>
      </c>
      <c r="O550" s="85">
        <f t="shared" si="101"/>
        <v>0</v>
      </c>
      <c r="P550" s="86">
        <f t="shared" si="101"/>
        <v>0</v>
      </c>
      <c r="Q550" s="85">
        <f t="shared" si="101"/>
        <v>0</v>
      </c>
      <c r="R550" s="87">
        <f t="shared" si="101"/>
        <v>0</v>
      </c>
      <c r="S550" s="85">
        <f t="shared" si="101"/>
        <v>1</v>
      </c>
      <c r="T550" s="87">
        <f t="shared" si="101"/>
        <v>95389.1</v>
      </c>
      <c r="U550" s="85">
        <f t="shared" si="101"/>
        <v>1</v>
      </c>
      <c r="V550" s="87">
        <f t="shared" si="101"/>
        <v>95389.1</v>
      </c>
      <c r="W550" s="88">
        <f>IFERROR(R550/H550,0)</f>
        <v>0</v>
      </c>
      <c r="X550" s="89">
        <f t="shared" si="99"/>
        <v>0.99883874345549739</v>
      </c>
      <c r="Y550" s="89">
        <f t="shared" si="100"/>
        <v>0.99883874345549739</v>
      </c>
    </row>
    <row r="551" spans="1:26" s="2" customFormat="1" ht="29.25" customHeight="1" thickBot="1" x14ac:dyDescent="0.45">
      <c r="A551" s="90"/>
      <c r="B551" s="90"/>
      <c r="C551" s="91"/>
      <c r="D551" s="91"/>
      <c r="E551" s="92"/>
      <c r="F551" s="91"/>
      <c r="G551" s="92"/>
      <c r="H551" s="93"/>
      <c r="I551" s="94"/>
      <c r="J551" s="93"/>
      <c r="K551" s="95"/>
      <c r="L551" s="93"/>
      <c r="M551" s="94"/>
      <c r="N551" s="93"/>
      <c r="O551" s="94"/>
      <c r="P551" s="93"/>
      <c r="Q551" s="94"/>
      <c r="R551" s="93"/>
      <c r="S551" s="94"/>
      <c r="T551" s="96" t="s">
        <v>48</v>
      </c>
      <c r="U551" s="97">
        <v>4.2549000000000001</v>
      </c>
      <c r="V551" s="98">
        <f>V550/U551</f>
        <v>22418.646736703566</v>
      </c>
      <c r="W551" s="99"/>
      <c r="X551" s="99"/>
      <c r="Y551" s="100"/>
    </row>
    <row r="552" spans="1:26" s="2" customFormat="1" ht="15.75" thickTop="1" x14ac:dyDescent="0.25">
      <c r="A552" s="146" t="s">
        <v>49</v>
      </c>
      <c r="B552" s="147"/>
      <c r="C552" s="147"/>
      <c r="D552" s="147"/>
      <c r="E552" s="147"/>
      <c r="F552" s="147"/>
      <c r="G552" s="147"/>
      <c r="H552" s="147"/>
      <c r="I552" s="147"/>
      <c r="J552" s="147"/>
      <c r="K552" s="147"/>
      <c r="L552" s="147"/>
      <c r="M552" s="147"/>
      <c r="N552" s="147"/>
      <c r="O552" s="148"/>
      <c r="P552" s="106"/>
      <c r="U552" s="7"/>
    </row>
    <row r="553" spans="1:26" s="2" customFormat="1" ht="18.75" x14ac:dyDescent="0.3">
      <c r="A553" s="149"/>
      <c r="B553" s="150"/>
      <c r="C553" s="150"/>
      <c r="D553" s="150"/>
      <c r="E553" s="150"/>
      <c r="F553" s="150"/>
      <c r="G553" s="150"/>
      <c r="H553" s="150"/>
      <c r="I553" s="150"/>
      <c r="J553" s="150"/>
      <c r="K553" s="150"/>
      <c r="L553" s="150"/>
      <c r="M553" s="150"/>
      <c r="N553" s="150"/>
      <c r="O553" s="151"/>
      <c r="P553" s="106"/>
      <c r="T553" s="101"/>
      <c r="U553" s="7"/>
    </row>
    <row r="554" spans="1:26" s="2" customFormat="1" ht="15.75" x14ac:dyDescent="0.25">
      <c r="A554" s="149"/>
      <c r="B554" s="150"/>
      <c r="C554" s="150"/>
      <c r="D554" s="150"/>
      <c r="E554" s="150"/>
      <c r="F554" s="150"/>
      <c r="G554" s="150"/>
      <c r="H554" s="150"/>
      <c r="I554" s="150"/>
      <c r="J554" s="150"/>
      <c r="K554" s="150"/>
      <c r="L554" s="150"/>
      <c r="M554" s="150"/>
      <c r="N554" s="150"/>
      <c r="O554" s="151"/>
      <c r="P554" s="106"/>
      <c r="S554" s="102"/>
      <c r="T554" s="103"/>
      <c r="U554" s="7"/>
    </row>
    <row r="555" spans="1:26" s="2" customFormat="1" ht="15.75" x14ac:dyDescent="0.25">
      <c r="A555" s="149"/>
      <c r="B555" s="150"/>
      <c r="C555" s="150"/>
      <c r="D555" s="150"/>
      <c r="E555" s="150"/>
      <c r="F555" s="150"/>
      <c r="G555" s="150"/>
      <c r="H555" s="150"/>
      <c r="I555" s="150"/>
      <c r="J555" s="150"/>
      <c r="K555" s="150"/>
      <c r="L555" s="150"/>
      <c r="M555" s="150"/>
      <c r="N555" s="150"/>
      <c r="O555" s="151"/>
      <c r="P555" s="106"/>
      <c r="S555" s="102"/>
      <c r="T555" s="104"/>
      <c r="U555" s="7"/>
    </row>
    <row r="556" spans="1:26" s="2" customFormat="1" ht="15.75" x14ac:dyDescent="0.25">
      <c r="A556" s="149"/>
      <c r="B556" s="150"/>
      <c r="C556" s="150"/>
      <c r="D556" s="150"/>
      <c r="E556" s="150"/>
      <c r="F556" s="150"/>
      <c r="G556" s="150"/>
      <c r="H556" s="150"/>
      <c r="I556" s="150"/>
      <c r="J556" s="150"/>
      <c r="K556" s="150"/>
      <c r="L556" s="150"/>
      <c r="M556" s="150"/>
      <c r="N556" s="150"/>
      <c r="O556" s="151"/>
      <c r="P556" s="106"/>
      <c r="S556" s="102"/>
      <c r="T556" s="104"/>
      <c r="U556" s="7"/>
    </row>
    <row r="557" spans="1:26" s="2" customFormat="1" ht="15.75" x14ac:dyDescent="0.25">
      <c r="A557" s="149"/>
      <c r="B557" s="150"/>
      <c r="C557" s="150"/>
      <c r="D557" s="150"/>
      <c r="E557" s="150"/>
      <c r="F557" s="150"/>
      <c r="G557" s="150"/>
      <c r="H557" s="150"/>
      <c r="I557" s="150"/>
      <c r="J557" s="150"/>
      <c r="K557" s="150"/>
      <c r="L557" s="150"/>
      <c r="M557" s="150"/>
      <c r="N557" s="150"/>
      <c r="O557" s="151"/>
      <c r="P557" s="106"/>
      <c r="S557" s="102"/>
      <c r="T557" s="104"/>
      <c r="U557" s="7"/>
    </row>
    <row r="558" spans="1:26" s="2" customFormat="1" ht="15.75" x14ac:dyDescent="0.25">
      <c r="A558" s="149"/>
      <c r="B558" s="150"/>
      <c r="C558" s="150"/>
      <c r="D558" s="150"/>
      <c r="E558" s="150"/>
      <c r="F558" s="150"/>
      <c r="G558" s="150"/>
      <c r="H558" s="150"/>
      <c r="I558" s="150"/>
      <c r="J558" s="150"/>
      <c r="K558" s="150"/>
      <c r="L558" s="150"/>
      <c r="M558" s="150"/>
      <c r="N558" s="150"/>
      <c r="O558" s="151"/>
      <c r="P558" s="106"/>
      <c r="S558" s="102"/>
      <c r="T558" s="105"/>
      <c r="U558" s="7"/>
    </row>
    <row r="559" spans="1:26" s="2" customFormat="1" x14ac:dyDescent="0.25">
      <c r="A559" s="149"/>
      <c r="B559" s="150"/>
      <c r="C559" s="150"/>
      <c r="D559" s="150"/>
      <c r="E559" s="150"/>
      <c r="F559" s="150"/>
      <c r="G559" s="150"/>
      <c r="H559" s="150"/>
      <c r="I559" s="150"/>
      <c r="J559" s="150"/>
      <c r="K559" s="150"/>
      <c r="L559" s="150"/>
      <c r="M559" s="150"/>
      <c r="N559" s="150"/>
      <c r="O559" s="151"/>
      <c r="P559" s="106"/>
      <c r="U559" s="7"/>
    </row>
    <row r="560" spans="1:26" s="2" customFormat="1" ht="15.75" thickBot="1" x14ac:dyDescent="0.3">
      <c r="A560" s="152"/>
      <c r="B560" s="153"/>
      <c r="C560" s="153"/>
      <c r="D560" s="153"/>
      <c r="E560" s="153"/>
      <c r="F560" s="153"/>
      <c r="G560" s="153"/>
      <c r="H560" s="153"/>
      <c r="I560" s="153"/>
      <c r="J560" s="153"/>
      <c r="K560" s="153"/>
      <c r="L560" s="153"/>
      <c r="M560" s="153"/>
      <c r="N560" s="153"/>
      <c r="O560" s="154"/>
      <c r="P560" s="106"/>
      <c r="U560" s="7"/>
    </row>
    <row r="561" spans="1:38" s="2" customFormat="1" ht="15.75" thickTop="1" x14ac:dyDescent="0.25">
      <c r="E561" s="1"/>
      <c r="F561" s="1"/>
      <c r="K561" s="7"/>
      <c r="U561" s="7"/>
    </row>
    <row r="564" spans="1:38" s="2" customFormat="1" ht="26.25" x14ac:dyDescent="0.4">
      <c r="A564" s="12"/>
      <c r="B564" s="13" t="s">
        <v>66</v>
      </c>
      <c r="C564" s="14"/>
      <c r="D564" s="14"/>
      <c r="E564" s="15"/>
      <c r="F564" s="16"/>
      <c r="G564" s="14"/>
      <c r="H564" s="17"/>
      <c r="I564" s="18"/>
      <c r="J564" s="17"/>
      <c r="K564" s="18"/>
      <c r="L564" s="17"/>
      <c r="M564" s="18"/>
      <c r="N564" s="17"/>
      <c r="O564" s="14"/>
      <c r="P564" s="17"/>
      <c r="Q564" s="14"/>
      <c r="R564" s="17"/>
      <c r="S564" s="18"/>
      <c r="T564" s="17"/>
      <c r="U564" s="14"/>
      <c r="V564" s="17"/>
      <c r="W564" s="17"/>
      <c r="X564" s="18"/>
      <c r="Y564" s="17"/>
      <c r="Z564" s="17"/>
      <c r="AA564" s="18"/>
      <c r="AB564" s="14"/>
      <c r="AC564" s="14"/>
      <c r="AD564" s="14"/>
      <c r="AE564" s="14"/>
      <c r="AF564" s="14"/>
      <c r="AG564" s="18"/>
      <c r="AH564" s="14"/>
      <c r="AI564" s="14"/>
      <c r="AJ564" s="14"/>
      <c r="AK564" s="14"/>
      <c r="AL564" s="14"/>
    </row>
    <row r="565" spans="1:38" ht="15.75" thickBot="1" x14ac:dyDescent="0.3"/>
    <row r="566" spans="1:38" s="2" customFormat="1" ht="52.5" customHeight="1" thickBot="1" x14ac:dyDescent="0.3">
      <c r="A566" s="124" t="s">
        <v>3</v>
      </c>
      <c r="B566" s="125"/>
      <c r="C566" s="128" t="s">
        <v>32</v>
      </c>
      <c r="D566" s="129"/>
      <c r="E566" s="130" t="s">
        <v>0</v>
      </c>
      <c r="F566" s="131"/>
      <c r="G566" s="132" t="s">
        <v>1</v>
      </c>
      <c r="H566" s="132"/>
      <c r="I566" s="132"/>
      <c r="J566" s="132"/>
      <c r="K566" s="132"/>
      <c r="L566" s="133"/>
      <c r="M566" s="134" t="s">
        <v>33</v>
      </c>
      <c r="N566" s="135"/>
      <c r="O566" s="135"/>
      <c r="P566" s="136"/>
      <c r="Q566" s="137" t="s">
        <v>34</v>
      </c>
      <c r="R566" s="138"/>
      <c r="S566" s="138"/>
      <c r="T566" s="138"/>
      <c r="U566" s="138"/>
      <c r="V566" s="139"/>
      <c r="W566" s="107" t="s">
        <v>35</v>
      </c>
      <c r="X566" s="108"/>
      <c r="Y566" s="109"/>
    </row>
    <row r="567" spans="1:38" s="2" customFormat="1" ht="52.5" customHeight="1" thickBot="1" x14ac:dyDescent="0.3">
      <c r="A567" s="126"/>
      <c r="B567" s="127"/>
      <c r="C567" s="110" t="s">
        <v>36</v>
      </c>
      <c r="D567" s="112" t="s">
        <v>37</v>
      </c>
      <c r="E567" s="114" t="s">
        <v>4</v>
      </c>
      <c r="F567" s="114" t="s">
        <v>5</v>
      </c>
      <c r="G567" s="116" t="s">
        <v>6</v>
      </c>
      <c r="H567" s="118" t="s">
        <v>7</v>
      </c>
      <c r="I567" s="118" t="s">
        <v>8</v>
      </c>
      <c r="J567" s="120" t="s">
        <v>9</v>
      </c>
      <c r="K567" s="122" t="s">
        <v>2</v>
      </c>
      <c r="L567" s="123"/>
      <c r="M567" s="140" t="s">
        <v>38</v>
      </c>
      <c r="N567" s="141"/>
      <c r="O567" s="140" t="s">
        <v>39</v>
      </c>
      <c r="P567" s="141"/>
      <c r="Q567" s="142" t="s">
        <v>40</v>
      </c>
      <c r="R567" s="143"/>
      <c r="S567" s="138" t="s">
        <v>41</v>
      </c>
      <c r="T567" s="139"/>
      <c r="U567" s="137" t="s">
        <v>2</v>
      </c>
      <c r="V567" s="139"/>
      <c r="W567" s="155" t="s">
        <v>42</v>
      </c>
      <c r="X567" s="157" t="s">
        <v>43</v>
      </c>
      <c r="Y567" s="109" t="s">
        <v>44</v>
      </c>
    </row>
    <row r="568" spans="1:38" s="2" customFormat="1" ht="139.5" customHeight="1" thickBot="1" x14ac:dyDescent="0.3">
      <c r="A568" s="126"/>
      <c r="B568" s="127"/>
      <c r="C568" s="111"/>
      <c r="D568" s="113"/>
      <c r="E568" s="115"/>
      <c r="F568" s="115"/>
      <c r="G568" s="117"/>
      <c r="H568" s="119"/>
      <c r="I568" s="119"/>
      <c r="J568" s="121"/>
      <c r="K568" s="19" t="s">
        <v>10</v>
      </c>
      <c r="L568" s="20" t="s">
        <v>11</v>
      </c>
      <c r="M568" s="21" t="s">
        <v>12</v>
      </c>
      <c r="N568" s="22" t="s">
        <v>13</v>
      </c>
      <c r="O568" s="21" t="s">
        <v>14</v>
      </c>
      <c r="P568" s="22" t="s">
        <v>15</v>
      </c>
      <c r="Q568" s="23" t="s">
        <v>6</v>
      </c>
      <c r="R568" s="24" t="s">
        <v>7</v>
      </c>
      <c r="S568" s="25" t="s">
        <v>16</v>
      </c>
      <c r="T568" s="26" t="s">
        <v>17</v>
      </c>
      <c r="U568" s="27" t="s">
        <v>18</v>
      </c>
      <c r="V568" s="28" t="s">
        <v>19</v>
      </c>
      <c r="W568" s="156"/>
      <c r="X568" s="158"/>
      <c r="Y568" s="159"/>
    </row>
    <row r="569" spans="1:38" s="2" customFormat="1" ht="38.25" customHeight="1" thickBot="1" x14ac:dyDescent="0.3">
      <c r="A569" s="160">
        <v>1</v>
      </c>
      <c r="B569" s="161"/>
      <c r="C569" s="29">
        <v>2</v>
      </c>
      <c r="D569" s="30">
        <v>3</v>
      </c>
      <c r="E569" s="31">
        <v>4</v>
      </c>
      <c r="F569" s="32">
        <v>5</v>
      </c>
      <c r="G569" s="33">
        <v>6</v>
      </c>
      <c r="H569" s="34">
        <v>7</v>
      </c>
      <c r="I569" s="34">
        <v>8</v>
      </c>
      <c r="J569" s="34">
        <v>9</v>
      </c>
      <c r="K569" s="34">
        <v>10</v>
      </c>
      <c r="L569" s="34">
        <v>11</v>
      </c>
      <c r="M569" s="35">
        <v>12</v>
      </c>
      <c r="N569" s="35">
        <v>13</v>
      </c>
      <c r="O569" s="35">
        <v>14</v>
      </c>
      <c r="P569" s="35">
        <v>15</v>
      </c>
      <c r="Q569" s="36">
        <v>16</v>
      </c>
      <c r="R569" s="36">
        <v>17</v>
      </c>
      <c r="S569" s="36">
        <v>18</v>
      </c>
      <c r="T569" s="36">
        <v>19</v>
      </c>
      <c r="U569" s="36">
        <v>20</v>
      </c>
      <c r="V569" s="36">
        <v>21</v>
      </c>
      <c r="W569" s="37">
        <v>22</v>
      </c>
      <c r="X569" s="37">
        <v>23</v>
      </c>
      <c r="Y569" s="38">
        <v>24</v>
      </c>
    </row>
    <row r="570" spans="1:38" s="2" customFormat="1" ht="108.75" customHeight="1" x14ac:dyDescent="0.25">
      <c r="A570" s="39">
        <v>1</v>
      </c>
      <c r="B570" s="40" t="s">
        <v>45</v>
      </c>
      <c r="C570" s="162">
        <f>L583</f>
        <v>642700</v>
      </c>
      <c r="D570" s="164">
        <f>C570-V583</f>
        <v>0</v>
      </c>
      <c r="E570" s="41"/>
      <c r="F570" s="42"/>
      <c r="G570" s="43"/>
      <c r="H570" s="44"/>
      <c r="I570" s="43"/>
      <c r="J570" s="45"/>
      <c r="K570" s="46">
        <f>G570+I570</f>
        <v>0</v>
      </c>
      <c r="L570" s="47">
        <f>H570+J570</f>
        <v>0</v>
      </c>
      <c r="M570" s="48"/>
      <c r="N570" s="49"/>
      <c r="O570" s="48"/>
      <c r="P570" s="49"/>
      <c r="Q570" s="50"/>
      <c r="R570" s="51"/>
      <c r="S570" s="50"/>
      <c r="T570" s="51"/>
      <c r="U570" s="46">
        <f>Q570+S570</f>
        <v>0</v>
      </c>
      <c r="V570" s="52">
        <f>R570+T570</f>
        <v>0</v>
      </c>
      <c r="W570" s="53">
        <f>IFERROR(R570/H570,0)</f>
        <v>0</v>
      </c>
      <c r="X570" s="54">
        <f>IFERROR((T570+P570)/J570,0)</f>
        <v>0</v>
      </c>
      <c r="Y570" s="55">
        <f>IFERROR((V570+P570)/L570,0)</f>
        <v>0</v>
      </c>
      <c r="Z570" s="56"/>
    </row>
    <row r="571" spans="1:38" s="2" customFormat="1" ht="87" customHeight="1" x14ac:dyDescent="0.25">
      <c r="A571" s="57">
        <v>2</v>
      </c>
      <c r="B571" s="58" t="s">
        <v>29</v>
      </c>
      <c r="C571" s="162"/>
      <c r="D571" s="164"/>
      <c r="E571" s="59"/>
      <c r="F571" s="60"/>
      <c r="G571" s="61"/>
      <c r="H571" s="62"/>
      <c r="I571" s="61"/>
      <c r="J571" s="63"/>
      <c r="K571" s="46">
        <f t="shared" ref="K571:L582" si="102">G571+I571</f>
        <v>0</v>
      </c>
      <c r="L571" s="47">
        <f t="shared" si="102"/>
        <v>0</v>
      </c>
      <c r="M571" s="64"/>
      <c r="N571" s="65"/>
      <c r="O571" s="64"/>
      <c r="P571" s="65"/>
      <c r="Q571" s="66"/>
      <c r="R571" s="67"/>
      <c r="S571" s="66"/>
      <c r="T571" s="67"/>
      <c r="U571" s="46">
        <f t="shared" ref="U571:V582" si="103">Q571+S571</f>
        <v>0</v>
      </c>
      <c r="V571" s="52">
        <f>R571+T571</f>
        <v>0</v>
      </c>
      <c r="W571" s="53">
        <f t="shared" ref="W571:W582" si="104">IFERROR(R571/H571,0)</f>
        <v>0</v>
      </c>
      <c r="X571" s="54">
        <f t="shared" ref="X571:X583" si="105">IFERROR((T571+P571)/J571,0)</f>
        <v>0</v>
      </c>
      <c r="Y571" s="55">
        <f t="shared" ref="Y571:Y583" si="106">IFERROR((V571+P571)/L571,0)</f>
        <v>0</v>
      </c>
      <c r="Z571" s="56"/>
    </row>
    <row r="572" spans="1:38" s="2" customFormat="1" ht="85.5" customHeight="1" x14ac:dyDescent="0.25">
      <c r="A572" s="57">
        <v>3</v>
      </c>
      <c r="B572" s="58" t="s">
        <v>26</v>
      </c>
      <c r="C572" s="162"/>
      <c r="D572" s="164"/>
      <c r="E572" s="59"/>
      <c r="F572" s="60"/>
      <c r="G572" s="61"/>
      <c r="H572" s="62"/>
      <c r="I572" s="61"/>
      <c r="J572" s="63"/>
      <c r="K572" s="46">
        <f t="shared" si="102"/>
        <v>0</v>
      </c>
      <c r="L572" s="47">
        <f t="shared" si="102"/>
        <v>0</v>
      </c>
      <c r="M572" s="64"/>
      <c r="N572" s="65"/>
      <c r="O572" s="64"/>
      <c r="P572" s="65"/>
      <c r="Q572" s="66"/>
      <c r="R572" s="67"/>
      <c r="S572" s="66"/>
      <c r="T572" s="67"/>
      <c r="U572" s="46">
        <f t="shared" si="103"/>
        <v>0</v>
      </c>
      <c r="V572" s="52">
        <f t="shared" si="103"/>
        <v>0</v>
      </c>
      <c r="W572" s="53">
        <f t="shared" si="104"/>
        <v>0</v>
      </c>
      <c r="X572" s="54">
        <f t="shared" si="105"/>
        <v>0</v>
      </c>
      <c r="Y572" s="55">
        <f t="shared" si="106"/>
        <v>0</v>
      </c>
      <c r="Z572" s="56"/>
    </row>
    <row r="573" spans="1:38" s="2" customFormat="1" ht="137.25" customHeight="1" x14ac:dyDescent="0.25">
      <c r="A573" s="57">
        <v>4</v>
      </c>
      <c r="B573" s="58" t="s">
        <v>20</v>
      </c>
      <c r="C573" s="162"/>
      <c r="D573" s="164"/>
      <c r="E573" s="59"/>
      <c r="F573" s="60"/>
      <c r="G573" s="61"/>
      <c r="H573" s="62"/>
      <c r="I573" s="61"/>
      <c r="J573" s="63"/>
      <c r="K573" s="46">
        <f t="shared" si="102"/>
        <v>0</v>
      </c>
      <c r="L573" s="47">
        <f t="shared" si="102"/>
        <v>0</v>
      </c>
      <c r="M573" s="64"/>
      <c r="N573" s="65"/>
      <c r="O573" s="64"/>
      <c r="P573" s="65"/>
      <c r="Q573" s="66"/>
      <c r="R573" s="67"/>
      <c r="S573" s="66"/>
      <c r="T573" s="67"/>
      <c r="U573" s="46">
        <f t="shared" si="103"/>
        <v>0</v>
      </c>
      <c r="V573" s="52">
        <f t="shared" si="103"/>
        <v>0</v>
      </c>
      <c r="W573" s="53">
        <f t="shared" si="104"/>
        <v>0</v>
      </c>
      <c r="X573" s="54">
        <f t="shared" si="105"/>
        <v>0</v>
      </c>
      <c r="Y573" s="55">
        <f t="shared" si="106"/>
        <v>0</v>
      </c>
      <c r="Z573" s="56"/>
    </row>
    <row r="574" spans="1:38" s="2" customFormat="1" ht="171.75" customHeight="1" x14ac:dyDescent="0.25">
      <c r="A574" s="57">
        <v>5</v>
      </c>
      <c r="B574" s="58" t="s">
        <v>30</v>
      </c>
      <c r="C574" s="162"/>
      <c r="D574" s="164"/>
      <c r="E574" s="59"/>
      <c r="F574" s="60"/>
      <c r="G574" s="61"/>
      <c r="H574" s="62"/>
      <c r="I574" s="61"/>
      <c r="J574" s="63"/>
      <c r="K574" s="46">
        <f t="shared" si="102"/>
        <v>0</v>
      </c>
      <c r="L574" s="47">
        <f t="shared" si="102"/>
        <v>0</v>
      </c>
      <c r="M574" s="64"/>
      <c r="N574" s="65"/>
      <c r="O574" s="64"/>
      <c r="P574" s="65"/>
      <c r="Q574" s="66"/>
      <c r="R574" s="67"/>
      <c r="S574" s="66"/>
      <c r="T574" s="67"/>
      <c r="U574" s="46">
        <f t="shared" si="103"/>
        <v>0</v>
      </c>
      <c r="V574" s="52">
        <f t="shared" si="103"/>
        <v>0</v>
      </c>
      <c r="W574" s="53">
        <f t="shared" si="104"/>
        <v>0</v>
      </c>
      <c r="X574" s="54">
        <f t="shared" si="105"/>
        <v>0</v>
      </c>
      <c r="Y574" s="55">
        <f t="shared" si="106"/>
        <v>0</v>
      </c>
      <c r="Z574" s="56"/>
    </row>
    <row r="575" spans="1:38" s="2" customFormat="1" ht="116.25" customHeight="1" x14ac:dyDescent="0.25">
      <c r="A575" s="57">
        <v>6</v>
      </c>
      <c r="B575" s="58" t="s">
        <v>21</v>
      </c>
      <c r="C575" s="162"/>
      <c r="D575" s="164"/>
      <c r="E575" s="59"/>
      <c r="F575" s="60"/>
      <c r="G575" s="61"/>
      <c r="H575" s="62"/>
      <c r="I575" s="61"/>
      <c r="J575" s="63"/>
      <c r="K575" s="46">
        <f t="shared" si="102"/>
        <v>0</v>
      </c>
      <c r="L575" s="47">
        <f t="shared" si="102"/>
        <v>0</v>
      </c>
      <c r="M575" s="64"/>
      <c r="N575" s="65"/>
      <c r="O575" s="64"/>
      <c r="P575" s="65"/>
      <c r="Q575" s="66"/>
      <c r="R575" s="67"/>
      <c r="S575" s="66"/>
      <c r="T575" s="67"/>
      <c r="U575" s="46">
        <f t="shared" si="103"/>
        <v>0</v>
      </c>
      <c r="V575" s="52">
        <f t="shared" si="103"/>
        <v>0</v>
      </c>
      <c r="W575" s="53">
        <f t="shared" si="104"/>
        <v>0</v>
      </c>
      <c r="X575" s="54">
        <f t="shared" si="105"/>
        <v>0</v>
      </c>
      <c r="Y575" s="55">
        <f t="shared" si="106"/>
        <v>0</v>
      </c>
      <c r="Z575" s="56"/>
    </row>
    <row r="576" spans="1:38" s="2" customFormat="1" ht="65.25" customHeight="1" x14ac:dyDescent="0.25">
      <c r="A576" s="57">
        <v>7</v>
      </c>
      <c r="B576" s="58" t="s">
        <v>28</v>
      </c>
      <c r="C576" s="162"/>
      <c r="D576" s="164"/>
      <c r="E576" s="59"/>
      <c r="F576" s="60"/>
      <c r="G576" s="61"/>
      <c r="H576" s="62"/>
      <c r="I576" s="61"/>
      <c r="J576" s="63"/>
      <c r="K576" s="46">
        <f t="shared" si="102"/>
        <v>0</v>
      </c>
      <c r="L576" s="47">
        <f t="shared" si="102"/>
        <v>0</v>
      </c>
      <c r="M576" s="64"/>
      <c r="N576" s="65"/>
      <c r="O576" s="64"/>
      <c r="P576" s="65"/>
      <c r="Q576" s="66"/>
      <c r="R576" s="67"/>
      <c r="S576" s="66"/>
      <c r="T576" s="67"/>
      <c r="U576" s="46">
        <f t="shared" si="103"/>
        <v>0</v>
      </c>
      <c r="V576" s="52">
        <f t="shared" si="103"/>
        <v>0</v>
      </c>
      <c r="W576" s="53">
        <f t="shared" si="104"/>
        <v>0</v>
      </c>
      <c r="X576" s="54">
        <f t="shared" si="105"/>
        <v>0</v>
      </c>
      <c r="Y576" s="55">
        <f t="shared" si="106"/>
        <v>0</v>
      </c>
      <c r="Z576" s="56"/>
    </row>
    <row r="577" spans="1:26" s="2" customFormat="1" ht="59.25" customHeight="1" x14ac:dyDescent="0.25">
      <c r="A577" s="57">
        <v>8</v>
      </c>
      <c r="B577" s="58" t="s">
        <v>46</v>
      </c>
      <c r="C577" s="162"/>
      <c r="D577" s="164"/>
      <c r="E577" s="59"/>
      <c r="F577" s="60"/>
      <c r="G577" s="61"/>
      <c r="H577" s="62"/>
      <c r="I577" s="61">
        <v>5</v>
      </c>
      <c r="J577" s="63">
        <v>642700</v>
      </c>
      <c r="K577" s="46">
        <f t="shared" si="102"/>
        <v>5</v>
      </c>
      <c r="L577" s="47">
        <f t="shared" si="102"/>
        <v>642700</v>
      </c>
      <c r="M577" s="64"/>
      <c r="N577" s="65"/>
      <c r="O577" s="64">
        <v>0</v>
      </c>
      <c r="P577" s="65">
        <v>0</v>
      </c>
      <c r="Q577" s="66"/>
      <c r="R577" s="67"/>
      <c r="S577" s="66">
        <v>5</v>
      </c>
      <c r="T577" s="67">
        <v>642700</v>
      </c>
      <c r="U577" s="46">
        <f t="shared" si="103"/>
        <v>5</v>
      </c>
      <c r="V577" s="52">
        <f t="shared" si="103"/>
        <v>642700</v>
      </c>
      <c r="W577" s="53">
        <f t="shared" si="104"/>
        <v>0</v>
      </c>
      <c r="X577" s="54">
        <f t="shared" si="105"/>
        <v>1</v>
      </c>
      <c r="Y577" s="55">
        <f t="shared" si="106"/>
        <v>1</v>
      </c>
      <c r="Z577" s="56"/>
    </row>
    <row r="578" spans="1:26" s="2" customFormat="1" ht="71.25" customHeight="1" x14ac:dyDescent="0.25">
      <c r="A578" s="57">
        <v>9</v>
      </c>
      <c r="B578" s="58" t="s">
        <v>22</v>
      </c>
      <c r="C578" s="162"/>
      <c r="D578" s="164"/>
      <c r="E578" s="59"/>
      <c r="F578" s="60"/>
      <c r="G578" s="61"/>
      <c r="H578" s="62"/>
      <c r="I578" s="61"/>
      <c r="J578" s="63"/>
      <c r="K578" s="46">
        <f t="shared" si="102"/>
        <v>0</v>
      </c>
      <c r="L578" s="47">
        <f t="shared" si="102"/>
        <v>0</v>
      </c>
      <c r="M578" s="64"/>
      <c r="N578" s="65"/>
      <c r="O578" s="64"/>
      <c r="P578" s="65"/>
      <c r="Q578" s="66"/>
      <c r="R578" s="67"/>
      <c r="S578" s="66"/>
      <c r="T578" s="67"/>
      <c r="U578" s="46">
        <f t="shared" si="103"/>
        <v>0</v>
      </c>
      <c r="V578" s="52">
        <f t="shared" si="103"/>
        <v>0</v>
      </c>
      <c r="W578" s="53">
        <f t="shared" si="104"/>
        <v>0</v>
      </c>
      <c r="X578" s="54">
        <f t="shared" si="105"/>
        <v>0</v>
      </c>
      <c r="Y578" s="55">
        <f t="shared" si="106"/>
        <v>0</v>
      </c>
      <c r="Z578" s="56"/>
    </row>
    <row r="579" spans="1:26" s="2" customFormat="1" ht="92.25" customHeight="1" x14ac:dyDescent="0.25">
      <c r="A579" s="57">
        <v>10</v>
      </c>
      <c r="B579" s="58" t="s">
        <v>23</v>
      </c>
      <c r="C579" s="162"/>
      <c r="D579" s="164"/>
      <c r="E579" s="59"/>
      <c r="F579" s="60"/>
      <c r="G579" s="61"/>
      <c r="H579" s="62"/>
      <c r="I579" s="61"/>
      <c r="J579" s="63"/>
      <c r="K579" s="46">
        <f t="shared" si="102"/>
        <v>0</v>
      </c>
      <c r="L579" s="47">
        <f t="shared" si="102"/>
        <v>0</v>
      </c>
      <c r="M579" s="64"/>
      <c r="N579" s="65"/>
      <c r="O579" s="64"/>
      <c r="P579" s="65"/>
      <c r="Q579" s="66"/>
      <c r="R579" s="67"/>
      <c r="S579" s="66"/>
      <c r="T579" s="67"/>
      <c r="U579" s="46">
        <f t="shared" si="103"/>
        <v>0</v>
      </c>
      <c r="V579" s="52">
        <f t="shared" si="103"/>
        <v>0</v>
      </c>
      <c r="W579" s="53">
        <f t="shared" si="104"/>
        <v>0</v>
      </c>
      <c r="X579" s="54">
        <f t="shared" si="105"/>
        <v>0</v>
      </c>
      <c r="Y579" s="55">
        <f t="shared" si="106"/>
        <v>0</v>
      </c>
      <c r="Z579" s="56"/>
    </row>
    <row r="580" spans="1:26" s="2" customFormat="1" ht="153.75" customHeight="1" x14ac:dyDescent="0.25">
      <c r="A580" s="57">
        <v>11</v>
      </c>
      <c r="B580" s="58" t="s">
        <v>24</v>
      </c>
      <c r="C580" s="162"/>
      <c r="D580" s="164"/>
      <c r="E580" s="59"/>
      <c r="F580" s="60"/>
      <c r="G580" s="61"/>
      <c r="H580" s="62"/>
      <c r="I580" s="61"/>
      <c r="J580" s="63"/>
      <c r="K580" s="46">
        <f t="shared" si="102"/>
        <v>0</v>
      </c>
      <c r="L580" s="47">
        <f t="shared" si="102"/>
        <v>0</v>
      </c>
      <c r="M580" s="64"/>
      <c r="N580" s="65"/>
      <c r="O580" s="64"/>
      <c r="P580" s="65"/>
      <c r="Q580" s="66"/>
      <c r="R580" s="67"/>
      <c r="S580" s="66"/>
      <c r="T580" s="67"/>
      <c r="U580" s="46">
        <f t="shared" si="103"/>
        <v>0</v>
      </c>
      <c r="V580" s="52">
        <f t="shared" si="103"/>
        <v>0</v>
      </c>
      <c r="W580" s="53">
        <f t="shared" si="104"/>
        <v>0</v>
      </c>
      <c r="X580" s="54">
        <f t="shared" si="105"/>
        <v>0</v>
      </c>
      <c r="Y580" s="55">
        <f t="shared" si="106"/>
        <v>0</v>
      </c>
      <c r="Z580" s="56"/>
    </row>
    <row r="581" spans="1:26" s="2" customFormat="1" ht="87" customHeight="1" x14ac:dyDescent="0.25">
      <c r="A581" s="57">
        <v>12</v>
      </c>
      <c r="B581" s="58" t="s">
        <v>27</v>
      </c>
      <c r="C581" s="162"/>
      <c r="D581" s="164"/>
      <c r="E581" s="59"/>
      <c r="F581" s="60"/>
      <c r="G581" s="61"/>
      <c r="H581" s="62"/>
      <c r="I581" s="61"/>
      <c r="J581" s="63"/>
      <c r="K581" s="46">
        <f t="shared" si="102"/>
        <v>0</v>
      </c>
      <c r="L581" s="47">
        <f t="shared" si="102"/>
        <v>0</v>
      </c>
      <c r="M581" s="64"/>
      <c r="N581" s="65"/>
      <c r="O581" s="64"/>
      <c r="P581" s="65"/>
      <c r="Q581" s="66"/>
      <c r="R581" s="67"/>
      <c r="S581" s="66"/>
      <c r="T581" s="67"/>
      <c r="U581" s="46">
        <f t="shared" si="103"/>
        <v>0</v>
      </c>
      <c r="V581" s="52">
        <f t="shared" si="103"/>
        <v>0</v>
      </c>
      <c r="W581" s="53">
        <f t="shared" si="104"/>
        <v>0</v>
      </c>
      <c r="X581" s="54">
        <f t="shared" si="105"/>
        <v>0</v>
      </c>
      <c r="Y581" s="55">
        <f t="shared" si="106"/>
        <v>0</v>
      </c>
      <c r="Z581" s="56"/>
    </row>
    <row r="582" spans="1:26" s="2" customFormat="1" ht="62.25" customHeight="1" thickBot="1" x14ac:dyDescent="0.3">
      <c r="A582" s="68">
        <v>13</v>
      </c>
      <c r="B582" s="69" t="s">
        <v>25</v>
      </c>
      <c r="C582" s="163"/>
      <c r="D582" s="165"/>
      <c r="E582" s="70"/>
      <c r="F582" s="71"/>
      <c r="G582" s="72"/>
      <c r="H582" s="73"/>
      <c r="I582" s="72"/>
      <c r="J582" s="74"/>
      <c r="K582" s="75">
        <f t="shared" si="102"/>
        <v>0</v>
      </c>
      <c r="L582" s="76">
        <f t="shared" si="102"/>
        <v>0</v>
      </c>
      <c r="M582" s="77"/>
      <c r="N582" s="78"/>
      <c r="O582" s="77"/>
      <c r="P582" s="78"/>
      <c r="Q582" s="79"/>
      <c r="R582" s="80"/>
      <c r="S582" s="79"/>
      <c r="T582" s="80"/>
      <c r="U582" s="46">
        <f t="shared" si="103"/>
        <v>0</v>
      </c>
      <c r="V582" s="52">
        <f t="shared" si="103"/>
        <v>0</v>
      </c>
      <c r="W582" s="53">
        <f t="shared" si="104"/>
        <v>0</v>
      </c>
      <c r="X582" s="54">
        <f t="shared" si="105"/>
        <v>0</v>
      </c>
      <c r="Y582" s="55">
        <f t="shared" si="106"/>
        <v>0</v>
      </c>
      <c r="Z582" s="56"/>
    </row>
    <row r="583" spans="1:26" s="2" customFormat="1" ht="29.25" customHeight="1" thickBot="1" x14ac:dyDescent="0.3">
      <c r="A583" s="144" t="s">
        <v>47</v>
      </c>
      <c r="B583" s="145"/>
      <c r="C583" s="81">
        <f>C570</f>
        <v>642700</v>
      </c>
      <c r="D583" s="81">
        <f>D570</f>
        <v>0</v>
      </c>
      <c r="E583" s="82">
        <f>SUM(E570:E582)</f>
        <v>0</v>
      </c>
      <c r="F583" s="83">
        <f>SUM(F570:F582)</f>
        <v>0</v>
      </c>
      <c r="G583" s="82">
        <f>SUM(G570:G582)</f>
        <v>0</v>
      </c>
      <c r="H583" s="83">
        <f>SUM(H570:H582)</f>
        <v>0</v>
      </c>
      <c r="I583" s="82">
        <f t="shared" ref="I583:V583" si="107">SUM(I570:I582)</f>
        <v>5</v>
      </c>
      <c r="J583" s="83">
        <f t="shared" si="107"/>
        <v>642700</v>
      </c>
      <c r="K583" s="82">
        <f t="shared" si="107"/>
        <v>5</v>
      </c>
      <c r="L583" s="83">
        <f t="shared" si="107"/>
        <v>642700</v>
      </c>
      <c r="M583" s="82">
        <f t="shared" si="107"/>
        <v>0</v>
      </c>
      <c r="N583" s="84">
        <f t="shared" si="107"/>
        <v>0</v>
      </c>
      <c r="O583" s="85">
        <f t="shared" si="107"/>
        <v>0</v>
      </c>
      <c r="P583" s="86">
        <f t="shared" si="107"/>
        <v>0</v>
      </c>
      <c r="Q583" s="85">
        <f t="shared" si="107"/>
        <v>0</v>
      </c>
      <c r="R583" s="87">
        <f t="shared" si="107"/>
        <v>0</v>
      </c>
      <c r="S583" s="85">
        <f t="shared" si="107"/>
        <v>5</v>
      </c>
      <c r="T583" s="87">
        <f t="shared" si="107"/>
        <v>642700</v>
      </c>
      <c r="U583" s="85">
        <f t="shared" si="107"/>
        <v>5</v>
      </c>
      <c r="V583" s="87">
        <f t="shared" si="107"/>
        <v>642700</v>
      </c>
      <c r="W583" s="88">
        <f>IFERROR(R583/H583,0)</f>
        <v>0</v>
      </c>
      <c r="X583" s="89">
        <f t="shared" si="105"/>
        <v>1</v>
      </c>
      <c r="Y583" s="89">
        <f t="shared" si="106"/>
        <v>1</v>
      </c>
    </row>
    <row r="584" spans="1:26" s="2" customFormat="1" ht="29.25" customHeight="1" thickBot="1" x14ac:dyDescent="0.45">
      <c r="A584" s="90"/>
      <c r="B584" s="90"/>
      <c r="C584" s="91"/>
      <c r="D584" s="91"/>
      <c r="E584" s="92"/>
      <c r="F584" s="91"/>
      <c r="G584" s="92"/>
      <c r="H584" s="93"/>
      <c r="I584" s="94"/>
      <c r="J584" s="93"/>
      <c r="K584" s="95"/>
      <c r="L584" s="93"/>
      <c r="M584" s="94"/>
      <c r="N584" s="93"/>
      <c r="O584" s="94"/>
      <c r="P584" s="93"/>
      <c r="Q584" s="94"/>
      <c r="R584" s="93"/>
      <c r="S584" s="94"/>
      <c r="T584" s="96" t="s">
        <v>48</v>
      </c>
      <c r="U584" s="97">
        <v>4.2549000000000001</v>
      </c>
      <c r="V584" s="98">
        <f>V583/U584</f>
        <v>151049.37836376883</v>
      </c>
      <c r="W584" s="99"/>
      <c r="X584" s="99"/>
      <c r="Y584" s="100"/>
    </row>
    <row r="585" spans="1:26" s="2" customFormat="1" ht="15.75" thickTop="1" x14ac:dyDescent="0.25">
      <c r="A585" s="146" t="s">
        <v>49</v>
      </c>
      <c r="B585" s="147"/>
      <c r="C585" s="147"/>
      <c r="D585" s="147"/>
      <c r="E585" s="147"/>
      <c r="F585" s="147"/>
      <c r="G585" s="147"/>
      <c r="H585" s="147"/>
      <c r="I585" s="147"/>
      <c r="J585" s="147"/>
      <c r="K585" s="147"/>
      <c r="L585" s="147"/>
      <c r="M585" s="147"/>
      <c r="N585" s="147"/>
      <c r="O585" s="148"/>
      <c r="P585" s="106"/>
      <c r="U585" s="7"/>
    </row>
    <row r="586" spans="1:26" s="2" customFormat="1" ht="18.75" x14ac:dyDescent="0.3">
      <c r="A586" s="149"/>
      <c r="B586" s="150"/>
      <c r="C586" s="150"/>
      <c r="D586" s="150"/>
      <c r="E586" s="150"/>
      <c r="F586" s="150"/>
      <c r="G586" s="150"/>
      <c r="H586" s="150"/>
      <c r="I586" s="150"/>
      <c r="J586" s="150"/>
      <c r="K586" s="150"/>
      <c r="L586" s="150"/>
      <c r="M586" s="150"/>
      <c r="N586" s="150"/>
      <c r="O586" s="151"/>
      <c r="P586" s="106"/>
      <c r="T586" s="101"/>
      <c r="U586" s="7"/>
    </row>
    <row r="587" spans="1:26" s="2" customFormat="1" ht="15.75" x14ac:dyDescent="0.25">
      <c r="A587" s="149"/>
      <c r="B587" s="150"/>
      <c r="C587" s="150"/>
      <c r="D587" s="150"/>
      <c r="E587" s="150"/>
      <c r="F587" s="150"/>
      <c r="G587" s="150"/>
      <c r="H587" s="150"/>
      <c r="I587" s="150"/>
      <c r="J587" s="150"/>
      <c r="K587" s="150"/>
      <c r="L587" s="150"/>
      <c r="M587" s="150"/>
      <c r="N587" s="150"/>
      <c r="O587" s="151"/>
      <c r="P587" s="106"/>
      <c r="S587" s="102"/>
      <c r="T587" s="103"/>
      <c r="U587" s="7"/>
    </row>
    <row r="588" spans="1:26" s="2" customFormat="1" ht="15.75" x14ac:dyDescent="0.25">
      <c r="A588" s="149"/>
      <c r="B588" s="150"/>
      <c r="C588" s="150"/>
      <c r="D588" s="150"/>
      <c r="E588" s="150"/>
      <c r="F588" s="150"/>
      <c r="G588" s="150"/>
      <c r="H588" s="150"/>
      <c r="I588" s="150"/>
      <c r="J588" s="150"/>
      <c r="K588" s="150"/>
      <c r="L588" s="150"/>
      <c r="M588" s="150"/>
      <c r="N588" s="150"/>
      <c r="O588" s="151"/>
      <c r="P588" s="106"/>
      <c r="S588" s="102"/>
      <c r="T588" s="104"/>
      <c r="U588" s="7"/>
    </row>
    <row r="589" spans="1:26" s="2" customFormat="1" ht="15.75" x14ac:dyDescent="0.25">
      <c r="A589" s="149"/>
      <c r="B589" s="150"/>
      <c r="C589" s="150"/>
      <c r="D589" s="150"/>
      <c r="E589" s="150"/>
      <c r="F589" s="150"/>
      <c r="G589" s="150"/>
      <c r="H589" s="150"/>
      <c r="I589" s="150"/>
      <c r="J589" s="150"/>
      <c r="K589" s="150"/>
      <c r="L589" s="150"/>
      <c r="M589" s="150"/>
      <c r="N589" s="150"/>
      <c r="O589" s="151"/>
      <c r="P589" s="106"/>
      <c r="S589" s="102"/>
      <c r="T589" s="104"/>
      <c r="U589" s="7"/>
    </row>
    <row r="590" spans="1:26" s="2" customFormat="1" ht="15.75" x14ac:dyDescent="0.25">
      <c r="A590" s="149"/>
      <c r="B590" s="150"/>
      <c r="C590" s="150"/>
      <c r="D590" s="150"/>
      <c r="E590" s="150"/>
      <c r="F590" s="150"/>
      <c r="G590" s="150"/>
      <c r="H590" s="150"/>
      <c r="I590" s="150"/>
      <c r="J590" s="150"/>
      <c r="K590" s="150"/>
      <c r="L590" s="150"/>
      <c r="M590" s="150"/>
      <c r="N590" s="150"/>
      <c r="O590" s="151"/>
      <c r="P590" s="106"/>
      <c r="S590" s="102"/>
      <c r="T590" s="104"/>
      <c r="U590" s="7"/>
    </row>
    <row r="591" spans="1:26" s="2" customFormat="1" ht="15.75" x14ac:dyDescent="0.25">
      <c r="A591" s="149"/>
      <c r="B591" s="150"/>
      <c r="C591" s="150"/>
      <c r="D591" s="150"/>
      <c r="E591" s="150"/>
      <c r="F591" s="150"/>
      <c r="G591" s="150"/>
      <c r="H591" s="150"/>
      <c r="I591" s="150"/>
      <c r="J591" s="150"/>
      <c r="K591" s="150"/>
      <c r="L591" s="150"/>
      <c r="M591" s="150"/>
      <c r="N591" s="150"/>
      <c r="O591" s="151"/>
      <c r="P591" s="106"/>
      <c r="S591" s="102"/>
      <c r="T591" s="105"/>
      <c r="U591" s="7"/>
    </row>
    <row r="592" spans="1:26" s="2" customFormat="1" x14ac:dyDescent="0.25">
      <c r="A592" s="149"/>
      <c r="B592" s="150"/>
      <c r="C592" s="150"/>
      <c r="D592" s="150"/>
      <c r="E592" s="150"/>
      <c r="F592" s="150"/>
      <c r="G592" s="150"/>
      <c r="H592" s="150"/>
      <c r="I592" s="150"/>
      <c r="J592" s="150"/>
      <c r="K592" s="150"/>
      <c r="L592" s="150"/>
      <c r="M592" s="150"/>
      <c r="N592" s="150"/>
      <c r="O592" s="151"/>
      <c r="P592" s="106"/>
      <c r="U592" s="7"/>
    </row>
    <row r="593" spans="1:38" s="2" customFormat="1" ht="15.75" thickBot="1" x14ac:dyDescent="0.3">
      <c r="A593" s="152"/>
      <c r="B593" s="153"/>
      <c r="C593" s="153"/>
      <c r="D593" s="153"/>
      <c r="E593" s="153"/>
      <c r="F593" s="153"/>
      <c r="G593" s="153"/>
      <c r="H593" s="153"/>
      <c r="I593" s="153"/>
      <c r="J593" s="153"/>
      <c r="K593" s="153"/>
      <c r="L593" s="153"/>
      <c r="M593" s="153"/>
      <c r="N593" s="153"/>
      <c r="O593" s="154"/>
      <c r="P593" s="106"/>
      <c r="U593" s="7"/>
    </row>
    <row r="594" spans="1:38" s="2" customFormat="1" ht="15.75" thickTop="1" x14ac:dyDescent="0.25">
      <c r="E594" s="1"/>
      <c r="F594" s="1"/>
      <c r="K594" s="7"/>
      <c r="U594" s="7"/>
    </row>
    <row r="597" spans="1:38" s="2" customFormat="1" ht="26.25" x14ac:dyDescent="0.4">
      <c r="A597" s="12"/>
      <c r="B597" s="13" t="s">
        <v>67</v>
      </c>
      <c r="C597" s="14"/>
      <c r="D597" s="14"/>
      <c r="E597" s="15"/>
      <c r="F597" s="16"/>
      <c r="G597" s="14"/>
      <c r="H597" s="17"/>
      <c r="I597" s="18"/>
      <c r="J597" s="17"/>
      <c r="K597" s="18"/>
      <c r="L597" s="17"/>
      <c r="M597" s="18"/>
      <c r="N597" s="17"/>
      <c r="O597" s="14"/>
      <c r="P597" s="17"/>
      <c r="Q597" s="14"/>
      <c r="R597" s="17"/>
      <c r="S597" s="18"/>
      <c r="T597" s="17"/>
      <c r="U597" s="14"/>
      <c r="V597" s="17"/>
      <c r="W597" s="17"/>
      <c r="X597" s="18"/>
      <c r="Y597" s="17"/>
      <c r="Z597" s="17"/>
      <c r="AA597" s="18"/>
      <c r="AB597" s="14"/>
      <c r="AC597" s="14"/>
      <c r="AD597" s="14"/>
      <c r="AE597" s="14"/>
      <c r="AF597" s="14"/>
      <c r="AG597" s="18"/>
      <c r="AH597" s="14"/>
      <c r="AI597" s="14"/>
      <c r="AJ597" s="14"/>
      <c r="AK597" s="14"/>
      <c r="AL597" s="14"/>
    </row>
    <row r="598" spans="1:38" ht="15.75" thickBot="1" x14ac:dyDescent="0.3"/>
    <row r="599" spans="1:38" s="2" customFormat="1" ht="52.5" customHeight="1" thickBot="1" x14ac:dyDescent="0.3">
      <c r="A599" s="124" t="s">
        <v>3</v>
      </c>
      <c r="B599" s="125"/>
      <c r="C599" s="128" t="s">
        <v>32</v>
      </c>
      <c r="D599" s="129"/>
      <c r="E599" s="130" t="s">
        <v>0</v>
      </c>
      <c r="F599" s="131"/>
      <c r="G599" s="132" t="s">
        <v>1</v>
      </c>
      <c r="H599" s="132"/>
      <c r="I599" s="132"/>
      <c r="J599" s="132"/>
      <c r="K599" s="132"/>
      <c r="L599" s="133"/>
      <c r="M599" s="134" t="s">
        <v>33</v>
      </c>
      <c r="N599" s="135"/>
      <c r="O599" s="135"/>
      <c r="P599" s="136"/>
      <c r="Q599" s="137" t="s">
        <v>34</v>
      </c>
      <c r="R599" s="138"/>
      <c r="S599" s="138"/>
      <c r="T599" s="138"/>
      <c r="U599" s="138"/>
      <c r="V599" s="139"/>
      <c r="W599" s="107" t="s">
        <v>35</v>
      </c>
      <c r="X599" s="108"/>
      <c r="Y599" s="109"/>
    </row>
    <row r="600" spans="1:38" s="2" customFormat="1" ht="52.5" customHeight="1" thickBot="1" x14ac:dyDescent="0.3">
      <c r="A600" s="126"/>
      <c r="B600" s="127"/>
      <c r="C600" s="110" t="s">
        <v>36</v>
      </c>
      <c r="D600" s="112" t="s">
        <v>37</v>
      </c>
      <c r="E600" s="114" t="s">
        <v>4</v>
      </c>
      <c r="F600" s="114" t="s">
        <v>5</v>
      </c>
      <c r="G600" s="116" t="s">
        <v>6</v>
      </c>
      <c r="H600" s="118" t="s">
        <v>7</v>
      </c>
      <c r="I600" s="118" t="s">
        <v>8</v>
      </c>
      <c r="J600" s="120" t="s">
        <v>9</v>
      </c>
      <c r="K600" s="122" t="s">
        <v>2</v>
      </c>
      <c r="L600" s="123"/>
      <c r="M600" s="140" t="s">
        <v>38</v>
      </c>
      <c r="N600" s="141"/>
      <c r="O600" s="140" t="s">
        <v>39</v>
      </c>
      <c r="P600" s="141"/>
      <c r="Q600" s="142" t="s">
        <v>40</v>
      </c>
      <c r="R600" s="143"/>
      <c r="S600" s="138" t="s">
        <v>41</v>
      </c>
      <c r="T600" s="139"/>
      <c r="U600" s="137" t="s">
        <v>2</v>
      </c>
      <c r="V600" s="139"/>
      <c r="W600" s="155" t="s">
        <v>42</v>
      </c>
      <c r="X600" s="157" t="s">
        <v>43</v>
      </c>
      <c r="Y600" s="109" t="s">
        <v>44</v>
      </c>
    </row>
    <row r="601" spans="1:38" s="2" customFormat="1" ht="139.5" customHeight="1" thickBot="1" x14ac:dyDescent="0.3">
      <c r="A601" s="126"/>
      <c r="B601" s="127"/>
      <c r="C601" s="111"/>
      <c r="D601" s="113"/>
      <c r="E601" s="115"/>
      <c r="F601" s="115"/>
      <c r="G601" s="117"/>
      <c r="H601" s="119"/>
      <c r="I601" s="119"/>
      <c r="J601" s="121"/>
      <c r="K601" s="19" t="s">
        <v>10</v>
      </c>
      <c r="L601" s="20" t="s">
        <v>11</v>
      </c>
      <c r="M601" s="21" t="s">
        <v>12</v>
      </c>
      <c r="N601" s="22" t="s">
        <v>13</v>
      </c>
      <c r="O601" s="21" t="s">
        <v>14</v>
      </c>
      <c r="P601" s="22" t="s">
        <v>15</v>
      </c>
      <c r="Q601" s="23" t="s">
        <v>6</v>
      </c>
      <c r="R601" s="24" t="s">
        <v>7</v>
      </c>
      <c r="S601" s="25" t="s">
        <v>16</v>
      </c>
      <c r="T601" s="26" t="s">
        <v>17</v>
      </c>
      <c r="U601" s="27" t="s">
        <v>18</v>
      </c>
      <c r="V601" s="28" t="s">
        <v>19</v>
      </c>
      <c r="W601" s="156"/>
      <c r="X601" s="158"/>
      <c r="Y601" s="159"/>
    </row>
    <row r="602" spans="1:38" s="2" customFormat="1" ht="38.25" customHeight="1" thickBot="1" x14ac:dyDescent="0.3">
      <c r="A602" s="160">
        <v>1</v>
      </c>
      <c r="B602" s="161"/>
      <c r="C602" s="29">
        <v>2</v>
      </c>
      <c r="D602" s="30">
        <v>3</v>
      </c>
      <c r="E602" s="31">
        <v>4</v>
      </c>
      <c r="F602" s="32">
        <v>5</v>
      </c>
      <c r="G602" s="33">
        <v>6</v>
      </c>
      <c r="H602" s="34">
        <v>7</v>
      </c>
      <c r="I602" s="34">
        <v>8</v>
      </c>
      <c r="J602" s="34">
        <v>9</v>
      </c>
      <c r="K602" s="34">
        <v>10</v>
      </c>
      <c r="L602" s="34">
        <v>11</v>
      </c>
      <c r="M602" s="35">
        <v>12</v>
      </c>
      <c r="N602" s="35">
        <v>13</v>
      </c>
      <c r="O602" s="35">
        <v>14</v>
      </c>
      <c r="P602" s="35">
        <v>15</v>
      </c>
      <c r="Q602" s="36">
        <v>16</v>
      </c>
      <c r="R602" s="36">
        <v>17</v>
      </c>
      <c r="S602" s="36">
        <v>18</v>
      </c>
      <c r="T602" s="36">
        <v>19</v>
      </c>
      <c r="U602" s="36">
        <v>20</v>
      </c>
      <c r="V602" s="36">
        <v>21</v>
      </c>
      <c r="W602" s="37">
        <v>22</v>
      </c>
      <c r="X602" s="37">
        <v>23</v>
      </c>
      <c r="Y602" s="38">
        <v>24</v>
      </c>
    </row>
    <row r="603" spans="1:38" s="2" customFormat="1" ht="108.75" customHeight="1" x14ac:dyDescent="0.25">
      <c r="A603" s="39">
        <v>1</v>
      </c>
      <c r="B603" s="40" t="s">
        <v>45</v>
      </c>
      <c r="C603" s="162">
        <f>L616</f>
        <v>21176753.389999997</v>
      </c>
      <c r="D603" s="164">
        <f>C603-V616</f>
        <v>3958560.3999999985</v>
      </c>
      <c r="E603" s="41"/>
      <c r="F603" s="42"/>
      <c r="G603" s="43"/>
      <c r="H603" s="44"/>
      <c r="I603" s="43"/>
      <c r="J603" s="45"/>
      <c r="K603" s="46">
        <f>G603+I603</f>
        <v>0</v>
      </c>
      <c r="L603" s="47">
        <f>H603+J603</f>
        <v>0</v>
      </c>
      <c r="M603" s="48"/>
      <c r="N603" s="49"/>
      <c r="O603" s="48"/>
      <c r="P603" s="49"/>
      <c r="Q603" s="50"/>
      <c r="R603" s="51"/>
      <c r="S603" s="50"/>
      <c r="T603" s="51"/>
      <c r="U603" s="46">
        <f>Q603+S603</f>
        <v>0</v>
      </c>
      <c r="V603" s="52">
        <f>R603+T603</f>
        <v>0</v>
      </c>
      <c r="W603" s="53">
        <f>IFERROR(R603/H603,0)</f>
        <v>0</v>
      </c>
      <c r="X603" s="54">
        <f>IFERROR((T603+P603)/J603,0)</f>
        <v>0</v>
      </c>
      <c r="Y603" s="55">
        <f>IFERROR((V603+P603)/L603,0)</f>
        <v>0</v>
      </c>
      <c r="Z603" s="56"/>
    </row>
    <row r="604" spans="1:38" s="2" customFormat="1" ht="87" customHeight="1" x14ac:dyDescent="0.25">
      <c r="A604" s="57">
        <v>2</v>
      </c>
      <c r="B604" s="58" t="s">
        <v>29</v>
      </c>
      <c r="C604" s="162"/>
      <c r="D604" s="164"/>
      <c r="E604" s="59">
        <v>0</v>
      </c>
      <c r="F604" s="60">
        <v>0</v>
      </c>
      <c r="G604" s="61">
        <v>0</v>
      </c>
      <c r="H604" s="62">
        <v>0</v>
      </c>
      <c r="I604" s="61">
        <v>9</v>
      </c>
      <c r="J604" s="63">
        <v>1750217.2</v>
      </c>
      <c r="K604" s="46">
        <f t="shared" ref="K604:L615" si="108">G604+I604</f>
        <v>9</v>
      </c>
      <c r="L604" s="47">
        <f t="shared" si="108"/>
        <v>1750217.2</v>
      </c>
      <c r="M604" s="64">
        <v>0</v>
      </c>
      <c r="N604" s="65">
        <v>0</v>
      </c>
      <c r="O604" s="64">
        <v>0</v>
      </c>
      <c r="P604" s="65">
        <v>0</v>
      </c>
      <c r="Q604" s="66">
        <v>0</v>
      </c>
      <c r="R604" s="67">
        <v>0</v>
      </c>
      <c r="S604" s="66">
        <v>8</v>
      </c>
      <c r="T604" s="67">
        <v>1226510.8</v>
      </c>
      <c r="U604" s="46">
        <f t="shared" ref="U604:V615" si="109">Q604+S604</f>
        <v>8</v>
      </c>
      <c r="V604" s="52">
        <f>R604+T604</f>
        <v>1226510.8</v>
      </c>
      <c r="W604" s="53">
        <f t="shared" ref="W604:W615" si="110">IFERROR(R604/H604,0)</f>
        <v>0</v>
      </c>
      <c r="X604" s="54">
        <f t="shared" ref="X604:X616" si="111">IFERROR((T604+P604)/J604,0)</f>
        <v>0.70077633793108651</v>
      </c>
      <c r="Y604" s="55">
        <f t="shared" ref="Y604:Y616" si="112">IFERROR((V604+P604)/L604,0)</f>
        <v>0.70077633793108651</v>
      </c>
      <c r="Z604" s="56"/>
    </row>
    <row r="605" spans="1:38" s="2" customFormat="1" ht="85.5" customHeight="1" x14ac:dyDescent="0.25">
      <c r="A605" s="57">
        <v>3</v>
      </c>
      <c r="B605" s="58" t="s">
        <v>26</v>
      </c>
      <c r="C605" s="162"/>
      <c r="D605" s="164"/>
      <c r="E605" s="59">
        <v>0</v>
      </c>
      <c r="F605" s="60">
        <v>0</v>
      </c>
      <c r="G605" s="61">
        <v>0</v>
      </c>
      <c r="H605" s="62">
        <v>0</v>
      </c>
      <c r="I605" s="61">
        <v>3</v>
      </c>
      <c r="J605" s="63">
        <v>210000</v>
      </c>
      <c r="K605" s="46">
        <f t="shared" si="108"/>
        <v>3</v>
      </c>
      <c r="L605" s="47">
        <f t="shared" si="108"/>
        <v>210000</v>
      </c>
      <c r="M605" s="64">
        <v>0</v>
      </c>
      <c r="N605" s="65">
        <v>0</v>
      </c>
      <c r="O605" s="64">
        <v>0</v>
      </c>
      <c r="P605" s="65">
        <v>0</v>
      </c>
      <c r="Q605" s="66">
        <v>0</v>
      </c>
      <c r="R605" s="67">
        <v>0</v>
      </c>
      <c r="S605" s="66">
        <v>3</v>
      </c>
      <c r="T605" s="67">
        <v>158630.07999999999</v>
      </c>
      <c r="U605" s="46">
        <f t="shared" si="109"/>
        <v>3</v>
      </c>
      <c r="V605" s="52">
        <f t="shared" si="109"/>
        <v>158630.07999999999</v>
      </c>
      <c r="W605" s="53">
        <f t="shared" si="110"/>
        <v>0</v>
      </c>
      <c r="X605" s="54">
        <f t="shared" si="111"/>
        <v>0.75538133333333324</v>
      </c>
      <c r="Y605" s="55">
        <f t="shared" si="112"/>
        <v>0.75538133333333324</v>
      </c>
      <c r="Z605" s="56"/>
    </row>
    <row r="606" spans="1:38" s="2" customFormat="1" ht="137.25" customHeight="1" x14ac:dyDescent="0.25">
      <c r="A606" s="57">
        <v>4</v>
      </c>
      <c r="B606" s="58" t="s">
        <v>20</v>
      </c>
      <c r="C606" s="162"/>
      <c r="D606" s="164"/>
      <c r="E606" s="59">
        <v>6</v>
      </c>
      <c r="F606" s="60">
        <v>1500307.98</v>
      </c>
      <c r="G606" s="61">
        <v>4</v>
      </c>
      <c r="H606" s="62">
        <v>1136629.44</v>
      </c>
      <c r="I606" s="61">
        <v>0</v>
      </c>
      <c r="J606" s="63">
        <v>0</v>
      </c>
      <c r="K606" s="46">
        <f t="shared" si="108"/>
        <v>4</v>
      </c>
      <c r="L606" s="47">
        <f t="shared" si="108"/>
        <v>1136629.44</v>
      </c>
      <c r="M606" s="64">
        <v>0</v>
      </c>
      <c r="N606" s="65">
        <v>0</v>
      </c>
      <c r="O606" s="64">
        <v>0</v>
      </c>
      <c r="P606" s="65">
        <v>0</v>
      </c>
      <c r="Q606" s="66">
        <v>4</v>
      </c>
      <c r="R606" s="67">
        <v>834705.47000000009</v>
      </c>
      <c r="S606" s="66">
        <v>0</v>
      </c>
      <c r="T606" s="67">
        <v>0</v>
      </c>
      <c r="U606" s="46">
        <f t="shared" si="109"/>
        <v>4</v>
      </c>
      <c r="V606" s="52">
        <f t="shared" si="109"/>
        <v>834705.47000000009</v>
      </c>
      <c r="W606" s="53">
        <f t="shared" si="110"/>
        <v>0.73436903939422871</v>
      </c>
      <c r="X606" s="54">
        <f t="shared" si="111"/>
        <v>0</v>
      </c>
      <c r="Y606" s="55">
        <f t="shared" si="112"/>
        <v>0.73436903939422871</v>
      </c>
      <c r="Z606" s="56"/>
    </row>
    <row r="607" spans="1:38" s="2" customFormat="1" ht="171.75" customHeight="1" x14ac:dyDescent="0.25">
      <c r="A607" s="57">
        <v>5</v>
      </c>
      <c r="B607" s="58" t="s">
        <v>30</v>
      </c>
      <c r="C607" s="162"/>
      <c r="D607" s="164"/>
      <c r="E607" s="59"/>
      <c r="F607" s="60"/>
      <c r="G607" s="61"/>
      <c r="H607" s="62"/>
      <c r="I607" s="61"/>
      <c r="J607" s="63"/>
      <c r="K607" s="46">
        <f t="shared" si="108"/>
        <v>0</v>
      </c>
      <c r="L607" s="47">
        <f t="shared" si="108"/>
        <v>0</v>
      </c>
      <c r="M607" s="64"/>
      <c r="N607" s="65"/>
      <c r="O607" s="64"/>
      <c r="P607" s="65"/>
      <c r="Q607" s="66"/>
      <c r="R607" s="67"/>
      <c r="S607" s="66"/>
      <c r="T607" s="67"/>
      <c r="U607" s="46">
        <f t="shared" si="109"/>
        <v>0</v>
      </c>
      <c r="V607" s="52">
        <f t="shared" si="109"/>
        <v>0</v>
      </c>
      <c r="W607" s="53">
        <f t="shared" si="110"/>
        <v>0</v>
      </c>
      <c r="X607" s="54">
        <f t="shared" si="111"/>
        <v>0</v>
      </c>
      <c r="Y607" s="55">
        <f t="shared" si="112"/>
        <v>0</v>
      </c>
      <c r="Z607" s="56"/>
    </row>
    <row r="608" spans="1:38" s="2" customFormat="1" ht="116.25" customHeight="1" x14ac:dyDescent="0.25">
      <c r="A608" s="57">
        <v>6</v>
      </c>
      <c r="B608" s="58" t="s">
        <v>21</v>
      </c>
      <c r="C608" s="162"/>
      <c r="D608" s="164"/>
      <c r="E608" s="59">
        <v>32</v>
      </c>
      <c r="F608" s="60">
        <v>3297679.4</v>
      </c>
      <c r="G608" s="61">
        <v>14</v>
      </c>
      <c r="H608" s="62">
        <v>1729712.01</v>
      </c>
      <c r="I608" s="61">
        <v>12</v>
      </c>
      <c r="J608" s="63">
        <v>5538086</v>
      </c>
      <c r="K608" s="46">
        <f t="shared" si="108"/>
        <v>26</v>
      </c>
      <c r="L608" s="47">
        <f t="shared" si="108"/>
        <v>7267798.0099999998</v>
      </c>
      <c r="M608" s="64">
        <v>0</v>
      </c>
      <c r="N608" s="65">
        <v>0</v>
      </c>
      <c r="O608" s="64">
        <v>0</v>
      </c>
      <c r="P608" s="65">
        <v>0</v>
      </c>
      <c r="Q608" s="66">
        <v>14</v>
      </c>
      <c r="R608" s="67">
        <v>1599598.17</v>
      </c>
      <c r="S608" s="66">
        <v>9</v>
      </c>
      <c r="T608" s="67">
        <v>4226318.18</v>
      </c>
      <c r="U608" s="46">
        <f t="shared" si="109"/>
        <v>23</v>
      </c>
      <c r="V608" s="52">
        <f t="shared" si="109"/>
        <v>5825916.3499999996</v>
      </c>
      <c r="W608" s="53">
        <f t="shared" si="110"/>
        <v>0.9247771656508299</v>
      </c>
      <c r="X608" s="54">
        <f t="shared" si="111"/>
        <v>0.76313697187078711</v>
      </c>
      <c r="Y608" s="55">
        <f t="shared" si="112"/>
        <v>0.80160680607577861</v>
      </c>
      <c r="Z608" s="56"/>
    </row>
    <row r="609" spans="1:26" s="2" customFormat="1" ht="65.25" customHeight="1" x14ac:dyDescent="0.25">
      <c r="A609" s="57">
        <v>7</v>
      </c>
      <c r="B609" s="58" t="s">
        <v>28</v>
      </c>
      <c r="C609" s="162"/>
      <c r="D609" s="164"/>
      <c r="E609" s="59">
        <v>0</v>
      </c>
      <c r="F609" s="60">
        <v>0</v>
      </c>
      <c r="G609" s="61">
        <v>0</v>
      </c>
      <c r="H609" s="62">
        <v>0</v>
      </c>
      <c r="I609" s="61">
        <v>3</v>
      </c>
      <c r="J609" s="63">
        <v>215000</v>
      </c>
      <c r="K609" s="46">
        <f t="shared" si="108"/>
        <v>3</v>
      </c>
      <c r="L609" s="47">
        <f t="shared" si="108"/>
        <v>215000</v>
      </c>
      <c r="M609" s="64">
        <v>0</v>
      </c>
      <c r="N609" s="65">
        <v>0</v>
      </c>
      <c r="O609" s="64">
        <v>0</v>
      </c>
      <c r="P609" s="65">
        <v>0</v>
      </c>
      <c r="Q609" s="66">
        <v>0</v>
      </c>
      <c r="R609" s="67">
        <v>0</v>
      </c>
      <c r="S609" s="66">
        <v>0</v>
      </c>
      <c r="T609" s="67">
        <v>0</v>
      </c>
      <c r="U609" s="46">
        <f t="shared" si="109"/>
        <v>0</v>
      </c>
      <c r="V609" s="52">
        <f t="shared" si="109"/>
        <v>0</v>
      </c>
      <c r="W609" s="53">
        <f t="shared" si="110"/>
        <v>0</v>
      </c>
      <c r="X609" s="54">
        <f t="shared" si="111"/>
        <v>0</v>
      </c>
      <c r="Y609" s="55">
        <f t="shared" si="112"/>
        <v>0</v>
      </c>
      <c r="Z609" s="56"/>
    </row>
    <row r="610" spans="1:26" s="2" customFormat="1" ht="59.25" customHeight="1" x14ac:dyDescent="0.25">
      <c r="A610" s="57">
        <v>8</v>
      </c>
      <c r="B610" s="58" t="s">
        <v>46</v>
      </c>
      <c r="C610" s="162"/>
      <c r="D610" s="164"/>
      <c r="E610" s="59"/>
      <c r="F610" s="60"/>
      <c r="G610" s="61"/>
      <c r="H610" s="62"/>
      <c r="I610" s="61">
        <v>17</v>
      </c>
      <c r="J610" s="63">
        <v>3185813.15</v>
      </c>
      <c r="K610" s="46">
        <f t="shared" si="108"/>
        <v>17</v>
      </c>
      <c r="L610" s="47">
        <f t="shared" si="108"/>
        <v>3185813.15</v>
      </c>
      <c r="M610" s="64"/>
      <c r="N610" s="65"/>
      <c r="O610" s="64">
        <v>0</v>
      </c>
      <c r="P610" s="65">
        <v>0</v>
      </c>
      <c r="Q610" s="66"/>
      <c r="R610" s="67"/>
      <c r="S610" s="66">
        <v>16</v>
      </c>
      <c r="T610" s="67">
        <v>2551857.17</v>
      </c>
      <c r="U610" s="46">
        <f t="shared" si="109"/>
        <v>16</v>
      </c>
      <c r="V610" s="52">
        <f t="shared" si="109"/>
        <v>2551857.17</v>
      </c>
      <c r="W610" s="53">
        <f t="shared" si="110"/>
        <v>0</v>
      </c>
      <c r="X610" s="54">
        <f t="shared" si="111"/>
        <v>0.80100654051227083</v>
      </c>
      <c r="Y610" s="55">
        <f t="shared" si="112"/>
        <v>0.80100654051227083</v>
      </c>
      <c r="Z610" s="56"/>
    </row>
    <row r="611" spans="1:26" s="2" customFormat="1" ht="71.25" customHeight="1" x14ac:dyDescent="0.25">
      <c r="A611" s="57">
        <v>9</v>
      </c>
      <c r="B611" s="58" t="s">
        <v>22</v>
      </c>
      <c r="C611" s="162"/>
      <c r="D611" s="164"/>
      <c r="E611" s="59">
        <v>2</v>
      </c>
      <c r="F611" s="60">
        <v>660765.28</v>
      </c>
      <c r="G611" s="61">
        <v>1</v>
      </c>
      <c r="H611" s="62">
        <v>49023.78</v>
      </c>
      <c r="I611" s="61">
        <v>0</v>
      </c>
      <c r="J611" s="63">
        <v>0</v>
      </c>
      <c r="K611" s="46">
        <f t="shared" si="108"/>
        <v>1</v>
      </c>
      <c r="L611" s="47">
        <f t="shared" si="108"/>
        <v>49023.78</v>
      </c>
      <c r="M611" s="64">
        <v>0</v>
      </c>
      <c r="N611" s="65">
        <v>0</v>
      </c>
      <c r="O611" s="64">
        <v>0</v>
      </c>
      <c r="P611" s="65">
        <v>0</v>
      </c>
      <c r="Q611" s="66">
        <v>1</v>
      </c>
      <c r="R611" s="67">
        <v>47497.13</v>
      </c>
      <c r="S611" s="66">
        <v>0</v>
      </c>
      <c r="T611" s="67">
        <v>0</v>
      </c>
      <c r="U611" s="46">
        <f t="shared" si="109"/>
        <v>1</v>
      </c>
      <c r="V611" s="52">
        <f t="shared" si="109"/>
        <v>47497.13</v>
      </c>
      <c r="W611" s="53">
        <f t="shared" si="110"/>
        <v>0.9688589904736028</v>
      </c>
      <c r="X611" s="54">
        <f t="shared" si="111"/>
        <v>0</v>
      </c>
      <c r="Y611" s="55">
        <f t="shared" si="112"/>
        <v>0.9688589904736028</v>
      </c>
      <c r="Z611" s="56"/>
    </row>
    <row r="612" spans="1:26" s="2" customFormat="1" ht="92.25" customHeight="1" x14ac:dyDescent="0.25">
      <c r="A612" s="57">
        <v>10</v>
      </c>
      <c r="B612" s="58" t="s">
        <v>23</v>
      </c>
      <c r="C612" s="162"/>
      <c r="D612" s="164"/>
      <c r="E612" s="59">
        <v>5</v>
      </c>
      <c r="F612" s="60">
        <v>773072.43</v>
      </c>
      <c r="G612" s="61">
        <v>4</v>
      </c>
      <c r="H612" s="62">
        <v>639916.15</v>
      </c>
      <c r="I612" s="61">
        <v>2</v>
      </c>
      <c r="J612" s="63">
        <v>1059572</v>
      </c>
      <c r="K612" s="46">
        <f t="shared" si="108"/>
        <v>6</v>
      </c>
      <c r="L612" s="47">
        <f t="shared" si="108"/>
        <v>1699488.15</v>
      </c>
      <c r="M612" s="64">
        <v>0</v>
      </c>
      <c r="N612" s="65">
        <v>0</v>
      </c>
      <c r="O612" s="64">
        <v>0</v>
      </c>
      <c r="P612" s="65">
        <v>0</v>
      </c>
      <c r="Q612" s="66">
        <v>4</v>
      </c>
      <c r="R612" s="67">
        <v>593867.35</v>
      </c>
      <c r="S612" s="66">
        <v>2</v>
      </c>
      <c r="T612" s="67">
        <v>1014157.9</v>
      </c>
      <c r="U612" s="46">
        <f t="shared" si="109"/>
        <v>6</v>
      </c>
      <c r="V612" s="52">
        <f t="shared" si="109"/>
        <v>1608025.25</v>
      </c>
      <c r="W612" s="53">
        <f t="shared" si="110"/>
        <v>0.92803932202679984</v>
      </c>
      <c r="X612" s="54">
        <f t="shared" si="111"/>
        <v>0.95713920337645764</v>
      </c>
      <c r="Y612" s="55">
        <f t="shared" si="112"/>
        <v>0.94618209017815158</v>
      </c>
      <c r="Z612" s="56"/>
    </row>
    <row r="613" spans="1:26" s="2" customFormat="1" ht="153.75" customHeight="1" x14ac:dyDescent="0.25">
      <c r="A613" s="57">
        <v>11</v>
      </c>
      <c r="B613" s="58" t="s">
        <v>24</v>
      </c>
      <c r="C613" s="162"/>
      <c r="D613" s="164"/>
      <c r="E613" s="59">
        <v>10</v>
      </c>
      <c r="F613" s="60">
        <v>1828819.35</v>
      </c>
      <c r="G613" s="61">
        <v>5</v>
      </c>
      <c r="H613" s="62">
        <v>903865.01</v>
      </c>
      <c r="I613" s="61">
        <v>2</v>
      </c>
      <c r="J613" s="63">
        <v>399999</v>
      </c>
      <c r="K613" s="46">
        <f t="shared" si="108"/>
        <v>7</v>
      </c>
      <c r="L613" s="47">
        <f t="shared" si="108"/>
        <v>1303864.01</v>
      </c>
      <c r="M613" s="64">
        <v>0</v>
      </c>
      <c r="N613" s="65">
        <v>0</v>
      </c>
      <c r="O613" s="64">
        <v>0</v>
      </c>
      <c r="P613" s="65">
        <v>0</v>
      </c>
      <c r="Q613" s="66">
        <v>5</v>
      </c>
      <c r="R613" s="67">
        <v>770330.13</v>
      </c>
      <c r="S613" s="66">
        <v>2</v>
      </c>
      <c r="T613" s="67">
        <v>309766</v>
      </c>
      <c r="U613" s="46">
        <f t="shared" si="109"/>
        <v>7</v>
      </c>
      <c r="V613" s="52">
        <f t="shared" si="109"/>
        <v>1080096.1299999999</v>
      </c>
      <c r="W613" s="53">
        <f t="shared" si="110"/>
        <v>0.85226236382355369</v>
      </c>
      <c r="X613" s="54">
        <f t="shared" si="111"/>
        <v>0.77441693604234008</v>
      </c>
      <c r="Y613" s="55">
        <f t="shared" si="112"/>
        <v>0.82838096742926426</v>
      </c>
      <c r="Z613" s="56"/>
    </row>
    <row r="614" spans="1:26" s="2" customFormat="1" ht="87" customHeight="1" x14ac:dyDescent="0.25">
      <c r="A614" s="57">
        <v>12</v>
      </c>
      <c r="B614" s="58" t="s">
        <v>27</v>
      </c>
      <c r="C614" s="162"/>
      <c r="D614" s="164"/>
      <c r="E614" s="59">
        <v>4</v>
      </c>
      <c r="F614" s="60">
        <v>1070188.0900000001</v>
      </c>
      <c r="G614" s="61">
        <v>4</v>
      </c>
      <c r="H614" s="62">
        <v>991946.68</v>
      </c>
      <c r="I614" s="61">
        <v>3</v>
      </c>
      <c r="J614" s="63">
        <v>1673000</v>
      </c>
      <c r="K614" s="46">
        <f t="shared" si="108"/>
        <v>7</v>
      </c>
      <c r="L614" s="47">
        <f t="shared" si="108"/>
        <v>2664946.6800000002</v>
      </c>
      <c r="M614" s="64">
        <v>0</v>
      </c>
      <c r="N614" s="65">
        <v>0</v>
      </c>
      <c r="O614" s="64">
        <v>0</v>
      </c>
      <c r="P614" s="65">
        <v>0</v>
      </c>
      <c r="Q614" s="66">
        <v>4</v>
      </c>
      <c r="R614" s="67">
        <v>817391.13</v>
      </c>
      <c r="S614" s="66">
        <v>2</v>
      </c>
      <c r="T614" s="67">
        <v>1647298.02</v>
      </c>
      <c r="U614" s="46">
        <f t="shared" si="109"/>
        <v>6</v>
      </c>
      <c r="V614" s="52">
        <f t="shared" si="109"/>
        <v>2464689.15</v>
      </c>
      <c r="W614" s="53">
        <f t="shared" si="110"/>
        <v>0.82402728541820414</v>
      </c>
      <c r="X614" s="54">
        <f t="shared" si="111"/>
        <v>0.98463719067543332</v>
      </c>
      <c r="Y614" s="55">
        <f t="shared" si="112"/>
        <v>0.92485495807368268</v>
      </c>
      <c r="Z614" s="56"/>
    </row>
    <row r="615" spans="1:26" s="2" customFormat="1" ht="62.25" customHeight="1" thickBot="1" x14ac:dyDescent="0.3">
      <c r="A615" s="68">
        <v>13</v>
      </c>
      <c r="B615" s="69" t="s">
        <v>25</v>
      </c>
      <c r="C615" s="163"/>
      <c r="D615" s="165"/>
      <c r="E615" s="70">
        <v>15</v>
      </c>
      <c r="F615" s="71">
        <v>2349866.7599999998</v>
      </c>
      <c r="G615" s="72">
        <v>10</v>
      </c>
      <c r="H615" s="73">
        <v>1299972.97</v>
      </c>
      <c r="I615" s="72">
        <v>4</v>
      </c>
      <c r="J615" s="74">
        <v>394000</v>
      </c>
      <c r="K615" s="75">
        <f t="shared" si="108"/>
        <v>14</v>
      </c>
      <c r="L615" s="76">
        <f t="shared" si="108"/>
        <v>1693972.97</v>
      </c>
      <c r="M615" s="77">
        <v>0</v>
      </c>
      <c r="N615" s="78">
        <v>0</v>
      </c>
      <c r="O615" s="77">
        <v>0</v>
      </c>
      <c r="P615" s="78">
        <v>0</v>
      </c>
      <c r="Q615" s="79">
        <v>10</v>
      </c>
      <c r="R615" s="80">
        <v>1203742.68</v>
      </c>
      <c r="S615" s="79">
        <v>4</v>
      </c>
      <c r="T615" s="80">
        <v>216522.78</v>
      </c>
      <c r="U615" s="46">
        <f t="shared" si="109"/>
        <v>14</v>
      </c>
      <c r="V615" s="52">
        <f t="shared" si="109"/>
        <v>1420265.46</v>
      </c>
      <c r="W615" s="53">
        <f t="shared" si="110"/>
        <v>0.92597516085276754</v>
      </c>
      <c r="X615" s="54">
        <f t="shared" si="111"/>
        <v>0.54955020304568525</v>
      </c>
      <c r="Y615" s="55">
        <f t="shared" si="112"/>
        <v>0.83842274059426103</v>
      </c>
      <c r="Z615" s="56"/>
    </row>
    <row r="616" spans="1:26" s="2" customFormat="1" ht="29.25" customHeight="1" thickBot="1" x14ac:dyDescent="0.3">
      <c r="A616" s="144" t="s">
        <v>47</v>
      </c>
      <c r="B616" s="145"/>
      <c r="C616" s="81">
        <f>C603</f>
        <v>21176753.389999997</v>
      </c>
      <c r="D616" s="81">
        <f>D603</f>
        <v>3958560.3999999985</v>
      </c>
      <c r="E616" s="82">
        <f>SUM(E603:E615)</f>
        <v>74</v>
      </c>
      <c r="F616" s="83">
        <f>SUM(F603:F615)</f>
        <v>11480699.289999999</v>
      </c>
      <c r="G616" s="82">
        <f>SUM(G603:G615)</f>
        <v>42</v>
      </c>
      <c r="H616" s="83">
        <f>SUM(H603:H615)</f>
        <v>6751066.0399999991</v>
      </c>
      <c r="I616" s="82">
        <f t="shared" ref="I616:V616" si="113">SUM(I603:I615)</f>
        <v>55</v>
      </c>
      <c r="J616" s="83">
        <f t="shared" si="113"/>
        <v>14425687.35</v>
      </c>
      <c r="K616" s="82">
        <f t="shared" si="113"/>
        <v>97</v>
      </c>
      <c r="L616" s="83">
        <f t="shared" si="113"/>
        <v>21176753.389999997</v>
      </c>
      <c r="M616" s="82">
        <f t="shared" si="113"/>
        <v>0</v>
      </c>
      <c r="N616" s="84">
        <f t="shared" si="113"/>
        <v>0</v>
      </c>
      <c r="O616" s="85">
        <f t="shared" si="113"/>
        <v>0</v>
      </c>
      <c r="P616" s="86">
        <f t="shared" si="113"/>
        <v>0</v>
      </c>
      <c r="Q616" s="85">
        <f t="shared" si="113"/>
        <v>42</v>
      </c>
      <c r="R616" s="87">
        <f t="shared" si="113"/>
        <v>5867132.0599999996</v>
      </c>
      <c r="S616" s="85">
        <f t="shared" si="113"/>
        <v>46</v>
      </c>
      <c r="T616" s="87">
        <f t="shared" si="113"/>
        <v>11351060.929999998</v>
      </c>
      <c r="U616" s="85">
        <f t="shared" si="113"/>
        <v>88</v>
      </c>
      <c r="V616" s="87">
        <f t="shared" si="113"/>
        <v>17218192.989999998</v>
      </c>
      <c r="W616" s="88">
        <f>IFERROR(R616/H616,0)</f>
        <v>0.86906749619057211</v>
      </c>
      <c r="X616" s="89">
        <f t="shared" si="111"/>
        <v>0.78686447685974548</v>
      </c>
      <c r="Y616" s="89">
        <f t="shared" si="112"/>
        <v>0.81307047746661232</v>
      </c>
    </row>
    <row r="617" spans="1:26" s="2" customFormat="1" ht="29.25" customHeight="1" thickBot="1" x14ac:dyDescent="0.45">
      <c r="A617" s="90"/>
      <c r="B617" s="90"/>
      <c r="C617" s="91"/>
      <c r="D617" s="91"/>
      <c r="E617" s="92"/>
      <c r="F617" s="91"/>
      <c r="G617" s="92"/>
      <c r="H617" s="93"/>
      <c r="I617" s="94"/>
      <c r="J617" s="93"/>
      <c r="K617" s="95"/>
      <c r="L617" s="93"/>
      <c r="M617" s="94"/>
      <c r="N617" s="93"/>
      <c r="O617" s="94"/>
      <c r="P617" s="93"/>
      <c r="Q617" s="94"/>
      <c r="R617" s="93"/>
      <c r="S617" s="94"/>
      <c r="T617" s="96" t="s">
        <v>48</v>
      </c>
      <c r="U617" s="97">
        <v>4.2549000000000001</v>
      </c>
      <c r="V617" s="98">
        <f>V616/U617</f>
        <v>4046673.9500340777</v>
      </c>
      <c r="W617" s="99"/>
      <c r="X617" s="99"/>
      <c r="Y617" s="100"/>
    </row>
    <row r="618" spans="1:26" s="2" customFormat="1" ht="15.75" thickTop="1" x14ac:dyDescent="0.25">
      <c r="A618" s="146" t="s">
        <v>49</v>
      </c>
      <c r="B618" s="147"/>
      <c r="C618" s="147"/>
      <c r="D618" s="147"/>
      <c r="E618" s="147"/>
      <c r="F618" s="147"/>
      <c r="G618" s="147"/>
      <c r="H618" s="147"/>
      <c r="I618" s="147"/>
      <c r="J618" s="147"/>
      <c r="K618" s="147"/>
      <c r="L618" s="147"/>
      <c r="M618" s="147"/>
      <c r="N618" s="147"/>
      <c r="O618" s="148"/>
      <c r="P618" s="106"/>
      <c r="U618" s="7"/>
    </row>
    <row r="619" spans="1:26" s="2" customFormat="1" ht="18.75" x14ac:dyDescent="0.3">
      <c r="A619" s="149"/>
      <c r="B619" s="150"/>
      <c r="C619" s="150"/>
      <c r="D619" s="150"/>
      <c r="E619" s="150"/>
      <c r="F619" s="150"/>
      <c r="G619" s="150"/>
      <c r="H619" s="150"/>
      <c r="I619" s="150"/>
      <c r="J619" s="150"/>
      <c r="K619" s="150"/>
      <c r="L619" s="150"/>
      <c r="M619" s="150"/>
      <c r="N619" s="150"/>
      <c r="O619" s="151"/>
      <c r="P619" s="106"/>
      <c r="T619" s="101"/>
      <c r="U619" s="7"/>
    </row>
    <row r="620" spans="1:26" s="2" customFormat="1" ht="15.75" x14ac:dyDescent="0.25">
      <c r="A620" s="149"/>
      <c r="B620" s="150"/>
      <c r="C620" s="150"/>
      <c r="D620" s="150"/>
      <c r="E620" s="150"/>
      <c r="F620" s="150"/>
      <c r="G620" s="150"/>
      <c r="H620" s="150"/>
      <c r="I620" s="150"/>
      <c r="J620" s="150"/>
      <c r="K620" s="150"/>
      <c r="L620" s="150"/>
      <c r="M620" s="150"/>
      <c r="N620" s="150"/>
      <c r="O620" s="151"/>
      <c r="P620" s="106"/>
      <c r="S620" s="102"/>
      <c r="T620" s="103"/>
      <c r="U620" s="7"/>
    </row>
    <row r="621" spans="1:26" s="2" customFormat="1" ht="15.75" x14ac:dyDescent="0.25">
      <c r="A621" s="149"/>
      <c r="B621" s="150"/>
      <c r="C621" s="150"/>
      <c r="D621" s="150"/>
      <c r="E621" s="150"/>
      <c r="F621" s="150"/>
      <c r="G621" s="150"/>
      <c r="H621" s="150"/>
      <c r="I621" s="150"/>
      <c r="J621" s="150"/>
      <c r="K621" s="150"/>
      <c r="L621" s="150"/>
      <c r="M621" s="150"/>
      <c r="N621" s="150"/>
      <c r="O621" s="151"/>
      <c r="P621" s="106"/>
      <c r="S621" s="102"/>
      <c r="T621" s="104"/>
      <c r="U621" s="7"/>
    </row>
    <row r="622" spans="1:26" s="2" customFormat="1" ht="15.75" x14ac:dyDescent="0.25">
      <c r="A622" s="149"/>
      <c r="B622" s="150"/>
      <c r="C622" s="150"/>
      <c r="D622" s="150"/>
      <c r="E622" s="150"/>
      <c r="F622" s="150"/>
      <c r="G622" s="150"/>
      <c r="H622" s="150"/>
      <c r="I622" s="150"/>
      <c r="J622" s="150"/>
      <c r="K622" s="150"/>
      <c r="L622" s="150"/>
      <c r="M622" s="150"/>
      <c r="N622" s="150"/>
      <c r="O622" s="151"/>
      <c r="P622" s="106"/>
      <c r="S622" s="102"/>
      <c r="T622" s="104"/>
      <c r="U622" s="7"/>
    </row>
    <row r="623" spans="1:26" s="2" customFormat="1" ht="15.75" x14ac:dyDescent="0.25">
      <c r="A623" s="149"/>
      <c r="B623" s="150"/>
      <c r="C623" s="150"/>
      <c r="D623" s="150"/>
      <c r="E623" s="150"/>
      <c r="F623" s="150"/>
      <c r="G623" s="150"/>
      <c r="H623" s="150"/>
      <c r="I623" s="150"/>
      <c r="J623" s="150"/>
      <c r="K623" s="150"/>
      <c r="L623" s="150"/>
      <c r="M623" s="150"/>
      <c r="N623" s="150"/>
      <c r="O623" s="151"/>
      <c r="P623" s="106"/>
      <c r="S623" s="102"/>
      <c r="T623" s="104"/>
      <c r="U623" s="7"/>
    </row>
    <row r="624" spans="1:26" s="2" customFormat="1" ht="15.75" x14ac:dyDescent="0.25">
      <c r="A624" s="149"/>
      <c r="B624" s="150"/>
      <c r="C624" s="150"/>
      <c r="D624" s="150"/>
      <c r="E624" s="150"/>
      <c r="F624" s="150"/>
      <c r="G624" s="150"/>
      <c r="H624" s="150"/>
      <c r="I624" s="150"/>
      <c r="J624" s="150"/>
      <c r="K624" s="150"/>
      <c r="L624" s="150"/>
      <c r="M624" s="150"/>
      <c r="N624" s="150"/>
      <c r="O624" s="151"/>
      <c r="P624" s="106"/>
      <c r="S624" s="102"/>
      <c r="T624" s="105"/>
      <c r="U624" s="7"/>
    </row>
    <row r="625" spans="1:38" s="2" customFormat="1" x14ac:dyDescent="0.25">
      <c r="A625" s="149"/>
      <c r="B625" s="150"/>
      <c r="C625" s="150"/>
      <c r="D625" s="150"/>
      <c r="E625" s="150"/>
      <c r="F625" s="150"/>
      <c r="G625" s="150"/>
      <c r="H625" s="150"/>
      <c r="I625" s="150"/>
      <c r="J625" s="150"/>
      <c r="K625" s="150"/>
      <c r="L625" s="150"/>
      <c r="M625" s="150"/>
      <c r="N625" s="150"/>
      <c r="O625" s="151"/>
      <c r="P625" s="106"/>
      <c r="U625" s="7"/>
    </row>
    <row r="626" spans="1:38" s="2" customFormat="1" ht="15.75" thickBot="1" x14ac:dyDescent="0.3">
      <c r="A626" s="152"/>
      <c r="B626" s="153"/>
      <c r="C626" s="153"/>
      <c r="D626" s="153"/>
      <c r="E626" s="153"/>
      <c r="F626" s="153"/>
      <c r="G626" s="153"/>
      <c r="H626" s="153"/>
      <c r="I626" s="153"/>
      <c r="J626" s="153"/>
      <c r="K626" s="153"/>
      <c r="L626" s="153"/>
      <c r="M626" s="153"/>
      <c r="N626" s="153"/>
      <c r="O626" s="154"/>
      <c r="P626" s="106"/>
      <c r="U626" s="7"/>
    </row>
    <row r="627" spans="1:38" s="2" customFormat="1" ht="15.75" thickTop="1" x14ac:dyDescent="0.25">
      <c r="A627" s="106"/>
      <c r="B627" s="106"/>
      <c r="C627" s="106"/>
      <c r="D627" s="106"/>
      <c r="E627" s="106"/>
      <c r="F627" s="106"/>
      <c r="G627" s="106"/>
      <c r="H627" s="106"/>
      <c r="I627" s="106"/>
      <c r="J627" s="106"/>
      <c r="K627" s="106"/>
      <c r="L627" s="106"/>
      <c r="M627" s="106"/>
      <c r="N627" s="106"/>
      <c r="O627" s="106"/>
      <c r="P627" s="106"/>
      <c r="U627" s="7"/>
    </row>
    <row r="628" spans="1:38" s="2" customFormat="1" x14ac:dyDescent="0.25">
      <c r="A628" s="106"/>
      <c r="B628" s="106"/>
      <c r="C628" s="106"/>
      <c r="D628" s="106"/>
      <c r="E628" s="106"/>
      <c r="F628" s="106"/>
      <c r="G628" s="106"/>
      <c r="H628" s="106"/>
      <c r="I628" s="106"/>
      <c r="J628" s="106"/>
      <c r="K628" s="106"/>
      <c r="L628" s="106"/>
      <c r="M628" s="106"/>
      <c r="N628" s="106"/>
      <c r="O628" s="106"/>
      <c r="P628" s="106"/>
      <c r="U628" s="7"/>
    </row>
    <row r="629" spans="1:38" s="2" customFormat="1" x14ac:dyDescent="0.25">
      <c r="E629" s="1"/>
      <c r="F629" s="1"/>
      <c r="K629" s="7"/>
      <c r="U629" s="7"/>
    </row>
    <row r="630" spans="1:38" s="2" customFormat="1" ht="26.25" x14ac:dyDescent="0.4">
      <c r="A630" s="12"/>
      <c r="B630" s="13" t="s">
        <v>68</v>
      </c>
      <c r="C630" s="14"/>
      <c r="D630" s="14"/>
      <c r="E630" s="15"/>
      <c r="F630" s="16"/>
      <c r="G630" s="14"/>
      <c r="H630" s="17"/>
      <c r="I630" s="18"/>
      <c r="J630" s="17"/>
      <c r="K630" s="18"/>
      <c r="L630" s="17"/>
      <c r="M630" s="18"/>
      <c r="N630" s="17"/>
      <c r="O630" s="14"/>
      <c r="P630" s="17"/>
      <c r="Q630" s="14"/>
      <c r="R630" s="17"/>
      <c r="S630" s="18"/>
      <c r="T630" s="17"/>
      <c r="U630" s="14"/>
      <c r="V630" s="17"/>
      <c r="W630" s="17"/>
      <c r="X630" s="18"/>
      <c r="Y630" s="17"/>
      <c r="Z630" s="17"/>
      <c r="AA630" s="18"/>
      <c r="AB630" s="14"/>
      <c r="AC630" s="14"/>
      <c r="AD630" s="14"/>
      <c r="AE630" s="14"/>
      <c r="AF630" s="14"/>
      <c r="AG630" s="18"/>
      <c r="AH630" s="14"/>
      <c r="AI630" s="14"/>
      <c r="AJ630" s="14"/>
      <c r="AK630" s="14"/>
      <c r="AL630" s="14"/>
    </row>
    <row r="631" spans="1:38" ht="15.75" thickBot="1" x14ac:dyDescent="0.3"/>
    <row r="632" spans="1:38" s="2" customFormat="1" ht="52.5" customHeight="1" thickBot="1" x14ac:dyDescent="0.3">
      <c r="A632" s="124" t="s">
        <v>3</v>
      </c>
      <c r="B632" s="125"/>
      <c r="C632" s="128" t="s">
        <v>32</v>
      </c>
      <c r="D632" s="129"/>
      <c r="E632" s="130" t="s">
        <v>0</v>
      </c>
      <c r="F632" s="131"/>
      <c r="G632" s="132" t="s">
        <v>1</v>
      </c>
      <c r="H632" s="132"/>
      <c r="I632" s="132"/>
      <c r="J632" s="132"/>
      <c r="K632" s="132"/>
      <c r="L632" s="133"/>
      <c r="M632" s="134" t="s">
        <v>33</v>
      </c>
      <c r="N632" s="135"/>
      <c r="O632" s="135"/>
      <c r="P632" s="136"/>
      <c r="Q632" s="137" t="s">
        <v>34</v>
      </c>
      <c r="R632" s="138"/>
      <c r="S632" s="138"/>
      <c r="T632" s="138"/>
      <c r="U632" s="138"/>
      <c r="V632" s="139"/>
      <c r="W632" s="107" t="s">
        <v>35</v>
      </c>
      <c r="X632" s="108"/>
      <c r="Y632" s="109"/>
    </row>
    <row r="633" spans="1:38" s="2" customFormat="1" ht="52.5" customHeight="1" thickBot="1" x14ac:dyDescent="0.3">
      <c r="A633" s="126"/>
      <c r="B633" s="127"/>
      <c r="C633" s="110" t="s">
        <v>36</v>
      </c>
      <c r="D633" s="112" t="s">
        <v>37</v>
      </c>
      <c r="E633" s="114" t="s">
        <v>4</v>
      </c>
      <c r="F633" s="114" t="s">
        <v>5</v>
      </c>
      <c r="G633" s="116" t="s">
        <v>6</v>
      </c>
      <c r="H633" s="118" t="s">
        <v>7</v>
      </c>
      <c r="I633" s="118" t="s">
        <v>8</v>
      </c>
      <c r="J633" s="120" t="s">
        <v>9</v>
      </c>
      <c r="K633" s="122" t="s">
        <v>2</v>
      </c>
      <c r="L633" s="123"/>
      <c r="M633" s="140" t="s">
        <v>38</v>
      </c>
      <c r="N633" s="141"/>
      <c r="O633" s="140" t="s">
        <v>39</v>
      </c>
      <c r="P633" s="141"/>
      <c r="Q633" s="142" t="s">
        <v>40</v>
      </c>
      <c r="R633" s="143"/>
      <c r="S633" s="138" t="s">
        <v>41</v>
      </c>
      <c r="T633" s="139"/>
      <c r="U633" s="137" t="s">
        <v>2</v>
      </c>
      <c r="V633" s="139"/>
      <c r="W633" s="155" t="s">
        <v>42</v>
      </c>
      <c r="X633" s="157" t="s">
        <v>43</v>
      </c>
      <c r="Y633" s="109" t="s">
        <v>44</v>
      </c>
    </row>
    <row r="634" spans="1:38" s="2" customFormat="1" ht="139.5" customHeight="1" thickBot="1" x14ac:dyDescent="0.3">
      <c r="A634" s="126"/>
      <c r="B634" s="127"/>
      <c r="C634" s="111"/>
      <c r="D634" s="113"/>
      <c r="E634" s="115"/>
      <c r="F634" s="115"/>
      <c r="G634" s="117"/>
      <c r="H634" s="119"/>
      <c r="I634" s="119"/>
      <c r="J634" s="121"/>
      <c r="K634" s="19" t="s">
        <v>10</v>
      </c>
      <c r="L634" s="20" t="s">
        <v>11</v>
      </c>
      <c r="M634" s="21" t="s">
        <v>12</v>
      </c>
      <c r="N634" s="22" t="s">
        <v>13</v>
      </c>
      <c r="O634" s="21" t="s">
        <v>14</v>
      </c>
      <c r="P634" s="22" t="s">
        <v>15</v>
      </c>
      <c r="Q634" s="23" t="s">
        <v>6</v>
      </c>
      <c r="R634" s="24" t="s">
        <v>7</v>
      </c>
      <c r="S634" s="25" t="s">
        <v>16</v>
      </c>
      <c r="T634" s="26" t="s">
        <v>17</v>
      </c>
      <c r="U634" s="27" t="s">
        <v>18</v>
      </c>
      <c r="V634" s="28" t="s">
        <v>19</v>
      </c>
      <c r="W634" s="156"/>
      <c r="X634" s="158"/>
      <c r="Y634" s="159"/>
    </row>
    <row r="635" spans="1:38" s="2" customFormat="1" ht="38.25" customHeight="1" thickBot="1" x14ac:dyDescent="0.3">
      <c r="A635" s="160">
        <v>1</v>
      </c>
      <c r="B635" s="161"/>
      <c r="C635" s="29">
        <v>2</v>
      </c>
      <c r="D635" s="30">
        <v>3</v>
      </c>
      <c r="E635" s="31">
        <v>4</v>
      </c>
      <c r="F635" s="32">
        <v>5</v>
      </c>
      <c r="G635" s="33">
        <v>6</v>
      </c>
      <c r="H635" s="34">
        <v>7</v>
      </c>
      <c r="I635" s="34">
        <v>8</v>
      </c>
      <c r="J635" s="34">
        <v>9</v>
      </c>
      <c r="K635" s="34">
        <v>10</v>
      </c>
      <c r="L635" s="34">
        <v>11</v>
      </c>
      <c r="M635" s="35">
        <v>12</v>
      </c>
      <c r="N635" s="35">
        <v>13</v>
      </c>
      <c r="O635" s="35">
        <v>14</v>
      </c>
      <c r="P635" s="35">
        <v>15</v>
      </c>
      <c r="Q635" s="36">
        <v>16</v>
      </c>
      <c r="R635" s="36">
        <v>17</v>
      </c>
      <c r="S635" s="36">
        <v>18</v>
      </c>
      <c r="T635" s="36">
        <v>19</v>
      </c>
      <c r="U635" s="36">
        <v>20</v>
      </c>
      <c r="V635" s="36">
        <v>21</v>
      </c>
      <c r="W635" s="37">
        <v>22</v>
      </c>
      <c r="X635" s="37">
        <v>23</v>
      </c>
      <c r="Y635" s="38">
        <v>24</v>
      </c>
    </row>
    <row r="636" spans="1:38" s="2" customFormat="1" ht="108.75" customHeight="1" x14ac:dyDescent="0.25">
      <c r="A636" s="39">
        <v>1</v>
      </c>
      <c r="B636" s="40" t="s">
        <v>45</v>
      </c>
      <c r="C636" s="162">
        <f>L649</f>
        <v>7753737.5700000003</v>
      </c>
      <c r="D636" s="164">
        <f>C636-V649</f>
        <v>1154633.0599999996</v>
      </c>
      <c r="E636" s="41"/>
      <c r="F636" s="42"/>
      <c r="G636" s="43"/>
      <c r="H636" s="44"/>
      <c r="I636" s="43"/>
      <c r="J636" s="45"/>
      <c r="K636" s="46">
        <f>G636+I636</f>
        <v>0</v>
      </c>
      <c r="L636" s="47">
        <f>H636+J636</f>
        <v>0</v>
      </c>
      <c r="M636" s="48"/>
      <c r="N636" s="49"/>
      <c r="O636" s="48"/>
      <c r="P636" s="49"/>
      <c r="Q636" s="50"/>
      <c r="R636" s="51"/>
      <c r="S636" s="50"/>
      <c r="T636" s="51"/>
      <c r="U636" s="46">
        <f>Q636+S636</f>
        <v>0</v>
      </c>
      <c r="V636" s="52">
        <f>R636+T636</f>
        <v>0</v>
      </c>
      <c r="W636" s="53">
        <f>IFERROR(R636/H636,0)</f>
        <v>0</v>
      </c>
      <c r="X636" s="54">
        <f>IFERROR((T636+P636)/J636,0)</f>
        <v>0</v>
      </c>
      <c r="Y636" s="55">
        <f>IFERROR((V636+P636)/L636,0)</f>
        <v>0</v>
      </c>
      <c r="Z636" s="56"/>
    </row>
    <row r="637" spans="1:38" s="2" customFormat="1" ht="87" customHeight="1" x14ac:dyDescent="0.25">
      <c r="A637" s="57">
        <v>2</v>
      </c>
      <c r="B637" s="58" t="s">
        <v>29</v>
      </c>
      <c r="C637" s="162"/>
      <c r="D637" s="164"/>
      <c r="E637" s="59"/>
      <c r="F637" s="60"/>
      <c r="G637" s="61"/>
      <c r="H637" s="62"/>
      <c r="I637" s="61"/>
      <c r="J637" s="63"/>
      <c r="K637" s="46">
        <f t="shared" ref="K637:L648" si="114">G637+I637</f>
        <v>0</v>
      </c>
      <c r="L637" s="47">
        <f t="shared" si="114"/>
        <v>0</v>
      </c>
      <c r="M637" s="64"/>
      <c r="N637" s="65"/>
      <c r="O637" s="64"/>
      <c r="P637" s="65"/>
      <c r="Q637" s="66"/>
      <c r="R637" s="67"/>
      <c r="S637" s="66"/>
      <c r="T637" s="67"/>
      <c r="U637" s="46">
        <f t="shared" ref="U637:V648" si="115">Q637+S637</f>
        <v>0</v>
      </c>
      <c r="V637" s="52">
        <f>R637+T637</f>
        <v>0</v>
      </c>
      <c r="W637" s="53">
        <f t="shared" ref="W637:W648" si="116">IFERROR(R637/H637,0)</f>
        <v>0</v>
      </c>
      <c r="X637" s="54">
        <f t="shared" ref="X637:X649" si="117">IFERROR((T637+P637)/J637,0)</f>
        <v>0</v>
      </c>
      <c r="Y637" s="55">
        <f t="shared" ref="Y637:Y649" si="118">IFERROR((V637+P637)/L637,0)</f>
        <v>0</v>
      </c>
      <c r="Z637" s="56"/>
    </row>
    <row r="638" spans="1:38" s="2" customFormat="1" ht="85.5" customHeight="1" x14ac:dyDescent="0.25">
      <c r="A638" s="57">
        <v>3</v>
      </c>
      <c r="B638" s="58" t="s">
        <v>26</v>
      </c>
      <c r="C638" s="162"/>
      <c r="D638" s="164"/>
      <c r="E638" s="59">
        <v>0</v>
      </c>
      <c r="F638" s="60">
        <v>0</v>
      </c>
      <c r="G638" s="61">
        <v>0</v>
      </c>
      <c r="H638" s="62">
        <v>0</v>
      </c>
      <c r="I638" s="61">
        <v>2</v>
      </c>
      <c r="J638" s="63">
        <v>374000</v>
      </c>
      <c r="K638" s="46">
        <f t="shared" si="114"/>
        <v>2</v>
      </c>
      <c r="L638" s="47">
        <f t="shared" si="114"/>
        <v>374000</v>
      </c>
      <c r="M638" s="64">
        <v>0</v>
      </c>
      <c r="N638" s="65">
        <v>0</v>
      </c>
      <c r="O638" s="64">
        <v>0</v>
      </c>
      <c r="P638" s="65">
        <v>0</v>
      </c>
      <c r="Q638" s="66">
        <v>0</v>
      </c>
      <c r="R638" s="67">
        <v>0</v>
      </c>
      <c r="S638" s="66">
        <v>2</v>
      </c>
      <c r="T638" s="67">
        <v>317899.28000000003</v>
      </c>
      <c r="U638" s="46">
        <f t="shared" si="115"/>
        <v>2</v>
      </c>
      <c r="V638" s="52">
        <f t="shared" si="115"/>
        <v>317899.28000000003</v>
      </c>
      <c r="W638" s="53">
        <f t="shared" si="116"/>
        <v>0</v>
      </c>
      <c r="X638" s="54">
        <f t="shared" si="117"/>
        <v>0.84999807486631018</v>
      </c>
      <c r="Y638" s="55">
        <f t="shared" si="118"/>
        <v>0.84999807486631018</v>
      </c>
      <c r="Z638" s="56"/>
    </row>
    <row r="639" spans="1:38" s="2" customFormat="1" ht="137.25" customHeight="1" x14ac:dyDescent="0.25">
      <c r="A639" s="57">
        <v>4</v>
      </c>
      <c r="B639" s="58" t="s">
        <v>20</v>
      </c>
      <c r="C639" s="162"/>
      <c r="D639" s="164"/>
      <c r="E639" s="59">
        <v>2</v>
      </c>
      <c r="F639" s="60">
        <v>225496.53</v>
      </c>
      <c r="G639" s="61">
        <v>2</v>
      </c>
      <c r="H639" s="62">
        <v>220323.37</v>
      </c>
      <c r="I639" s="61">
        <v>0</v>
      </c>
      <c r="J639" s="63">
        <v>0</v>
      </c>
      <c r="K639" s="46">
        <f t="shared" si="114"/>
        <v>2</v>
      </c>
      <c r="L639" s="47">
        <f t="shared" si="114"/>
        <v>220323.37</v>
      </c>
      <c r="M639" s="64">
        <v>0</v>
      </c>
      <c r="N639" s="65">
        <v>0</v>
      </c>
      <c r="O639" s="64">
        <v>0</v>
      </c>
      <c r="P639" s="65">
        <v>0</v>
      </c>
      <c r="Q639" s="66">
        <v>2</v>
      </c>
      <c r="R639" s="67">
        <v>208184</v>
      </c>
      <c r="S639" s="66">
        <v>0</v>
      </c>
      <c r="T639" s="67">
        <v>0</v>
      </c>
      <c r="U639" s="46">
        <f t="shared" si="115"/>
        <v>2</v>
      </c>
      <c r="V639" s="52">
        <f t="shared" si="115"/>
        <v>208184</v>
      </c>
      <c r="W639" s="53">
        <f t="shared" si="116"/>
        <v>0.94490203195421352</v>
      </c>
      <c r="X639" s="54">
        <f t="shared" si="117"/>
        <v>0</v>
      </c>
      <c r="Y639" s="55">
        <f t="shared" si="118"/>
        <v>0.94490203195421352</v>
      </c>
      <c r="Z639" s="56"/>
    </row>
    <row r="640" spans="1:38" s="2" customFormat="1" ht="171.75" customHeight="1" x14ac:dyDescent="0.25">
      <c r="A640" s="57">
        <v>5</v>
      </c>
      <c r="B640" s="58" t="s">
        <v>30</v>
      </c>
      <c r="C640" s="162"/>
      <c r="D640" s="164"/>
      <c r="E640" s="59"/>
      <c r="F640" s="60"/>
      <c r="G640" s="61"/>
      <c r="H640" s="62"/>
      <c r="I640" s="61"/>
      <c r="J640" s="63"/>
      <c r="K640" s="46">
        <f t="shared" si="114"/>
        <v>0</v>
      </c>
      <c r="L640" s="47">
        <f t="shared" si="114"/>
        <v>0</v>
      </c>
      <c r="M640" s="64"/>
      <c r="N640" s="65"/>
      <c r="O640" s="64"/>
      <c r="P640" s="65"/>
      <c r="Q640" s="66"/>
      <c r="R640" s="67"/>
      <c r="S640" s="66"/>
      <c r="T640" s="67"/>
      <c r="U640" s="46">
        <f t="shared" si="115"/>
        <v>0</v>
      </c>
      <c r="V640" s="52">
        <f t="shared" si="115"/>
        <v>0</v>
      </c>
      <c r="W640" s="53">
        <f t="shared" si="116"/>
        <v>0</v>
      </c>
      <c r="X640" s="54">
        <f t="shared" si="117"/>
        <v>0</v>
      </c>
      <c r="Y640" s="55">
        <f t="shared" si="118"/>
        <v>0</v>
      </c>
      <c r="Z640" s="56"/>
    </row>
    <row r="641" spans="1:26" s="2" customFormat="1" ht="116.25" customHeight="1" x14ac:dyDescent="0.25">
      <c r="A641" s="57">
        <v>6</v>
      </c>
      <c r="B641" s="58" t="s">
        <v>21</v>
      </c>
      <c r="C641" s="162"/>
      <c r="D641" s="164"/>
      <c r="E641" s="59">
        <v>43</v>
      </c>
      <c r="F641" s="60">
        <v>9045769.1600000001</v>
      </c>
      <c r="G641" s="61">
        <v>18</v>
      </c>
      <c r="H641" s="62">
        <v>2933424.19</v>
      </c>
      <c r="I641" s="61">
        <v>5</v>
      </c>
      <c r="J641" s="63">
        <v>1112569.97</v>
      </c>
      <c r="K641" s="46">
        <f t="shared" si="114"/>
        <v>23</v>
      </c>
      <c r="L641" s="47">
        <f t="shared" si="114"/>
        <v>4045994.16</v>
      </c>
      <c r="M641" s="64">
        <v>0</v>
      </c>
      <c r="N641" s="65">
        <v>0</v>
      </c>
      <c r="O641" s="64">
        <v>0</v>
      </c>
      <c r="P641" s="65">
        <v>0</v>
      </c>
      <c r="Q641" s="66">
        <v>18</v>
      </c>
      <c r="R641" s="67">
        <v>2445958.7400000002</v>
      </c>
      <c r="S641" s="66">
        <v>5</v>
      </c>
      <c r="T641" s="67">
        <v>1058275.32</v>
      </c>
      <c r="U641" s="46">
        <f t="shared" si="115"/>
        <v>23</v>
      </c>
      <c r="V641" s="52">
        <f t="shared" si="115"/>
        <v>3504234.0600000005</v>
      </c>
      <c r="W641" s="53">
        <f t="shared" si="116"/>
        <v>0.83382374371161105</v>
      </c>
      <c r="X641" s="54">
        <f t="shared" si="117"/>
        <v>0.95119888954040355</v>
      </c>
      <c r="Y641" s="55">
        <f t="shared" si="118"/>
        <v>0.86609963371771159</v>
      </c>
      <c r="Z641" s="56"/>
    </row>
    <row r="642" spans="1:26" s="2" customFormat="1" ht="65.25" customHeight="1" x14ac:dyDescent="0.25">
      <c r="A642" s="57">
        <v>7</v>
      </c>
      <c r="B642" s="58" t="s">
        <v>28</v>
      </c>
      <c r="C642" s="162"/>
      <c r="D642" s="164"/>
      <c r="E642" s="59">
        <v>0</v>
      </c>
      <c r="F642" s="60">
        <v>0</v>
      </c>
      <c r="G642" s="61">
        <v>0</v>
      </c>
      <c r="H642" s="62">
        <v>0</v>
      </c>
      <c r="I642" s="61">
        <v>2</v>
      </c>
      <c r="J642" s="63">
        <v>255281.87</v>
      </c>
      <c r="K642" s="46">
        <f t="shared" si="114"/>
        <v>2</v>
      </c>
      <c r="L642" s="47">
        <f t="shared" si="114"/>
        <v>255281.87</v>
      </c>
      <c r="M642" s="64">
        <v>0</v>
      </c>
      <c r="N642" s="65">
        <v>0</v>
      </c>
      <c r="O642" s="64">
        <v>0</v>
      </c>
      <c r="P642" s="65">
        <v>0</v>
      </c>
      <c r="Q642" s="66">
        <v>0</v>
      </c>
      <c r="R642" s="67">
        <v>0</v>
      </c>
      <c r="S642" s="66">
        <v>2</v>
      </c>
      <c r="T642" s="67">
        <v>185924.62</v>
      </c>
      <c r="U642" s="46">
        <f t="shared" si="115"/>
        <v>2</v>
      </c>
      <c r="V642" s="52">
        <f t="shared" si="115"/>
        <v>185924.62</v>
      </c>
      <c r="W642" s="53">
        <f t="shared" si="116"/>
        <v>0</v>
      </c>
      <c r="X642" s="54">
        <f t="shared" si="117"/>
        <v>0.72831110176370928</v>
      </c>
      <c r="Y642" s="55">
        <f t="shared" si="118"/>
        <v>0.72831110176370928</v>
      </c>
      <c r="Z642" s="56"/>
    </row>
    <row r="643" spans="1:26" s="2" customFormat="1" ht="59.25" customHeight="1" x14ac:dyDescent="0.25">
      <c r="A643" s="57">
        <v>8</v>
      </c>
      <c r="B643" s="58" t="s">
        <v>46</v>
      </c>
      <c r="C643" s="162"/>
      <c r="D643" s="164"/>
      <c r="E643" s="59"/>
      <c r="F643" s="60"/>
      <c r="G643" s="61"/>
      <c r="H643" s="62"/>
      <c r="I643" s="61"/>
      <c r="J643" s="63"/>
      <c r="K643" s="46">
        <f t="shared" si="114"/>
        <v>0</v>
      </c>
      <c r="L643" s="47">
        <f t="shared" si="114"/>
        <v>0</v>
      </c>
      <c r="M643" s="64"/>
      <c r="N643" s="65"/>
      <c r="O643" s="64"/>
      <c r="P643" s="65"/>
      <c r="Q643" s="66"/>
      <c r="R643" s="67"/>
      <c r="S643" s="66"/>
      <c r="T643" s="67"/>
      <c r="U643" s="46">
        <f t="shared" si="115"/>
        <v>0</v>
      </c>
      <c r="V643" s="52">
        <f t="shared" si="115"/>
        <v>0</v>
      </c>
      <c r="W643" s="53">
        <f t="shared" si="116"/>
        <v>0</v>
      </c>
      <c r="X643" s="54">
        <f t="shared" si="117"/>
        <v>0</v>
      </c>
      <c r="Y643" s="55">
        <f t="shared" si="118"/>
        <v>0</v>
      </c>
      <c r="Z643" s="56"/>
    </row>
    <row r="644" spans="1:26" s="2" customFormat="1" ht="71.25" customHeight="1" x14ac:dyDescent="0.25">
      <c r="A644" s="57">
        <v>9</v>
      </c>
      <c r="B644" s="58" t="s">
        <v>22</v>
      </c>
      <c r="C644" s="162"/>
      <c r="D644" s="164"/>
      <c r="E644" s="59">
        <v>2</v>
      </c>
      <c r="F644" s="60">
        <v>384279</v>
      </c>
      <c r="G644" s="61">
        <v>0</v>
      </c>
      <c r="H644" s="62">
        <v>0</v>
      </c>
      <c r="I644" s="61">
        <v>0</v>
      </c>
      <c r="J644" s="63">
        <v>0</v>
      </c>
      <c r="K644" s="46">
        <f t="shared" si="114"/>
        <v>0</v>
      </c>
      <c r="L644" s="47">
        <f t="shared" si="114"/>
        <v>0</v>
      </c>
      <c r="M644" s="64">
        <v>0</v>
      </c>
      <c r="N644" s="65">
        <v>0</v>
      </c>
      <c r="O644" s="64">
        <v>0</v>
      </c>
      <c r="P644" s="65">
        <v>0</v>
      </c>
      <c r="Q644" s="66">
        <v>0</v>
      </c>
      <c r="R644" s="67">
        <v>0</v>
      </c>
      <c r="S644" s="66">
        <v>0</v>
      </c>
      <c r="T644" s="67">
        <v>0</v>
      </c>
      <c r="U644" s="46">
        <f t="shared" si="115"/>
        <v>0</v>
      </c>
      <c r="V644" s="52">
        <f t="shared" si="115"/>
        <v>0</v>
      </c>
      <c r="W644" s="53">
        <f t="shared" si="116"/>
        <v>0</v>
      </c>
      <c r="X644" s="54">
        <f t="shared" si="117"/>
        <v>0</v>
      </c>
      <c r="Y644" s="55">
        <f t="shared" si="118"/>
        <v>0</v>
      </c>
      <c r="Z644" s="56"/>
    </row>
    <row r="645" spans="1:26" s="2" customFormat="1" ht="92.25" customHeight="1" x14ac:dyDescent="0.25">
      <c r="A645" s="57">
        <v>10</v>
      </c>
      <c r="B645" s="58" t="s">
        <v>23</v>
      </c>
      <c r="C645" s="162"/>
      <c r="D645" s="164"/>
      <c r="E645" s="59">
        <v>6</v>
      </c>
      <c r="F645" s="60">
        <v>807730.23</v>
      </c>
      <c r="G645" s="61">
        <v>1</v>
      </c>
      <c r="H645" s="62">
        <v>12469.27</v>
      </c>
      <c r="I645" s="61">
        <v>0</v>
      </c>
      <c r="J645" s="63">
        <v>0</v>
      </c>
      <c r="K645" s="46">
        <f t="shared" si="114"/>
        <v>1</v>
      </c>
      <c r="L645" s="47">
        <f t="shared" si="114"/>
        <v>12469.27</v>
      </c>
      <c r="M645" s="64">
        <v>0</v>
      </c>
      <c r="N645" s="65">
        <v>0</v>
      </c>
      <c r="O645" s="64">
        <v>0</v>
      </c>
      <c r="P645" s="65">
        <v>0</v>
      </c>
      <c r="Q645" s="66">
        <v>1</v>
      </c>
      <c r="R645" s="67">
        <v>10586.92</v>
      </c>
      <c r="S645" s="66">
        <v>0</v>
      </c>
      <c r="T645" s="67">
        <v>0</v>
      </c>
      <c r="U645" s="46">
        <f t="shared" si="115"/>
        <v>1</v>
      </c>
      <c r="V645" s="52">
        <f t="shared" si="115"/>
        <v>10586.92</v>
      </c>
      <c r="W645" s="53">
        <f t="shared" si="116"/>
        <v>0.84904088210456585</v>
      </c>
      <c r="X645" s="54">
        <f t="shared" si="117"/>
        <v>0</v>
      </c>
      <c r="Y645" s="55">
        <f t="shared" si="118"/>
        <v>0.84904088210456585</v>
      </c>
      <c r="Z645" s="56"/>
    </row>
    <row r="646" spans="1:26" s="2" customFormat="1" ht="153.75" customHeight="1" x14ac:dyDescent="0.25">
      <c r="A646" s="57">
        <v>11</v>
      </c>
      <c r="B646" s="58" t="s">
        <v>24</v>
      </c>
      <c r="C646" s="162"/>
      <c r="D646" s="164"/>
      <c r="E646" s="59">
        <v>15</v>
      </c>
      <c r="F646" s="60">
        <v>2599445.54</v>
      </c>
      <c r="G646" s="61">
        <v>3</v>
      </c>
      <c r="H646" s="62">
        <v>522691</v>
      </c>
      <c r="I646" s="61">
        <v>0</v>
      </c>
      <c r="J646" s="63">
        <v>0</v>
      </c>
      <c r="K646" s="46">
        <f t="shared" si="114"/>
        <v>3</v>
      </c>
      <c r="L646" s="47">
        <f t="shared" si="114"/>
        <v>522691</v>
      </c>
      <c r="M646" s="64">
        <v>0</v>
      </c>
      <c r="N646" s="65">
        <v>0</v>
      </c>
      <c r="O646" s="64">
        <v>0</v>
      </c>
      <c r="P646" s="65">
        <v>0</v>
      </c>
      <c r="Q646" s="66">
        <v>3</v>
      </c>
      <c r="R646" s="67">
        <v>424712.63</v>
      </c>
      <c r="S646" s="66">
        <v>0</v>
      </c>
      <c r="T646" s="67">
        <v>0</v>
      </c>
      <c r="U646" s="46">
        <f t="shared" si="115"/>
        <v>3</v>
      </c>
      <c r="V646" s="52">
        <f t="shared" si="115"/>
        <v>424712.63</v>
      </c>
      <c r="W646" s="53">
        <f t="shared" si="116"/>
        <v>0.81255011086856288</v>
      </c>
      <c r="X646" s="54">
        <f t="shared" si="117"/>
        <v>0</v>
      </c>
      <c r="Y646" s="55">
        <f t="shared" si="118"/>
        <v>0.81255011086856288</v>
      </c>
      <c r="Z646" s="56"/>
    </row>
    <row r="647" spans="1:26" s="2" customFormat="1" ht="87" customHeight="1" x14ac:dyDescent="0.25">
      <c r="A647" s="57">
        <v>12</v>
      </c>
      <c r="B647" s="58" t="s">
        <v>27</v>
      </c>
      <c r="C647" s="162"/>
      <c r="D647" s="164"/>
      <c r="E647" s="59">
        <v>3</v>
      </c>
      <c r="F647" s="60">
        <v>994817.95</v>
      </c>
      <c r="G647" s="61">
        <v>2</v>
      </c>
      <c r="H647" s="62">
        <v>853349.95</v>
      </c>
      <c r="I647" s="61">
        <v>0</v>
      </c>
      <c r="J647" s="63">
        <v>0</v>
      </c>
      <c r="K647" s="46">
        <f t="shared" si="114"/>
        <v>2</v>
      </c>
      <c r="L647" s="47">
        <f t="shared" si="114"/>
        <v>853349.95</v>
      </c>
      <c r="M647" s="64">
        <v>0</v>
      </c>
      <c r="N647" s="65">
        <v>0</v>
      </c>
      <c r="O647" s="64">
        <v>0</v>
      </c>
      <c r="P647" s="65">
        <v>0</v>
      </c>
      <c r="Q647" s="66">
        <v>2</v>
      </c>
      <c r="R647" s="67">
        <v>614432.28</v>
      </c>
      <c r="S647" s="66">
        <v>0</v>
      </c>
      <c r="T647" s="67">
        <v>0</v>
      </c>
      <c r="U647" s="46">
        <f t="shared" si="115"/>
        <v>2</v>
      </c>
      <c r="V647" s="52">
        <f t="shared" si="115"/>
        <v>614432.28</v>
      </c>
      <c r="W647" s="53">
        <f t="shared" si="116"/>
        <v>0.7200238073489077</v>
      </c>
      <c r="X647" s="54">
        <f t="shared" si="117"/>
        <v>0</v>
      </c>
      <c r="Y647" s="55">
        <f t="shared" si="118"/>
        <v>0.7200238073489077</v>
      </c>
      <c r="Z647" s="56"/>
    </row>
    <row r="648" spans="1:26" s="2" customFormat="1" ht="62.25" customHeight="1" thickBot="1" x14ac:dyDescent="0.3">
      <c r="A648" s="68">
        <v>13</v>
      </c>
      <c r="B648" s="69" t="s">
        <v>25</v>
      </c>
      <c r="C648" s="163"/>
      <c r="D648" s="165"/>
      <c r="E648" s="70">
        <v>15</v>
      </c>
      <c r="F648" s="71">
        <v>3310931.07</v>
      </c>
      <c r="G648" s="72">
        <v>7</v>
      </c>
      <c r="H648" s="73">
        <v>1444627.95</v>
      </c>
      <c r="I648" s="72">
        <v>1</v>
      </c>
      <c r="J648" s="74">
        <v>25000</v>
      </c>
      <c r="K648" s="75">
        <f t="shared" si="114"/>
        <v>8</v>
      </c>
      <c r="L648" s="76">
        <f t="shared" si="114"/>
        <v>1469627.95</v>
      </c>
      <c r="M648" s="77">
        <v>0</v>
      </c>
      <c r="N648" s="78">
        <v>0</v>
      </c>
      <c r="O648" s="77">
        <v>0</v>
      </c>
      <c r="P648" s="78">
        <v>0</v>
      </c>
      <c r="Q648" s="79">
        <v>7</v>
      </c>
      <c r="R648" s="80">
        <v>1308140.72</v>
      </c>
      <c r="S648" s="79">
        <v>1</v>
      </c>
      <c r="T648" s="80">
        <v>24990</v>
      </c>
      <c r="U648" s="46">
        <f t="shared" si="115"/>
        <v>8</v>
      </c>
      <c r="V648" s="52">
        <f t="shared" si="115"/>
        <v>1333130.72</v>
      </c>
      <c r="W648" s="53">
        <f t="shared" si="116"/>
        <v>0.9055208436192862</v>
      </c>
      <c r="X648" s="54">
        <f t="shared" si="117"/>
        <v>0.99960000000000004</v>
      </c>
      <c r="Y648" s="55">
        <f t="shared" si="118"/>
        <v>0.90712123432328573</v>
      </c>
      <c r="Z648" s="56"/>
    </row>
    <row r="649" spans="1:26" s="2" customFormat="1" ht="29.25" customHeight="1" thickBot="1" x14ac:dyDescent="0.3">
      <c r="A649" s="144" t="s">
        <v>47</v>
      </c>
      <c r="B649" s="145"/>
      <c r="C649" s="81">
        <f>C636</f>
        <v>7753737.5700000003</v>
      </c>
      <c r="D649" s="81">
        <f>D636</f>
        <v>1154633.0599999996</v>
      </c>
      <c r="E649" s="82">
        <f>SUM(E636:E648)</f>
        <v>86</v>
      </c>
      <c r="F649" s="83">
        <f>SUM(F636:F648)</f>
        <v>17368469.48</v>
      </c>
      <c r="G649" s="82">
        <f>SUM(G636:G648)</f>
        <v>33</v>
      </c>
      <c r="H649" s="83">
        <f>SUM(H636:H648)</f>
        <v>5986885.7300000004</v>
      </c>
      <c r="I649" s="82">
        <f t="shared" ref="I649:V649" si="119">SUM(I636:I648)</f>
        <v>10</v>
      </c>
      <c r="J649" s="83">
        <f t="shared" si="119"/>
        <v>1766851.8399999999</v>
      </c>
      <c r="K649" s="82">
        <f t="shared" si="119"/>
        <v>43</v>
      </c>
      <c r="L649" s="83">
        <f t="shared" si="119"/>
        <v>7753737.5700000003</v>
      </c>
      <c r="M649" s="82">
        <f t="shared" si="119"/>
        <v>0</v>
      </c>
      <c r="N649" s="84">
        <f t="shared" si="119"/>
        <v>0</v>
      </c>
      <c r="O649" s="85">
        <f t="shared" si="119"/>
        <v>0</v>
      </c>
      <c r="P649" s="86">
        <f t="shared" si="119"/>
        <v>0</v>
      </c>
      <c r="Q649" s="85">
        <f t="shared" si="119"/>
        <v>33</v>
      </c>
      <c r="R649" s="87">
        <f t="shared" si="119"/>
        <v>5012015.29</v>
      </c>
      <c r="S649" s="85">
        <f t="shared" si="119"/>
        <v>10</v>
      </c>
      <c r="T649" s="87">
        <f t="shared" si="119"/>
        <v>1587089.2200000002</v>
      </c>
      <c r="U649" s="85">
        <f t="shared" si="119"/>
        <v>43</v>
      </c>
      <c r="V649" s="87">
        <f t="shared" si="119"/>
        <v>6599104.5100000007</v>
      </c>
      <c r="W649" s="88">
        <f>IFERROR(R649/H649,0)</f>
        <v>0.83716568447014594</v>
      </c>
      <c r="X649" s="89">
        <f t="shared" si="117"/>
        <v>0.89825823765732404</v>
      </c>
      <c r="Y649" s="89">
        <f t="shared" si="118"/>
        <v>0.85108690491829486</v>
      </c>
    </row>
    <row r="650" spans="1:26" s="2" customFormat="1" ht="29.25" customHeight="1" thickBot="1" x14ac:dyDescent="0.45">
      <c r="A650" s="90"/>
      <c r="B650" s="90"/>
      <c r="C650" s="91"/>
      <c r="D650" s="91"/>
      <c r="E650" s="92"/>
      <c r="F650" s="91"/>
      <c r="G650" s="92"/>
      <c r="H650" s="93"/>
      <c r="I650" s="94"/>
      <c r="J650" s="93"/>
      <c r="K650" s="95"/>
      <c r="L650" s="93"/>
      <c r="M650" s="94"/>
      <c r="N650" s="93"/>
      <c r="O650" s="94"/>
      <c r="P650" s="93"/>
      <c r="Q650" s="94"/>
      <c r="R650" s="93"/>
      <c r="S650" s="94"/>
      <c r="T650" s="96" t="s">
        <v>48</v>
      </c>
      <c r="U650" s="97">
        <v>4.2549000000000001</v>
      </c>
      <c r="V650" s="98">
        <f>V649/U650</f>
        <v>1550942.3276692755</v>
      </c>
      <c r="W650" s="99"/>
      <c r="X650" s="99"/>
      <c r="Y650" s="100"/>
    </row>
    <row r="651" spans="1:26" s="2" customFormat="1" ht="15.75" thickTop="1" x14ac:dyDescent="0.25">
      <c r="A651" s="146" t="s">
        <v>49</v>
      </c>
      <c r="B651" s="147"/>
      <c r="C651" s="147"/>
      <c r="D651" s="147"/>
      <c r="E651" s="147"/>
      <c r="F651" s="147"/>
      <c r="G651" s="147"/>
      <c r="H651" s="147"/>
      <c r="I651" s="147"/>
      <c r="J651" s="147"/>
      <c r="K651" s="147"/>
      <c r="L651" s="147"/>
      <c r="M651" s="147"/>
      <c r="N651" s="147"/>
      <c r="O651" s="148"/>
      <c r="P651" s="106"/>
      <c r="U651" s="7"/>
    </row>
    <row r="652" spans="1:26" s="2" customFormat="1" ht="18.75" x14ac:dyDescent="0.3">
      <c r="A652" s="149"/>
      <c r="B652" s="150"/>
      <c r="C652" s="150"/>
      <c r="D652" s="150"/>
      <c r="E652" s="150"/>
      <c r="F652" s="150"/>
      <c r="G652" s="150"/>
      <c r="H652" s="150"/>
      <c r="I652" s="150"/>
      <c r="J652" s="150"/>
      <c r="K652" s="150"/>
      <c r="L652" s="150"/>
      <c r="M652" s="150"/>
      <c r="N652" s="150"/>
      <c r="O652" s="151"/>
      <c r="P652" s="106"/>
      <c r="T652" s="101"/>
      <c r="U652" s="7"/>
    </row>
    <row r="653" spans="1:26" s="2" customFormat="1" ht="15.75" x14ac:dyDescent="0.25">
      <c r="A653" s="149"/>
      <c r="B653" s="150"/>
      <c r="C653" s="150"/>
      <c r="D653" s="150"/>
      <c r="E653" s="150"/>
      <c r="F653" s="150"/>
      <c r="G653" s="150"/>
      <c r="H653" s="150"/>
      <c r="I653" s="150"/>
      <c r="J653" s="150"/>
      <c r="K653" s="150"/>
      <c r="L653" s="150"/>
      <c r="M653" s="150"/>
      <c r="N653" s="150"/>
      <c r="O653" s="151"/>
      <c r="P653" s="106"/>
      <c r="S653" s="102"/>
      <c r="T653" s="103"/>
      <c r="U653" s="7"/>
    </row>
    <row r="654" spans="1:26" s="2" customFormat="1" ht="15.75" x14ac:dyDescent="0.25">
      <c r="A654" s="149"/>
      <c r="B654" s="150"/>
      <c r="C654" s="150"/>
      <c r="D654" s="150"/>
      <c r="E654" s="150"/>
      <c r="F654" s="150"/>
      <c r="G654" s="150"/>
      <c r="H654" s="150"/>
      <c r="I654" s="150"/>
      <c r="J654" s="150"/>
      <c r="K654" s="150"/>
      <c r="L654" s="150"/>
      <c r="M654" s="150"/>
      <c r="N654" s="150"/>
      <c r="O654" s="151"/>
      <c r="P654" s="106"/>
      <c r="S654" s="102"/>
      <c r="T654" s="104"/>
      <c r="U654" s="7"/>
    </row>
    <row r="655" spans="1:26" s="2" customFormat="1" ht="15.75" x14ac:dyDescent="0.25">
      <c r="A655" s="149"/>
      <c r="B655" s="150"/>
      <c r="C655" s="150"/>
      <c r="D655" s="150"/>
      <c r="E655" s="150"/>
      <c r="F655" s="150"/>
      <c r="G655" s="150"/>
      <c r="H655" s="150"/>
      <c r="I655" s="150"/>
      <c r="J655" s="150"/>
      <c r="K655" s="150"/>
      <c r="L655" s="150"/>
      <c r="M655" s="150"/>
      <c r="N655" s="150"/>
      <c r="O655" s="151"/>
      <c r="P655" s="106"/>
      <c r="S655" s="102"/>
      <c r="T655" s="104"/>
      <c r="U655" s="7"/>
    </row>
    <row r="656" spans="1:26" s="2" customFormat="1" ht="15.75" x14ac:dyDescent="0.25">
      <c r="A656" s="149"/>
      <c r="B656" s="150"/>
      <c r="C656" s="150"/>
      <c r="D656" s="150"/>
      <c r="E656" s="150"/>
      <c r="F656" s="150"/>
      <c r="G656" s="150"/>
      <c r="H656" s="150"/>
      <c r="I656" s="150"/>
      <c r="J656" s="150"/>
      <c r="K656" s="150"/>
      <c r="L656" s="150"/>
      <c r="M656" s="150"/>
      <c r="N656" s="150"/>
      <c r="O656" s="151"/>
      <c r="P656" s="106"/>
      <c r="S656" s="102"/>
      <c r="T656" s="104"/>
      <c r="U656" s="7"/>
    </row>
    <row r="657" spans="1:38" s="2" customFormat="1" ht="15.75" x14ac:dyDescent="0.25">
      <c r="A657" s="149"/>
      <c r="B657" s="150"/>
      <c r="C657" s="150"/>
      <c r="D657" s="150"/>
      <c r="E657" s="150"/>
      <c r="F657" s="150"/>
      <c r="G657" s="150"/>
      <c r="H657" s="150"/>
      <c r="I657" s="150"/>
      <c r="J657" s="150"/>
      <c r="K657" s="150"/>
      <c r="L657" s="150"/>
      <c r="M657" s="150"/>
      <c r="N657" s="150"/>
      <c r="O657" s="151"/>
      <c r="P657" s="106"/>
      <c r="S657" s="102"/>
      <c r="T657" s="105"/>
      <c r="U657" s="7"/>
    </row>
    <row r="658" spans="1:38" s="2" customFormat="1" x14ac:dyDescent="0.25">
      <c r="A658" s="149"/>
      <c r="B658" s="150"/>
      <c r="C658" s="150"/>
      <c r="D658" s="150"/>
      <c r="E658" s="150"/>
      <c r="F658" s="150"/>
      <c r="G658" s="150"/>
      <c r="H658" s="150"/>
      <c r="I658" s="150"/>
      <c r="J658" s="150"/>
      <c r="K658" s="150"/>
      <c r="L658" s="150"/>
      <c r="M658" s="150"/>
      <c r="N658" s="150"/>
      <c r="O658" s="151"/>
      <c r="P658" s="106"/>
      <c r="U658" s="7"/>
    </row>
    <row r="659" spans="1:38" s="2" customFormat="1" ht="15.75" thickBot="1" x14ac:dyDescent="0.3">
      <c r="A659" s="152"/>
      <c r="B659" s="153"/>
      <c r="C659" s="153"/>
      <c r="D659" s="153"/>
      <c r="E659" s="153"/>
      <c r="F659" s="153"/>
      <c r="G659" s="153"/>
      <c r="H659" s="153"/>
      <c r="I659" s="153"/>
      <c r="J659" s="153"/>
      <c r="K659" s="153"/>
      <c r="L659" s="153"/>
      <c r="M659" s="153"/>
      <c r="N659" s="153"/>
      <c r="O659" s="154"/>
      <c r="P659" s="106"/>
      <c r="U659" s="7"/>
    </row>
    <row r="660" spans="1:38" s="2" customFormat="1" ht="15.75" thickTop="1" x14ac:dyDescent="0.25">
      <c r="E660" s="1"/>
      <c r="F660" s="1"/>
      <c r="K660" s="7"/>
      <c r="U660" s="7"/>
    </row>
    <row r="663" spans="1:38" s="2" customFormat="1" ht="26.25" x14ac:dyDescent="0.4">
      <c r="A663" s="12"/>
      <c r="B663" s="13" t="s">
        <v>69</v>
      </c>
      <c r="C663" s="14"/>
      <c r="D663" s="14"/>
      <c r="E663" s="15"/>
      <c r="F663" s="16"/>
      <c r="G663" s="14"/>
      <c r="H663" s="17"/>
      <c r="I663" s="18"/>
      <c r="J663" s="17"/>
      <c r="K663" s="18"/>
      <c r="L663" s="17"/>
      <c r="M663" s="18"/>
      <c r="N663" s="17"/>
      <c r="O663" s="14"/>
      <c r="P663" s="17"/>
      <c r="Q663" s="14"/>
      <c r="R663" s="17"/>
      <c r="S663" s="18"/>
      <c r="T663" s="17"/>
      <c r="U663" s="14"/>
      <c r="V663" s="17"/>
      <c r="W663" s="17"/>
      <c r="X663" s="18"/>
      <c r="Y663" s="17"/>
      <c r="Z663" s="17"/>
      <c r="AA663" s="18"/>
      <c r="AB663" s="14"/>
      <c r="AC663" s="14"/>
      <c r="AD663" s="14"/>
      <c r="AE663" s="14"/>
      <c r="AF663" s="14"/>
      <c r="AG663" s="18"/>
      <c r="AH663" s="14"/>
      <c r="AI663" s="14"/>
      <c r="AJ663" s="14"/>
      <c r="AK663" s="14"/>
      <c r="AL663" s="14"/>
    </row>
    <row r="664" spans="1:38" ht="15.75" thickBot="1" x14ac:dyDescent="0.3"/>
    <row r="665" spans="1:38" s="2" customFormat="1" ht="52.5" customHeight="1" thickBot="1" x14ac:dyDescent="0.3">
      <c r="A665" s="124" t="s">
        <v>3</v>
      </c>
      <c r="B665" s="125"/>
      <c r="C665" s="128" t="s">
        <v>32</v>
      </c>
      <c r="D665" s="129"/>
      <c r="E665" s="130" t="s">
        <v>0</v>
      </c>
      <c r="F665" s="131"/>
      <c r="G665" s="132" t="s">
        <v>1</v>
      </c>
      <c r="H665" s="132"/>
      <c r="I665" s="132"/>
      <c r="J665" s="132"/>
      <c r="K665" s="132"/>
      <c r="L665" s="133"/>
      <c r="M665" s="134" t="s">
        <v>33</v>
      </c>
      <c r="N665" s="135"/>
      <c r="O665" s="135"/>
      <c r="P665" s="136"/>
      <c r="Q665" s="137" t="s">
        <v>34</v>
      </c>
      <c r="R665" s="138"/>
      <c r="S665" s="138"/>
      <c r="T665" s="138"/>
      <c r="U665" s="138"/>
      <c r="V665" s="139"/>
      <c r="W665" s="107" t="s">
        <v>35</v>
      </c>
      <c r="X665" s="108"/>
      <c r="Y665" s="109"/>
    </row>
    <row r="666" spans="1:38" s="2" customFormat="1" ht="52.5" customHeight="1" thickBot="1" x14ac:dyDescent="0.3">
      <c r="A666" s="126"/>
      <c r="B666" s="127"/>
      <c r="C666" s="110" t="s">
        <v>36</v>
      </c>
      <c r="D666" s="112" t="s">
        <v>37</v>
      </c>
      <c r="E666" s="114" t="s">
        <v>4</v>
      </c>
      <c r="F666" s="114" t="s">
        <v>5</v>
      </c>
      <c r="G666" s="116" t="s">
        <v>6</v>
      </c>
      <c r="H666" s="118" t="s">
        <v>7</v>
      </c>
      <c r="I666" s="118" t="s">
        <v>8</v>
      </c>
      <c r="J666" s="120" t="s">
        <v>9</v>
      </c>
      <c r="K666" s="122" t="s">
        <v>2</v>
      </c>
      <c r="L666" s="123"/>
      <c r="M666" s="140" t="s">
        <v>38</v>
      </c>
      <c r="N666" s="141"/>
      <c r="O666" s="140" t="s">
        <v>39</v>
      </c>
      <c r="P666" s="141"/>
      <c r="Q666" s="142" t="s">
        <v>40</v>
      </c>
      <c r="R666" s="143"/>
      <c r="S666" s="138" t="s">
        <v>41</v>
      </c>
      <c r="T666" s="139"/>
      <c r="U666" s="137" t="s">
        <v>2</v>
      </c>
      <c r="V666" s="139"/>
      <c r="W666" s="155" t="s">
        <v>42</v>
      </c>
      <c r="X666" s="157" t="s">
        <v>43</v>
      </c>
      <c r="Y666" s="109" t="s">
        <v>44</v>
      </c>
    </row>
    <row r="667" spans="1:38" s="2" customFormat="1" ht="139.5" customHeight="1" thickBot="1" x14ac:dyDescent="0.3">
      <c r="A667" s="126"/>
      <c r="B667" s="127"/>
      <c r="C667" s="111"/>
      <c r="D667" s="113"/>
      <c r="E667" s="115"/>
      <c r="F667" s="115"/>
      <c r="G667" s="117"/>
      <c r="H667" s="119"/>
      <c r="I667" s="119"/>
      <c r="J667" s="121"/>
      <c r="K667" s="19" t="s">
        <v>10</v>
      </c>
      <c r="L667" s="20" t="s">
        <v>11</v>
      </c>
      <c r="M667" s="21" t="s">
        <v>12</v>
      </c>
      <c r="N667" s="22" t="s">
        <v>13</v>
      </c>
      <c r="O667" s="21" t="s">
        <v>14</v>
      </c>
      <c r="P667" s="22" t="s">
        <v>15</v>
      </c>
      <c r="Q667" s="23" t="s">
        <v>6</v>
      </c>
      <c r="R667" s="24" t="s">
        <v>7</v>
      </c>
      <c r="S667" s="25" t="s">
        <v>16</v>
      </c>
      <c r="T667" s="26" t="s">
        <v>17</v>
      </c>
      <c r="U667" s="27" t="s">
        <v>18</v>
      </c>
      <c r="V667" s="28" t="s">
        <v>19</v>
      </c>
      <c r="W667" s="156"/>
      <c r="X667" s="158"/>
      <c r="Y667" s="159"/>
    </row>
    <row r="668" spans="1:38" s="2" customFormat="1" ht="38.25" customHeight="1" thickBot="1" x14ac:dyDescent="0.3">
      <c r="A668" s="160">
        <v>1</v>
      </c>
      <c r="B668" s="161"/>
      <c r="C668" s="29">
        <v>2</v>
      </c>
      <c r="D668" s="30">
        <v>3</v>
      </c>
      <c r="E668" s="31">
        <v>4</v>
      </c>
      <c r="F668" s="32">
        <v>5</v>
      </c>
      <c r="G668" s="33">
        <v>6</v>
      </c>
      <c r="H668" s="34">
        <v>7</v>
      </c>
      <c r="I668" s="34">
        <v>8</v>
      </c>
      <c r="J668" s="34">
        <v>9</v>
      </c>
      <c r="K668" s="34">
        <v>10</v>
      </c>
      <c r="L668" s="34">
        <v>11</v>
      </c>
      <c r="M668" s="35">
        <v>12</v>
      </c>
      <c r="N668" s="35">
        <v>13</v>
      </c>
      <c r="O668" s="35">
        <v>14</v>
      </c>
      <c r="P668" s="35">
        <v>15</v>
      </c>
      <c r="Q668" s="36">
        <v>16</v>
      </c>
      <c r="R668" s="36">
        <v>17</v>
      </c>
      <c r="S668" s="36">
        <v>18</v>
      </c>
      <c r="T668" s="36">
        <v>19</v>
      </c>
      <c r="U668" s="36">
        <v>20</v>
      </c>
      <c r="V668" s="36">
        <v>21</v>
      </c>
      <c r="W668" s="37">
        <v>22</v>
      </c>
      <c r="X668" s="37">
        <v>23</v>
      </c>
      <c r="Y668" s="38">
        <v>24</v>
      </c>
    </row>
    <row r="669" spans="1:38" s="2" customFormat="1" ht="108.75" customHeight="1" x14ac:dyDescent="0.25">
      <c r="A669" s="39">
        <v>1</v>
      </c>
      <c r="B669" s="40" t="s">
        <v>45</v>
      </c>
      <c r="C669" s="162">
        <f>L682</f>
        <v>2470417.29</v>
      </c>
      <c r="D669" s="164">
        <f>C669-V682</f>
        <v>185231.47999999998</v>
      </c>
      <c r="E669" s="41"/>
      <c r="F669" s="42"/>
      <c r="G669" s="43"/>
      <c r="H669" s="44"/>
      <c r="I669" s="43"/>
      <c r="J669" s="45"/>
      <c r="K669" s="46">
        <f>G669+I669</f>
        <v>0</v>
      </c>
      <c r="L669" s="47">
        <f>H669+J669</f>
        <v>0</v>
      </c>
      <c r="M669" s="48"/>
      <c r="N669" s="49"/>
      <c r="O669" s="48"/>
      <c r="P669" s="49"/>
      <c r="Q669" s="50"/>
      <c r="R669" s="51"/>
      <c r="S669" s="50"/>
      <c r="T669" s="51"/>
      <c r="U669" s="46">
        <f>Q669+S669</f>
        <v>0</v>
      </c>
      <c r="V669" s="52">
        <f>R669+T669</f>
        <v>0</v>
      </c>
      <c r="W669" s="53">
        <f>IFERROR(R669/H669,0)</f>
        <v>0</v>
      </c>
      <c r="X669" s="54">
        <f>IFERROR((T669+P669)/J669,0)</f>
        <v>0</v>
      </c>
      <c r="Y669" s="55">
        <f>IFERROR((V669+P669)/L669,0)</f>
        <v>0</v>
      </c>
      <c r="Z669" s="56"/>
    </row>
    <row r="670" spans="1:38" s="2" customFormat="1" ht="87" customHeight="1" x14ac:dyDescent="0.25">
      <c r="A670" s="57">
        <v>2</v>
      </c>
      <c r="B670" s="58" t="s">
        <v>29</v>
      </c>
      <c r="C670" s="162"/>
      <c r="D670" s="164"/>
      <c r="E670" s="59">
        <v>0</v>
      </c>
      <c r="F670" s="60">
        <v>0</v>
      </c>
      <c r="G670" s="61">
        <v>0</v>
      </c>
      <c r="H670" s="62">
        <v>0</v>
      </c>
      <c r="I670" s="61">
        <v>11</v>
      </c>
      <c r="J670" s="63">
        <v>894330.83</v>
      </c>
      <c r="K670" s="46">
        <f t="shared" ref="K670:L681" si="120">G670+I670</f>
        <v>11</v>
      </c>
      <c r="L670" s="47">
        <f t="shared" si="120"/>
        <v>894330.83</v>
      </c>
      <c r="M670" s="64">
        <v>0</v>
      </c>
      <c r="N670" s="65">
        <v>0</v>
      </c>
      <c r="O670" s="64">
        <v>0</v>
      </c>
      <c r="P670" s="65">
        <v>0</v>
      </c>
      <c r="Q670" s="66">
        <v>0</v>
      </c>
      <c r="R670" s="67">
        <v>0</v>
      </c>
      <c r="S670" s="66">
        <v>11</v>
      </c>
      <c r="T670" s="67">
        <v>766692.88</v>
      </c>
      <c r="U670" s="46">
        <f t="shared" ref="U670:V681" si="121">Q670+S670</f>
        <v>11</v>
      </c>
      <c r="V670" s="52">
        <f>R670+T670</f>
        <v>766692.88</v>
      </c>
      <c r="W670" s="53">
        <f t="shared" ref="W670:W681" si="122">IFERROR(R670/H670,0)</f>
        <v>0</v>
      </c>
      <c r="X670" s="54">
        <f t="shared" ref="X670:X682" si="123">IFERROR((T670+P670)/J670,0)</f>
        <v>0.85728105783851827</v>
      </c>
      <c r="Y670" s="55">
        <f t="shared" ref="Y670:Y682" si="124">IFERROR((V670+P670)/L670,0)</f>
        <v>0.85728105783851827</v>
      </c>
      <c r="Z670" s="56"/>
    </row>
    <row r="671" spans="1:38" s="2" customFormat="1" ht="85.5" customHeight="1" x14ac:dyDescent="0.25">
      <c r="A671" s="57">
        <v>3</v>
      </c>
      <c r="B671" s="58" t="s">
        <v>26</v>
      </c>
      <c r="C671" s="162"/>
      <c r="D671" s="164"/>
      <c r="E671" s="59"/>
      <c r="F671" s="60"/>
      <c r="G671" s="61"/>
      <c r="H671" s="62"/>
      <c r="I671" s="61"/>
      <c r="J671" s="63"/>
      <c r="K671" s="46">
        <f t="shared" si="120"/>
        <v>0</v>
      </c>
      <c r="L671" s="47">
        <f t="shared" si="120"/>
        <v>0</v>
      </c>
      <c r="M671" s="64"/>
      <c r="N671" s="65"/>
      <c r="O671" s="64"/>
      <c r="P671" s="65"/>
      <c r="Q671" s="66"/>
      <c r="R671" s="67"/>
      <c r="S671" s="66"/>
      <c r="T671" s="67"/>
      <c r="U671" s="46">
        <f t="shared" si="121"/>
        <v>0</v>
      </c>
      <c r="V671" s="52">
        <f t="shared" si="121"/>
        <v>0</v>
      </c>
      <c r="W671" s="53">
        <f t="shared" si="122"/>
        <v>0</v>
      </c>
      <c r="X671" s="54">
        <f t="shared" si="123"/>
        <v>0</v>
      </c>
      <c r="Y671" s="55">
        <f t="shared" si="124"/>
        <v>0</v>
      </c>
      <c r="Z671" s="56"/>
    </row>
    <row r="672" spans="1:38" s="2" customFormat="1" ht="137.25" customHeight="1" x14ac:dyDescent="0.25">
      <c r="A672" s="57">
        <v>4</v>
      </c>
      <c r="B672" s="58" t="s">
        <v>20</v>
      </c>
      <c r="C672" s="162"/>
      <c r="D672" s="164"/>
      <c r="E672" s="59"/>
      <c r="F672" s="60"/>
      <c r="G672" s="61"/>
      <c r="H672" s="62"/>
      <c r="I672" s="61"/>
      <c r="J672" s="63"/>
      <c r="K672" s="46">
        <f t="shared" si="120"/>
        <v>0</v>
      </c>
      <c r="L672" s="47">
        <f t="shared" si="120"/>
        <v>0</v>
      </c>
      <c r="M672" s="64"/>
      <c r="N672" s="65"/>
      <c r="O672" s="64"/>
      <c r="P672" s="65"/>
      <c r="Q672" s="66"/>
      <c r="R672" s="67"/>
      <c r="S672" s="66"/>
      <c r="T672" s="67"/>
      <c r="U672" s="46">
        <f t="shared" si="121"/>
        <v>0</v>
      </c>
      <c r="V672" s="52">
        <f t="shared" si="121"/>
        <v>0</v>
      </c>
      <c r="W672" s="53">
        <f t="shared" si="122"/>
        <v>0</v>
      </c>
      <c r="X672" s="54">
        <f t="shared" si="123"/>
        <v>0</v>
      </c>
      <c r="Y672" s="55">
        <f t="shared" si="124"/>
        <v>0</v>
      </c>
      <c r="Z672" s="56"/>
    </row>
    <row r="673" spans="1:26" s="2" customFormat="1" ht="171.75" customHeight="1" x14ac:dyDescent="0.25">
      <c r="A673" s="57">
        <v>5</v>
      </c>
      <c r="B673" s="58" t="s">
        <v>30</v>
      </c>
      <c r="C673" s="162"/>
      <c r="D673" s="164"/>
      <c r="E673" s="59">
        <v>21</v>
      </c>
      <c r="F673" s="60">
        <v>3142433.36</v>
      </c>
      <c r="G673" s="61">
        <v>9</v>
      </c>
      <c r="H673" s="62">
        <v>1257690.1399999999</v>
      </c>
      <c r="I673" s="61">
        <v>6</v>
      </c>
      <c r="J673" s="63">
        <v>318396.32</v>
      </c>
      <c r="K673" s="46">
        <f t="shared" si="120"/>
        <v>15</v>
      </c>
      <c r="L673" s="47">
        <f t="shared" si="120"/>
        <v>1576086.46</v>
      </c>
      <c r="M673" s="64">
        <v>0</v>
      </c>
      <c r="N673" s="65">
        <v>0</v>
      </c>
      <c r="O673" s="64">
        <v>0</v>
      </c>
      <c r="P673" s="65">
        <v>0</v>
      </c>
      <c r="Q673" s="66">
        <v>9</v>
      </c>
      <c r="R673" s="67">
        <v>1209342.3500000001</v>
      </c>
      <c r="S673" s="66">
        <v>6</v>
      </c>
      <c r="T673" s="67">
        <v>309150.58</v>
      </c>
      <c r="U673" s="46">
        <f t="shared" si="121"/>
        <v>15</v>
      </c>
      <c r="V673" s="52">
        <f t="shared" si="121"/>
        <v>1518492.9300000002</v>
      </c>
      <c r="W673" s="53">
        <f t="shared" si="122"/>
        <v>0.96155826585394089</v>
      </c>
      <c r="X673" s="54">
        <f t="shared" si="123"/>
        <v>0.97096153623886106</v>
      </c>
      <c r="Y673" s="55">
        <f t="shared" si="124"/>
        <v>0.96345788669487087</v>
      </c>
      <c r="Z673" s="56"/>
    </row>
    <row r="674" spans="1:26" s="2" customFormat="1" ht="116.25" customHeight="1" x14ac:dyDescent="0.25">
      <c r="A674" s="57">
        <v>6</v>
      </c>
      <c r="B674" s="58" t="s">
        <v>21</v>
      </c>
      <c r="C674" s="162"/>
      <c r="D674" s="164"/>
      <c r="E674" s="59"/>
      <c r="F674" s="60"/>
      <c r="G674" s="61"/>
      <c r="H674" s="62"/>
      <c r="I674" s="61"/>
      <c r="J674" s="63"/>
      <c r="K674" s="46">
        <f t="shared" si="120"/>
        <v>0</v>
      </c>
      <c r="L674" s="47">
        <f t="shared" si="120"/>
        <v>0</v>
      </c>
      <c r="M674" s="64"/>
      <c r="N674" s="65"/>
      <c r="O674" s="64"/>
      <c r="P674" s="65"/>
      <c r="Q674" s="66"/>
      <c r="R674" s="67"/>
      <c r="S674" s="66"/>
      <c r="T674" s="67"/>
      <c r="U674" s="46">
        <f t="shared" si="121"/>
        <v>0</v>
      </c>
      <c r="V674" s="52">
        <f t="shared" si="121"/>
        <v>0</v>
      </c>
      <c r="W674" s="53">
        <f t="shared" si="122"/>
        <v>0</v>
      </c>
      <c r="X674" s="54">
        <f t="shared" si="123"/>
        <v>0</v>
      </c>
      <c r="Y674" s="55">
        <f t="shared" si="124"/>
        <v>0</v>
      </c>
      <c r="Z674" s="56"/>
    </row>
    <row r="675" spans="1:26" s="2" customFormat="1" ht="65.25" customHeight="1" x14ac:dyDescent="0.25">
      <c r="A675" s="57">
        <v>7</v>
      </c>
      <c r="B675" s="58" t="s">
        <v>28</v>
      </c>
      <c r="C675" s="162"/>
      <c r="D675" s="164"/>
      <c r="E675" s="59"/>
      <c r="F675" s="60"/>
      <c r="G675" s="61"/>
      <c r="H675" s="62"/>
      <c r="I675" s="61"/>
      <c r="J675" s="63"/>
      <c r="K675" s="46">
        <f t="shared" si="120"/>
        <v>0</v>
      </c>
      <c r="L675" s="47">
        <f t="shared" si="120"/>
        <v>0</v>
      </c>
      <c r="M675" s="64"/>
      <c r="N675" s="65"/>
      <c r="O675" s="64"/>
      <c r="P675" s="65"/>
      <c r="Q675" s="66"/>
      <c r="R675" s="67"/>
      <c r="S675" s="66"/>
      <c r="T675" s="67"/>
      <c r="U675" s="46">
        <f t="shared" si="121"/>
        <v>0</v>
      </c>
      <c r="V675" s="52">
        <f t="shared" si="121"/>
        <v>0</v>
      </c>
      <c r="W675" s="53">
        <f t="shared" si="122"/>
        <v>0</v>
      </c>
      <c r="X675" s="54">
        <f t="shared" si="123"/>
        <v>0</v>
      </c>
      <c r="Y675" s="55">
        <f t="shared" si="124"/>
        <v>0</v>
      </c>
      <c r="Z675" s="56"/>
    </row>
    <row r="676" spans="1:26" s="2" customFormat="1" ht="59.25" customHeight="1" x14ac:dyDescent="0.25">
      <c r="A676" s="57">
        <v>8</v>
      </c>
      <c r="B676" s="58" t="s">
        <v>46</v>
      </c>
      <c r="C676" s="162"/>
      <c r="D676" s="164"/>
      <c r="E676" s="59"/>
      <c r="F676" s="60"/>
      <c r="G676" s="61"/>
      <c r="H676" s="62"/>
      <c r="I676" s="61"/>
      <c r="J676" s="63"/>
      <c r="K676" s="46">
        <f t="shared" si="120"/>
        <v>0</v>
      </c>
      <c r="L676" s="47">
        <f t="shared" si="120"/>
        <v>0</v>
      </c>
      <c r="M676" s="64"/>
      <c r="N676" s="65"/>
      <c r="O676" s="64"/>
      <c r="P676" s="65"/>
      <c r="Q676" s="66"/>
      <c r="R676" s="67"/>
      <c r="S676" s="66"/>
      <c r="T676" s="67"/>
      <c r="U676" s="46">
        <f t="shared" si="121"/>
        <v>0</v>
      </c>
      <c r="V676" s="52">
        <f t="shared" si="121"/>
        <v>0</v>
      </c>
      <c r="W676" s="53">
        <f t="shared" si="122"/>
        <v>0</v>
      </c>
      <c r="X676" s="54">
        <f t="shared" si="123"/>
        <v>0</v>
      </c>
      <c r="Y676" s="55">
        <f t="shared" si="124"/>
        <v>0</v>
      </c>
      <c r="Z676" s="56"/>
    </row>
    <row r="677" spans="1:26" s="2" customFormat="1" ht="71.25" customHeight="1" x14ac:dyDescent="0.25">
      <c r="A677" s="57">
        <v>9</v>
      </c>
      <c r="B677" s="58" t="s">
        <v>22</v>
      </c>
      <c r="C677" s="162"/>
      <c r="D677" s="164"/>
      <c r="E677" s="59"/>
      <c r="F677" s="60"/>
      <c r="G677" s="61"/>
      <c r="H677" s="62"/>
      <c r="I677" s="61"/>
      <c r="J677" s="63"/>
      <c r="K677" s="46">
        <f t="shared" si="120"/>
        <v>0</v>
      </c>
      <c r="L677" s="47">
        <f t="shared" si="120"/>
        <v>0</v>
      </c>
      <c r="M677" s="64"/>
      <c r="N677" s="65"/>
      <c r="O677" s="64"/>
      <c r="P677" s="65"/>
      <c r="Q677" s="66"/>
      <c r="R677" s="67"/>
      <c r="S677" s="66"/>
      <c r="T677" s="67"/>
      <c r="U677" s="46">
        <f t="shared" si="121"/>
        <v>0</v>
      </c>
      <c r="V677" s="52">
        <f t="shared" si="121"/>
        <v>0</v>
      </c>
      <c r="W677" s="53">
        <f t="shared" si="122"/>
        <v>0</v>
      </c>
      <c r="X677" s="54">
        <f t="shared" si="123"/>
        <v>0</v>
      </c>
      <c r="Y677" s="55">
        <f t="shared" si="124"/>
        <v>0</v>
      </c>
      <c r="Z677" s="56"/>
    </row>
    <row r="678" spans="1:26" s="2" customFormat="1" ht="92.25" customHeight="1" x14ac:dyDescent="0.25">
      <c r="A678" s="57">
        <v>10</v>
      </c>
      <c r="B678" s="58" t="s">
        <v>23</v>
      </c>
      <c r="C678" s="162"/>
      <c r="D678" s="164"/>
      <c r="E678" s="59"/>
      <c r="F678" s="60"/>
      <c r="G678" s="61"/>
      <c r="H678" s="62"/>
      <c r="I678" s="61"/>
      <c r="J678" s="63"/>
      <c r="K678" s="46">
        <f t="shared" si="120"/>
        <v>0</v>
      </c>
      <c r="L678" s="47">
        <f t="shared" si="120"/>
        <v>0</v>
      </c>
      <c r="M678" s="64"/>
      <c r="N678" s="65"/>
      <c r="O678" s="64"/>
      <c r="P678" s="65"/>
      <c r="Q678" s="66"/>
      <c r="R678" s="67"/>
      <c r="S678" s="66"/>
      <c r="T678" s="67"/>
      <c r="U678" s="46">
        <f t="shared" si="121"/>
        <v>0</v>
      </c>
      <c r="V678" s="52">
        <f t="shared" si="121"/>
        <v>0</v>
      </c>
      <c r="W678" s="53">
        <f t="shared" si="122"/>
        <v>0</v>
      </c>
      <c r="X678" s="54">
        <f t="shared" si="123"/>
        <v>0</v>
      </c>
      <c r="Y678" s="55">
        <f t="shared" si="124"/>
        <v>0</v>
      </c>
      <c r="Z678" s="56"/>
    </row>
    <row r="679" spans="1:26" s="2" customFormat="1" ht="153.75" customHeight="1" x14ac:dyDescent="0.25">
      <c r="A679" s="57">
        <v>11</v>
      </c>
      <c r="B679" s="58" t="s">
        <v>24</v>
      </c>
      <c r="C679" s="162"/>
      <c r="D679" s="164"/>
      <c r="E679" s="59"/>
      <c r="F679" s="60"/>
      <c r="G679" s="61"/>
      <c r="H679" s="62"/>
      <c r="I679" s="61"/>
      <c r="J679" s="63"/>
      <c r="K679" s="46">
        <f t="shared" si="120"/>
        <v>0</v>
      </c>
      <c r="L679" s="47">
        <f t="shared" si="120"/>
        <v>0</v>
      </c>
      <c r="M679" s="64"/>
      <c r="N679" s="65"/>
      <c r="O679" s="64"/>
      <c r="P679" s="65"/>
      <c r="Q679" s="66"/>
      <c r="R679" s="67"/>
      <c r="S679" s="66"/>
      <c r="T679" s="67"/>
      <c r="U679" s="46">
        <f t="shared" si="121"/>
        <v>0</v>
      </c>
      <c r="V679" s="52">
        <f t="shared" si="121"/>
        <v>0</v>
      </c>
      <c r="W679" s="53">
        <f t="shared" si="122"/>
        <v>0</v>
      </c>
      <c r="X679" s="54">
        <f t="shared" si="123"/>
        <v>0</v>
      </c>
      <c r="Y679" s="55">
        <f t="shared" si="124"/>
        <v>0</v>
      </c>
      <c r="Z679" s="56"/>
    </row>
    <row r="680" spans="1:26" s="2" customFormat="1" ht="87" customHeight="1" x14ac:dyDescent="0.25">
      <c r="A680" s="57">
        <v>12</v>
      </c>
      <c r="B680" s="58" t="s">
        <v>27</v>
      </c>
      <c r="C680" s="162"/>
      <c r="D680" s="164"/>
      <c r="E680" s="59"/>
      <c r="F680" s="60"/>
      <c r="G680" s="61"/>
      <c r="H680" s="62"/>
      <c r="I680" s="61"/>
      <c r="J680" s="63"/>
      <c r="K680" s="46">
        <f t="shared" si="120"/>
        <v>0</v>
      </c>
      <c r="L680" s="47">
        <f t="shared" si="120"/>
        <v>0</v>
      </c>
      <c r="M680" s="64"/>
      <c r="N680" s="65"/>
      <c r="O680" s="64"/>
      <c r="P680" s="65"/>
      <c r="Q680" s="66"/>
      <c r="R680" s="67"/>
      <c r="S680" s="66"/>
      <c r="T680" s="67"/>
      <c r="U680" s="46">
        <f t="shared" si="121"/>
        <v>0</v>
      </c>
      <c r="V680" s="52">
        <f t="shared" si="121"/>
        <v>0</v>
      </c>
      <c r="W680" s="53">
        <f t="shared" si="122"/>
        <v>0</v>
      </c>
      <c r="X680" s="54">
        <f t="shared" si="123"/>
        <v>0</v>
      </c>
      <c r="Y680" s="55">
        <f t="shared" si="124"/>
        <v>0</v>
      </c>
      <c r="Z680" s="56"/>
    </row>
    <row r="681" spans="1:26" s="2" customFormat="1" ht="62.25" customHeight="1" thickBot="1" x14ac:dyDescent="0.3">
      <c r="A681" s="68">
        <v>13</v>
      </c>
      <c r="B681" s="69" t="s">
        <v>25</v>
      </c>
      <c r="C681" s="163"/>
      <c r="D681" s="165"/>
      <c r="E681" s="70"/>
      <c r="F681" s="71"/>
      <c r="G681" s="72"/>
      <c r="H681" s="73"/>
      <c r="I681" s="72"/>
      <c r="J681" s="74"/>
      <c r="K681" s="75">
        <f t="shared" si="120"/>
        <v>0</v>
      </c>
      <c r="L681" s="76">
        <f t="shared" si="120"/>
        <v>0</v>
      </c>
      <c r="M681" s="77"/>
      <c r="N681" s="78"/>
      <c r="O681" s="77"/>
      <c r="P681" s="78"/>
      <c r="Q681" s="79"/>
      <c r="R681" s="80"/>
      <c r="S681" s="79"/>
      <c r="T681" s="80"/>
      <c r="U681" s="46">
        <f t="shared" si="121"/>
        <v>0</v>
      </c>
      <c r="V681" s="52">
        <f t="shared" si="121"/>
        <v>0</v>
      </c>
      <c r="W681" s="53">
        <f t="shared" si="122"/>
        <v>0</v>
      </c>
      <c r="X681" s="54">
        <f t="shared" si="123"/>
        <v>0</v>
      </c>
      <c r="Y681" s="55">
        <f t="shared" si="124"/>
        <v>0</v>
      </c>
      <c r="Z681" s="56"/>
    </row>
    <row r="682" spans="1:26" s="2" customFormat="1" ht="29.25" customHeight="1" thickBot="1" x14ac:dyDescent="0.3">
      <c r="A682" s="144" t="s">
        <v>47</v>
      </c>
      <c r="B682" s="145"/>
      <c r="C682" s="81">
        <f>C669</f>
        <v>2470417.29</v>
      </c>
      <c r="D682" s="81">
        <f>D669</f>
        <v>185231.47999999998</v>
      </c>
      <c r="E682" s="82">
        <f>SUM(E669:E681)</f>
        <v>21</v>
      </c>
      <c r="F682" s="83">
        <f>SUM(F669:F681)</f>
        <v>3142433.36</v>
      </c>
      <c r="G682" s="82">
        <f>SUM(G669:G681)</f>
        <v>9</v>
      </c>
      <c r="H682" s="83">
        <f>SUM(H669:H681)</f>
        <v>1257690.1399999999</v>
      </c>
      <c r="I682" s="82">
        <f t="shared" ref="I682:V682" si="125">SUM(I669:I681)</f>
        <v>17</v>
      </c>
      <c r="J682" s="83">
        <f t="shared" si="125"/>
        <v>1212727.1499999999</v>
      </c>
      <c r="K682" s="82">
        <f t="shared" si="125"/>
        <v>26</v>
      </c>
      <c r="L682" s="83">
        <f t="shared" si="125"/>
        <v>2470417.29</v>
      </c>
      <c r="M682" s="82">
        <f t="shared" si="125"/>
        <v>0</v>
      </c>
      <c r="N682" s="84">
        <f t="shared" si="125"/>
        <v>0</v>
      </c>
      <c r="O682" s="85">
        <f t="shared" si="125"/>
        <v>0</v>
      </c>
      <c r="P682" s="86">
        <f t="shared" si="125"/>
        <v>0</v>
      </c>
      <c r="Q682" s="85">
        <f t="shared" si="125"/>
        <v>9</v>
      </c>
      <c r="R682" s="87">
        <f t="shared" si="125"/>
        <v>1209342.3500000001</v>
      </c>
      <c r="S682" s="85">
        <f t="shared" si="125"/>
        <v>17</v>
      </c>
      <c r="T682" s="87">
        <f t="shared" si="125"/>
        <v>1075843.46</v>
      </c>
      <c r="U682" s="85">
        <f t="shared" si="125"/>
        <v>26</v>
      </c>
      <c r="V682" s="87">
        <f t="shared" si="125"/>
        <v>2285185.81</v>
      </c>
      <c r="W682" s="88">
        <f>IFERROR(R682/H682,0)</f>
        <v>0.96155826585394089</v>
      </c>
      <c r="X682" s="89">
        <f t="shared" si="123"/>
        <v>0.88712738063133167</v>
      </c>
      <c r="Y682" s="89">
        <f t="shared" si="124"/>
        <v>0.92502016531790066</v>
      </c>
    </row>
    <row r="683" spans="1:26" s="2" customFormat="1" ht="29.25" customHeight="1" thickBot="1" x14ac:dyDescent="0.45">
      <c r="A683" s="90"/>
      <c r="B683" s="90"/>
      <c r="C683" s="91"/>
      <c r="D683" s="91"/>
      <c r="E683" s="92"/>
      <c r="F683" s="91"/>
      <c r="G683" s="92"/>
      <c r="H683" s="93"/>
      <c r="I683" s="94"/>
      <c r="J683" s="93"/>
      <c r="K683" s="95"/>
      <c r="L683" s="93"/>
      <c r="M683" s="94"/>
      <c r="N683" s="93"/>
      <c r="O683" s="94"/>
      <c r="P683" s="93"/>
      <c r="Q683" s="94"/>
      <c r="R683" s="93"/>
      <c r="S683" s="94"/>
      <c r="T683" s="96" t="s">
        <v>48</v>
      </c>
      <c r="U683" s="97">
        <v>4.2549000000000001</v>
      </c>
      <c r="V683" s="98">
        <f>V682/U683</f>
        <v>537071.56689933955</v>
      </c>
      <c r="W683" s="99"/>
      <c r="X683" s="99"/>
      <c r="Y683" s="100"/>
    </row>
    <row r="684" spans="1:26" s="2" customFormat="1" ht="15.75" thickTop="1" x14ac:dyDescent="0.25">
      <c r="A684" s="146" t="s">
        <v>49</v>
      </c>
      <c r="B684" s="147"/>
      <c r="C684" s="147"/>
      <c r="D684" s="147"/>
      <c r="E684" s="147"/>
      <c r="F684" s="147"/>
      <c r="G684" s="147"/>
      <c r="H684" s="147"/>
      <c r="I684" s="147"/>
      <c r="J684" s="147"/>
      <c r="K684" s="147"/>
      <c r="L684" s="147"/>
      <c r="M684" s="147"/>
      <c r="N684" s="147"/>
      <c r="O684" s="148"/>
      <c r="P684" s="106"/>
      <c r="U684" s="7"/>
    </row>
    <row r="685" spans="1:26" s="2" customFormat="1" ht="18.75" x14ac:dyDescent="0.3">
      <c r="A685" s="149"/>
      <c r="B685" s="150"/>
      <c r="C685" s="150"/>
      <c r="D685" s="150"/>
      <c r="E685" s="150"/>
      <c r="F685" s="150"/>
      <c r="G685" s="150"/>
      <c r="H685" s="150"/>
      <c r="I685" s="150"/>
      <c r="J685" s="150"/>
      <c r="K685" s="150"/>
      <c r="L685" s="150"/>
      <c r="M685" s="150"/>
      <c r="N685" s="150"/>
      <c r="O685" s="151"/>
      <c r="P685" s="106"/>
      <c r="T685" s="101"/>
      <c r="U685" s="7"/>
    </row>
    <row r="686" spans="1:26" s="2" customFormat="1" ht="15.75" x14ac:dyDescent="0.25">
      <c r="A686" s="149"/>
      <c r="B686" s="150"/>
      <c r="C686" s="150"/>
      <c r="D686" s="150"/>
      <c r="E686" s="150"/>
      <c r="F686" s="150"/>
      <c r="G686" s="150"/>
      <c r="H686" s="150"/>
      <c r="I686" s="150"/>
      <c r="J686" s="150"/>
      <c r="K686" s="150"/>
      <c r="L686" s="150"/>
      <c r="M686" s="150"/>
      <c r="N686" s="150"/>
      <c r="O686" s="151"/>
      <c r="P686" s="106"/>
      <c r="S686" s="102"/>
      <c r="T686" s="103"/>
      <c r="U686" s="7"/>
    </row>
    <row r="687" spans="1:26" s="2" customFormat="1" ht="15.75" x14ac:dyDescent="0.25">
      <c r="A687" s="149"/>
      <c r="B687" s="150"/>
      <c r="C687" s="150"/>
      <c r="D687" s="150"/>
      <c r="E687" s="150"/>
      <c r="F687" s="150"/>
      <c r="G687" s="150"/>
      <c r="H687" s="150"/>
      <c r="I687" s="150"/>
      <c r="J687" s="150"/>
      <c r="K687" s="150"/>
      <c r="L687" s="150"/>
      <c r="M687" s="150"/>
      <c r="N687" s="150"/>
      <c r="O687" s="151"/>
      <c r="P687" s="106"/>
      <c r="S687" s="102"/>
      <c r="T687" s="104"/>
      <c r="U687" s="7"/>
    </row>
    <row r="688" spans="1:26" s="2" customFormat="1" ht="15.75" x14ac:dyDescent="0.25">
      <c r="A688" s="149"/>
      <c r="B688" s="150"/>
      <c r="C688" s="150"/>
      <c r="D688" s="150"/>
      <c r="E688" s="150"/>
      <c r="F688" s="150"/>
      <c r="G688" s="150"/>
      <c r="H688" s="150"/>
      <c r="I688" s="150"/>
      <c r="J688" s="150"/>
      <c r="K688" s="150"/>
      <c r="L688" s="150"/>
      <c r="M688" s="150"/>
      <c r="N688" s="150"/>
      <c r="O688" s="151"/>
      <c r="P688" s="106"/>
      <c r="S688" s="102"/>
      <c r="T688" s="104"/>
      <c r="U688" s="7"/>
    </row>
    <row r="689" spans="1:38" s="2" customFormat="1" ht="15.75" x14ac:dyDescent="0.25">
      <c r="A689" s="149"/>
      <c r="B689" s="150"/>
      <c r="C689" s="150"/>
      <c r="D689" s="150"/>
      <c r="E689" s="150"/>
      <c r="F689" s="150"/>
      <c r="G689" s="150"/>
      <c r="H689" s="150"/>
      <c r="I689" s="150"/>
      <c r="J689" s="150"/>
      <c r="K689" s="150"/>
      <c r="L689" s="150"/>
      <c r="M689" s="150"/>
      <c r="N689" s="150"/>
      <c r="O689" s="151"/>
      <c r="P689" s="106"/>
      <c r="S689" s="102"/>
      <c r="T689" s="104"/>
      <c r="U689" s="7"/>
    </row>
    <row r="690" spans="1:38" s="2" customFormat="1" ht="15.75" x14ac:dyDescent="0.25">
      <c r="A690" s="149"/>
      <c r="B690" s="150"/>
      <c r="C690" s="150"/>
      <c r="D690" s="150"/>
      <c r="E690" s="150"/>
      <c r="F690" s="150"/>
      <c r="G690" s="150"/>
      <c r="H690" s="150"/>
      <c r="I690" s="150"/>
      <c r="J690" s="150"/>
      <c r="K690" s="150"/>
      <c r="L690" s="150"/>
      <c r="M690" s="150"/>
      <c r="N690" s="150"/>
      <c r="O690" s="151"/>
      <c r="P690" s="106"/>
      <c r="S690" s="102"/>
      <c r="T690" s="105"/>
      <c r="U690" s="7"/>
    </row>
    <row r="691" spans="1:38" s="2" customFormat="1" x14ac:dyDescent="0.25">
      <c r="A691" s="149"/>
      <c r="B691" s="150"/>
      <c r="C691" s="150"/>
      <c r="D691" s="150"/>
      <c r="E691" s="150"/>
      <c r="F691" s="150"/>
      <c r="G691" s="150"/>
      <c r="H691" s="150"/>
      <c r="I691" s="150"/>
      <c r="J691" s="150"/>
      <c r="K691" s="150"/>
      <c r="L691" s="150"/>
      <c r="M691" s="150"/>
      <c r="N691" s="150"/>
      <c r="O691" s="151"/>
      <c r="P691" s="106"/>
      <c r="U691" s="7"/>
    </row>
    <row r="692" spans="1:38" s="2" customFormat="1" ht="15.75" thickBot="1" x14ac:dyDescent="0.3">
      <c r="A692" s="152"/>
      <c r="B692" s="153"/>
      <c r="C692" s="153"/>
      <c r="D692" s="153"/>
      <c r="E692" s="153"/>
      <c r="F692" s="153"/>
      <c r="G692" s="153"/>
      <c r="H692" s="153"/>
      <c r="I692" s="153"/>
      <c r="J692" s="153"/>
      <c r="K692" s="153"/>
      <c r="L692" s="153"/>
      <c r="M692" s="153"/>
      <c r="N692" s="153"/>
      <c r="O692" s="154"/>
      <c r="P692" s="106"/>
      <c r="U692" s="7"/>
    </row>
    <row r="693" spans="1:38" s="2" customFormat="1" ht="15.75" thickTop="1" x14ac:dyDescent="0.25">
      <c r="E693" s="1"/>
      <c r="F693" s="1"/>
      <c r="K693" s="7"/>
      <c r="U693" s="7"/>
    </row>
    <row r="696" spans="1:38" s="2" customFormat="1" ht="26.25" x14ac:dyDescent="0.4">
      <c r="A696" s="12"/>
      <c r="B696" s="13" t="s">
        <v>70</v>
      </c>
      <c r="C696" s="14"/>
      <c r="D696" s="14"/>
      <c r="E696" s="15"/>
      <c r="F696" s="16"/>
      <c r="G696" s="14"/>
      <c r="H696" s="17"/>
      <c r="I696" s="18"/>
      <c r="J696" s="17"/>
      <c r="K696" s="18"/>
      <c r="L696" s="17"/>
      <c r="M696" s="18"/>
      <c r="N696" s="17"/>
      <c r="O696" s="14"/>
      <c r="P696" s="17"/>
      <c r="Q696" s="14"/>
      <c r="R696" s="17"/>
      <c r="S696" s="18"/>
      <c r="T696" s="17"/>
      <c r="U696" s="14"/>
      <c r="V696" s="17"/>
      <c r="W696" s="17"/>
      <c r="X696" s="18"/>
      <c r="Y696" s="17"/>
      <c r="Z696" s="17"/>
      <c r="AA696" s="18"/>
      <c r="AB696" s="14"/>
      <c r="AC696" s="14"/>
      <c r="AD696" s="14"/>
      <c r="AE696" s="14"/>
      <c r="AF696" s="14"/>
      <c r="AG696" s="18"/>
      <c r="AH696" s="14"/>
      <c r="AI696" s="14"/>
      <c r="AJ696" s="14"/>
      <c r="AK696" s="14"/>
      <c r="AL696" s="14"/>
    </row>
    <row r="697" spans="1:38" ht="15.75" thickBot="1" x14ac:dyDescent="0.3"/>
    <row r="698" spans="1:38" s="2" customFormat="1" ht="52.5" customHeight="1" thickBot="1" x14ac:dyDescent="0.3">
      <c r="A698" s="124" t="s">
        <v>3</v>
      </c>
      <c r="B698" s="125"/>
      <c r="C698" s="128" t="s">
        <v>32</v>
      </c>
      <c r="D698" s="129"/>
      <c r="E698" s="130" t="s">
        <v>0</v>
      </c>
      <c r="F698" s="131"/>
      <c r="G698" s="132" t="s">
        <v>1</v>
      </c>
      <c r="H698" s="132"/>
      <c r="I698" s="132"/>
      <c r="J698" s="132"/>
      <c r="K698" s="132"/>
      <c r="L698" s="133"/>
      <c r="M698" s="134" t="s">
        <v>33</v>
      </c>
      <c r="N698" s="135"/>
      <c r="O698" s="135"/>
      <c r="P698" s="136"/>
      <c r="Q698" s="137" t="s">
        <v>34</v>
      </c>
      <c r="R698" s="138"/>
      <c r="S698" s="138"/>
      <c r="T698" s="138"/>
      <c r="U698" s="138"/>
      <c r="V698" s="139"/>
      <c r="W698" s="107" t="s">
        <v>35</v>
      </c>
      <c r="X698" s="108"/>
      <c r="Y698" s="109"/>
    </row>
    <row r="699" spans="1:38" s="2" customFormat="1" ht="52.5" customHeight="1" thickBot="1" x14ac:dyDescent="0.3">
      <c r="A699" s="126"/>
      <c r="B699" s="127"/>
      <c r="C699" s="110" t="s">
        <v>36</v>
      </c>
      <c r="D699" s="112" t="s">
        <v>37</v>
      </c>
      <c r="E699" s="114" t="s">
        <v>4</v>
      </c>
      <c r="F699" s="114" t="s">
        <v>5</v>
      </c>
      <c r="G699" s="116" t="s">
        <v>6</v>
      </c>
      <c r="H699" s="118" t="s">
        <v>7</v>
      </c>
      <c r="I699" s="118" t="s">
        <v>8</v>
      </c>
      <c r="J699" s="120" t="s">
        <v>9</v>
      </c>
      <c r="K699" s="122" t="s">
        <v>2</v>
      </c>
      <c r="L699" s="123"/>
      <c r="M699" s="140" t="s">
        <v>38</v>
      </c>
      <c r="N699" s="141"/>
      <c r="O699" s="140" t="s">
        <v>39</v>
      </c>
      <c r="P699" s="141"/>
      <c r="Q699" s="142" t="s">
        <v>40</v>
      </c>
      <c r="R699" s="143"/>
      <c r="S699" s="138" t="s">
        <v>41</v>
      </c>
      <c r="T699" s="139"/>
      <c r="U699" s="137" t="s">
        <v>2</v>
      </c>
      <c r="V699" s="139"/>
      <c r="W699" s="155" t="s">
        <v>42</v>
      </c>
      <c r="X699" s="157" t="s">
        <v>43</v>
      </c>
      <c r="Y699" s="109" t="s">
        <v>44</v>
      </c>
    </row>
    <row r="700" spans="1:38" s="2" customFormat="1" ht="139.5" customHeight="1" thickBot="1" x14ac:dyDescent="0.3">
      <c r="A700" s="126"/>
      <c r="B700" s="127"/>
      <c r="C700" s="111"/>
      <c r="D700" s="113"/>
      <c r="E700" s="115"/>
      <c r="F700" s="115"/>
      <c r="G700" s="117"/>
      <c r="H700" s="119"/>
      <c r="I700" s="119"/>
      <c r="J700" s="121"/>
      <c r="K700" s="19" t="s">
        <v>10</v>
      </c>
      <c r="L700" s="20" t="s">
        <v>11</v>
      </c>
      <c r="M700" s="21" t="s">
        <v>12</v>
      </c>
      <c r="N700" s="22" t="s">
        <v>13</v>
      </c>
      <c r="O700" s="21" t="s">
        <v>14</v>
      </c>
      <c r="P700" s="22" t="s">
        <v>15</v>
      </c>
      <c r="Q700" s="23" t="s">
        <v>6</v>
      </c>
      <c r="R700" s="24" t="s">
        <v>7</v>
      </c>
      <c r="S700" s="25" t="s">
        <v>16</v>
      </c>
      <c r="T700" s="26" t="s">
        <v>17</v>
      </c>
      <c r="U700" s="27" t="s">
        <v>18</v>
      </c>
      <c r="V700" s="28" t="s">
        <v>19</v>
      </c>
      <c r="W700" s="156"/>
      <c r="X700" s="158"/>
      <c r="Y700" s="159"/>
    </row>
    <row r="701" spans="1:38" s="2" customFormat="1" ht="38.25" customHeight="1" thickBot="1" x14ac:dyDescent="0.3">
      <c r="A701" s="160">
        <v>1</v>
      </c>
      <c r="B701" s="161"/>
      <c r="C701" s="29">
        <v>2</v>
      </c>
      <c r="D701" s="30">
        <v>3</v>
      </c>
      <c r="E701" s="31">
        <v>4</v>
      </c>
      <c r="F701" s="32">
        <v>5</v>
      </c>
      <c r="G701" s="33">
        <v>6</v>
      </c>
      <c r="H701" s="34">
        <v>7</v>
      </c>
      <c r="I701" s="34">
        <v>8</v>
      </c>
      <c r="J701" s="34">
        <v>9</v>
      </c>
      <c r="K701" s="34">
        <v>10</v>
      </c>
      <c r="L701" s="34">
        <v>11</v>
      </c>
      <c r="M701" s="35">
        <v>12</v>
      </c>
      <c r="N701" s="35">
        <v>13</v>
      </c>
      <c r="O701" s="35">
        <v>14</v>
      </c>
      <c r="P701" s="35">
        <v>15</v>
      </c>
      <c r="Q701" s="36">
        <v>16</v>
      </c>
      <c r="R701" s="36">
        <v>17</v>
      </c>
      <c r="S701" s="36">
        <v>18</v>
      </c>
      <c r="T701" s="36">
        <v>19</v>
      </c>
      <c r="U701" s="36">
        <v>20</v>
      </c>
      <c r="V701" s="36">
        <v>21</v>
      </c>
      <c r="W701" s="37">
        <v>22</v>
      </c>
      <c r="X701" s="37">
        <v>23</v>
      </c>
      <c r="Y701" s="38">
        <v>24</v>
      </c>
    </row>
    <row r="702" spans="1:38" s="2" customFormat="1" ht="108.75" customHeight="1" x14ac:dyDescent="0.25">
      <c r="A702" s="39">
        <v>1</v>
      </c>
      <c r="B702" s="40" t="s">
        <v>45</v>
      </c>
      <c r="C702" s="162">
        <f>L715</f>
        <v>439053.04</v>
      </c>
      <c r="D702" s="164">
        <f>C702-V715</f>
        <v>16970.399999999965</v>
      </c>
      <c r="E702" s="41"/>
      <c r="F702" s="42"/>
      <c r="G702" s="43"/>
      <c r="H702" s="44"/>
      <c r="I702" s="43"/>
      <c r="J702" s="45"/>
      <c r="K702" s="46">
        <f>G702+I702</f>
        <v>0</v>
      </c>
      <c r="L702" s="47">
        <f>H702+J702</f>
        <v>0</v>
      </c>
      <c r="M702" s="48"/>
      <c r="N702" s="49"/>
      <c r="O702" s="48"/>
      <c r="P702" s="49"/>
      <c r="Q702" s="50"/>
      <c r="R702" s="51"/>
      <c r="S702" s="50"/>
      <c r="T702" s="51"/>
      <c r="U702" s="46">
        <f>Q702+S702</f>
        <v>0</v>
      </c>
      <c r="V702" s="52">
        <f>R702+T702</f>
        <v>0</v>
      </c>
      <c r="W702" s="53">
        <f>IFERROR(R702/H702,0)</f>
        <v>0</v>
      </c>
      <c r="X702" s="54">
        <f>IFERROR((T702+P702)/J702,0)</f>
        <v>0</v>
      </c>
      <c r="Y702" s="55">
        <f>IFERROR((V702+P702)/L702,0)</f>
        <v>0</v>
      </c>
      <c r="Z702" s="56"/>
    </row>
    <row r="703" spans="1:38" s="2" customFormat="1" ht="87" customHeight="1" x14ac:dyDescent="0.25">
      <c r="A703" s="57">
        <v>2</v>
      </c>
      <c r="B703" s="58" t="s">
        <v>29</v>
      </c>
      <c r="C703" s="162"/>
      <c r="D703" s="164"/>
      <c r="E703" s="59">
        <v>0</v>
      </c>
      <c r="F703" s="60">
        <v>0</v>
      </c>
      <c r="G703" s="61">
        <v>0</v>
      </c>
      <c r="H703" s="62">
        <v>0</v>
      </c>
      <c r="I703" s="61">
        <v>7</v>
      </c>
      <c r="J703" s="63">
        <v>193551.19999999998</v>
      </c>
      <c r="K703" s="46">
        <f t="shared" ref="K703:L714" si="126">G703+I703</f>
        <v>7</v>
      </c>
      <c r="L703" s="47">
        <f t="shared" si="126"/>
        <v>193551.19999999998</v>
      </c>
      <c r="M703" s="64">
        <v>0</v>
      </c>
      <c r="N703" s="65">
        <v>0</v>
      </c>
      <c r="O703" s="64">
        <v>0</v>
      </c>
      <c r="P703" s="65">
        <v>0</v>
      </c>
      <c r="Q703" s="66">
        <v>0</v>
      </c>
      <c r="R703" s="67">
        <v>0</v>
      </c>
      <c r="S703" s="66">
        <v>7</v>
      </c>
      <c r="T703" s="67">
        <v>179014.98</v>
      </c>
      <c r="U703" s="46">
        <f t="shared" ref="U703:V714" si="127">Q703+S703</f>
        <v>7</v>
      </c>
      <c r="V703" s="52">
        <f>R703+T703</f>
        <v>179014.98</v>
      </c>
      <c r="W703" s="53">
        <f t="shared" ref="W703:W714" si="128">IFERROR(R703/H703,0)</f>
        <v>0</v>
      </c>
      <c r="X703" s="54">
        <f t="shared" ref="X703:X715" si="129">IFERROR((T703+P703)/J703,0)</f>
        <v>0.92489728815941219</v>
      </c>
      <c r="Y703" s="55">
        <f t="shared" ref="Y703:Y715" si="130">IFERROR((V703+P703)/L703,0)</f>
        <v>0.92489728815941219</v>
      </c>
      <c r="Z703" s="56"/>
    </row>
    <row r="704" spans="1:38" s="2" customFormat="1" ht="85.5" customHeight="1" x14ac:dyDescent="0.25">
      <c r="A704" s="57">
        <v>3</v>
      </c>
      <c r="B704" s="58" t="s">
        <v>26</v>
      </c>
      <c r="C704" s="162"/>
      <c r="D704" s="164"/>
      <c r="E704" s="59"/>
      <c r="F704" s="60"/>
      <c r="G704" s="61"/>
      <c r="H704" s="62"/>
      <c r="I704" s="61"/>
      <c r="J704" s="63"/>
      <c r="K704" s="46">
        <f t="shared" si="126"/>
        <v>0</v>
      </c>
      <c r="L704" s="47">
        <f t="shared" si="126"/>
        <v>0</v>
      </c>
      <c r="M704" s="64"/>
      <c r="N704" s="65"/>
      <c r="O704" s="64"/>
      <c r="P704" s="65"/>
      <c r="Q704" s="66"/>
      <c r="R704" s="67"/>
      <c r="S704" s="66"/>
      <c r="T704" s="67"/>
      <c r="U704" s="46">
        <f t="shared" si="127"/>
        <v>0</v>
      </c>
      <c r="V704" s="52">
        <f t="shared" si="127"/>
        <v>0</v>
      </c>
      <c r="W704" s="53">
        <f t="shared" si="128"/>
        <v>0</v>
      </c>
      <c r="X704" s="54">
        <f t="shared" si="129"/>
        <v>0</v>
      </c>
      <c r="Y704" s="55">
        <f t="shared" si="130"/>
        <v>0</v>
      </c>
      <c r="Z704" s="56"/>
    </row>
    <row r="705" spans="1:26" s="2" customFormat="1" ht="137.25" customHeight="1" x14ac:dyDescent="0.25">
      <c r="A705" s="57">
        <v>4</v>
      </c>
      <c r="B705" s="58" t="s">
        <v>20</v>
      </c>
      <c r="C705" s="162"/>
      <c r="D705" s="164"/>
      <c r="E705" s="59"/>
      <c r="F705" s="60"/>
      <c r="G705" s="61"/>
      <c r="H705" s="62"/>
      <c r="I705" s="61"/>
      <c r="J705" s="63"/>
      <c r="K705" s="46">
        <f t="shared" si="126"/>
        <v>0</v>
      </c>
      <c r="L705" s="47">
        <f t="shared" si="126"/>
        <v>0</v>
      </c>
      <c r="M705" s="64"/>
      <c r="N705" s="65"/>
      <c r="O705" s="64"/>
      <c r="P705" s="65"/>
      <c r="Q705" s="66"/>
      <c r="R705" s="67"/>
      <c r="S705" s="66"/>
      <c r="T705" s="67"/>
      <c r="U705" s="46">
        <f t="shared" si="127"/>
        <v>0</v>
      </c>
      <c r="V705" s="52">
        <f t="shared" si="127"/>
        <v>0</v>
      </c>
      <c r="W705" s="53">
        <f t="shared" si="128"/>
        <v>0</v>
      </c>
      <c r="X705" s="54">
        <f t="shared" si="129"/>
        <v>0</v>
      </c>
      <c r="Y705" s="55">
        <f t="shared" si="130"/>
        <v>0</v>
      </c>
      <c r="Z705" s="56"/>
    </row>
    <row r="706" spans="1:26" s="2" customFormat="1" ht="171.75" customHeight="1" x14ac:dyDescent="0.25">
      <c r="A706" s="57">
        <v>5</v>
      </c>
      <c r="B706" s="58" t="s">
        <v>30</v>
      </c>
      <c r="C706" s="162"/>
      <c r="D706" s="164"/>
      <c r="E706" s="59">
        <v>5</v>
      </c>
      <c r="F706" s="60">
        <v>263096.49</v>
      </c>
      <c r="G706" s="61">
        <v>2</v>
      </c>
      <c r="H706" s="62">
        <v>189820.19</v>
      </c>
      <c r="I706" s="61">
        <v>3</v>
      </c>
      <c r="J706" s="63">
        <v>55681.65</v>
      </c>
      <c r="K706" s="46">
        <f t="shared" si="126"/>
        <v>5</v>
      </c>
      <c r="L706" s="47">
        <f t="shared" si="126"/>
        <v>245501.84</v>
      </c>
      <c r="M706" s="64">
        <v>0</v>
      </c>
      <c r="N706" s="65">
        <v>0</v>
      </c>
      <c r="O706" s="64">
        <v>0</v>
      </c>
      <c r="P706" s="65">
        <v>0</v>
      </c>
      <c r="Q706" s="66">
        <v>2</v>
      </c>
      <c r="R706" s="67">
        <v>189767.07</v>
      </c>
      <c r="S706" s="66">
        <v>3</v>
      </c>
      <c r="T706" s="67">
        <v>53300.59</v>
      </c>
      <c r="U706" s="46">
        <f t="shared" si="127"/>
        <v>5</v>
      </c>
      <c r="V706" s="52">
        <f t="shared" si="127"/>
        <v>243067.66</v>
      </c>
      <c r="W706" s="53">
        <f t="shared" si="128"/>
        <v>0.99972015621731281</v>
      </c>
      <c r="X706" s="54">
        <f t="shared" si="129"/>
        <v>0.9572379769636854</v>
      </c>
      <c r="Y706" s="55">
        <f t="shared" si="130"/>
        <v>0.99008488083022106</v>
      </c>
      <c r="Z706" s="56"/>
    </row>
    <row r="707" spans="1:26" s="2" customFormat="1" ht="116.25" customHeight="1" x14ac:dyDescent="0.25">
      <c r="A707" s="57">
        <v>6</v>
      </c>
      <c r="B707" s="58" t="s">
        <v>21</v>
      </c>
      <c r="C707" s="162"/>
      <c r="D707" s="164"/>
      <c r="E707" s="59"/>
      <c r="F707" s="60"/>
      <c r="G707" s="61"/>
      <c r="H707" s="62"/>
      <c r="I707" s="61"/>
      <c r="J707" s="63"/>
      <c r="K707" s="46">
        <f t="shared" si="126"/>
        <v>0</v>
      </c>
      <c r="L707" s="47">
        <f t="shared" si="126"/>
        <v>0</v>
      </c>
      <c r="M707" s="64"/>
      <c r="N707" s="65"/>
      <c r="O707" s="64"/>
      <c r="P707" s="65"/>
      <c r="Q707" s="66"/>
      <c r="R707" s="67"/>
      <c r="S707" s="66"/>
      <c r="T707" s="67"/>
      <c r="U707" s="46">
        <f t="shared" si="127"/>
        <v>0</v>
      </c>
      <c r="V707" s="52">
        <f t="shared" si="127"/>
        <v>0</v>
      </c>
      <c r="W707" s="53">
        <f t="shared" si="128"/>
        <v>0</v>
      </c>
      <c r="X707" s="54">
        <f t="shared" si="129"/>
        <v>0</v>
      </c>
      <c r="Y707" s="55">
        <f t="shared" si="130"/>
        <v>0</v>
      </c>
      <c r="Z707" s="56"/>
    </row>
    <row r="708" spans="1:26" s="2" customFormat="1" ht="65.25" customHeight="1" x14ac:dyDescent="0.25">
      <c r="A708" s="57">
        <v>7</v>
      </c>
      <c r="B708" s="58" t="s">
        <v>28</v>
      </c>
      <c r="C708" s="162"/>
      <c r="D708" s="164"/>
      <c r="E708" s="59"/>
      <c r="F708" s="60"/>
      <c r="G708" s="61"/>
      <c r="H708" s="62"/>
      <c r="I708" s="61"/>
      <c r="J708" s="63"/>
      <c r="K708" s="46">
        <f t="shared" si="126"/>
        <v>0</v>
      </c>
      <c r="L708" s="47">
        <f t="shared" si="126"/>
        <v>0</v>
      </c>
      <c r="M708" s="64"/>
      <c r="N708" s="65"/>
      <c r="O708" s="64"/>
      <c r="P708" s="65"/>
      <c r="Q708" s="66"/>
      <c r="R708" s="67"/>
      <c r="S708" s="66"/>
      <c r="T708" s="67"/>
      <c r="U708" s="46">
        <f t="shared" si="127"/>
        <v>0</v>
      </c>
      <c r="V708" s="52">
        <f t="shared" si="127"/>
        <v>0</v>
      </c>
      <c r="W708" s="53">
        <f t="shared" si="128"/>
        <v>0</v>
      </c>
      <c r="X708" s="54">
        <f t="shared" si="129"/>
        <v>0</v>
      </c>
      <c r="Y708" s="55">
        <f t="shared" si="130"/>
        <v>0</v>
      </c>
      <c r="Z708" s="56"/>
    </row>
    <row r="709" spans="1:26" s="2" customFormat="1" ht="59.25" customHeight="1" x14ac:dyDescent="0.25">
      <c r="A709" s="57">
        <v>8</v>
      </c>
      <c r="B709" s="58" t="s">
        <v>46</v>
      </c>
      <c r="C709" s="162"/>
      <c r="D709" s="164"/>
      <c r="E709" s="59"/>
      <c r="F709" s="60"/>
      <c r="G709" s="61"/>
      <c r="H709" s="62"/>
      <c r="I709" s="61"/>
      <c r="J709" s="63"/>
      <c r="K709" s="46">
        <f t="shared" si="126"/>
        <v>0</v>
      </c>
      <c r="L709" s="47">
        <f t="shared" si="126"/>
        <v>0</v>
      </c>
      <c r="M709" s="64"/>
      <c r="N709" s="65"/>
      <c r="O709" s="64"/>
      <c r="P709" s="65"/>
      <c r="Q709" s="66"/>
      <c r="R709" s="67"/>
      <c r="S709" s="66"/>
      <c r="T709" s="67"/>
      <c r="U709" s="46">
        <f t="shared" si="127"/>
        <v>0</v>
      </c>
      <c r="V709" s="52">
        <f t="shared" si="127"/>
        <v>0</v>
      </c>
      <c r="W709" s="53">
        <f t="shared" si="128"/>
        <v>0</v>
      </c>
      <c r="X709" s="54">
        <f t="shared" si="129"/>
        <v>0</v>
      </c>
      <c r="Y709" s="55">
        <f t="shared" si="130"/>
        <v>0</v>
      </c>
      <c r="Z709" s="56"/>
    </row>
    <row r="710" spans="1:26" s="2" customFormat="1" ht="71.25" customHeight="1" x14ac:dyDescent="0.25">
      <c r="A710" s="57">
        <v>9</v>
      </c>
      <c r="B710" s="58" t="s">
        <v>22</v>
      </c>
      <c r="C710" s="162"/>
      <c r="D710" s="164"/>
      <c r="E710" s="59"/>
      <c r="F710" s="60"/>
      <c r="G710" s="61"/>
      <c r="H710" s="62"/>
      <c r="I710" s="61"/>
      <c r="J710" s="63"/>
      <c r="K710" s="46">
        <f t="shared" si="126"/>
        <v>0</v>
      </c>
      <c r="L710" s="47">
        <f t="shared" si="126"/>
        <v>0</v>
      </c>
      <c r="M710" s="64"/>
      <c r="N710" s="65"/>
      <c r="O710" s="64"/>
      <c r="P710" s="65"/>
      <c r="Q710" s="66"/>
      <c r="R710" s="67"/>
      <c r="S710" s="66"/>
      <c r="T710" s="67"/>
      <c r="U710" s="46">
        <f t="shared" si="127"/>
        <v>0</v>
      </c>
      <c r="V710" s="52">
        <f t="shared" si="127"/>
        <v>0</v>
      </c>
      <c r="W710" s="53">
        <f t="shared" si="128"/>
        <v>0</v>
      </c>
      <c r="X710" s="54">
        <f t="shared" si="129"/>
        <v>0</v>
      </c>
      <c r="Y710" s="55">
        <f t="shared" si="130"/>
        <v>0</v>
      </c>
      <c r="Z710" s="56"/>
    </row>
    <row r="711" spans="1:26" s="2" customFormat="1" ht="92.25" customHeight="1" x14ac:dyDescent="0.25">
      <c r="A711" s="57">
        <v>10</v>
      </c>
      <c r="B711" s="58" t="s">
        <v>23</v>
      </c>
      <c r="C711" s="162"/>
      <c r="D711" s="164"/>
      <c r="E711" s="59"/>
      <c r="F711" s="60"/>
      <c r="G711" s="61"/>
      <c r="H711" s="62"/>
      <c r="I711" s="61"/>
      <c r="J711" s="63"/>
      <c r="K711" s="46">
        <f t="shared" si="126"/>
        <v>0</v>
      </c>
      <c r="L711" s="47">
        <f t="shared" si="126"/>
        <v>0</v>
      </c>
      <c r="M711" s="64"/>
      <c r="N711" s="65"/>
      <c r="O711" s="64"/>
      <c r="P711" s="65"/>
      <c r="Q711" s="66"/>
      <c r="R711" s="67"/>
      <c r="S711" s="66"/>
      <c r="T711" s="67"/>
      <c r="U711" s="46">
        <f t="shared" si="127"/>
        <v>0</v>
      </c>
      <c r="V711" s="52">
        <f t="shared" si="127"/>
        <v>0</v>
      </c>
      <c r="W711" s="53">
        <f t="shared" si="128"/>
        <v>0</v>
      </c>
      <c r="X711" s="54">
        <f t="shared" si="129"/>
        <v>0</v>
      </c>
      <c r="Y711" s="55">
        <f t="shared" si="130"/>
        <v>0</v>
      </c>
      <c r="Z711" s="56"/>
    </row>
    <row r="712" spans="1:26" s="2" customFormat="1" ht="153.75" customHeight="1" x14ac:dyDescent="0.25">
      <c r="A712" s="57">
        <v>11</v>
      </c>
      <c r="B712" s="58" t="s">
        <v>24</v>
      </c>
      <c r="C712" s="162"/>
      <c r="D712" s="164"/>
      <c r="E712" s="59"/>
      <c r="F712" s="60"/>
      <c r="G712" s="61"/>
      <c r="H712" s="62"/>
      <c r="I712" s="61"/>
      <c r="J712" s="63"/>
      <c r="K712" s="46">
        <f t="shared" si="126"/>
        <v>0</v>
      </c>
      <c r="L712" s="47">
        <f t="shared" si="126"/>
        <v>0</v>
      </c>
      <c r="M712" s="64"/>
      <c r="N712" s="65"/>
      <c r="O712" s="64"/>
      <c r="P712" s="65"/>
      <c r="Q712" s="66"/>
      <c r="R712" s="67"/>
      <c r="S712" s="66"/>
      <c r="T712" s="67"/>
      <c r="U712" s="46">
        <f t="shared" si="127"/>
        <v>0</v>
      </c>
      <c r="V712" s="52">
        <f t="shared" si="127"/>
        <v>0</v>
      </c>
      <c r="W712" s="53">
        <f t="shared" si="128"/>
        <v>0</v>
      </c>
      <c r="X712" s="54">
        <f t="shared" si="129"/>
        <v>0</v>
      </c>
      <c r="Y712" s="55">
        <f t="shared" si="130"/>
        <v>0</v>
      </c>
      <c r="Z712" s="56"/>
    </row>
    <row r="713" spans="1:26" s="2" customFormat="1" ht="87" customHeight="1" x14ac:dyDescent="0.25">
      <c r="A713" s="57">
        <v>12</v>
      </c>
      <c r="B713" s="58" t="s">
        <v>27</v>
      </c>
      <c r="C713" s="162"/>
      <c r="D713" s="164"/>
      <c r="E713" s="59"/>
      <c r="F713" s="60"/>
      <c r="G713" s="61"/>
      <c r="H713" s="62"/>
      <c r="I713" s="61"/>
      <c r="J713" s="63"/>
      <c r="K713" s="46">
        <f t="shared" si="126"/>
        <v>0</v>
      </c>
      <c r="L713" s="47">
        <f t="shared" si="126"/>
        <v>0</v>
      </c>
      <c r="M713" s="64"/>
      <c r="N713" s="65"/>
      <c r="O713" s="64"/>
      <c r="P713" s="65"/>
      <c r="Q713" s="66"/>
      <c r="R713" s="67"/>
      <c r="S713" s="66"/>
      <c r="T713" s="67"/>
      <c r="U713" s="46">
        <f t="shared" si="127"/>
        <v>0</v>
      </c>
      <c r="V713" s="52">
        <f t="shared" si="127"/>
        <v>0</v>
      </c>
      <c r="W713" s="53">
        <f t="shared" si="128"/>
        <v>0</v>
      </c>
      <c r="X713" s="54">
        <f t="shared" si="129"/>
        <v>0</v>
      </c>
      <c r="Y713" s="55">
        <f t="shared" si="130"/>
        <v>0</v>
      </c>
      <c r="Z713" s="56"/>
    </row>
    <row r="714" spans="1:26" s="2" customFormat="1" ht="62.25" customHeight="1" thickBot="1" x14ac:dyDescent="0.3">
      <c r="A714" s="68">
        <v>13</v>
      </c>
      <c r="B714" s="69" t="s">
        <v>25</v>
      </c>
      <c r="C714" s="163"/>
      <c r="D714" s="165"/>
      <c r="E714" s="70"/>
      <c r="F714" s="71"/>
      <c r="G714" s="72"/>
      <c r="H714" s="73"/>
      <c r="I714" s="72"/>
      <c r="J714" s="74"/>
      <c r="K714" s="75">
        <f t="shared" si="126"/>
        <v>0</v>
      </c>
      <c r="L714" s="76">
        <f t="shared" si="126"/>
        <v>0</v>
      </c>
      <c r="M714" s="77"/>
      <c r="N714" s="78"/>
      <c r="O714" s="77"/>
      <c r="P714" s="78"/>
      <c r="Q714" s="79"/>
      <c r="R714" s="80"/>
      <c r="S714" s="79"/>
      <c r="T714" s="80"/>
      <c r="U714" s="46">
        <f t="shared" si="127"/>
        <v>0</v>
      </c>
      <c r="V714" s="52">
        <f t="shared" si="127"/>
        <v>0</v>
      </c>
      <c r="W714" s="53">
        <f t="shared" si="128"/>
        <v>0</v>
      </c>
      <c r="X714" s="54">
        <f t="shared" si="129"/>
        <v>0</v>
      </c>
      <c r="Y714" s="55">
        <f t="shared" si="130"/>
        <v>0</v>
      </c>
      <c r="Z714" s="56"/>
    </row>
    <row r="715" spans="1:26" s="2" customFormat="1" ht="29.25" customHeight="1" thickBot="1" x14ac:dyDescent="0.3">
      <c r="A715" s="144" t="s">
        <v>47</v>
      </c>
      <c r="B715" s="145"/>
      <c r="C715" s="81">
        <f>C702</f>
        <v>439053.04</v>
      </c>
      <c r="D715" s="81">
        <f>D702</f>
        <v>16970.399999999965</v>
      </c>
      <c r="E715" s="82">
        <f>SUM(E702:E714)</f>
        <v>5</v>
      </c>
      <c r="F715" s="83">
        <f>SUM(F702:F714)</f>
        <v>263096.49</v>
      </c>
      <c r="G715" s="82">
        <f>SUM(G702:G714)</f>
        <v>2</v>
      </c>
      <c r="H715" s="83">
        <f>SUM(H702:H714)</f>
        <v>189820.19</v>
      </c>
      <c r="I715" s="82">
        <f t="shared" ref="I715:V715" si="131">SUM(I702:I714)</f>
        <v>10</v>
      </c>
      <c r="J715" s="83">
        <f t="shared" si="131"/>
        <v>249232.84999999998</v>
      </c>
      <c r="K715" s="82">
        <f t="shared" si="131"/>
        <v>12</v>
      </c>
      <c r="L715" s="83">
        <f t="shared" si="131"/>
        <v>439053.04</v>
      </c>
      <c r="M715" s="82">
        <f t="shared" si="131"/>
        <v>0</v>
      </c>
      <c r="N715" s="84">
        <f t="shared" si="131"/>
        <v>0</v>
      </c>
      <c r="O715" s="85">
        <f t="shared" si="131"/>
        <v>0</v>
      </c>
      <c r="P715" s="86">
        <f t="shared" si="131"/>
        <v>0</v>
      </c>
      <c r="Q715" s="85">
        <f t="shared" si="131"/>
        <v>2</v>
      </c>
      <c r="R715" s="87">
        <f t="shared" si="131"/>
        <v>189767.07</v>
      </c>
      <c r="S715" s="85">
        <f t="shared" si="131"/>
        <v>10</v>
      </c>
      <c r="T715" s="87">
        <f t="shared" si="131"/>
        <v>232315.57</v>
      </c>
      <c r="U715" s="85">
        <f t="shared" si="131"/>
        <v>12</v>
      </c>
      <c r="V715" s="87">
        <f t="shared" si="131"/>
        <v>422082.64</v>
      </c>
      <c r="W715" s="88">
        <f>IFERROR(R715/H715,0)</f>
        <v>0.99972015621731281</v>
      </c>
      <c r="X715" s="89">
        <f t="shared" si="129"/>
        <v>0.93212259138392084</v>
      </c>
      <c r="Y715" s="89">
        <f t="shared" si="130"/>
        <v>0.96134772236174482</v>
      </c>
    </row>
    <row r="716" spans="1:26" s="2" customFormat="1" ht="29.25" customHeight="1" thickBot="1" x14ac:dyDescent="0.45">
      <c r="A716" s="90"/>
      <c r="B716" s="90"/>
      <c r="C716" s="91"/>
      <c r="D716" s="91"/>
      <c r="E716" s="92"/>
      <c r="F716" s="91"/>
      <c r="G716" s="92"/>
      <c r="H716" s="93"/>
      <c r="I716" s="94"/>
      <c r="J716" s="93"/>
      <c r="K716" s="95"/>
      <c r="L716" s="93"/>
      <c r="M716" s="94"/>
      <c r="N716" s="93"/>
      <c r="O716" s="94"/>
      <c r="P716" s="93"/>
      <c r="Q716" s="94"/>
      <c r="R716" s="93"/>
      <c r="S716" s="94"/>
      <c r="T716" s="96" t="s">
        <v>48</v>
      </c>
      <c r="U716" s="97">
        <v>4.2549000000000001</v>
      </c>
      <c r="V716" s="98">
        <f>V715/U716</f>
        <v>99199.191520364751</v>
      </c>
      <c r="W716" s="99"/>
      <c r="X716" s="99"/>
      <c r="Y716" s="100"/>
    </row>
    <row r="717" spans="1:26" s="2" customFormat="1" ht="15.75" thickTop="1" x14ac:dyDescent="0.25">
      <c r="A717" s="146" t="s">
        <v>49</v>
      </c>
      <c r="B717" s="147"/>
      <c r="C717" s="147"/>
      <c r="D717" s="147"/>
      <c r="E717" s="147"/>
      <c r="F717" s="147"/>
      <c r="G717" s="147"/>
      <c r="H717" s="147"/>
      <c r="I717" s="147"/>
      <c r="J717" s="147"/>
      <c r="K717" s="147"/>
      <c r="L717" s="147"/>
      <c r="M717" s="147"/>
      <c r="N717" s="147"/>
      <c r="O717" s="148"/>
      <c r="P717" s="106"/>
      <c r="U717" s="7"/>
    </row>
    <row r="718" spans="1:26" s="2" customFormat="1" ht="18.75" x14ac:dyDescent="0.3">
      <c r="A718" s="149"/>
      <c r="B718" s="150"/>
      <c r="C718" s="150"/>
      <c r="D718" s="150"/>
      <c r="E718" s="150"/>
      <c r="F718" s="150"/>
      <c r="G718" s="150"/>
      <c r="H718" s="150"/>
      <c r="I718" s="150"/>
      <c r="J718" s="150"/>
      <c r="K718" s="150"/>
      <c r="L718" s="150"/>
      <c r="M718" s="150"/>
      <c r="N718" s="150"/>
      <c r="O718" s="151"/>
      <c r="P718" s="106"/>
      <c r="T718" s="101"/>
      <c r="U718" s="7"/>
    </row>
    <row r="719" spans="1:26" s="2" customFormat="1" ht="15.75" x14ac:dyDescent="0.25">
      <c r="A719" s="149"/>
      <c r="B719" s="150"/>
      <c r="C719" s="150"/>
      <c r="D719" s="150"/>
      <c r="E719" s="150"/>
      <c r="F719" s="150"/>
      <c r="G719" s="150"/>
      <c r="H719" s="150"/>
      <c r="I719" s="150"/>
      <c r="J719" s="150"/>
      <c r="K719" s="150"/>
      <c r="L719" s="150"/>
      <c r="M719" s="150"/>
      <c r="N719" s="150"/>
      <c r="O719" s="151"/>
      <c r="P719" s="106"/>
      <c r="S719" s="102"/>
      <c r="T719" s="103"/>
      <c r="U719" s="7"/>
    </row>
    <row r="720" spans="1:26" s="2" customFormat="1" ht="15.75" x14ac:dyDescent="0.25">
      <c r="A720" s="149"/>
      <c r="B720" s="150"/>
      <c r="C720" s="150"/>
      <c r="D720" s="150"/>
      <c r="E720" s="150"/>
      <c r="F720" s="150"/>
      <c r="G720" s="150"/>
      <c r="H720" s="150"/>
      <c r="I720" s="150"/>
      <c r="J720" s="150"/>
      <c r="K720" s="150"/>
      <c r="L720" s="150"/>
      <c r="M720" s="150"/>
      <c r="N720" s="150"/>
      <c r="O720" s="151"/>
      <c r="P720" s="106"/>
      <c r="S720" s="102"/>
      <c r="T720" s="104"/>
      <c r="U720" s="7"/>
    </row>
    <row r="721" spans="1:38" s="2" customFormat="1" ht="15.75" x14ac:dyDescent="0.25">
      <c r="A721" s="149"/>
      <c r="B721" s="150"/>
      <c r="C721" s="150"/>
      <c r="D721" s="150"/>
      <c r="E721" s="150"/>
      <c r="F721" s="150"/>
      <c r="G721" s="150"/>
      <c r="H721" s="150"/>
      <c r="I721" s="150"/>
      <c r="J721" s="150"/>
      <c r="K721" s="150"/>
      <c r="L721" s="150"/>
      <c r="M721" s="150"/>
      <c r="N721" s="150"/>
      <c r="O721" s="151"/>
      <c r="P721" s="106"/>
      <c r="S721" s="102"/>
      <c r="T721" s="104"/>
      <c r="U721" s="7"/>
    </row>
    <row r="722" spans="1:38" s="2" customFormat="1" ht="15.75" x14ac:dyDescent="0.25">
      <c r="A722" s="149"/>
      <c r="B722" s="150"/>
      <c r="C722" s="150"/>
      <c r="D722" s="150"/>
      <c r="E722" s="150"/>
      <c r="F722" s="150"/>
      <c r="G722" s="150"/>
      <c r="H722" s="150"/>
      <c r="I722" s="150"/>
      <c r="J722" s="150"/>
      <c r="K722" s="150"/>
      <c r="L722" s="150"/>
      <c r="M722" s="150"/>
      <c r="N722" s="150"/>
      <c r="O722" s="151"/>
      <c r="P722" s="106"/>
      <c r="S722" s="102"/>
      <c r="T722" s="104"/>
      <c r="U722" s="7"/>
    </row>
    <row r="723" spans="1:38" s="2" customFormat="1" ht="15.75" x14ac:dyDescent="0.25">
      <c r="A723" s="149"/>
      <c r="B723" s="150"/>
      <c r="C723" s="150"/>
      <c r="D723" s="150"/>
      <c r="E723" s="150"/>
      <c r="F723" s="150"/>
      <c r="G723" s="150"/>
      <c r="H723" s="150"/>
      <c r="I723" s="150"/>
      <c r="J723" s="150"/>
      <c r="K723" s="150"/>
      <c r="L723" s="150"/>
      <c r="M723" s="150"/>
      <c r="N723" s="150"/>
      <c r="O723" s="151"/>
      <c r="P723" s="106"/>
      <c r="S723" s="102"/>
      <c r="T723" s="105"/>
      <c r="U723" s="7"/>
    </row>
    <row r="724" spans="1:38" s="2" customFormat="1" x14ac:dyDescent="0.25">
      <c r="A724" s="149"/>
      <c r="B724" s="150"/>
      <c r="C724" s="150"/>
      <c r="D724" s="150"/>
      <c r="E724" s="150"/>
      <c r="F724" s="150"/>
      <c r="G724" s="150"/>
      <c r="H724" s="150"/>
      <c r="I724" s="150"/>
      <c r="J724" s="150"/>
      <c r="K724" s="150"/>
      <c r="L724" s="150"/>
      <c r="M724" s="150"/>
      <c r="N724" s="150"/>
      <c r="O724" s="151"/>
      <c r="P724" s="106"/>
      <c r="U724" s="7"/>
    </row>
    <row r="725" spans="1:38" s="2" customFormat="1" ht="15.75" thickBot="1" x14ac:dyDescent="0.3">
      <c r="A725" s="152"/>
      <c r="B725" s="153"/>
      <c r="C725" s="153"/>
      <c r="D725" s="153"/>
      <c r="E725" s="153"/>
      <c r="F725" s="153"/>
      <c r="G725" s="153"/>
      <c r="H725" s="153"/>
      <c r="I725" s="153"/>
      <c r="J725" s="153"/>
      <c r="K725" s="153"/>
      <c r="L725" s="153"/>
      <c r="M725" s="153"/>
      <c r="N725" s="153"/>
      <c r="O725" s="154"/>
      <c r="P725" s="106"/>
      <c r="U725" s="7"/>
    </row>
    <row r="726" spans="1:38" s="2" customFormat="1" ht="15.75" thickTop="1" x14ac:dyDescent="0.25">
      <c r="E726" s="1"/>
      <c r="F726" s="1"/>
      <c r="K726" s="7"/>
      <c r="U726" s="7"/>
    </row>
    <row r="729" spans="1:38" s="2" customFormat="1" ht="26.25" x14ac:dyDescent="0.4">
      <c r="A729" s="12"/>
      <c r="B729" s="13" t="s">
        <v>71</v>
      </c>
      <c r="C729" s="14"/>
      <c r="D729" s="14"/>
      <c r="E729" s="15"/>
      <c r="F729" s="16"/>
      <c r="G729" s="14"/>
      <c r="H729" s="17"/>
      <c r="I729" s="18"/>
      <c r="J729" s="17"/>
      <c r="K729" s="18"/>
      <c r="L729" s="17"/>
      <c r="M729" s="18"/>
      <c r="N729" s="17"/>
      <c r="O729" s="14"/>
      <c r="P729" s="17"/>
      <c r="Q729" s="14"/>
      <c r="R729" s="17"/>
      <c r="S729" s="18"/>
      <c r="T729" s="17"/>
      <c r="U729" s="14"/>
      <c r="V729" s="17"/>
      <c r="W729" s="17"/>
      <c r="X729" s="18"/>
      <c r="Y729" s="17"/>
      <c r="Z729" s="17"/>
      <c r="AA729" s="18"/>
      <c r="AB729" s="14"/>
      <c r="AC729" s="14"/>
      <c r="AD729" s="14"/>
      <c r="AE729" s="14"/>
      <c r="AF729" s="14"/>
      <c r="AG729" s="18"/>
      <c r="AH729" s="14"/>
      <c r="AI729" s="14"/>
      <c r="AJ729" s="14"/>
      <c r="AK729" s="14"/>
      <c r="AL729" s="14"/>
    </row>
    <row r="730" spans="1:38" ht="15.75" thickBot="1" x14ac:dyDescent="0.3"/>
    <row r="731" spans="1:38" s="2" customFormat="1" ht="52.5" customHeight="1" thickBot="1" x14ac:dyDescent="0.3">
      <c r="A731" s="124" t="s">
        <v>3</v>
      </c>
      <c r="B731" s="125"/>
      <c r="C731" s="128" t="s">
        <v>32</v>
      </c>
      <c r="D731" s="129"/>
      <c r="E731" s="130" t="s">
        <v>0</v>
      </c>
      <c r="F731" s="131"/>
      <c r="G731" s="132" t="s">
        <v>1</v>
      </c>
      <c r="H731" s="132"/>
      <c r="I731" s="132"/>
      <c r="J731" s="132"/>
      <c r="K731" s="132"/>
      <c r="L731" s="133"/>
      <c r="M731" s="134" t="s">
        <v>33</v>
      </c>
      <c r="N731" s="135"/>
      <c r="O731" s="135"/>
      <c r="P731" s="136"/>
      <c r="Q731" s="137" t="s">
        <v>34</v>
      </c>
      <c r="R731" s="138"/>
      <c r="S731" s="138"/>
      <c r="T731" s="138"/>
      <c r="U731" s="138"/>
      <c r="V731" s="139"/>
      <c r="W731" s="107" t="s">
        <v>35</v>
      </c>
      <c r="X731" s="108"/>
      <c r="Y731" s="109"/>
    </row>
    <row r="732" spans="1:38" s="2" customFormat="1" ht="52.5" customHeight="1" thickBot="1" x14ac:dyDescent="0.3">
      <c r="A732" s="126"/>
      <c r="B732" s="127"/>
      <c r="C732" s="110" t="s">
        <v>36</v>
      </c>
      <c r="D732" s="112" t="s">
        <v>37</v>
      </c>
      <c r="E732" s="114" t="s">
        <v>4</v>
      </c>
      <c r="F732" s="114" t="s">
        <v>5</v>
      </c>
      <c r="G732" s="116" t="s">
        <v>6</v>
      </c>
      <c r="H732" s="118" t="s">
        <v>7</v>
      </c>
      <c r="I732" s="118" t="s">
        <v>8</v>
      </c>
      <c r="J732" s="120" t="s">
        <v>9</v>
      </c>
      <c r="K732" s="122" t="s">
        <v>2</v>
      </c>
      <c r="L732" s="123"/>
      <c r="M732" s="140" t="s">
        <v>38</v>
      </c>
      <c r="N732" s="141"/>
      <c r="O732" s="140" t="s">
        <v>39</v>
      </c>
      <c r="P732" s="141"/>
      <c r="Q732" s="142" t="s">
        <v>40</v>
      </c>
      <c r="R732" s="143"/>
      <c r="S732" s="138" t="s">
        <v>41</v>
      </c>
      <c r="T732" s="139"/>
      <c r="U732" s="137" t="s">
        <v>2</v>
      </c>
      <c r="V732" s="139"/>
      <c r="W732" s="155" t="s">
        <v>42</v>
      </c>
      <c r="X732" s="157" t="s">
        <v>43</v>
      </c>
      <c r="Y732" s="109" t="s">
        <v>44</v>
      </c>
    </row>
    <row r="733" spans="1:38" s="2" customFormat="1" ht="139.5" customHeight="1" thickBot="1" x14ac:dyDescent="0.3">
      <c r="A733" s="126"/>
      <c r="B733" s="127"/>
      <c r="C733" s="111"/>
      <c r="D733" s="113"/>
      <c r="E733" s="115"/>
      <c r="F733" s="115"/>
      <c r="G733" s="117"/>
      <c r="H733" s="119"/>
      <c r="I733" s="119"/>
      <c r="J733" s="121"/>
      <c r="K733" s="19" t="s">
        <v>10</v>
      </c>
      <c r="L733" s="20" t="s">
        <v>11</v>
      </c>
      <c r="M733" s="21" t="s">
        <v>12</v>
      </c>
      <c r="N733" s="22" t="s">
        <v>13</v>
      </c>
      <c r="O733" s="21" t="s">
        <v>14</v>
      </c>
      <c r="P733" s="22" t="s">
        <v>15</v>
      </c>
      <c r="Q733" s="23" t="s">
        <v>6</v>
      </c>
      <c r="R733" s="24" t="s">
        <v>7</v>
      </c>
      <c r="S733" s="25" t="s">
        <v>16</v>
      </c>
      <c r="T733" s="26" t="s">
        <v>17</v>
      </c>
      <c r="U733" s="27" t="s">
        <v>18</v>
      </c>
      <c r="V733" s="28" t="s">
        <v>19</v>
      </c>
      <c r="W733" s="156"/>
      <c r="X733" s="158"/>
      <c r="Y733" s="159"/>
    </row>
    <row r="734" spans="1:38" s="2" customFormat="1" ht="38.25" customHeight="1" thickBot="1" x14ac:dyDescent="0.3">
      <c r="A734" s="160">
        <v>1</v>
      </c>
      <c r="B734" s="161"/>
      <c r="C734" s="29">
        <v>2</v>
      </c>
      <c r="D734" s="30">
        <v>3</v>
      </c>
      <c r="E734" s="31">
        <v>4</v>
      </c>
      <c r="F734" s="32">
        <v>5</v>
      </c>
      <c r="G734" s="33">
        <v>6</v>
      </c>
      <c r="H734" s="34">
        <v>7</v>
      </c>
      <c r="I734" s="34">
        <v>8</v>
      </c>
      <c r="J734" s="34">
        <v>9</v>
      </c>
      <c r="K734" s="34">
        <v>10</v>
      </c>
      <c r="L734" s="34">
        <v>11</v>
      </c>
      <c r="M734" s="35">
        <v>12</v>
      </c>
      <c r="N734" s="35">
        <v>13</v>
      </c>
      <c r="O734" s="35">
        <v>14</v>
      </c>
      <c r="P734" s="35">
        <v>15</v>
      </c>
      <c r="Q734" s="36">
        <v>16</v>
      </c>
      <c r="R734" s="36">
        <v>17</v>
      </c>
      <c r="S734" s="36">
        <v>18</v>
      </c>
      <c r="T734" s="36">
        <v>19</v>
      </c>
      <c r="U734" s="36">
        <v>20</v>
      </c>
      <c r="V734" s="36">
        <v>21</v>
      </c>
      <c r="W734" s="37">
        <v>22</v>
      </c>
      <c r="X734" s="37">
        <v>23</v>
      </c>
      <c r="Y734" s="38">
        <v>24</v>
      </c>
    </row>
    <row r="735" spans="1:38" s="2" customFormat="1" ht="108.75" customHeight="1" x14ac:dyDescent="0.25">
      <c r="A735" s="39">
        <v>1</v>
      </c>
      <c r="B735" s="40" t="s">
        <v>45</v>
      </c>
      <c r="C735" s="162">
        <f>L748</f>
        <v>302382.56</v>
      </c>
      <c r="D735" s="164">
        <f>C735-V748</f>
        <v>36001.260000000009</v>
      </c>
      <c r="E735" s="41"/>
      <c r="F735" s="42"/>
      <c r="G735" s="43"/>
      <c r="H735" s="44"/>
      <c r="I735" s="43"/>
      <c r="J735" s="45"/>
      <c r="K735" s="46">
        <f>G735+I735</f>
        <v>0</v>
      </c>
      <c r="L735" s="47">
        <f>H735+J735</f>
        <v>0</v>
      </c>
      <c r="M735" s="48"/>
      <c r="N735" s="49"/>
      <c r="O735" s="48"/>
      <c r="P735" s="49"/>
      <c r="Q735" s="50"/>
      <c r="R735" s="51"/>
      <c r="S735" s="50"/>
      <c r="T735" s="51"/>
      <c r="U735" s="46">
        <f>Q735+S735</f>
        <v>0</v>
      </c>
      <c r="V735" s="52">
        <f>R735+T735</f>
        <v>0</v>
      </c>
      <c r="W735" s="53">
        <f>IFERROR(R735/H735,0)</f>
        <v>0</v>
      </c>
      <c r="X735" s="54">
        <f>IFERROR((T735+P735)/J735,0)</f>
        <v>0</v>
      </c>
      <c r="Y735" s="55">
        <f>IFERROR((V735+P735)/L735,0)</f>
        <v>0</v>
      </c>
      <c r="Z735" s="56"/>
    </row>
    <row r="736" spans="1:38" s="2" customFormat="1" ht="87" customHeight="1" x14ac:dyDescent="0.25">
      <c r="A736" s="57">
        <v>2</v>
      </c>
      <c r="B736" s="58" t="s">
        <v>29</v>
      </c>
      <c r="C736" s="162"/>
      <c r="D736" s="164"/>
      <c r="E736" s="59">
        <v>0</v>
      </c>
      <c r="F736" s="60">
        <v>0</v>
      </c>
      <c r="G736" s="61">
        <v>0</v>
      </c>
      <c r="H736" s="62">
        <v>0</v>
      </c>
      <c r="I736" s="61">
        <v>3</v>
      </c>
      <c r="J736" s="63">
        <v>121127.88</v>
      </c>
      <c r="K736" s="46">
        <f t="shared" ref="K736:L747" si="132">G736+I736</f>
        <v>3</v>
      </c>
      <c r="L736" s="47">
        <f t="shared" si="132"/>
        <v>121127.88</v>
      </c>
      <c r="M736" s="64">
        <v>0</v>
      </c>
      <c r="N736" s="65">
        <v>0</v>
      </c>
      <c r="O736" s="64">
        <v>0</v>
      </c>
      <c r="P736" s="65">
        <v>0</v>
      </c>
      <c r="Q736" s="66">
        <v>0</v>
      </c>
      <c r="R736" s="67">
        <v>0</v>
      </c>
      <c r="S736" s="66">
        <v>3</v>
      </c>
      <c r="T736" s="67">
        <v>119811.18</v>
      </c>
      <c r="U736" s="46">
        <f t="shared" ref="U736:V747" si="133">Q736+S736</f>
        <v>3</v>
      </c>
      <c r="V736" s="52">
        <f>R736+T736</f>
        <v>119811.18</v>
      </c>
      <c r="W736" s="53">
        <f t="shared" ref="W736:W747" si="134">IFERROR(R736/H736,0)</f>
        <v>0</v>
      </c>
      <c r="X736" s="54">
        <f t="shared" ref="X736:X748" si="135">IFERROR((T736+P736)/J736,0)</f>
        <v>0.9891296702295127</v>
      </c>
      <c r="Y736" s="55">
        <f t="shared" ref="Y736:Y748" si="136">IFERROR((V736+P736)/L736,0)</f>
        <v>0.9891296702295127</v>
      </c>
      <c r="Z736" s="56"/>
    </row>
    <row r="737" spans="1:26" s="2" customFormat="1" ht="85.5" customHeight="1" x14ac:dyDescent="0.25">
      <c r="A737" s="57">
        <v>3</v>
      </c>
      <c r="B737" s="58" t="s">
        <v>26</v>
      </c>
      <c r="C737" s="162"/>
      <c r="D737" s="164"/>
      <c r="E737" s="59"/>
      <c r="F737" s="60"/>
      <c r="G737" s="61"/>
      <c r="H737" s="62"/>
      <c r="I737" s="61"/>
      <c r="J737" s="63"/>
      <c r="K737" s="46">
        <f t="shared" si="132"/>
        <v>0</v>
      </c>
      <c r="L737" s="47">
        <f t="shared" si="132"/>
        <v>0</v>
      </c>
      <c r="M737" s="64"/>
      <c r="N737" s="65"/>
      <c r="O737" s="64"/>
      <c r="P737" s="65"/>
      <c r="Q737" s="66"/>
      <c r="R737" s="67"/>
      <c r="S737" s="66"/>
      <c r="T737" s="67"/>
      <c r="U737" s="46">
        <f t="shared" si="133"/>
        <v>0</v>
      </c>
      <c r="V737" s="52">
        <f t="shared" si="133"/>
        <v>0</v>
      </c>
      <c r="W737" s="53">
        <f t="shared" si="134"/>
        <v>0</v>
      </c>
      <c r="X737" s="54">
        <f t="shared" si="135"/>
        <v>0</v>
      </c>
      <c r="Y737" s="55">
        <f t="shared" si="136"/>
        <v>0</v>
      </c>
      <c r="Z737" s="56"/>
    </row>
    <row r="738" spans="1:26" s="2" customFormat="1" ht="137.25" customHeight="1" x14ac:dyDescent="0.25">
      <c r="A738" s="57">
        <v>4</v>
      </c>
      <c r="B738" s="58" t="s">
        <v>20</v>
      </c>
      <c r="C738" s="162"/>
      <c r="D738" s="164"/>
      <c r="E738" s="59"/>
      <c r="F738" s="60"/>
      <c r="G738" s="61"/>
      <c r="H738" s="62"/>
      <c r="I738" s="61"/>
      <c r="J738" s="63"/>
      <c r="K738" s="46">
        <f t="shared" si="132"/>
        <v>0</v>
      </c>
      <c r="L738" s="47">
        <f t="shared" si="132"/>
        <v>0</v>
      </c>
      <c r="M738" s="64"/>
      <c r="N738" s="65"/>
      <c r="O738" s="64"/>
      <c r="P738" s="65"/>
      <c r="Q738" s="66"/>
      <c r="R738" s="67"/>
      <c r="S738" s="66"/>
      <c r="T738" s="67"/>
      <c r="U738" s="46">
        <f t="shared" si="133"/>
        <v>0</v>
      </c>
      <c r="V738" s="52">
        <f t="shared" si="133"/>
        <v>0</v>
      </c>
      <c r="W738" s="53">
        <f t="shared" si="134"/>
        <v>0</v>
      </c>
      <c r="X738" s="54">
        <f t="shared" si="135"/>
        <v>0</v>
      </c>
      <c r="Y738" s="55">
        <f t="shared" si="136"/>
        <v>0</v>
      </c>
      <c r="Z738" s="56"/>
    </row>
    <row r="739" spans="1:26" s="2" customFormat="1" ht="171.75" customHeight="1" x14ac:dyDescent="0.25">
      <c r="A739" s="57">
        <v>5</v>
      </c>
      <c r="B739" s="58" t="s">
        <v>30</v>
      </c>
      <c r="C739" s="162"/>
      <c r="D739" s="164"/>
      <c r="E739" s="59">
        <v>7</v>
      </c>
      <c r="F739" s="60">
        <v>206044.79</v>
      </c>
      <c r="G739" s="61">
        <v>2</v>
      </c>
      <c r="H739" s="62">
        <v>59884.31</v>
      </c>
      <c r="I739" s="61">
        <v>4</v>
      </c>
      <c r="J739" s="63">
        <v>121370.37</v>
      </c>
      <c r="K739" s="46">
        <f t="shared" si="132"/>
        <v>6</v>
      </c>
      <c r="L739" s="47">
        <f t="shared" si="132"/>
        <v>181254.68</v>
      </c>
      <c r="M739" s="64">
        <v>0</v>
      </c>
      <c r="N739" s="65">
        <v>0</v>
      </c>
      <c r="O739" s="64">
        <v>0</v>
      </c>
      <c r="P739" s="65">
        <v>0</v>
      </c>
      <c r="Q739" s="66">
        <v>2</v>
      </c>
      <c r="R739" s="67">
        <v>52134.9</v>
      </c>
      <c r="S739" s="66">
        <v>4</v>
      </c>
      <c r="T739" s="67">
        <v>94435.22</v>
      </c>
      <c r="U739" s="46">
        <f t="shared" si="133"/>
        <v>6</v>
      </c>
      <c r="V739" s="52">
        <f t="shared" si="133"/>
        <v>146570.12</v>
      </c>
      <c r="W739" s="53">
        <f t="shared" si="134"/>
        <v>0.87059364965547748</v>
      </c>
      <c r="X739" s="54">
        <f t="shared" si="135"/>
        <v>0.77807474756812556</v>
      </c>
      <c r="Y739" s="55">
        <f t="shared" si="136"/>
        <v>0.80864185134419697</v>
      </c>
      <c r="Z739" s="56"/>
    </row>
    <row r="740" spans="1:26" s="2" customFormat="1" ht="116.25" customHeight="1" x14ac:dyDescent="0.25">
      <c r="A740" s="57">
        <v>6</v>
      </c>
      <c r="B740" s="58" t="s">
        <v>21</v>
      </c>
      <c r="C740" s="162"/>
      <c r="D740" s="164"/>
      <c r="E740" s="59"/>
      <c r="F740" s="60"/>
      <c r="G740" s="61"/>
      <c r="H740" s="62"/>
      <c r="I740" s="61"/>
      <c r="J740" s="63"/>
      <c r="K740" s="46">
        <f t="shared" si="132"/>
        <v>0</v>
      </c>
      <c r="L740" s="47">
        <f t="shared" si="132"/>
        <v>0</v>
      </c>
      <c r="M740" s="64"/>
      <c r="N740" s="65"/>
      <c r="O740" s="64"/>
      <c r="P740" s="65"/>
      <c r="Q740" s="66"/>
      <c r="R740" s="67"/>
      <c r="S740" s="66"/>
      <c r="T740" s="67"/>
      <c r="U740" s="46">
        <f t="shared" si="133"/>
        <v>0</v>
      </c>
      <c r="V740" s="52">
        <f t="shared" si="133"/>
        <v>0</v>
      </c>
      <c r="W740" s="53">
        <f t="shared" si="134"/>
        <v>0</v>
      </c>
      <c r="X740" s="54">
        <f t="shared" si="135"/>
        <v>0</v>
      </c>
      <c r="Y740" s="55">
        <f t="shared" si="136"/>
        <v>0</v>
      </c>
      <c r="Z740" s="56"/>
    </row>
    <row r="741" spans="1:26" s="2" customFormat="1" ht="65.25" customHeight="1" x14ac:dyDescent="0.25">
      <c r="A741" s="57">
        <v>7</v>
      </c>
      <c r="B741" s="58" t="s">
        <v>28</v>
      </c>
      <c r="C741" s="162"/>
      <c r="D741" s="164"/>
      <c r="E741" s="59"/>
      <c r="F741" s="60"/>
      <c r="G741" s="61"/>
      <c r="H741" s="62"/>
      <c r="I741" s="61"/>
      <c r="J741" s="63"/>
      <c r="K741" s="46">
        <f t="shared" si="132"/>
        <v>0</v>
      </c>
      <c r="L741" s="47">
        <f t="shared" si="132"/>
        <v>0</v>
      </c>
      <c r="M741" s="64"/>
      <c r="N741" s="65"/>
      <c r="O741" s="64"/>
      <c r="P741" s="65"/>
      <c r="Q741" s="66"/>
      <c r="R741" s="67"/>
      <c r="S741" s="66"/>
      <c r="T741" s="67"/>
      <c r="U741" s="46">
        <f t="shared" si="133"/>
        <v>0</v>
      </c>
      <c r="V741" s="52">
        <f t="shared" si="133"/>
        <v>0</v>
      </c>
      <c r="W741" s="53">
        <f t="shared" si="134"/>
        <v>0</v>
      </c>
      <c r="X741" s="54">
        <f t="shared" si="135"/>
        <v>0</v>
      </c>
      <c r="Y741" s="55">
        <f t="shared" si="136"/>
        <v>0</v>
      </c>
      <c r="Z741" s="56"/>
    </row>
    <row r="742" spans="1:26" s="2" customFormat="1" ht="59.25" customHeight="1" x14ac:dyDescent="0.25">
      <c r="A742" s="57">
        <v>8</v>
      </c>
      <c r="B742" s="58" t="s">
        <v>46</v>
      </c>
      <c r="C742" s="162"/>
      <c r="D742" s="164"/>
      <c r="E742" s="59"/>
      <c r="F742" s="60"/>
      <c r="G742" s="61"/>
      <c r="H742" s="62"/>
      <c r="I742" s="61"/>
      <c r="J742" s="63"/>
      <c r="K742" s="46">
        <f t="shared" si="132"/>
        <v>0</v>
      </c>
      <c r="L742" s="47">
        <f t="shared" si="132"/>
        <v>0</v>
      </c>
      <c r="M742" s="64"/>
      <c r="N742" s="65"/>
      <c r="O742" s="64"/>
      <c r="P742" s="65"/>
      <c r="Q742" s="66"/>
      <c r="R742" s="67"/>
      <c r="S742" s="66"/>
      <c r="T742" s="67"/>
      <c r="U742" s="46">
        <f t="shared" si="133"/>
        <v>0</v>
      </c>
      <c r="V742" s="52">
        <f t="shared" si="133"/>
        <v>0</v>
      </c>
      <c r="W742" s="53">
        <f t="shared" si="134"/>
        <v>0</v>
      </c>
      <c r="X742" s="54">
        <f t="shared" si="135"/>
        <v>0</v>
      </c>
      <c r="Y742" s="55">
        <f t="shared" si="136"/>
        <v>0</v>
      </c>
      <c r="Z742" s="56"/>
    </row>
    <row r="743" spans="1:26" s="2" customFormat="1" ht="71.25" customHeight="1" x14ac:dyDescent="0.25">
      <c r="A743" s="57">
        <v>9</v>
      </c>
      <c r="B743" s="58" t="s">
        <v>22</v>
      </c>
      <c r="C743" s="162"/>
      <c r="D743" s="164"/>
      <c r="E743" s="59"/>
      <c r="F743" s="60"/>
      <c r="G743" s="61"/>
      <c r="H743" s="62"/>
      <c r="I743" s="61"/>
      <c r="J743" s="63"/>
      <c r="K743" s="46">
        <f t="shared" si="132"/>
        <v>0</v>
      </c>
      <c r="L743" s="47">
        <f t="shared" si="132"/>
        <v>0</v>
      </c>
      <c r="M743" s="64"/>
      <c r="N743" s="65"/>
      <c r="O743" s="64"/>
      <c r="P743" s="65"/>
      <c r="Q743" s="66"/>
      <c r="R743" s="67"/>
      <c r="S743" s="66"/>
      <c r="T743" s="67"/>
      <c r="U743" s="46">
        <f t="shared" si="133"/>
        <v>0</v>
      </c>
      <c r="V743" s="52">
        <f t="shared" si="133"/>
        <v>0</v>
      </c>
      <c r="W743" s="53">
        <f t="shared" si="134"/>
        <v>0</v>
      </c>
      <c r="X743" s="54">
        <f t="shared" si="135"/>
        <v>0</v>
      </c>
      <c r="Y743" s="55">
        <f t="shared" si="136"/>
        <v>0</v>
      </c>
      <c r="Z743" s="56"/>
    </row>
    <row r="744" spans="1:26" s="2" customFormat="1" ht="92.25" customHeight="1" x14ac:dyDescent="0.25">
      <c r="A744" s="57">
        <v>10</v>
      </c>
      <c r="B744" s="58" t="s">
        <v>23</v>
      </c>
      <c r="C744" s="162"/>
      <c r="D744" s="164"/>
      <c r="E744" s="59"/>
      <c r="F744" s="60"/>
      <c r="G744" s="61"/>
      <c r="H744" s="62"/>
      <c r="I744" s="61"/>
      <c r="J744" s="63"/>
      <c r="K744" s="46">
        <f t="shared" si="132"/>
        <v>0</v>
      </c>
      <c r="L744" s="47">
        <f t="shared" si="132"/>
        <v>0</v>
      </c>
      <c r="M744" s="64"/>
      <c r="N744" s="65"/>
      <c r="O744" s="64"/>
      <c r="P744" s="65"/>
      <c r="Q744" s="66"/>
      <c r="R744" s="67"/>
      <c r="S744" s="66"/>
      <c r="T744" s="67"/>
      <c r="U744" s="46">
        <f t="shared" si="133"/>
        <v>0</v>
      </c>
      <c r="V744" s="52">
        <f t="shared" si="133"/>
        <v>0</v>
      </c>
      <c r="W744" s="53">
        <f t="shared" si="134"/>
        <v>0</v>
      </c>
      <c r="X744" s="54">
        <f t="shared" si="135"/>
        <v>0</v>
      </c>
      <c r="Y744" s="55">
        <f t="shared" si="136"/>
        <v>0</v>
      </c>
      <c r="Z744" s="56"/>
    </row>
    <row r="745" spans="1:26" s="2" customFormat="1" ht="153.75" customHeight="1" x14ac:dyDescent="0.25">
      <c r="A745" s="57">
        <v>11</v>
      </c>
      <c r="B745" s="58" t="s">
        <v>24</v>
      </c>
      <c r="C745" s="162"/>
      <c r="D745" s="164"/>
      <c r="E745" s="59"/>
      <c r="F745" s="60"/>
      <c r="G745" s="61"/>
      <c r="H745" s="62"/>
      <c r="I745" s="61"/>
      <c r="J745" s="63"/>
      <c r="K745" s="46">
        <f t="shared" si="132"/>
        <v>0</v>
      </c>
      <c r="L745" s="47">
        <f t="shared" si="132"/>
        <v>0</v>
      </c>
      <c r="M745" s="64"/>
      <c r="N745" s="65"/>
      <c r="O745" s="64"/>
      <c r="P745" s="65"/>
      <c r="Q745" s="66"/>
      <c r="R745" s="67"/>
      <c r="S745" s="66"/>
      <c r="T745" s="67"/>
      <c r="U745" s="46">
        <f t="shared" si="133"/>
        <v>0</v>
      </c>
      <c r="V745" s="52">
        <f t="shared" si="133"/>
        <v>0</v>
      </c>
      <c r="W745" s="53">
        <f t="shared" si="134"/>
        <v>0</v>
      </c>
      <c r="X745" s="54">
        <f t="shared" si="135"/>
        <v>0</v>
      </c>
      <c r="Y745" s="55">
        <f t="shared" si="136"/>
        <v>0</v>
      </c>
      <c r="Z745" s="56"/>
    </row>
    <row r="746" spans="1:26" s="2" customFormat="1" ht="87" customHeight="1" x14ac:dyDescent="0.25">
      <c r="A746" s="57">
        <v>12</v>
      </c>
      <c r="B746" s="58" t="s">
        <v>27</v>
      </c>
      <c r="C746" s="162"/>
      <c r="D746" s="164"/>
      <c r="E746" s="59"/>
      <c r="F746" s="60"/>
      <c r="G746" s="61"/>
      <c r="H746" s="62"/>
      <c r="I746" s="61"/>
      <c r="J746" s="63"/>
      <c r="K746" s="46">
        <f t="shared" si="132"/>
        <v>0</v>
      </c>
      <c r="L746" s="47">
        <f t="shared" si="132"/>
        <v>0</v>
      </c>
      <c r="M746" s="64"/>
      <c r="N746" s="65"/>
      <c r="O746" s="64"/>
      <c r="P746" s="65"/>
      <c r="Q746" s="66"/>
      <c r="R746" s="67"/>
      <c r="S746" s="66"/>
      <c r="T746" s="67"/>
      <c r="U746" s="46">
        <f t="shared" si="133"/>
        <v>0</v>
      </c>
      <c r="V746" s="52">
        <f t="shared" si="133"/>
        <v>0</v>
      </c>
      <c r="W746" s="53">
        <f t="shared" si="134"/>
        <v>0</v>
      </c>
      <c r="X746" s="54">
        <f t="shared" si="135"/>
        <v>0</v>
      </c>
      <c r="Y746" s="55">
        <f t="shared" si="136"/>
        <v>0</v>
      </c>
      <c r="Z746" s="56"/>
    </row>
    <row r="747" spans="1:26" s="2" customFormat="1" ht="62.25" customHeight="1" thickBot="1" x14ac:dyDescent="0.3">
      <c r="A747" s="68">
        <v>13</v>
      </c>
      <c r="B747" s="69" t="s">
        <v>25</v>
      </c>
      <c r="C747" s="163"/>
      <c r="D747" s="165"/>
      <c r="E747" s="70"/>
      <c r="F747" s="71"/>
      <c r="G747" s="72"/>
      <c r="H747" s="73"/>
      <c r="I747" s="72"/>
      <c r="J747" s="74"/>
      <c r="K747" s="75">
        <f t="shared" si="132"/>
        <v>0</v>
      </c>
      <c r="L747" s="76">
        <f t="shared" si="132"/>
        <v>0</v>
      </c>
      <c r="M747" s="77"/>
      <c r="N747" s="78"/>
      <c r="O747" s="77"/>
      <c r="P747" s="78"/>
      <c r="Q747" s="79"/>
      <c r="R747" s="80"/>
      <c r="S747" s="79"/>
      <c r="T747" s="80"/>
      <c r="U747" s="46">
        <f t="shared" si="133"/>
        <v>0</v>
      </c>
      <c r="V747" s="52">
        <f t="shared" si="133"/>
        <v>0</v>
      </c>
      <c r="W747" s="53">
        <f t="shared" si="134"/>
        <v>0</v>
      </c>
      <c r="X747" s="54">
        <f t="shared" si="135"/>
        <v>0</v>
      </c>
      <c r="Y747" s="55">
        <f t="shared" si="136"/>
        <v>0</v>
      </c>
      <c r="Z747" s="56"/>
    </row>
    <row r="748" spans="1:26" s="2" customFormat="1" ht="29.25" customHeight="1" thickBot="1" x14ac:dyDescent="0.3">
      <c r="A748" s="144" t="s">
        <v>47</v>
      </c>
      <c r="B748" s="145"/>
      <c r="C748" s="81">
        <f>C735</f>
        <v>302382.56</v>
      </c>
      <c r="D748" s="81">
        <f>D735</f>
        <v>36001.260000000009</v>
      </c>
      <c r="E748" s="82">
        <f>SUM(E735:E747)</f>
        <v>7</v>
      </c>
      <c r="F748" s="83">
        <f>SUM(F735:F747)</f>
        <v>206044.79</v>
      </c>
      <c r="G748" s="82">
        <f>SUM(G735:G747)</f>
        <v>2</v>
      </c>
      <c r="H748" s="83">
        <f>SUM(H735:H747)</f>
        <v>59884.31</v>
      </c>
      <c r="I748" s="82">
        <f t="shared" ref="I748:V748" si="137">SUM(I735:I747)</f>
        <v>7</v>
      </c>
      <c r="J748" s="83">
        <f t="shared" si="137"/>
        <v>242498.25</v>
      </c>
      <c r="K748" s="82">
        <f t="shared" si="137"/>
        <v>9</v>
      </c>
      <c r="L748" s="83">
        <f t="shared" si="137"/>
        <v>302382.56</v>
      </c>
      <c r="M748" s="82">
        <f t="shared" si="137"/>
        <v>0</v>
      </c>
      <c r="N748" s="84">
        <f t="shared" si="137"/>
        <v>0</v>
      </c>
      <c r="O748" s="85">
        <f t="shared" si="137"/>
        <v>0</v>
      </c>
      <c r="P748" s="86">
        <f t="shared" si="137"/>
        <v>0</v>
      </c>
      <c r="Q748" s="85">
        <f t="shared" si="137"/>
        <v>2</v>
      </c>
      <c r="R748" s="87">
        <f t="shared" si="137"/>
        <v>52134.9</v>
      </c>
      <c r="S748" s="85">
        <f t="shared" si="137"/>
        <v>7</v>
      </c>
      <c r="T748" s="87">
        <f t="shared" si="137"/>
        <v>214246.39999999999</v>
      </c>
      <c r="U748" s="85">
        <f t="shared" si="137"/>
        <v>9</v>
      </c>
      <c r="V748" s="87">
        <f t="shared" si="137"/>
        <v>266381.3</v>
      </c>
      <c r="W748" s="88">
        <f>IFERROR(R748/H748,0)</f>
        <v>0.87059364965547748</v>
      </c>
      <c r="X748" s="89">
        <f t="shared" si="135"/>
        <v>0.88349668502762391</v>
      </c>
      <c r="Y748" s="89">
        <f t="shared" si="136"/>
        <v>0.8809413479401722</v>
      </c>
    </row>
    <row r="749" spans="1:26" s="2" customFormat="1" ht="29.25" customHeight="1" thickBot="1" x14ac:dyDescent="0.45">
      <c r="A749" s="90"/>
      <c r="B749" s="90"/>
      <c r="C749" s="91"/>
      <c r="D749" s="91"/>
      <c r="E749" s="92"/>
      <c r="F749" s="91"/>
      <c r="G749" s="92"/>
      <c r="H749" s="93"/>
      <c r="I749" s="94"/>
      <c r="J749" s="93"/>
      <c r="K749" s="95"/>
      <c r="L749" s="93"/>
      <c r="M749" s="94"/>
      <c r="N749" s="93"/>
      <c r="O749" s="94"/>
      <c r="P749" s="93"/>
      <c r="Q749" s="94"/>
      <c r="R749" s="93"/>
      <c r="S749" s="94"/>
      <c r="T749" s="96" t="s">
        <v>48</v>
      </c>
      <c r="U749" s="97">
        <v>4.2549000000000001</v>
      </c>
      <c r="V749" s="98">
        <f>V748/U749</f>
        <v>62605.7721685586</v>
      </c>
      <c r="W749" s="99"/>
      <c r="X749" s="99"/>
      <c r="Y749" s="100"/>
    </row>
    <row r="750" spans="1:26" s="2" customFormat="1" ht="15.75" thickTop="1" x14ac:dyDescent="0.25">
      <c r="A750" s="146" t="s">
        <v>49</v>
      </c>
      <c r="B750" s="147"/>
      <c r="C750" s="147"/>
      <c r="D750" s="147"/>
      <c r="E750" s="147"/>
      <c r="F750" s="147"/>
      <c r="G750" s="147"/>
      <c r="H750" s="147"/>
      <c r="I750" s="147"/>
      <c r="J750" s="147"/>
      <c r="K750" s="147"/>
      <c r="L750" s="147"/>
      <c r="M750" s="147"/>
      <c r="N750" s="147"/>
      <c r="O750" s="148"/>
      <c r="P750" s="106"/>
      <c r="U750" s="7"/>
    </row>
    <row r="751" spans="1:26" s="2" customFormat="1" ht="18.75" x14ac:dyDescent="0.3">
      <c r="A751" s="149"/>
      <c r="B751" s="150"/>
      <c r="C751" s="150"/>
      <c r="D751" s="150"/>
      <c r="E751" s="150"/>
      <c r="F751" s="150"/>
      <c r="G751" s="150"/>
      <c r="H751" s="150"/>
      <c r="I751" s="150"/>
      <c r="J751" s="150"/>
      <c r="K751" s="150"/>
      <c r="L751" s="150"/>
      <c r="M751" s="150"/>
      <c r="N751" s="150"/>
      <c r="O751" s="151"/>
      <c r="P751" s="106"/>
      <c r="T751" s="101"/>
      <c r="U751" s="7"/>
    </row>
    <row r="752" spans="1:26" s="2" customFormat="1" ht="15.75" x14ac:dyDescent="0.25">
      <c r="A752" s="149"/>
      <c r="B752" s="150"/>
      <c r="C752" s="150"/>
      <c r="D752" s="150"/>
      <c r="E752" s="150"/>
      <c r="F752" s="150"/>
      <c r="G752" s="150"/>
      <c r="H752" s="150"/>
      <c r="I752" s="150"/>
      <c r="J752" s="150"/>
      <c r="K752" s="150"/>
      <c r="L752" s="150"/>
      <c r="M752" s="150"/>
      <c r="N752" s="150"/>
      <c r="O752" s="151"/>
      <c r="P752" s="106"/>
      <c r="S752" s="102"/>
      <c r="T752" s="103"/>
      <c r="U752" s="7"/>
    </row>
    <row r="753" spans="1:38" s="2" customFormat="1" ht="15.75" x14ac:dyDescent="0.25">
      <c r="A753" s="149"/>
      <c r="B753" s="150"/>
      <c r="C753" s="150"/>
      <c r="D753" s="150"/>
      <c r="E753" s="150"/>
      <c r="F753" s="150"/>
      <c r="G753" s="150"/>
      <c r="H753" s="150"/>
      <c r="I753" s="150"/>
      <c r="J753" s="150"/>
      <c r="K753" s="150"/>
      <c r="L753" s="150"/>
      <c r="M753" s="150"/>
      <c r="N753" s="150"/>
      <c r="O753" s="151"/>
      <c r="P753" s="106"/>
      <c r="S753" s="102"/>
      <c r="T753" s="104"/>
      <c r="U753" s="7"/>
    </row>
    <row r="754" spans="1:38" s="2" customFormat="1" ht="15.75" x14ac:dyDescent="0.25">
      <c r="A754" s="149"/>
      <c r="B754" s="150"/>
      <c r="C754" s="150"/>
      <c r="D754" s="150"/>
      <c r="E754" s="150"/>
      <c r="F754" s="150"/>
      <c r="G754" s="150"/>
      <c r="H754" s="150"/>
      <c r="I754" s="150"/>
      <c r="J754" s="150"/>
      <c r="K754" s="150"/>
      <c r="L754" s="150"/>
      <c r="M754" s="150"/>
      <c r="N754" s="150"/>
      <c r="O754" s="151"/>
      <c r="P754" s="106"/>
      <c r="S754" s="102"/>
      <c r="T754" s="104"/>
      <c r="U754" s="7"/>
    </row>
    <row r="755" spans="1:38" s="2" customFormat="1" ht="15.75" x14ac:dyDescent="0.25">
      <c r="A755" s="149"/>
      <c r="B755" s="150"/>
      <c r="C755" s="150"/>
      <c r="D755" s="150"/>
      <c r="E755" s="150"/>
      <c r="F755" s="150"/>
      <c r="G755" s="150"/>
      <c r="H755" s="150"/>
      <c r="I755" s="150"/>
      <c r="J755" s="150"/>
      <c r="K755" s="150"/>
      <c r="L755" s="150"/>
      <c r="M755" s="150"/>
      <c r="N755" s="150"/>
      <c r="O755" s="151"/>
      <c r="P755" s="106"/>
      <c r="S755" s="102"/>
      <c r="T755" s="104"/>
      <c r="U755" s="7"/>
    </row>
    <row r="756" spans="1:38" s="2" customFormat="1" ht="15.75" x14ac:dyDescent="0.25">
      <c r="A756" s="149"/>
      <c r="B756" s="150"/>
      <c r="C756" s="150"/>
      <c r="D756" s="150"/>
      <c r="E756" s="150"/>
      <c r="F756" s="150"/>
      <c r="G756" s="150"/>
      <c r="H756" s="150"/>
      <c r="I756" s="150"/>
      <c r="J756" s="150"/>
      <c r="K756" s="150"/>
      <c r="L756" s="150"/>
      <c r="M756" s="150"/>
      <c r="N756" s="150"/>
      <c r="O756" s="151"/>
      <c r="P756" s="106"/>
      <c r="S756" s="102"/>
      <c r="T756" s="105"/>
      <c r="U756" s="7"/>
    </row>
    <row r="757" spans="1:38" s="2" customFormat="1" x14ac:dyDescent="0.25">
      <c r="A757" s="149"/>
      <c r="B757" s="150"/>
      <c r="C757" s="150"/>
      <c r="D757" s="150"/>
      <c r="E757" s="150"/>
      <c r="F757" s="150"/>
      <c r="G757" s="150"/>
      <c r="H757" s="150"/>
      <c r="I757" s="150"/>
      <c r="J757" s="150"/>
      <c r="K757" s="150"/>
      <c r="L757" s="150"/>
      <c r="M757" s="150"/>
      <c r="N757" s="150"/>
      <c r="O757" s="151"/>
      <c r="P757" s="106"/>
      <c r="U757" s="7"/>
    </row>
    <row r="758" spans="1:38" s="2" customFormat="1" ht="15.75" thickBot="1" x14ac:dyDescent="0.3">
      <c r="A758" s="152"/>
      <c r="B758" s="153"/>
      <c r="C758" s="153"/>
      <c r="D758" s="153"/>
      <c r="E758" s="153"/>
      <c r="F758" s="153"/>
      <c r="G758" s="153"/>
      <c r="H758" s="153"/>
      <c r="I758" s="153"/>
      <c r="J758" s="153"/>
      <c r="K758" s="153"/>
      <c r="L758" s="153"/>
      <c r="M758" s="153"/>
      <c r="N758" s="153"/>
      <c r="O758" s="154"/>
      <c r="P758" s="106"/>
      <c r="U758" s="7"/>
    </row>
    <row r="759" spans="1:38" s="2" customFormat="1" ht="15.75" thickTop="1" x14ac:dyDescent="0.25">
      <c r="E759" s="1"/>
      <c r="F759" s="1"/>
      <c r="K759" s="7"/>
      <c r="U759" s="7"/>
    </row>
    <row r="762" spans="1:38" s="2" customFormat="1" ht="26.25" x14ac:dyDescent="0.4">
      <c r="A762" s="12"/>
      <c r="B762" s="13" t="s">
        <v>72</v>
      </c>
      <c r="C762" s="14"/>
      <c r="D762" s="14"/>
      <c r="E762" s="15"/>
      <c r="F762" s="16"/>
      <c r="G762" s="14"/>
      <c r="H762" s="17"/>
      <c r="I762" s="18"/>
      <c r="J762" s="17"/>
      <c r="K762" s="18"/>
      <c r="L762" s="17"/>
      <c r="M762" s="18"/>
      <c r="N762" s="17"/>
      <c r="O762" s="14"/>
      <c r="P762" s="17"/>
      <c r="Q762" s="14"/>
      <c r="R762" s="17"/>
      <c r="S762" s="18"/>
      <c r="T762" s="17"/>
      <c r="U762" s="14"/>
      <c r="V762" s="17"/>
      <c r="W762" s="17"/>
      <c r="X762" s="18"/>
      <c r="Y762" s="17"/>
      <c r="Z762" s="17"/>
      <c r="AA762" s="18"/>
      <c r="AB762" s="14"/>
      <c r="AC762" s="14"/>
      <c r="AD762" s="14"/>
      <c r="AE762" s="14"/>
      <c r="AF762" s="14"/>
      <c r="AG762" s="18"/>
      <c r="AH762" s="14"/>
      <c r="AI762" s="14"/>
      <c r="AJ762" s="14"/>
      <c r="AK762" s="14"/>
      <c r="AL762" s="14"/>
    </row>
    <row r="763" spans="1:38" ht="15.75" thickBot="1" x14ac:dyDescent="0.3"/>
    <row r="764" spans="1:38" s="2" customFormat="1" ht="52.5" customHeight="1" thickBot="1" x14ac:dyDescent="0.3">
      <c r="A764" s="124" t="s">
        <v>3</v>
      </c>
      <c r="B764" s="125"/>
      <c r="C764" s="128" t="s">
        <v>32</v>
      </c>
      <c r="D764" s="129"/>
      <c r="E764" s="130" t="s">
        <v>0</v>
      </c>
      <c r="F764" s="131"/>
      <c r="G764" s="132" t="s">
        <v>1</v>
      </c>
      <c r="H764" s="132"/>
      <c r="I764" s="132"/>
      <c r="J764" s="132"/>
      <c r="K764" s="132"/>
      <c r="L764" s="133"/>
      <c r="M764" s="134" t="s">
        <v>33</v>
      </c>
      <c r="N764" s="135"/>
      <c r="O764" s="135"/>
      <c r="P764" s="136"/>
      <c r="Q764" s="137" t="s">
        <v>34</v>
      </c>
      <c r="R764" s="138"/>
      <c r="S764" s="138"/>
      <c r="T764" s="138"/>
      <c r="U764" s="138"/>
      <c r="V764" s="139"/>
      <c r="W764" s="107" t="s">
        <v>35</v>
      </c>
      <c r="X764" s="108"/>
      <c r="Y764" s="109"/>
    </row>
    <row r="765" spans="1:38" s="2" customFormat="1" ht="52.5" customHeight="1" thickBot="1" x14ac:dyDescent="0.3">
      <c r="A765" s="126"/>
      <c r="B765" s="127"/>
      <c r="C765" s="110" t="s">
        <v>36</v>
      </c>
      <c r="D765" s="112" t="s">
        <v>37</v>
      </c>
      <c r="E765" s="114" t="s">
        <v>4</v>
      </c>
      <c r="F765" s="114" t="s">
        <v>5</v>
      </c>
      <c r="G765" s="116" t="s">
        <v>6</v>
      </c>
      <c r="H765" s="118" t="s">
        <v>7</v>
      </c>
      <c r="I765" s="118" t="s">
        <v>8</v>
      </c>
      <c r="J765" s="120" t="s">
        <v>9</v>
      </c>
      <c r="K765" s="122" t="s">
        <v>2</v>
      </c>
      <c r="L765" s="123"/>
      <c r="M765" s="140" t="s">
        <v>38</v>
      </c>
      <c r="N765" s="141"/>
      <c r="O765" s="140" t="s">
        <v>39</v>
      </c>
      <c r="P765" s="141"/>
      <c r="Q765" s="142" t="s">
        <v>40</v>
      </c>
      <c r="R765" s="143"/>
      <c r="S765" s="138" t="s">
        <v>41</v>
      </c>
      <c r="T765" s="139"/>
      <c r="U765" s="137" t="s">
        <v>2</v>
      </c>
      <c r="V765" s="139"/>
      <c r="W765" s="155" t="s">
        <v>42</v>
      </c>
      <c r="X765" s="157" t="s">
        <v>43</v>
      </c>
      <c r="Y765" s="109" t="s">
        <v>44</v>
      </c>
    </row>
    <row r="766" spans="1:38" s="2" customFormat="1" ht="139.5" customHeight="1" thickBot="1" x14ac:dyDescent="0.3">
      <c r="A766" s="126"/>
      <c r="B766" s="127"/>
      <c r="C766" s="111"/>
      <c r="D766" s="113"/>
      <c r="E766" s="115"/>
      <c r="F766" s="115"/>
      <c r="G766" s="117"/>
      <c r="H766" s="119"/>
      <c r="I766" s="119"/>
      <c r="J766" s="121"/>
      <c r="K766" s="19" t="s">
        <v>10</v>
      </c>
      <c r="L766" s="20" t="s">
        <v>11</v>
      </c>
      <c r="M766" s="21" t="s">
        <v>12</v>
      </c>
      <c r="N766" s="22" t="s">
        <v>13</v>
      </c>
      <c r="O766" s="21" t="s">
        <v>14</v>
      </c>
      <c r="P766" s="22" t="s">
        <v>15</v>
      </c>
      <c r="Q766" s="23" t="s">
        <v>6</v>
      </c>
      <c r="R766" s="24" t="s">
        <v>7</v>
      </c>
      <c r="S766" s="25" t="s">
        <v>16</v>
      </c>
      <c r="T766" s="26" t="s">
        <v>17</v>
      </c>
      <c r="U766" s="27" t="s">
        <v>18</v>
      </c>
      <c r="V766" s="28" t="s">
        <v>19</v>
      </c>
      <c r="W766" s="156"/>
      <c r="X766" s="158"/>
      <c r="Y766" s="159"/>
    </row>
    <row r="767" spans="1:38" s="2" customFormat="1" ht="38.25" customHeight="1" thickBot="1" x14ac:dyDescent="0.3">
      <c r="A767" s="160">
        <v>1</v>
      </c>
      <c r="B767" s="161"/>
      <c r="C767" s="29">
        <v>2</v>
      </c>
      <c r="D767" s="30">
        <v>3</v>
      </c>
      <c r="E767" s="31">
        <v>4</v>
      </c>
      <c r="F767" s="32">
        <v>5</v>
      </c>
      <c r="G767" s="33">
        <v>6</v>
      </c>
      <c r="H767" s="34">
        <v>7</v>
      </c>
      <c r="I767" s="34">
        <v>8</v>
      </c>
      <c r="J767" s="34">
        <v>9</v>
      </c>
      <c r="K767" s="34">
        <v>10</v>
      </c>
      <c r="L767" s="34">
        <v>11</v>
      </c>
      <c r="M767" s="35">
        <v>12</v>
      </c>
      <c r="N767" s="35">
        <v>13</v>
      </c>
      <c r="O767" s="35">
        <v>14</v>
      </c>
      <c r="P767" s="35">
        <v>15</v>
      </c>
      <c r="Q767" s="36">
        <v>16</v>
      </c>
      <c r="R767" s="36">
        <v>17</v>
      </c>
      <c r="S767" s="36">
        <v>18</v>
      </c>
      <c r="T767" s="36">
        <v>19</v>
      </c>
      <c r="U767" s="36">
        <v>20</v>
      </c>
      <c r="V767" s="36">
        <v>21</v>
      </c>
      <c r="W767" s="37">
        <v>22</v>
      </c>
      <c r="X767" s="37">
        <v>23</v>
      </c>
      <c r="Y767" s="38">
        <v>24</v>
      </c>
    </row>
    <row r="768" spans="1:38" s="2" customFormat="1" ht="108.75" customHeight="1" x14ac:dyDescent="0.25">
      <c r="A768" s="39">
        <v>1</v>
      </c>
      <c r="B768" s="40" t="s">
        <v>45</v>
      </c>
      <c r="C768" s="162">
        <f>L781</f>
        <v>511090.1</v>
      </c>
      <c r="D768" s="164">
        <f>C768-V781</f>
        <v>15665.919999999984</v>
      </c>
      <c r="E768" s="41"/>
      <c r="F768" s="42"/>
      <c r="G768" s="43"/>
      <c r="H768" s="44"/>
      <c r="I768" s="43"/>
      <c r="J768" s="45"/>
      <c r="K768" s="46">
        <f>G768+I768</f>
        <v>0</v>
      </c>
      <c r="L768" s="47">
        <f>H768+J768</f>
        <v>0</v>
      </c>
      <c r="M768" s="48"/>
      <c r="N768" s="49"/>
      <c r="O768" s="48"/>
      <c r="P768" s="49"/>
      <c r="Q768" s="50"/>
      <c r="R768" s="51"/>
      <c r="S768" s="50"/>
      <c r="T768" s="51"/>
      <c r="U768" s="46">
        <f>Q768+S768</f>
        <v>0</v>
      </c>
      <c r="V768" s="52">
        <f>R768+T768</f>
        <v>0</v>
      </c>
      <c r="W768" s="53">
        <f>IFERROR(R768/H768,0)</f>
        <v>0</v>
      </c>
      <c r="X768" s="54">
        <f>IFERROR((T768+P768)/J768,0)</f>
        <v>0</v>
      </c>
      <c r="Y768" s="55">
        <f>IFERROR((V768+P768)/L768,0)</f>
        <v>0</v>
      </c>
      <c r="Z768" s="56"/>
    </row>
    <row r="769" spans="1:26" s="2" customFormat="1" ht="87" customHeight="1" x14ac:dyDescent="0.25">
      <c r="A769" s="57">
        <v>2</v>
      </c>
      <c r="B769" s="58" t="s">
        <v>29</v>
      </c>
      <c r="C769" s="162"/>
      <c r="D769" s="164"/>
      <c r="E769" s="59">
        <v>0</v>
      </c>
      <c r="F769" s="60">
        <v>0</v>
      </c>
      <c r="G769" s="61">
        <v>0</v>
      </c>
      <c r="H769" s="62">
        <v>0</v>
      </c>
      <c r="I769" s="61">
        <v>12</v>
      </c>
      <c r="J769" s="63">
        <v>250698.87</v>
      </c>
      <c r="K769" s="46">
        <f t="shared" ref="K769:L780" si="138">G769+I769</f>
        <v>12</v>
      </c>
      <c r="L769" s="47">
        <f t="shared" si="138"/>
        <v>250698.87</v>
      </c>
      <c r="M769" s="64">
        <v>0</v>
      </c>
      <c r="N769" s="65">
        <v>0</v>
      </c>
      <c r="O769" s="64">
        <v>0</v>
      </c>
      <c r="P769" s="65">
        <v>0</v>
      </c>
      <c r="Q769" s="66">
        <v>0</v>
      </c>
      <c r="R769" s="67">
        <v>0</v>
      </c>
      <c r="S769" s="66">
        <v>12</v>
      </c>
      <c r="T769" s="67">
        <v>237721.02</v>
      </c>
      <c r="U769" s="46">
        <f t="shared" ref="U769:V780" si="139">Q769+S769</f>
        <v>12</v>
      </c>
      <c r="V769" s="52">
        <f>R769+T769</f>
        <v>237721.02</v>
      </c>
      <c r="W769" s="53">
        <f t="shared" ref="W769:W780" si="140">IFERROR(R769/H769,0)</f>
        <v>0</v>
      </c>
      <c r="X769" s="54">
        <f t="shared" ref="X769:X781" si="141">IFERROR((T769+P769)/J769,0)</f>
        <v>0.94823331273890465</v>
      </c>
      <c r="Y769" s="55">
        <f t="shared" ref="Y769:Y781" si="142">IFERROR((V769+P769)/L769,0)</f>
        <v>0.94823331273890465</v>
      </c>
      <c r="Z769" s="56"/>
    </row>
    <row r="770" spans="1:26" s="2" customFormat="1" ht="85.5" customHeight="1" x14ac:dyDescent="0.25">
      <c r="A770" s="57">
        <v>3</v>
      </c>
      <c r="B770" s="58" t="s">
        <v>26</v>
      </c>
      <c r="C770" s="162"/>
      <c r="D770" s="164"/>
      <c r="E770" s="59"/>
      <c r="F770" s="60"/>
      <c r="G770" s="61"/>
      <c r="H770" s="62"/>
      <c r="I770" s="61"/>
      <c r="J770" s="63"/>
      <c r="K770" s="46">
        <f t="shared" si="138"/>
        <v>0</v>
      </c>
      <c r="L770" s="47">
        <f t="shared" si="138"/>
        <v>0</v>
      </c>
      <c r="M770" s="64"/>
      <c r="N770" s="65"/>
      <c r="O770" s="64"/>
      <c r="P770" s="65"/>
      <c r="Q770" s="66"/>
      <c r="R770" s="67"/>
      <c r="S770" s="66"/>
      <c r="T770" s="67"/>
      <c r="U770" s="46">
        <f t="shared" si="139"/>
        <v>0</v>
      </c>
      <c r="V770" s="52">
        <f t="shared" si="139"/>
        <v>0</v>
      </c>
      <c r="W770" s="53">
        <f t="shared" si="140"/>
        <v>0</v>
      </c>
      <c r="X770" s="54">
        <f t="shared" si="141"/>
        <v>0</v>
      </c>
      <c r="Y770" s="55">
        <f t="shared" si="142"/>
        <v>0</v>
      </c>
      <c r="Z770" s="56"/>
    </row>
    <row r="771" spans="1:26" s="2" customFormat="1" ht="137.25" customHeight="1" x14ac:dyDescent="0.25">
      <c r="A771" s="57">
        <v>4</v>
      </c>
      <c r="B771" s="58" t="s">
        <v>20</v>
      </c>
      <c r="C771" s="162"/>
      <c r="D771" s="164"/>
      <c r="E771" s="59"/>
      <c r="F771" s="60"/>
      <c r="G771" s="61"/>
      <c r="H771" s="62"/>
      <c r="I771" s="61"/>
      <c r="J771" s="63"/>
      <c r="K771" s="46">
        <f t="shared" si="138"/>
        <v>0</v>
      </c>
      <c r="L771" s="47">
        <f t="shared" si="138"/>
        <v>0</v>
      </c>
      <c r="M771" s="64"/>
      <c r="N771" s="65"/>
      <c r="O771" s="64"/>
      <c r="P771" s="65"/>
      <c r="Q771" s="66"/>
      <c r="R771" s="67"/>
      <c r="S771" s="66"/>
      <c r="T771" s="67"/>
      <c r="U771" s="46">
        <f t="shared" si="139"/>
        <v>0</v>
      </c>
      <c r="V771" s="52">
        <f t="shared" si="139"/>
        <v>0</v>
      </c>
      <c r="W771" s="53">
        <f t="shared" si="140"/>
        <v>0</v>
      </c>
      <c r="X771" s="54">
        <f t="shared" si="141"/>
        <v>0</v>
      </c>
      <c r="Y771" s="55">
        <f t="shared" si="142"/>
        <v>0</v>
      </c>
      <c r="Z771" s="56"/>
    </row>
    <row r="772" spans="1:26" s="2" customFormat="1" ht="171.75" customHeight="1" x14ac:dyDescent="0.25">
      <c r="A772" s="57">
        <v>5</v>
      </c>
      <c r="B772" s="58" t="s">
        <v>30</v>
      </c>
      <c r="C772" s="162"/>
      <c r="D772" s="164"/>
      <c r="E772" s="59">
        <v>7</v>
      </c>
      <c r="F772" s="60">
        <v>204759.88</v>
      </c>
      <c r="G772" s="61">
        <v>3</v>
      </c>
      <c r="H772" s="62">
        <v>86331.24</v>
      </c>
      <c r="I772" s="61">
        <v>7</v>
      </c>
      <c r="J772" s="63">
        <v>174059.99</v>
      </c>
      <c r="K772" s="46">
        <f t="shared" si="138"/>
        <v>10</v>
      </c>
      <c r="L772" s="47">
        <f t="shared" si="138"/>
        <v>260391.22999999998</v>
      </c>
      <c r="M772" s="64">
        <v>0</v>
      </c>
      <c r="N772" s="65">
        <v>0</v>
      </c>
      <c r="O772" s="64">
        <v>0</v>
      </c>
      <c r="P772" s="65">
        <v>0</v>
      </c>
      <c r="Q772" s="66">
        <v>3</v>
      </c>
      <c r="R772" s="67">
        <v>86000</v>
      </c>
      <c r="S772" s="66">
        <v>7</v>
      </c>
      <c r="T772" s="67">
        <v>171703.16</v>
      </c>
      <c r="U772" s="46">
        <f t="shared" si="139"/>
        <v>10</v>
      </c>
      <c r="V772" s="52">
        <f t="shared" si="139"/>
        <v>257703.16</v>
      </c>
      <c r="W772" s="53">
        <f t="shared" si="140"/>
        <v>0.99616315021074642</v>
      </c>
      <c r="X772" s="54">
        <f t="shared" si="141"/>
        <v>0.98645966830171605</v>
      </c>
      <c r="Y772" s="55">
        <f t="shared" si="142"/>
        <v>0.98967680286313797</v>
      </c>
      <c r="Z772" s="56"/>
    </row>
    <row r="773" spans="1:26" s="2" customFormat="1" ht="116.25" customHeight="1" x14ac:dyDescent="0.25">
      <c r="A773" s="57">
        <v>6</v>
      </c>
      <c r="B773" s="58" t="s">
        <v>21</v>
      </c>
      <c r="C773" s="162"/>
      <c r="D773" s="164"/>
      <c r="E773" s="59"/>
      <c r="F773" s="60"/>
      <c r="G773" s="61"/>
      <c r="H773" s="62"/>
      <c r="I773" s="61"/>
      <c r="J773" s="63"/>
      <c r="K773" s="46">
        <f t="shared" si="138"/>
        <v>0</v>
      </c>
      <c r="L773" s="47">
        <f t="shared" si="138"/>
        <v>0</v>
      </c>
      <c r="M773" s="64"/>
      <c r="N773" s="65"/>
      <c r="O773" s="64"/>
      <c r="P773" s="65"/>
      <c r="Q773" s="66"/>
      <c r="R773" s="67"/>
      <c r="S773" s="66"/>
      <c r="T773" s="67"/>
      <c r="U773" s="46">
        <f t="shared" si="139"/>
        <v>0</v>
      </c>
      <c r="V773" s="52">
        <f t="shared" si="139"/>
        <v>0</v>
      </c>
      <c r="W773" s="53">
        <f t="shared" si="140"/>
        <v>0</v>
      </c>
      <c r="X773" s="54">
        <f t="shared" si="141"/>
        <v>0</v>
      </c>
      <c r="Y773" s="55">
        <f t="shared" si="142"/>
        <v>0</v>
      </c>
      <c r="Z773" s="56"/>
    </row>
    <row r="774" spans="1:26" s="2" customFormat="1" ht="65.25" customHeight="1" x14ac:dyDescent="0.25">
      <c r="A774" s="57">
        <v>7</v>
      </c>
      <c r="B774" s="58" t="s">
        <v>28</v>
      </c>
      <c r="C774" s="162"/>
      <c r="D774" s="164"/>
      <c r="E774" s="59"/>
      <c r="F774" s="60"/>
      <c r="G774" s="61"/>
      <c r="H774" s="62"/>
      <c r="I774" s="61"/>
      <c r="J774" s="63"/>
      <c r="K774" s="46">
        <f t="shared" si="138"/>
        <v>0</v>
      </c>
      <c r="L774" s="47">
        <f t="shared" si="138"/>
        <v>0</v>
      </c>
      <c r="M774" s="64"/>
      <c r="N774" s="65"/>
      <c r="O774" s="64"/>
      <c r="P774" s="65"/>
      <c r="Q774" s="66"/>
      <c r="R774" s="67"/>
      <c r="S774" s="66"/>
      <c r="T774" s="67"/>
      <c r="U774" s="46">
        <f t="shared" si="139"/>
        <v>0</v>
      </c>
      <c r="V774" s="52">
        <f t="shared" si="139"/>
        <v>0</v>
      </c>
      <c r="W774" s="53">
        <f t="shared" si="140"/>
        <v>0</v>
      </c>
      <c r="X774" s="54">
        <f t="shared" si="141"/>
        <v>0</v>
      </c>
      <c r="Y774" s="55">
        <f t="shared" si="142"/>
        <v>0</v>
      </c>
      <c r="Z774" s="56"/>
    </row>
    <row r="775" spans="1:26" s="2" customFormat="1" ht="59.25" customHeight="1" x14ac:dyDescent="0.25">
      <c r="A775" s="57">
        <v>8</v>
      </c>
      <c r="B775" s="58" t="s">
        <v>46</v>
      </c>
      <c r="C775" s="162"/>
      <c r="D775" s="164"/>
      <c r="E775" s="59"/>
      <c r="F775" s="60"/>
      <c r="G775" s="61"/>
      <c r="H775" s="62"/>
      <c r="I775" s="61"/>
      <c r="J775" s="63"/>
      <c r="K775" s="46">
        <f t="shared" si="138"/>
        <v>0</v>
      </c>
      <c r="L775" s="47">
        <f t="shared" si="138"/>
        <v>0</v>
      </c>
      <c r="M775" s="64"/>
      <c r="N775" s="65"/>
      <c r="O775" s="64"/>
      <c r="P775" s="65"/>
      <c r="Q775" s="66"/>
      <c r="R775" s="67"/>
      <c r="S775" s="66"/>
      <c r="T775" s="67"/>
      <c r="U775" s="46">
        <f t="shared" si="139"/>
        <v>0</v>
      </c>
      <c r="V775" s="52">
        <f t="shared" si="139"/>
        <v>0</v>
      </c>
      <c r="W775" s="53">
        <f t="shared" si="140"/>
        <v>0</v>
      </c>
      <c r="X775" s="54">
        <f t="shared" si="141"/>
        <v>0</v>
      </c>
      <c r="Y775" s="55">
        <f t="shared" si="142"/>
        <v>0</v>
      </c>
      <c r="Z775" s="56"/>
    </row>
    <row r="776" spans="1:26" s="2" customFormat="1" ht="71.25" customHeight="1" x14ac:dyDescent="0.25">
      <c r="A776" s="57">
        <v>9</v>
      </c>
      <c r="B776" s="58" t="s">
        <v>22</v>
      </c>
      <c r="C776" s="162"/>
      <c r="D776" s="164"/>
      <c r="E776" s="59"/>
      <c r="F776" s="60"/>
      <c r="G776" s="61"/>
      <c r="H776" s="62"/>
      <c r="I776" s="61"/>
      <c r="J776" s="63"/>
      <c r="K776" s="46">
        <f t="shared" si="138"/>
        <v>0</v>
      </c>
      <c r="L776" s="47">
        <f t="shared" si="138"/>
        <v>0</v>
      </c>
      <c r="M776" s="64"/>
      <c r="N776" s="65"/>
      <c r="O776" s="64"/>
      <c r="P776" s="65"/>
      <c r="Q776" s="66"/>
      <c r="R776" s="67"/>
      <c r="S776" s="66"/>
      <c r="T776" s="67"/>
      <c r="U776" s="46">
        <f t="shared" si="139"/>
        <v>0</v>
      </c>
      <c r="V776" s="52">
        <f t="shared" si="139"/>
        <v>0</v>
      </c>
      <c r="W776" s="53">
        <f t="shared" si="140"/>
        <v>0</v>
      </c>
      <c r="X776" s="54">
        <f t="shared" si="141"/>
        <v>0</v>
      </c>
      <c r="Y776" s="55">
        <f t="shared" si="142"/>
        <v>0</v>
      </c>
      <c r="Z776" s="56"/>
    </row>
    <row r="777" spans="1:26" s="2" customFormat="1" ht="92.25" customHeight="1" x14ac:dyDescent="0.25">
      <c r="A777" s="57">
        <v>10</v>
      </c>
      <c r="B777" s="58" t="s">
        <v>23</v>
      </c>
      <c r="C777" s="162"/>
      <c r="D777" s="164"/>
      <c r="E777" s="59"/>
      <c r="F777" s="60"/>
      <c r="G777" s="61"/>
      <c r="H777" s="62"/>
      <c r="I777" s="61"/>
      <c r="J777" s="63"/>
      <c r="K777" s="46">
        <f t="shared" si="138"/>
        <v>0</v>
      </c>
      <c r="L777" s="47">
        <f t="shared" si="138"/>
        <v>0</v>
      </c>
      <c r="M777" s="64"/>
      <c r="N777" s="65"/>
      <c r="O777" s="64"/>
      <c r="P777" s="65"/>
      <c r="Q777" s="66"/>
      <c r="R777" s="67"/>
      <c r="S777" s="66"/>
      <c r="T777" s="67"/>
      <c r="U777" s="46">
        <f t="shared" si="139"/>
        <v>0</v>
      </c>
      <c r="V777" s="52">
        <f t="shared" si="139"/>
        <v>0</v>
      </c>
      <c r="W777" s="53">
        <f t="shared" si="140"/>
        <v>0</v>
      </c>
      <c r="X777" s="54">
        <f t="shared" si="141"/>
        <v>0</v>
      </c>
      <c r="Y777" s="55">
        <f t="shared" si="142"/>
        <v>0</v>
      </c>
      <c r="Z777" s="56"/>
    </row>
    <row r="778" spans="1:26" s="2" customFormat="1" ht="153.75" customHeight="1" x14ac:dyDescent="0.25">
      <c r="A778" s="57">
        <v>11</v>
      </c>
      <c r="B778" s="58" t="s">
        <v>24</v>
      </c>
      <c r="C778" s="162"/>
      <c r="D778" s="164"/>
      <c r="E778" s="59"/>
      <c r="F778" s="60"/>
      <c r="G778" s="61"/>
      <c r="H778" s="62"/>
      <c r="I778" s="61"/>
      <c r="J778" s="63"/>
      <c r="K778" s="46">
        <f t="shared" si="138"/>
        <v>0</v>
      </c>
      <c r="L778" s="47">
        <f t="shared" si="138"/>
        <v>0</v>
      </c>
      <c r="M778" s="64"/>
      <c r="N778" s="65"/>
      <c r="O778" s="64"/>
      <c r="P778" s="65"/>
      <c r="Q778" s="66"/>
      <c r="R778" s="67"/>
      <c r="S778" s="66"/>
      <c r="T778" s="67"/>
      <c r="U778" s="46">
        <f t="shared" si="139"/>
        <v>0</v>
      </c>
      <c r="V778" s="52">
        <f t="shared" si="139"/>
        <v>0</v>
      </c>
      <c r="W778" s="53">
        <f t="shared" si="140"/>
        <v>0</v>
      </c>
      <c r="X778" s="54">
        <f t="shared" si="141"/>
        <v>0</v>
      </c>
      <c r="Y778" s="55">
        <f t="shared" si="142"/>
        <v>0</v>
      </c>
      <c r="Z778" s="56"/>
    </row>
    <row r="779" spans="1:26" s="2" customFormat="1" ht="87" customHeight="1" x14ac:dyDescent="0.25">
      <c r="A779" s="57">
        <v>12</v>
      </c>
      <c r="B779" s="58" t="s">
        <v>27</v>
      </c>
      <c r="C779" s="162"/>
      <c r="D779" s="164"/>
      <c r="E779" s="59"/>
      <c r="F779" s="60"/>
      <c r="G779" s="61"/>
      <c r="H779" s="62"/>
      <c r="I779" s="61"/>
      <c r="J779" s="63"/>
      <c r="K779" s="46">
        <f t="shared" si="138"/>
        <v>0</v>
      </c>
      <c r="L779" s="47">
        <f t="shared" si="138"/>
        <v>0</v>
      </c>
      <c r="M779" s="64"/>
      <c r="N779" s="65"/>
      <c r="O779" s="64"/>
      <c r="P779" s="65"/>
      <c r="Q779" s="66"/>
      <c r="R779" s="67"/>
      <c r="S779" s="66"/>
      <c r="T779" s="67"/>
      <c r="U779" s="46">
        <f t="shared" si="139"/>
        <v>0</v>
      </c>
      <c r="V779" s="52">
        <f t="shared" si="139"/>
        <v>0</v>
      </c>
      <c r="W779" s="53">
        <f t="shared" si="140"/>
        <v>0</v>
      </c>
      <c r="X779" s="54">
        <f t="shared" si="141"/>
        <v>0</v>
      </c>
      <c r="Y779" s="55">
        <f t="shared" si="142"/>
        <v>0</v>
      </c>
      <c r="Z779" s="56"/>
    </row>
    <row r="780" spans="1:26" s="2" customFormat="1" ht="62.25" customHeight="1" thickBot="1" x14ac:dyDescent="0.3">
      <c r="A780" s="68">
        <v>13</v>
      </c>
      <c r="B780" s="69" t="s">
        <v>25</v>
      </c>
      <c r="C780" s="163"/>
      <c r="D780" s="165"/>
      <c r="E780" s="70"/>
      <c r="F780" s="71"/>
      <c r="G780" s="72"/>
      <c r="H780" s="73"/>
      <c r="I780" s="72"/>
      <c r="J780" s="74"/>
      <c r="K780" s="75">
        <f t="shared" si="138"/>
        <v>0</v>
      </c>
      <c r="L780" s="76">
        <f t="shared" si="138"/>
        <v>0</v>
      </c>
      <c r="M780" s="77"/>
      <c r="N780" s="78"/>
      <c r="O780" s="77"/>
      <c r="P780" s="78"/>
      <c r="Q780" s="79"/>
      <c r="R780" s="80"/>
      <c r="S780" s="79"/>
      <c r="T780" s="80"/>
      <c r="U780" s="46">
        <f t="shared" si="139"/>
        <v>0</v>
      </c>
      <c r="V780" s="52">
        <f t="shared" si="139"/>
        <v>0</v>
      </c>
      <c r="W780" s="53">
        <f t="shared" si="140"/>
        <v>0</v>
      </c>
      <c r="X780" s="54">
        <f t="shared" si="141"/>
        <v>0</v>
      </c>
      <c r="Y780" s="55">
        <f t="shared" si="142"/>
        <v>0</v>
      </c>
      <c r="Z780" s="56"/>
    </row>
    <row r="781" spans="1:26" s="2" customFormat="1" ht="29.25" customHeight="1" thickBot="1" x14ac:dyDescent="0.3">
      <c r="A781" s="144" t="s">
        <v>47</v>
      </c>
      <c r="B781" s="145"/>
      <c r="C781" s="81">
        <f>C768</f>
        <v>511090.1</v>
      </c>
      <c r="D781" s="81">
        <f>D768</f>
        <v>15665.919999999984</v>
      </c>
      <c r="E781" s="82">
        <f>SUM(E768:E780)</f>
        <v>7</v>
      </c>
      <c r="F781" s="83">
        <f>SUM(F768:F780)</f>
        <v>204759.88</v>
      </c>
      <c r="G781" s="82">
        <f>SUM(G768:G780)</f>
        <v>3</v>
      </c>
      <c r="H781" s="83">
        <f>SUM(H768:H780)</f>
        <v>86331.24</v>
      </c>
      <c r="I781" s="82">
        <f t="shared" ref="I781:V781" si="143">SUM(I768:I780)</f>
        <v>19</v>
      </c>
      <c r="J781" s="83">
        <f t="shared" si="143"/>
        <v>424758.86</v>
      </c>
      <c r="K781" s="82">
        <f t="shared" si="143"/>
        <v>22</v>
      </c>
      <c r="L781" s="83">
        <f t="shared" si="143"/>
        <v>511090.1</v>
      </c>
      <c r="M781" s="82">
        <f t="shared" si="143"/>
        <v>0</v>
      </c>
      <c r="N781" s="84">
        <f t="shared" si="143"/>
        <v>0</v>
      </c>
      <c r="O781" s="85">
        <f t="shared" si="143"/>
        <v>0</v>
      </c>
      <c r="P781" s="86">
        <f t="shared" si="143"/>
        <v>0</v>
      </c>
      <c r="Q781" s="85">
        <f t="shared" si="143"/>
        <v>3</v>
      </c>
      <c r="R781" s="87">
        <f t="shared" si="143"/>
        <v>86000</v>
      </c>
      <c r="S781" s="85">
        <f t="shared" si="143"/>
        <v>19</v>
      </c>
      <c r="T781" s="87">
        <f t="shared" si="143"/>
        <v>409424.18</v>
      </c>
      <c r="U781" s="85">
        <f t="shared" si="143"/>
        <v>22</v>
      </c>
      <c r="V781" s="87">
        <f t="shared" si="143"/>
        <v>495424.18</v>
      </c>
      <c r="W781" s="88">
        <f>IFERROR(R781/H781,0)</f>
        <v>0.99616315021074642</v>
      </c>
      <c r="X781" s="89">
        <f t="shared" si="141"/>
        <v>0.96389791610232689</v>
      </c>
      <c r="Y781" s="89">
        <f t="shared" si="142"/>
        <v>0.96934802689388821</v>
      </c>
    </row>
    <row r="782" spans="1:26" s="2" customFormat="1" ht="29.25" customHeight="1" thickBot="1" x14ac:dyDescent="0.45">
      <c r="A782" s="90"/>
      <c r="B782" s="90"/>
      <c r="C782" s="91"/>
      <c r="D782" s="91"/>
      <c r="E782" s="92"/>
      <c r="F782" s="91"/>
      <c r="G782" s="92"/>
      <c r="H782" s="93"/>
      <c r="I782" s="94"/>
      <c r="J782" s="93"/>
      <c r="K782" s="95"/>
      <c r="L782" s="93"/>
      <c r="M782" s="94"/>
      <c r="N782" s="93"/>
      <c r="O782" s="94"/>
      <c r="P782" s="93"/>
      <c r="Q782" s="94"/>
      <c r="R782" s="93"/>
      <c r="S782" s="94"/>
      <c r="T782" s="96" t="s">
        <v>48</v>
      </c>
      <c r="U782" s="97">
        <v>4.2549000000000001</v>
      </c>
      <c r="V782" s="98">
        <f>V781/U782</f>
        <v>116436.15126089919</v>
      </c>
      <c r="W782" s="99"/>
      <c r="X782" s="99"/>
      <c r="Y782" s="100"/>
    </row>
    <row r="783" spans="1:26" s="2" customFormat="1" ht="15.75" thickTop="1" x14ac:dyDescent="0.25">
      <c r="A783" s="146" t="s">
        <v>49</v>
      </c>
      <c r="B783" s="147"/>
      <c r="C783" s="147"/>
      <c r="D783" s="147"/>
      <c r="E783" s="147"/>
      <c r="F783" s="147"/>
      <c r="G783" s="147"/>
      <c r="H783" s="147"/>
      <c r="I783" s="147"/>
      <c r="J783" s="147"/>
      <c r="K783" s="147"/>
      <c r="L783" s="147"/>
      <c r="M783" s="147"/>
      <c r="N783" s="147"/>
      <c r="O783" s="148"/>
      <c r="P783" s="106"/>
      <c r="U783" s="7"/>
    </row>
    <row r="784" spans="1:26" s="2" customFormat="1" ht="18.75" x14ac:dyDescent="0.3">
      <c r="A784" s="149"/>
      <c r="B784" s="150"/>
      <c r="C784" s="150"/>
      <c r="D784" s="150"/>
      <c r="E784" s="150"/>
      <c r="F784" s="150"/>
      <c r="G784" s="150"/>
      <c r="H784" s="150"/>
      <c r="I784" s="150"/>
      <c r="J784" s="150"/>
      <c r="K784" s="150"/>
      <c r="L784" s="150"/>
      <c r="M784" s="150"/>
      <c r="N784" s="150"/>
      <c r="O784" s="151"/>
      <c r="P784" s="106"/>
      <c r="T784" s="101"/>
      <c r="U784" s="7"/>
    </row>
    <row r="785" spans="1:38" s="2" customFormat="1" ht="15.75" x14ac:dyDescent="0.25">
      <c r="A785" s="149"/>
      <c r="B785" s="150"/>
      <c r="C785" s="150"/>
      <c r="D785" s="150"/>
      <c r="E785" s="150"/>
      <c r="F785" s="150"/>
      <c r="G785" s="150"/>
      <c r="H785" s="150"/>
      <c r="I785" s="150"/>
      <c r="J785" s="150"/>
      <c r="K785" s="150"/>
      <c r="L785" s="150"/>
      <c r="M785" s="150"/>
      <c r="N785" s="150"/>
      <c r="O785" s="151"/>
      <c r="P785" s="106"/>
      <c r="S785" s="102"/>
      <c r="T785" s="103"/>
      <c r="U785" s="7"/>
    </row>
    <row r="786" spans="1:38" s="2" customFormat="1" ht="15.75" x14ac:dyDescent="0.25">
      <c r="A786" s="149"/>
      <c r="B786" s="150"/>
      <c r="C786" s="150"/>
      <c r="D786" s="150"/>
      <c r="E786" s="150"/>
      <c r="F786" s="150"/>
      <c r="G786" s="150"/>
      <c r="H786" s="150"/>
      <c r="I786" s="150"/>
      <c r="J786" s="150"/>
      <c r="K786" s="150"/>
      <c r="L786" s="150"/>
      <c r="M786" s="150"/>
      <c r="N786" s="150"/>
      <c r="O786" s="151"/>
      <c r="P786" s="106"/>
      <c r="S786" s="102"/>
      <c r="T786" s="104"/>
      <c r="U786" s="7"/>
    </row>
    <row r="787" spans="1:38" s="2" customFormat="1" ht="15.75" x14ac:dyDescent="0.25">
      <c r="A787" s="149"/>
      <c r="B787" s="150"/>
      <c r="C787" s="150"/>
      <c r="D787" s="150"/>
      <c r="E787" s="150"/>
      <c r="F787" s="150"/>
      <c r="G787" s="150"/>
      <c r="H787" s="150"/>
      <c r="I787" s="150"/>
      <c r="J787" s="150"/>
      <c r="K787" s="150"/>
      <c r="L787" s="150"/>
      <c r="M787" s="150"/>
      <c r="N787" s="150"/>
      <c r="O787" s="151"/>
      <c r="P787" s="106"/>
      <c r="S787" s="102"/>
      <c r="T787" s="104"/>
      <c r="U787" s="7"/>
    </row>
    <row r="788" spans="1:38" s="2" customFormat="1" ht="15.75" x14ac:dyDescent="0.25">
      <c r="A788" s="149"/>
      <c r="B788" s="150"/>
      <c r="C788" s="150"/>
      <c r="D788" s="150"/>
      <c r="E788" s="150"/>
      <c r="F788" s="150"/>
      <c r="G788" s="150"/>
      <c r="H788" s="150"/>
      <c r="I788" s="150"/>
      <c r="J788" s="150"/>
      <c r="K788" s="150"/>
      <c r="L788" s="150"/>
      <c r="M788" s="150"/>
      <c r="N788" s="150"/>
      <c r="O788" s="151"/>
      <c r="P788" s="106"/>
      <c r="S788" s="102"/>
      <c r="T788" s="104"/>
      <c r="U788" s="7"/>
    </row>
    <row r="789" spans="1:38" s="2" customFormat="1" ht="15.75" x14ac:dyDescent="0.25">
      <c r="A789" s="149"/>
      <c r="B789" s="150"/>
      <c r="C789" s="150"/>
      <c r="D789" s="150"/>
      <c r="E789" s="150"/>
      <c r="F789" s="150"/>
      <c r="G789" s="150"/>
      <c r="H789" s="150"/>
      <c r="I789" s="150"/>
      <c r="J789" s="150"/>
      <c r="K789" s="150"/>
      <c r="L789" s="150"/>
      <c r="M789" s="150"/>
      <c r="N789" s="150"/>
      <c r="O789" s="151"/>
      <c r="P789" s="106"/>
      <c r="S789" s="102"/>
      <c r="T789" s="105"/>
      <c r="U789" s="7"/>
    </row>
    <row r="790" spans="1:38" s="2" customFormat="1" x14ac:dyDescent="0.25">
      <c r="A790" s="149"/>
      <c r="B790" s="150"/>
      <c r="C790" s="150"/>
      <c r="D790" s="150"/>
      <c r="E790" s="150"/>
      <c r="F790" s="150"/>
      <c r="G790" s="150"/>
      <c r="H790" s="150"/>
      <c r="I790" s="150"/>
      <c r="J790" s="150"/>
      <c r="K790" s="150"/>
      <c r="L790" s="150"/>
      <c r="M790" s="150"/>
      <c r="N790" s="150"/>
      <c r="O790" s="151"/>
      <c r="P790" s="106"/>
      <c r="U790" s="7"/>
    </row>
    <row r="791" spans="1:38" s="2" customFormat="1" ht="15.75" thickBot="1" x14ac:dyDescent="0.3">
      <c r="A791" s="152"/>
      <c r="B791" s="153"/>
      <c r="C791" s="153"/>
      <c r="D791" s="153"/>
      <c r="E791" s="153"/>
      <c r="F791" s="153"/>
      <c r="G791" s="153"/>
      <c r="H791" s="153"/>
      <c r="I791" s="153"/>
      <c r="J791" s="153"/>
      <c r="K791" s="153"/>
      <c r="L791" s="153"/>
      <c r="M791" s="153"/>
      <c r="N791" s="153"/>
      <c r="O791" s="154"/>
      <c r="P791" s="106"/>
      <c r="U791" s="7"/>
    </row>
    <row r="792" spans="1:38" s="2" customFormat="1" ht="15.75" thickTop="1" x14ac:dyDescent="0.25">
      <c r="E792" s="1"/>
      <c r="F792" s="1"/>
      <c r="K792" s="7"/>
      <c r="U792" s="7"/>
    </row>
    <row r="795" spans="1:38" s="2" customFormat="1" ht="26.25" x14ac:dyDescent="0.4">
      <c r="A795" s="12"/>
      <c r="B795" s="13" t="s">
        <v>73</v>
      </c>
      <c r="C795" s="14"/>
      <c r="D795" s="14"/>
      <c r="E795" s="15"/>
      <c r="F795" s="16"/>
      <c r="G795" s="14"/>
      <c r="H795" s="17"/>
      <c r="I795" s="18"/>
      <c r="J795" s="17"/>
      <c r="K795" s="18"/>
      <c r="L795" s="17"/>
      <c r="M795" s="18"/>
      <c r="N795" s="17"/>
      <c r="O795" s="14"/>
      <c r="P795" s="17"/>
      <c r="Q795" s="14"/>
      <c r="R795" s="17"/>
      <c r="S795" s="18"/>
      <c r="T795" s="17"/>
      <c r="U795" s="14"/>
      <c r="V795" s="17"/>
      <c r="W795" s="17"/>
      <c r="X795" s="18"/>
      <c r="Y795" s="17"/>
      <c r="Z795" s="17"/>
      <c r="AA795" s="18"/>
      <c r="AB795" s="14"/>
      <c r="AC795" s="14"/>
      <c r="AD795" s="14"/>
      <c r="AE795" s="14"/>
      <c r="AF795" s="14"/>
      <c r="AG795" s="18"/>
      <c r="AH795" s="14"/>
      <c r="AI795" s="14"/>
      <c r="AJ795" s="14"/>
      <c r="AK795" s="14"/>
      <c r="AL795" s="14"/>
    </row>
    <row r="796" spans="1:38" ht="15.75" thickBot="1" x14ac:dyDescent="0.3"/>
    <row r="797" spans="1:38" s="2" customFormat="1" ht="52.5" customHeight="1" thickBot="1" x14ac:dyDescent="0.3">
      <c r="A797" s="124" t="s">
        <v>3</v>
      </c>
      <c r="B797" s="125"/>
      <c r="C797" s="128" t="s">
        <v>32</v>
      </c>
      <c r="D797" s="129"/>
      <c r="E797" s="130" t="s">
        <v>0</v>
      </c>
      <c r="F797" s="131"/>
      <c r="G797" s="132" t="s">
        <v>1</v>
      </c>
      <c r="H797" s="132"/>
      <c r="I797" s="132"/>
      <c r="J797" s="132"/>
      <c r="K797" s="132"/>
      <c r="L797" s="133"/>
      <c r="M797" s="134" t="s">
        <v>33</v>
      </c>
      <c r="N797" s="135"/>
      <c r="O797" s="135"/>
      <c r="P797" s="136"/>
      <c r="Q797" s="137" t="s">
        <v>34</v>
      </c>
      <c r="R797" s="138"/>
      <c r="S797" s="138"/>
      <c r="T797" s="138"/>
      <c r="U797" s="138"/>
      <c r="V797" s="139"/>
      <c r="W797" s="107" t="s">
        <v>35</v>
      </c>
      <c r="X797" s="108"/>
      <c r="Y797" s="109"/>
    </row>
    <row r="798" spans="1:38" s="2" customFormat="1" ht="52.5" customHeight="1" thickBot="1" x14ac:dyDescent="0.3">
      <c r="A798" s="126"/>
      <c r="B798" s="127"/>
      <c r="C798" s="110" t="s">
        <v>36</v>
      </c>
      <c r="D798" s="112" t="s">
        <v>37</v>
      </c>
      <c r="E798" s="114" t="s">
        <v>4</v>
      </c>
      <c r="F798" s="114" t="s">
        <v>5</v>
      </c>
      <c r="G798" s="116" t="s">
        <v>6</v>
      </c>
      <c r="H798" s="118" t="s">
        <v>7</v>
      </c>
      <c r="I798" s="118" t="s">
        <v>8</v>
      </c>
      <c r="J798" s="120" t="s">
        <v>9</v>
      </c>
      <c r="K798" s="122" t="s">
        <v>2</v>
      </c>
      <c r="L798" s="123"/>
      <c r="M798" s="140" t="s">
        <v>38</v>
      </c>
      <c r="N798" s="141"/>
      <c r="O798" s="140" t="s">
        <v>39</v>
      </c>
      <c r="P798" s="141"/>
      <c r="Q798" s="142" t="s">
        <v>40</v>
      </c>
      <c r="R798" s="143"/>
      <c r="S798" s="138" t="s">
        <v>41</v>
      </c>
      <c r="T798" s="139"/>
      <c r="U798" s="137" t="s">
        <v>2</v>
      </c>
      <c r="V798" s="139"/>
      <c r="W798" s="155" t="s">
        <v>42</v>
      </c>
      <c r="X798" s="157" t="s">
        <v>43</v>
      </c>
      <c r="Y798" s="109" t="s">
        <v>44</v>
      </c>
    </row>
    <row r="799" spans="1:38" s="2" customFormat="1" ht="139.5" customHeight="1" thickBot="1" x14ac:dyDescent="0.3">
      <c r="A799" s="126"/>
      <c r="B799" s="127"/>
      <c r="C799" s="111"/>
      <c r="D799" s="113"/>
      <c r="E799" s="115"/>
      <c r="F799" s="115"/>
      <c r="G799" s="117"/>
      <c r="H799" s="119"/>
      <c r="I799" s="119"/>
      <c r="J799" s="121"/>
      <c r="K799" s="19" t="s">
        <v>10</v>
      </c>
      <c r="L799" s="20" t="s">
        <v>11</v>
      </c>
      <c r="M799" s="21" t="s">
        <v>12</v>
      </c>
      <c r="N799" s="22" t="s">
        <v>13</v>
      </c>
      <c r="O799" s="21" t="s">
        <v>14</v>
      </c>
      <c r="P799" s="22" t="s">
        <v>15</v>
      </c>
      <c r="Q799" s="23" t="s">
        <v>6</v>
      </c>
      <c r="R799" s="24" t="s">
        <v>7</v>
      </c>
      <c r="S799" s="25" t="s">
        <v>16</v>
      </c>
      <c r="T799" s="26" t="s">
        <v>17</v>
      </c>
      <c r="U799" s="27" t="s">
        <v>18</v>
      </c>
      <c r="V799" s="28" t="s">
        <v>19</v>
      </c>
      <c r="W799" s="156"/>
      <c r="X799" s="158"/>
      <c r="Y799" s="159"/>
    </row>
    <row r="800" spans="1:38" s="2" customFormat="1" ht="38.25" customHeight="1" thickBot="1" x14ac:dyDescent="0.3">
      <c r="A800" s="160">
        <v>1</v>
      </c>
      <c r="B800" s="161"/>
      <c r="C800" s="29">
        <v>2</v>
      </c>
      <c r="D800" s="30">
        <v>3</v>
      </c>
      <c r="E800" s="31">
        <v>4</v>
      </c>
      <c r="F800" s="32">
        <v>5</v>
      </c>
      <c r="G800" s="33">
        <v>6</v>
      </c>
      <c r="H800" s="34">
        <v>7</v>
      </c>
      <c r="I800" s="34">
        <v>8</v>
      </c>
      <c r="J800" s="34">
        <v>9</v>
      </c>
      <c r="K800" s="34">
        <v>10</v>
      </c>
      <c r="L800" s="34">
        <v>11</v>
      </c>
      <c r="M800" s="35">
        <v>12</v>
      </c>
      <c r="N800" s="35">
        <v>13</v>
      </c>
      <c r="O800" s="35">
        <v>14</v>
      </c>
      <c r="P800" s="35">
        <v>15</v>
      </c>
      <c r="Q800" s="36">
        <v>16</v>
      </c>
      <c r="R800" s="36">
        <v>17</v>
      </c>
      <c r="S800" s="36">
        <v>18</v>
      </c>
      <c r="T800" s="36">
        <v>19</v>
      </c>
      <c r="U800" s="36">
        <v>20</v>
      </c>
      <c r="V800" s="36">
        <v>21</v>
      </c>
      <c r="W800" s="37">
        <v>22</v>
      </c>
      <c r="X800" s="37">
        <v>23</v>
      </c>
      <c r="Y800" s="38">
        <v>24</v>
      </c>
    </row>
    <row r="801" spans="1:26" s="2" customFormat="1" ht="108.75" customHeight="1" x14ac:dyDescent="0.25">
      <c r="A801" s="39">
        <v>1</v>
      </c>
      <c r="B801" s="40" t="s">
        <v>45</v>
      </c>
      <c r="C801" s="162">
        <f>L814</f>
        <v>486753.5</v>
      </c>
      <c r="D801" s="164">
        <f>C801-V814</f>
        <v>41840.929999999993</v>
      </c>
      <c r="E801" s="41"/>
      <c r="F801" s="42"/>
      <c r="G801" s="43"/>
      <c r="H801" s="44"/>
      <c r="I801" s="43"/>
      <c r="J801" s="45"/>
      <c r="K801" s="46">
        <f>G801+I801</f>
        <v>0</v>
      </c>
      <c r="L801" s="47">
        <f>H801+J801</f>
        <v>0</v>
      </c>
      <c r="M801" s="48"/>
      <c r="N801" s="49"/>
      <c r="O801" s="48"/>
      <c r="P801" s="49"/>
      <c r="Q801" s="50"/>
      <c r="R801" s="51"/>
      <c r="S801" s="50"/>
      <c r="T801" s="51"/>
      <c r="U801" s="46">
        <f>Q801+S801</f>
        <v>0</v>
      </c>
      <c r="V801" s="52">
        <f>R801+T801</f>
        <v>0</v>
      </c>
      <c r="W801" s="53">
        <f>IFERROR(R801/H801,0)</f>
        <v>0</v>
      </c>
      <c r="X801" s="54">
        <f>IFERROR((T801+P801)/J801,0)</f>
        <v>0</v>
      </c>
      <c r="Y801" s="55">
        <f>IFERROR((V801+P801)/L801,0)</f>
        <v>0</v>
      </c>
      <c r="Z801" s="56"/>
    </row>
    <row r="802" spans="1:26" s="2" customFormat="1" ht="87" customHeight="1" x14ac:dyDescent="0.25">
      <c r="A802" s="57">
        <v>2</v>
      </c>
      <c r="B802" s="58" t="s">
        <v>29</v>
      </c>
      <c r="C802" s="162"/>
      <c r="D802" s="164"/>
      <c r="E802" s="59">
        <v>0</v>
      </c>
      <c r="F802" s="60">
        <v>0</v>
      </c>
      <c r="G802" s="61">
        <v>0</v>
      </c>
      <c r="H802" s="62">
        <v>0</v>
      </c>
      <c r="I802" s="61">
        <v>12</v>
      </c>
      <c r="J802" s="63">
        <v>222941.99999999997</v>
      </c>
      <c r="K802" s="46">
        <f t="shared" ref="K802:L813" si="144">G802+I802</f>
        <v>12</v>
      </c>
      <c r="L802" s="47">
        <f t="shared" si="144"/>
        <v>222941.99999999997</v>
      </c>
      <c r="M802" s="64">
        <v>0</v>
      </c>
      <c r="N802" s="65">
        <v>0</v>
      </c>
      <c r="O802" s="64">
        <v>0</v>
      </c>
      <c r="P802" s="65">
        <v>0</v>
      </c>
      <c r="Q802" s="66">
        <v>0</v>
      </c>
      <c r="R802" s="67">
        <v>0</v>
      </c>
      <c r="S802" s="66">
        <v>12</v>
      </c>
      <c r="T802" s="67">
        <v>195046.32</v>
      </c>
      <c r="U802" s="46">
        <f t="shared" ref="U802:V813" si="145">Q802+S802</f>
        <v>12</v>
      </c>
      <c r="V802" s="52">
        <f>R802+T802</f>
        <v>195046.32</v>
      </c>
      <c r="W802" s="53">
        <f t="shared" ref="W802:W813" si="146">IFERROR(R802/H802,0)</f>
        <v>0</v>
      </c>
      <c r="X802" s="54">
        <f t="shared" ref="X802:X814" si="147">IFERROR((T802+P802)/J802,0)</f>
        <v>0.87487472077939565</v>
      </c>
      <c r="Y802" s="55">
        <f t="shared" ref="Y802:Y814" si="148">IFERROR((V802+P802)/L802,0)</f>
        <v>0.87487472077939565</v>
      </c>
      <c r="Z802" s="56"/>
    </row>
    <row r="803" spans="1:26" s="2" customFormat="1" ht="85.5" customHeight="1" x14ac:dyDescent="0.25">
      <c r="A803" s="57">
        <v>3</v>
      </c>
      <c r="B803" s="58" t="s">
        <v>26</v>
      </c>
      <c r="C803" s="162"/>
      <c r="D803" s="164"/>
      <c r="E803" s="59"/>
      <c r="F803" s="60"/>
      <c r="G803" s="61"/>
      <c r="H803" s="62"/>
      <c r="I803" s="61"/>
      <c r="J803" s="63"/>
      <c r="K803" s="46">
        <f t="shared" si="144"/>
        <v>0</v>
      </c>
      <c r="L803" s="47">
        <f t="shared" si="144"/>
        <v>0</v>
      </c>
      <c r="M803" s="64"/>
      <c r="N803" s="65"/>
      <c r="O803" s="64"/>
      <c r="P803" s="65"/>
      <c r="Q803" s="66"/>
      <c r="R803" s="67"/>
      <c r="S803" s="66"/>
      <c r="T803" s="67"/>
      <c r="U803" s="46">
        <f t="shared" si="145"/>
        <v>0</v>
      </c>
      <c r="V803" s="52">
        <f t="shared" si="145"/>
        <v>0</v>
      </c>
      <c r="W803" s="53">
        <f t="shared" si="146"/>
        <v>0</v>
      </c>
      <c r="X803" s="54">
        <f t="shared" si="147"/>
        <v>0</v>
      </c>
      <c r="Y803" s="55">
        <f t="shared" si="148"/>
        <v>0</v>
      </c>
      <c r="Z803" s="56"/>
    </row>
    <row r="804" spans="1:26" s="2" customFormat="1" ht="137.25" customHeight="1" x14ac:dyDescent="0.25">
      <c r="A804" s="57">
        <v>4</v>
      </c>
      <c r="B804" s="58" t="s">
        <v>20</v>
      </c>
      <c r="C804" s="162"/>
      <c r="D804" s="164"/>
      <c r="E804" s="59"/>
      <c r="F804" s="60"/>
      <c r="G804" s="61"/>
      <c r="H804" s="62"/>
      <c r="I804" s="61"/>
      <c r="J804" s="63"/>
      <c r="K804" s="46">
        <f t="shared" si="144"/>
        <v>0</v>
      </c>
      <c r="L804" s="47">
        <f t="shared" si="144"/>
        <v>0</v>
      </c>
      <c r="M804" s="64"/>
      <c r="N804" s="65"/>
      <c r="O804" s="64"/>
      <c r="P804" s="65"/>
      <c r="Q804" s="66"/>
      <c r="R804" s="67"/>
      <c r="S804" s="66"/>
      <c r="T804" s="67"/>
      <c r="U804" s="46">
        <f t="shared" si="145"/>
        <v>0</v>
      </c>
      <c r="V804" s="52">
        <f t="shared" si="145"/>
        <v>0</v>
      </c>
      <c r="W804" s="53">
        <f t="shared" si="146"/>
        <v>0</v>
      </c>
      <c r="X804" s="54">
        <f t="shared" si="147"/>
        <v>0</v>
      </c>
      <c r="Y804" s="55">
        <f t="shared" si="148"/>
        <v>0</v>
      </c>
      <c r="Z804" s="56"/>
    </row>
    <row r="805" spans="1:26" s="2" customFormat="1" ht="171.75" customHeight="1" x14ac:dyDescent="0.25">
      <c r="A805" s="57">
        <v>5</v>
      </c>
      <c r="B805" s="58" t="s">
        <v>30</v>
      </c>
      <c r="C805" s="162"/>
      <c r="D805" s="164"/>
      <c r="E805" s="59">
        <v>3</v>
      </c>
      <c r="F805" s="60">
        <v>191065.85</v>
      </c>
      <c r="G805" s="61">
        <v>1</v>
      </c>
      <c r="H805" s="62">
        <v>135000</v>
      </c>
      <c r="I805" s="61">
        <v>4</v>
      </c>
      <c r="J805" s="63">
        <v>128811.5</v>
      </c>
      <c r="K805" s="46">
        <f t="shared" si="144"/>
        <v>5</v>
      </c>
      <c r="L805" s="47">
        <f t="shared" si="144"/>
        <v>263811.5</v>
      </c>
      <c r="M805" s="64">
        <v>0</v>
      </c>
      <c r="N805" s="65">
        <v>0</v>
      </c>
      <c r="O805" s="64">
        <v>0</v>
      </c>
      <c r="P805" s="65">
        <v>0</v>
      </c>
      <c r="Q805" s="66">
        <v>1</v>
      </c>
      <c r="R805" s="67">
        <v>126350</v>
      </c>
      <c r="S805" s="66">
        <v>4</v>
      </c>
      <c r="T805" s="67">
        <v>123516.25</v>
      </c>
      <c r="U805" s="46">
        <f t="shared" si="145"/>
        <v>5</v>
      </c>
      <c r="V805" s="52">
        <f t="shared" si="145"/>
        <v>249866.25</v>
      </c>
      <c r="W805" s="53">
        <f t="shared" si="146"/>
        <v>0.93592592592592594</v>
      </c>
      <c r="X805" s="54">
        <f t="shared" si="147"/>
        <v>0.95889148096249166</v>
      </c>
      <c r="Y805" s="55">
        <f t="shared" si="148"/>
        <v>0.94713934002118938</v>
      </c>
      <c r="Z805" s="56"/>
    </row>
    <row r="806" spans="1:26" s="2" customFormat="1" ht="116.25" customHeight="1" x14ac:dyDescent="0.25">
      <c r="A806" s="57">
        <v>6</v>
      </c>
      <c r="B806" s="58" t="s">
        <v>21</v>
      </c>
      <c r="C806" s="162"/>
      <c r="D806" s="164"/>
      <c r="E806" s="59"/>
      <c r="F806" s="60"/>
      <c r="G806" s="61"/>
      <c r="H806" s="62"/>
      <c r="I806" s="61"/>
      <c r="J806" s="63"/>
      <c r="K806" s="46">
        <f t="shared" si="144"/>
        <v>0</v>
      </c>
      <c r="L806" s="47">
        <f t="shared" si="144"/>
        <v>0</v>
      </c>
      <c r="M806" s="64"/>
      <c r="N806" s="65"/>
      <c r="O806" s="64"/>
      <c r="P806" s="65"/>
      <c r="Q806" s="66"/>
      <c r="R806" s="67"/>
      <c r="S806" s="66"/>
      <c r="T806" s="67"/>
      <c r="U806" s="46">
        <f t="shared" si="145"/>
        <v>0</v>
      </c>
      <c r="V806" s="52">
        <f t="shared" si="145"/>
        <v>0</v>
      </c>
      <c r="W806" s="53">
        <f t="shared" si="146"/>
        <v>0</v>
      </c>
      <c r="X806" s="54">
        <f t="shared" si="147"/>
        <v>0</v>
      </c>
      <c r="Y806" s="55">
        <f t="shared" si="148"/>
        <v>0</v>
      </c>
      <c r="Z806" s="56"/>
    </row>
    <row r="807" spans="1:26" s="2" customFormat="1" ht="65.25" customHeight="1" x14ac:dyDescent="0.25">
      <c r="A807" s="57">
        <v>7</v>
      </c>
      <c r="B807" s="58" t="s">
        <v>28</v>
      </c>
      <c r="C807" s="162"/>
      <c r="D807" s="164"/>
      <c r="E807" s="59"/>
      <c r="F807" s="60"/>
      <c r="G807" s="61"/>
      <c r="H807" s="62"/>
      <c r="I807" s="61"/>
      <c r="J807" s="63"/>
      <c r="K807" s="46">
        <f t="shared" si="144"/>
        <v>0</v>
      </c>
      <c r="L807" s="47">
        <f t="shared" si="144"/>
        <v>0</v>
      </c>
      <c r="M807" s="64"/>
      <c r="N807" s="65"/>
      <c r="O807" s="64"/>
      <c r="P807" s="65"/>
      <c r="Q807" s="66"/>
      <c r="R807" s="67"/>
      <c r="S807" s="66"/>
      <c r="T807" s="67"/>
      <c r="U807" s="46">
        <f t="shared" si="145"/>
        <v>0</v>
      </c>
      <c r="V807" s="52">
        <f t="shared" si="145"/>
        <v>0</v>
      </c>
      <c r="W807" s="53">
        <f t="shared" si="146"/>
        <v>0</v>
      </c>
      <c r="X807" s="54">
        <f t="shared" si="147"/>
        <v>0</v>
      </c>
      <c r="Y807" s="55">
        <f t="shared" si="148"/>
        <v>0</v>
      </c>
      <c r="Z807" s="56"/>
    </row>
    <row r="808" spans="1:26" s="2" customFormat="1" ht="59.25" customHeight="1" x14ac:dyDescent="0.25">
      <c r="A808" s="57">
        <v>8</v>
      </c>
      <c r="B808" s="58" t="s">
        <v>46</v>
      </c>
      <c r="C808" s="162"/>
      <c r="D808" s="164"/>
      <c r="E808" s="59"/>
      <c r="F808" s="60"/>
      <c r="G808" s="61"/>
      <c r="H808" s="62"/>
      <c r="I808" s="61"/>
      <c r="J808" s="63"/>
      <c r="K808" s="46">
        <f t="shared" si="144"/>
        <v>0</v>
      </c>
      <c r="L808" s="47">
        <f t="shared" si="144"/>
        <v>0</v>
      </c>
      <c r="M808" s="64"/>
      <c r="N808" s="65"/>
      <c r="O808" s="64"/>
      <c r="P808" s="65"/>
      <c r="Q808" s="66"/>
      <c r="R808" s="67"/>
      <c r="S808" s="66"/>
      <c r="T808" s="67"/>
      <c r="U808" s="46">
        <f t="shared" si="145"/>
        <v>0</v>
      </c>
      <c r="V808" s="52">
        <f t="shared" si="145"/>
        <v>0</v>
      </c>
      <c r="W808" s="53">
        <f t="shared" si="146"/>
        <v>0</v>
      </c>
      <c r="X808" s="54">
        <f t="shared" si="147"/>
        <v>0</v>
      </c>
      <c r="Y808" s="55">
        <f t="shared" si="148"/>
        <v>0</v>
      </c>
      <c r="Z808" s="56"/>
    </row>
    <row r="809" spans="1:26" s="2" customFormat="1" ht="71.25" customHeight="1" x14ac:dyDescent="0.25">
      <c r="A809" s="57">
        <v>9</v>
      </c>
      <c r="B809" s="58" t="s">
        <v>22</v>
      </c>
      <c r="C809" s="162"/>
      <c r="D809" s="164"/>
      <c r="E809" s="59"/>
      <c r="F809" s="60"/>
      <c r="G809" s="61"/>
      <c r="H809" s="62"/>
      <c r="I809" s="61"/>
      <c r="J809" s="63"/>
      <c r="K809" s="46">
        <f t="shared" si="144"/>
        <v>0</v>
      </c>
      <c r="L809" s="47">
        <f t="shared" si="144"/>
        <v>0</v>
      </c>
      <c r="M809" s="64"/>
      <c r="N809" s="65"/>
      <c r="O809" s="64"/>
      <c r="P809" s="65"/>
      <c r="Q809" s="66"/>
      <c r="R809" s="67"/>
      <c r="S809" s="66"/>
      <c r="T809" s="67"/>
      <c r="U809" s="46">
        <f t="shared" si="145"/>
        <v>0</v>
      </c>
      <c r="V809" s="52">
        <f t="shared" si="145"/>
        <v>0</v>
      </c>
      <c r="W809" s="53">
        <f t="shared" si="146"/>
        <v>0</v>
      </c>
      <c r="X809" s="54">
        <f t="shared" si="147"/>
        <v>0</v>
      </c>
      <c r="Y809" s="55">
        <f t="shared" si="148"/>
        <v>0</v>
      </c>
      <c r="Z809" s="56"/>
    </row>
    <row r="810" spans="1:26" s="2" customFormat="1" ht="92.25" customHeight="1" x14ac:dyDescent="0.25">
      <c r="A810" s="57">
        <v>10</v>
      </c>
      <c r="B810" s="58" t="s">
        <v>23</v>
      </c>
      <c r="C810" s="162"/>
      <c r="D810" s="164"/>
      <c r="E810" s="59"/>
      <c r="F810" s="60"/>
      <c r="G810" s="61"/>
      <c r="H810" s="62"/>
      <c r="I810" s="61"/>
      <c r="J810" s="63"/>
      <c r="K810" s="46">
        <f t="shared" si="144"/>
        <v>0</v>
      </c>
      <c r="L810" s="47">
        <f t="shared" si="144"/>
        <v>0</v>
      </c>
      <c r="M810" s="64"/>
      <c r="N810" s="65"/>
      <c r="O810" s="64"/>
      <c r="P810" s="65"/>
      <c r="Q810" s="66"/>
      <c r="R810" s="67"/>
      <c r="S810" s="66"/>
      <c r="T810" s="67"/>
      <c r="U810" s="46">
        <f t="shared" si="145"/>
        <v>0</v>
      </c>
      <c r="V810" s="52">
        <f t="shared" si="145"/>
        <v>0</v>
      </c>
      <c r="W810" s="53">
        <f t="shared" si="146"/>
        <v>0</v>
      </c>
      <c r="X810" s="54">
        <f t="shared" si="147"/>
        <v>0</v>
      </c>
      <c r="Y810" s="55">
        <f t="shared" si="148"/>
        <v>0</v>
      </c>
      <c r="Z810" s="56"/>
    </row>
    <row r="811" spans="1:26" s="2" customFormat="1" ht="153.75" customHeight="1" x14ac:dyDescent="0.25">
      <c r="A811" s="57">
        <v>11</v>
      </c>
      <c r="B811" s="58" t="s">
        <v>24</v>
      </c>
      <c r="C811" s="162"/>
      <c r="D811" s="164"/>
      <c r="E811" s="59"/>
      <c r="F811" s="60"/>
      <c r="G811" s="61"/>
      <c r="H811" s="62"/>
      <c r="I811" s="61"/>
      <c r="J811" s="63"/>
      <c r="K811" s="46">
        <f t="shared" si="144"/>
        <v>0</v>
      </c>
      <c r="L811" s="47">
        <f t="shared" si="144"/>
        <v>0</v>
      </c>
      <c r="M811" s="64"/>
      <c r="N811" s="65"/>
      <c r="O811" s="64"/>
      <c r="P811" s="65"/>
      <c r="Q811" s="66"/>
      <c r="R811" s="67"/>
      <c r="S811" s="66"/>
      <c r="T811" s="67"/>
      <c r="U811" s="46">
        <f t="shared" si="145"/>
        <v>0</v>
      </c>
      <c r="V811" s="52">
        <f t="shared" si="145"/>
        <v>0</v>
      </c>
      <c r="W811" s="53">
        <f t="shared" si="146"/>
        <v>0</v>
      </c>
      <c r="X811" s="54">
        <f t="shared" si="147"/>
        <v>0</v>
      </c>
      <c r="Y811" s="55">
        <f t="shared" si="148"/>
        <v>0</v>
      </c>
      <c r="Z811" s="56"/>
    </row>
    <row r="812" spans="1:26" s="2" customFormat="1" ht="87" customHeight="1" x14ac:dyDescent="0.25">
      <c r="A812" s="57">
        <v>12</v>
      </c>
      <c r="B812" s="58" t="s">
        <v>27</v>
      </c>
      <c r="C812" s="162"/>
      <c r="D812" s="164"/>
      <c r="E812" s="59"/>
      <c r="F812" s="60"/>
      <c r="G812" s="61"/>
      <c r="H812" s="62"/>
      <c r="I812" s="61"/>
      <c r="J812" s="63"/>
      <c r="K812" s="46">
        <f t="shared" si="144"/>
        <v>0</v>
      </c>
      <c r="L812" s="47">
        <f t="shared" si="144"/>
        <v>0</v>
      </c>
      <c r="M812" s="64"/>
      <c r="N812" s="65"/>
      <c r="O812" s="64"/>
      <c r="P812" s="65"/>
      <c r="Q812" s="66"/>
      <c r="R812" s="67"/>
      <c r="S812" s="66"/>
      <c r="T812" s="67"/>
      <c r="U812" s="46">
        <f t="shared" si="145"/>
        <v>0</v>
      </c>
      <c r="V812" s="52">
        <f t="shared" si="145"/>
        <v>0</v>
      </c>
      <c r="W812" s="53">
        <f t="shared" si="146"/>
        <v>0</v>
      </c>
      <c r="X812" s="54">
        <f t="shared" si="147"/>
        <v>0</v>
      </c>
      <c r="Y812" s="55">
        <f t="shared" si="148"/>
        <v>0</v>
      </c>
      <c r="Z812" s="56"/>
    </row>
    <row r="813" spans="1:26" s="2" customFormat="1" ht="62.25" customHeight="1" thickBot="1" x14ac:dyDescent="0.3">
      <c r="A813" s="68">
        <v>13</v>
      </c>
      <c r="B813" s="69" t="s">
        <v>25</v>
      </c>
      <c r="C813" s="163"/>
      <c r="D813" s="165"/>
      <c r="E813" s="70"/>
      <c r="F813" s="71"/>
      <c r="G813" s="72"/>
      <c r="H813" s="73"/>
      <c r="I813" s="72"/>
      <c r="J813" s="74"/>
      <c r="K813" s="75">
        <f t="shared" si="144"/>
        <v>0</v>
      </c>
      <c r="L813" s="76">
        <f t="shared" si="144"/>
        <v>0</v>
      </c>
      <c r="M813" s="77"/>
      <c r="N813" s="78"/>
      <c r="O813" s="77"/>
      <c r="P813" s="78"/>
      <c r="Q813" s="79"/>
      <c r="R813" s="80"/>
      <c r="S813" s="79"/>
      <c r="T813" s="80"/>
      <c r="U813" s="46">
        <f t="shared" si="145"/>
        <v>0</v>
      </c>
      <c r="V813" s="52">
        <f t="shared" si="145"/>
        <v>0</v>
      </c>
      <c r="W813" s="53">
        <f t="shared" si="146"/>
        <v>0</v>
      </c>
      <c r="X813" s="54">
        <f t="shared" si="147"/>
        <v>0</v>
      </c>
      <c r="Y813" s="55">
        <f t="shared" si="148"/>
        <v>0</v>
      </c>
      <c r="Z813" s="56"/>
    </row>
    <row r="814" spans="1:26" s="2" customFormat="1" ht="29.25" customHeight="1" thickBot="1" x14ac:dyDescent="0.3">
      <c r="A814" s="144" t="s">
        <v>47</v>
      </c>
      <c r="B814" s="145"/>
      <c r="C814" s="81">
        <f>C801</f>
        <v>486753.5</v>
      </c>
      <c r="D814" s="81">
        <f>D801</f>
        <v>41840.929999999993</v>
      </c>
      <c r="E814" s="82">
        <f>SUM(E801:E813)</f>
        <v>3</v>
      </c>
      <c r="F814" s="83">
        <f>SUM(F801:F813)</f>
        <v>191065.85</v>
      </c>
      <c r="G814" s="82">
        <f>SUM(G801:G813)</f>
        <v>1</v>
      </c>
      <c r="H814" s="83">
        <f>SUM(H801:H813)</f>
        <v>135000</v>
      </c>
      <c r="I814" s="82">
        <f t="shared" ref="I814:V814" si="149">SUM(I801:I813)</f>
        <v>16</v>
      </c>
      <c r="J814" s="83">
        <f t="shared" si="149"/>
        <v>351753.5</v>
      </c>
      <c r="K814" s="82">
        <f t="shared" si="149"/>
        <v>17</v>
      </c>
      <c r="L814" s="83">
        <f t="shared" si="149"/>
        <v>486753.5</v>
      </c>
      <c r="M814" s="82">
        <f t="shared" si="149"/>
        <v>0</v>
      </c>
      <c r="N814" s="84">
        <f t="shared" si="149"/>
        <v>0</v>
      </c>
      <c r="O814" s="85">
        <f t="shared" si="149"/>
        <v>0</v>
      </c>
      <c r="P814" s="86">
        <f t="shared" si="149"/>
        <v>0</v>
      </c>
      <c r="Q814" s="85">
        <f t="shared" si="149"/>
        <v>1</v>
      </c>
      <c r="R814" s="87">
        <f t="shared" si="149"/>
        <v>126350</v>
      </c>
      <c r="S814" s="85">
        <f t="shared" si="149"/>
        <v>16</v>
      </c>
      <c r="T814" s="87">
        <f t="shared" si="149"/>
        <v>318562.57</v>
      </c>
      <c r="U814" s="85">
        <f t="shared" si="149"/>
        <v>17</v>
      </c>
      <c r="V814" s="87">
        <f t="shared" si="149"/>
        <v>444912.57</v>
      </c>
      <c r="W814" s="88">
        <f>IFERROR(R814/H814,0)</f>
        <v>0.93592592592592594</v>
      </c>
      <c r="X814" s="89">
        <f t="shared" si="147"/>
        <v>0.90564150747611616</v>
      </c>
      <c r="Y814" s="89">
        <f t="shared" si="148"/>
        <v>0.91404082353799199</v>
      </c>
    </row>
    <row r="815" spans="1:26" s="2" customFormat="1" ht="29.25" customHeight="1" thickBot="1" x14ac:dyDescent="0.45">
      <c r="A815" s="90"/>
      <c r="B815" s="90"/>
      <c r="C815" s="91"/>
      <c r="D815" s="91"/>
      <c r="E815" s="92"/>
      <c r="F815" s="91"/>
      <c r="G815" s="92"/>
      <c r="H815" s="93"/>
      <c r="I815" s="94"/>
      <c r="J815" s="93"/>
      <c r="K815" s="95"/>
      <c r="L815" s="93"/>
      <c r="M815" s="94"/>
      <c r="N815" s="93"/>
      <c r="O815" s="94"/>
      <c r="P815" s="93"/>
      <c r="Q815" s="94"/>
      <c r="R815" s="93"/>
      <c r="S815" s="94"/>
      <c r="T815" s="96" t="s">
        <v>48</v>
      </c>
      <c r="U815" s="97">
        <v>4.2549000000000001</v>
      </c>
      <c r="V815" s="98">
        <f>V814/U815</f>
        <v>104564.75357822745</v>
      </c>
      <c r="W815" s="99"/>
      <c r="X815" s="99"/>
      <c r="Y815" s="100"/>
    </row>
    <row r="816" spans="1:26" s="2" customFormat="1" ht="15.75" thickTop="1" x14ac:dyDescent="0.25">
      <c r="A816" s="146" t="s">
        <v>95</v>
      </c>
      <c r="B816" s="147"/>
      <c r="C816" s="147"/>
      <c r="D816" s="147"/>
      <c r="E816" s="147"/>
      <c r="F816" s="147"/>
      <c r="G816" s="147"/>
      <c r="H816" s="147"/>
      <c r="I816" s="147"/>
      <c r="J816" s="147"/>
      <c r="K816" s="147"/>
      <c r="L816" s="147"/>
      <c r="M816" s="147"/>
      <c r="N816" s="147"/>
      <c r="O816" s="148"/>
      <c r="P816" s="106"/>
      <c r="U816" s="7"/>
    </row>
    <row r="817" spans="1:38" s="2" customFormat="1" ht="18.75" x14ac:dyDescent="0.3">
      <c r="A817" s="149"/>
      <c r="B817" s="150"/>
      <c r="C817" s="150"/>
      <c r="D817" s="150"/>
      <c r="E817" s="150"/>
      <c r="F817" s="150"/>
      <c r="G817" s="150"/>
      <c r="H817" s="150"/>
      <c r="I817" s="150"/>
      <c r="J817" s="150"/>
      <c r="K817" s="150"/>
      <c r="L817" s="150"/>
      <c r="M817" s="150"/>
      <c r="N817" s="150"/>
      <c r="O817" s="151"/>
      <c r="P817" s="106"/>
      <c r="T817" s="101"/>
      <c r="U817" s="7"/>
    </row>
    <row r="818" spans="1:38" s="2" customFormat="1" ht="15.75" x14ac:dyDescent="0.25">
      <c r="A818" s="149"/>
      <c r="B818" s="150"/>
      <c r="C818" s="150"/>
      <c r="D818" s="150"/>
      <c r="E818" s="150"/>
      <c r="F818" s="150"/>
      <c r="G818" s="150"/>
      <c r="H818" s="150"/>
      <c r="I818" s="150"/>
      <c r="J818" s="150"/>
      <c r="K818" s="150"/>
      <c r="L818" s="150"/>
      <c r="M818" s="150"/>
      <c r="N818" s="150"/>
      <c r="O818" s="151"/>
      <c r="P818" s="106"/>
      <c r="S818" s="102"/>
      <c r="T818" s="103"/>
      <c r="U818" s="7"/>
    </row>
    <row r="819" spans="1:38" s="2" customFormat="1" ht="15.75" x14ac:dyDescent="0.25">
      <c r="A819" s="149"/>
      <c r="B819" s="150"/>
      <c r="C819" s="150"/>
      <c r="D819" s="150"/>
      <c r="E819" s="150"/>
      <c r="F819" s="150"/>
      <c r="G819" s="150"/>
      <c r="H819" s="150"/>
      <c r="I819" s="150"/>
      <c r="J819" s="150"/>
      <c r="K819" s="150"/>
      <c r="L819" s="150"/>
      <c r="M819" s="150"/>
      <c r="N819" s="150"/>
      <c r="O819" s="151"/>
      <c r="P819" s="106"/>
      <c r="S819" s="102"/>
      <c r="T819" s="104"/>
      <c r="U819" s="7"/>
    </row>
    <row r="820" spans="1:38" s="2" customFormat="1" ht="15.75" x14ac:dyDescent="0.25">
      <c r="A820" s="149"/>
      <c r="B820" s="150"/>
      <c r="C820" s="150"/>
      <c r="D820" s="150"/>
      <c r="E820" s="150"/>
      <c r="F820" s="150"/>
      <c r="G820" s="150"/>
      <c r="H820" s="150"/>
      <c r="I820" s="150"/>
      <c r="J820" s="150"/>
      <c r="K820" s="150"/>
      <c r="L820" s="150"/>
      <c r="M820" s="150"/>
      <c r="N820" s="150"/>
      <c r="O820" s="151"/>
      <c r="P820" s="106"/>
      <c r="S820" s="102"/>
      <c r="T820" s="104"/>
      <c r="U820" s="7"/>
    </row>
    <row r="821" spans="1:38" s="2" customFormat="1" ht="15.75" x14ac:dyDescent="0.25">
      <c r="A821" s="149"/>
      <c r="B821" s="150"/>
      <c r="C821" s="150"/>
      <c r="D821" s="150"/>
      <c r="E821" s="150"/>
      <c r="F821" s="150"/>
      <c r="G821" s="150"/>
      <c r="H821" s="150"/>
      <c r="I821" s="150"/>
      <c r="J821" s="150"/>
      <c r="K821" s="150"/>
      <c r="L821" s="150"/>
      <c r="M821" s="150"/>
      <c r="N821" s="150"/>
      <c r="O821" s="151"/>
      <c r="P821" s="106"/>
      <c r="S821" s="102"/>
      <c r="T821" s="104"/>
      <c r="U821" s="7"/>
    </row>
    <row r="822" spans="1:38" s="2" customFormat="1" ht="15.75" x14ac:dyDescent="0.25">
      <c r="A822" s="149"/>
      <c r="B822" s="150"/>
      <c r="C822" s="150"/>
      <c r="D822" s="150"/>
      <c r="E822" s="150"/>
      <c r="F822" s="150"/>
      <c r="G822" s="150"/>
      <c r="H822" s="150"/>
      <c r="I822" s="150"/>
      <c r="J822" s="150"/>
      <c r="K822" s="150"/>
      <c r="L822" s="150"/>
      <c r="M822" s="150"/>
      <c r="N822" s="150"/>
      <c r="O822" s="151"/>
      <c r="P822" s="106"/>
      <c r="S822" s="102"/>
      <c r="T822" s="105"/>
      <c r="U822" s="7"/>
    </row>
    <row r="823" spans="1:38" s="2" customFormat="1" x14ac:dyDescent="0.25">
      <c r="A823" s="149"/>
      <c r="B823" s="150"/>
      <c r="C823" s="150"/>
      <c r="D823" s="150"/>
      <c r="E823" s="150"/>
      <c r="F823" s="150"/>
      <c r="G823" s="150"/>
      <c r="H823" s="150"/>
      <c r="I823" s="150"/>
      <c r="J823" s="150"/>
      <c r="K823" s="150"/>
      <c r="L823" s="150"/>
      <c r="M823" s="150"/>
      <c r="N823" s="150"/>
      <c r="O823" s="151"/>
      <c r="P823" s="106"/>
      <c r="U823" s="7"/>
    </row>
    <row r="824" spans="1:38" s="2" customFormat="1" ht="15.75" thickBot="1" x14ac:dyDescent="0.3">
      <c r="A824" s="152"/>
      <c r="B824" s="153"/>
      <c r="C824" s="153"/>
      <c r="D824" s="153"/>
      <c r="E824" s="153"/>
      <c r="F824" s="153"/>
      <c r="G824" s="153"/>
      <c r="H824" s="153"/>
      <c r="I824" s="153"/>
      <c r="J824" s="153"/>
      <c r="K824" s="153"/>
      <c r="L824" s="153"/>
      <c r="M824" s="153"/>
      <c r="N824" s="153"/>
      <c r="O824" s="154"/>
      <c r="P824" s="106"/>
      <c r="U824" s="7"/>
    </row>
    <row r="825" spans="1:38" s="2" customFormat="1" ht="15.75" thickTop="1" x14ac:dyDescent="0.25">
      <c r="E825" s="1"/>
      <c r="F825" s="1"/>
      <c r="K825" s="7"/>
      <c r="U825" s="7"/>
    </row>
    <row r="828" spans="1:38" s="2" customFormat="1" ht="26.25" x14ac:dyDescent="0.4">
      <c r="A828" s="12"/>
      <c r="B828" s="13" t="s">
        <v>74</v>
      </c>
      <c r="C828" s="14"/>
      <c r="D828" s="14"/>
      <c r="E828" s="15"/>
      <c r="F828" s="16"/>
      <c r="G828" s="14"/>
      <c r="H828" s="17"/>
      <c r="I828" s="18"/>
      <c r="J828" s="17"/>
      <c r="K828" s="18"/>
      <c r="L828" s="17"/>
      <c r="M828" s="18"/>
      <c r="N828" s="17"/>
      <c r="O828" s="14"/>
      <c r="P828" s="17"/>
      <c r="Q828" s="14"/>
      <c r="R828" s="17"/>
      <c r="S828" s="18"/>
      <c r="T828" s="17"/>
      <c r="U828" s="14"/>
      <c r="V828" s="17"/>
      <c r="W828" s="17"/>
      <c r="X828" s="18"/>
      <c r="Y828" s="17"/>
      <c r="Z828" s="17"/>
      <c r="AA828" s="18"/>
      <c r="AB828" s="14"/>
      <c r="AC828" s="14"/>
      <c r="AD828" s="14"/>
      <c r="AE828" s="14"/>
      <c r="AF828" s="14"/>
      <c r="AG828" s="18"/>
      <c r="AH828" s="14"/>
      <c r="AI828" s="14"/>
      <c r="AJ828" s="14"/>
      <c r="AK828" s="14"/>
      <c r="AL828" s="14"/>
    </row>
    <row r="829" spans="1:38" ht="15.75" thickBot="1" x14ac:dyDescent="0.3"/>
    <row r="830" spans="1:38" s="2" customFormat="1" ht="52.5" customHeight="1" thickBot="1" x14ac:dyDescent="0.3">
      <c r="A830" s="124" t="s">
        <v>3</v>
      </c>
      <c r="B830" s="125"/>
      <c r="C830" s="128" t="s">
        <v>32</v>
      </c>
      <c r="D830" s="129"/>
      <c r="E830" s="130" t="s">
        <v>0</v>
      </c>
      <c r="F830" s="131"/>
      <c r="G830" s="132" t="s">
        <v>1</v>
      </c>
      <c r="H830" s="132"/>
      <c r="I830" s="132"/>
      <c r="J830" s="132"/>
      <c r="K830" s="132"/>
      <c r="L830" s="133"/>
      <c r="M830" s="134" t="s">
        <v>33</v>
      </c>
      <c r="N830" s="135"/>
      <c r="O830" s="135"/>
      <c r="P830" s="136"/>
      <c r="Q830" s="137" t="s">
        <v>34</v>
      </c>
      <c r="R830" s="138"/>
      <c r="S830" s="138"/>
      <c r="T830" s="138"/>
      <c r="U830" s="138"/>
      <c r="V830" s="139"/>
      <c r="W830" s="107" t="s">
        <v>35</v>
      </c>
      <c r="X830" s="108"/>
      <c r="Y830" s="109"/>
    </row>
    <row r="831" spans="1:38" s="2" customFormat="1" ht="52.5" customHeight="1" thickBot="1" x14ac:dyDescent="0.3">
      <c r="A831" s="126"/>
      <c r="B831" s="127"/>
      <c r="C831" s="110" t="s">
        <v>36</v>
      </c>
      <c r="D831" s="112" t="s">
        <v>37</v>
      </c>
      <c r="E831" s="114" t="s">
        <v>4</v>
      </c>
      <c r="F831" s="114" t="s">
        <v>5</v>
      </c>
      <c r="G831" s="116" t="s">
        <v>6</v>
      </c>
      <c r="H831" s="118" t="s">
        <v>7</v>
      </c>
      <c r="I831" s="118" t="s">
        <v>8</v>
      </c>
      <c r="J831" s="120" t="s">
        <v>9</v>
      </c>
      <c r="K831" s="122" t="s">
        <v>2</v>
      </c>
      <c r="L831" s="123"/>
      <c r="M831" s="140" t="s">
        <v>38</v>
      </c>
      <c r="N831" s="141"/>
      <c r="O831" s="140" t="s">
        <v>39</v>
      </c>
      <c r="P831" s="141"/>
      <c r="Q831" s="142" t="s">
        <v>40</v>
      </c>
      <c r="R831" s="143"/>
      <c r="S831" s="138" t="s">
        <v>41</v>
      </c>
      <c r="T831" s="139"/>
      <c r="U831" s="137" t="s">
        <v>2</v>
      </c>
      <c r="V831" s="139"/>
      <c r="W831" s="155" t="s">
        <v>42</v>
      </c>
      <c r="X831" s="157" t="s">
        <v>43</v>
      </c>
      <c r="Y831" s="109" t="s">
        <v>44</v>
      </c>
    </row>
    <row r="832" spans="1:38" s="2" customFormat="1" ht="139.5" customHeight="1" thickBot="1" x14ac:dyDescent="0.3">
      <c r="A832" s="126"/>
      <c r="B832" s="127"/>
      <c r="C832" s="111"/>
      <c r="D832" s="113"/>
      <c r="E832" s="115"/>
      <c r="F832" s="115"/>
      <c r="G832" s="117"/>
      <c r="H832" s="119"/>
      <c r="I832" s="119"/>
      <c r="J832" s="121"/>
      <c r="K832" s="19" t="s">
        <v>10</v>
      </c>
      <c r="L832" s="20" t="s">
        <v>11</v>
      </c>
      <c r="M832" s="21" t="s">
        <v>12</v>
      </c>
      <c r="N832" s="22" t="s">
        <v>13</v>
      </c>
      <c r="O832" s="21" t="s">
        <v>14</v>
      </c>
      <c r="P832" s="22" t="s">
        <v>15</v>
      </c>
      <c r="Q832" s="23" t="s">
        <v>6</v>
      </c>
      <c r="R832" s="24" t="s">
        <v>7</v>
      </c>
      <c r="S832" s="25" t="s">
        <v>16</v>
      </c>
      <c r="T832" s="26" t="s">
        <v>17</v>
      </c>
      <c r="U832" s="27" t="s">
        <v>18</v>
      </c>
      <c r="V832" s="28" t="s">
        <v>19</v>
      </c>
      <c r="W832" s="156"/>
      <c r="X832" s="158"/>
      <c r="Y832" s="159"/>
    </row>
    <row r="833" spans="1:26" s="2" customFormat="1" ht="38.25" customHeight="1" thickBot="1" x14ac:dyDescent="0.3">
      <c r="A833" s="160">
        <v>1</v>
      </c>
      <c r="B833" s="161"/>
      <c r="C833" s="29">
        <v>2</v>
      </c>
      <c r="D833" s="30">
        <v>3</v>
      </c>
      <c r="E833" s="31">
        <v>4</v>
      </c>
      <c r="F833" s="32">
        <v>5</v>
      </c>
      <c r="G833" s="33">
        <v>6</v>
      </c>
      <c r="H833" s="34">
        <v>7</v>
      </c>
      <c r="I833" s="34">
        <v>8</v>
      </c>
      <c r="J833" s="34">
        <v>9</v>
      </c>
      <c r="K833" s="34">
        <v>10</v>
      </c>
      <c r="L833" s="34">
        <v>11</v>
      </c>
      <c r="M833" s="35">
        <v>12</v>
      </c>
      <c r="N833" s="35">
        <v>13</v>
      </c>
      <c r="O833" s="35">
        <v>14</v>
      </c>
      <c r="P833" s="35">
        <v>15</v>
      </c>
      <c r="Q833" s="36">
        <v>16</v>
      </c>
      <c r="R833" s="36">
        <v>17</v>
      </c>
      <c r="S833" s="36">
        <v>18</v>
      </c>
      <c r="T833" s="36">
        <v>19</v>
      </c>
      <c r="U833" s="36">
        <v>20</v>
      </c>
      <c r="V833" s="36">
        <v>21</v>
      </c>
      <c r="W833" s="37">
        <v>22</v>
      </c>
      <c r="X833" s="37">
        <v>23</v>
      </c>
      <c r="Y833" s="38">
        <v>24</v>
      </c>
    </row>
    <row r="834" spans="1:26" s="2" customFormat="1" ht="108.75" customHeight="1" x14ac:dyDescent="0.25">
      <c r="A834" s="39">
        <v>1</v>
      </c>
      <c r="B834" s="40" t="s">
        <v>45</v>
      </c>
      <c r="C834" s="162">
        <f>L847</f>
        <v>546560</v>
      </c>
      <c r="D834" s="164">
        <f>C834-V847</f>
        <v>2220</v>
      </c>
      <c r="E834" s="41"/>
      <c r="F834" s="42"/>
      <c r="G834" s="43"/>
      <c r="H834" s="44"/>
      <c r="I834" s="43"/>
      <c r="J834" s="45"/>
      <c r="K834" s="46">
        <f>G834+I834</f>
        <v>0</v>
      </c>
      <c r="L834" s="47">
        <f>H834+J834</f>
        <v>0</v>
      </c>
      <c r="M834" s="48"/>
      <c r="N834" s="49"/>
      <c r="O834" s="48"/>
      <c r="P834" s="49"/>
      <c r="Q834" s="50"/>
      <c r="R834" s="51"/>
      <c r="S834" s="50"/>
      <c r="T834" s="51"/>
      <c r="U834" s="46">
        <f>Q834+S834</f>
        <v>0</v>
      </c>
      <c r="V834" s="52">
        <f>R834+T834</f>
        <v>0</v>
      </c>
      <c r="W834" s="53">
        <f>IFERROR(R834/H834,0)</f>
        <v>0</v>
      </c>
      <c r="X834" s="54">
        <f>IFERROR((T834+P834)/J834,0)</f>
        <v>0</v>
      </c>
      <c r="Y834" s="55">
        <f>IFERROR((V834+P834)/L834,0)</f>
        <v>0</v>
      </c>
      <c r="Z834" s="56"/>
    </row>
    <row r="835" spans="1:26" s="2" customFormat="1" ht="87" customHeight="1" x14ac:dyDescent="0.25">
      <c r="A835" s="57">
        <v>2</v>
      </c>
      <c r="B835" s="58" t="s">
        <v>29</v>
      </c>
      <c r="C835" s="162"/>
      <c r="D835" s="164"/>
      <c r="E835" s="59">
        <v>0</v>
      </c>
      <c r="F835" s="60">
        <v>0</v>
      </c>
      <c r="G835" s="61">
        <v>0</v>
      </c>
      <c r="H835" s="62">
        <v>0</v>
      </c>
      <c r="I835" s="61">
        <v>6</v>
      </c>
      <c r="J835" s="63">
        <v>134450</v>
      </c>
      <c r="K835" s="46">
        <f t="shared" ref="K835:L846" si="150">G835+I835</f>
        <v>6</v>
      </c>
      <c r="L835" s="47">
        <f t="shared" si="150"/>
        <v>134450</v>
      </c>
      <c r="M835" s="64">
        <v>0</v>
      </c>
      <c r="N835" s="65">
        <v>0</v>
      </c>
      <c r="O835" s="64">
        <v>0</v>
      </c>
      <c r="P835" s="65">
        <v>0</v>
      </c>
      <c r="Q835" s="66">
        <v>0</v>
      </c>
      <c r="R835" s="67">
        <v>0</v>
      </c>
      <c r="S835" s="66">
        <v>6</v>
      </c>
      <c r="T835" s="67">
        <v>134450</v>
      </c>
      <c r="U835" s="46">
        <f t="shared" ref="U835:V846" si="151">Q835+S835</f>
        <v>6</v>
      </c>
      <c r="V835" s="52">
        <f>R835+T835</f>
        <v>134450</v>
      </c>
      <c r="W835" s="53">
        <f t="shared" ref="W835:W846" si="152">IFERROR(R835/H835,0)</f>
        <v>0</v>
      </c>
      <c r="X835" s="54">
        <f t="shared" ref="X835:X847" si="153">IFERROR((T835+P835)/J835,0)</f>
        <v>1</v>
      </c>
      <c r="Y835" s="55">
        <f t="shared" ref="Y835:Y847" si="154">IFERROR((V835+P835)/L835,0)</f>
        <v>1</v>
      </c>
      <c r="Z835" s="56"/>
    </row>
    <row r="836" spans="1:26" s="2" customFormat="1" ht="85.5" customHeight="1" x14ac:dyDescent="0.25">
      <c r="A836" s="57">
        <v>3</v>
      </c>
      <c r="B836" s="58" t="s">
        <v>26</v>
      </c>
      <c r="C836" s="162"/>
      <c r="D836" s="164"/>
      <c r="E836" s="59"/>
      <c r="F836" s="60"/>
      <c r="G836" s="61"/>
      <c r="H836" s="62"/>
      <c r="I836" s="61"/>
      <c r="J836" s="63"/>
      <c r="K836" s="46">
        <f t="shared" si="150"/>
        <v>0</v>
      </c>
      <c r="L836" s="47">
        <f t="shared" si="150"/>
        <v>0</v>
      </c>
      <c r="M836" s="64"/>
      <c r="N836" s="65"/>
      <c r="O836" s="64"/>
      <c r="P836" s="65"/>
      <c r="Q836" s="66"/>
      <c r="R836" s="67"/>
      <c r="S836" s="66"/>
      <c r="T836" s="67"/>
      <c r="U836" s="46">
        <f t="shared" si="151"/>
        <v>0</v>
      </c>
      <c r="V836" s="52">
        <f t="shared" si="151"/>
        <v>0</v>
      </c>
      <c r="W836" s="53">
        <f t="shared" si="152"/>
        <v>0</v>
      </c>
      <c r="X836" s="54">
        <f t="shared" si="153"/>
        <v>0</v>
      </c>
      <c r="Y836" s="55">
        <f t="shared" si="154"/>
        <v>0</v>
      </c>
      <c r="Z836" s="56"/>
    </row>
    <row r="837" spans="1:26" s="2" customFormat="1" ht="137.25" customHeight="1" x14ac:dyDescent="0.25">
      <c r="A837" s="57">
        <v>4</v>
      </c>
      <c r="B837" s="58" t="s">
        <v>20</v>
      </c>
      <c r="C837" s="162"/>
      <c r="D837" s="164"/>
      <c r="E837" s="59"/>
      <c r="F837" s="60"/>
      <c r="G837" s="61"/>
      <c r="H837" s="62"/>
      <c r="I837" s="61"/>
      <c r="J837" s="63"/>
      <c r="K837" s="46">
        <f t="shared" si="150"/>
        <v>0</v>
      </c>
      <c r="L837" s="47">
        <f t="shared" si="150"/>
        <v>0</v>
      </c>
      <c r="M837" s="64"/>
      <c r="N837" s="65"/>
      <c r="O837" s="64"/>
      <c r="P837" s="65"/>
      <c r="Q837" s="66"/>
      <c r="R837" s="67"/>
      <c r="S837" s="66"/>
      <c r="T837" s="67"/>
      <c r="U837" s="46">
        <f t="shared" si="151"/>
        <v>0</v>
      </c>
      <c r="V837" s="52">
        <f t="shared" si="151"/>
        <v>0</v>
      </c>
      <c r="W837" s="53">
        <f t="shared" si="152"/>
        <v>0</v>
      </c>
      <c r="X837" s="54">
        <f t="shared" si="153"/>
        <v>0</v>
      </c>
      <c r="Y837" s="55">
        <f t="shared" si="154"/>
        <v>0</v>
      </c>
      <c r="Z837" s="56"/>
    </row>
    <row r="838" spans="1:26" s="2" customFormat="1" ht="171.75" customHeight="1" x14ac:dyDescent="0.25">
      <c r="A838" s="57">
        <v>5</v>
      </c>
      <c r="B838" s="58" t="s">
        <v>30</v>
      </c>
      <c r="C838" s="162"/>
      <c r="D838" s="164"/>
      <c r="E838" s="59">
        <v>7</v>
      </c>
      <c r="F838" s="60">
        <v>448570.7</v>
      </c>
      <c r="G838" s="61">
        <v>1</v>
      </c>
      <c r="H838" s="62">
        <v>20153.5</v>
      </c>
      <c r="I838" s="61">
        <v>13</v>
      </c>
      <c r="J838" s="63">
        <v>391956.5</v>
      </c>
      <c r="K838" s="46">
        <f t="shared" si="150"/>
        <v>14</v>
      </c>
      <c r="L838" s="47">
        <f t="shared" si="150"/>
        <v>412110</v>
      </c>
      <c r="M838" s="64">
        <v>0</v>
      </c>
      <c r="N838" s="65">
        <v>0</v>
      </c>
      <c r="O838" s="64">
        <v>0</v>
      </c>
      <c r="P838" s="65">
        <v>0</v>
      </c>
      <c r="Q838" s="66">
        <v>1</v>
      </c>
      <c r="R838" s="67">
        <v>19780</v>
      </c>
      <c r="S838" s="66">
        <v>13</v>
      </c>
      <c r="T838" s="67">
        <v>390110</v>
      </c>
      <c r="U838" s="46">
        <f t="shared" si="151"/>
        <v>14</v>
      </c>
      <c r="V838" s="52">
        <f t="shared" si="151"/>
        <v>409890</v>
      </c>
      <c r="W838" s="53">
        <f t="shared" si="152"/>
        <v>0.98146723894112686</v>
      </c>
      <c r="X838" s="54">
        <f t="shared" si="153"/>
        <v>0.99528901804154291</v>
      </c>
      <c r="Y838" s="55">
        <f t="shared" si="154"/>
        <v>0.99461308873844367</v>
      </c>
      <c r="Z838" s="56"/>
    </row>
    <row r="839" spans="1:26" s="2" customFormat="1" ht="116.25" customHeight="1" x14ac:dyDescent="0.25">
      <c r="A839" s="57">
        <v>6</v>
      </c>
      <c r="B839" s="58" t="s">
        <v>21</v>
      </c>
      <c r="C839" s="162"/>
      <c r="D839" s="164"/>
      <c r="E839" s="59"/>
      <c r="F839" s="60"/>
      <c r="G839" s="61"/>
      <c r="H839" s="62"/>
      <c r="I839" s="61"/>
      <c r="J839" s="63"/>
      <c r="K839" s="46">
        <f t="shared" si="150"/>
        <v>0</v>
      </c>
      <c r="L839" s="47">
        <f t="shared" si="150"/>
        <v>0</v>
      </c>
      <c r="M839" s="64"/>
      <c r="N839" s="65"/>
      <c r="O839" s="64"/>
      <c r="P839" s="65"/>
      <c r="Q839" s="66"/>
      <c r="R839" s="67"/>
      <c r="S839" s="66"/>
      <c r="T839" s="67"/>
      <c r="U839" s="46">
        <f t="shared" si="151"/>
        <v>0</v>
      </c>
      <c r="V839" s="52">
        <f t="shared" si="151"/>
        <v>0</v>
      </c>
      <c r="W839" s="53">
        <f t="shared" si="152"/>
        <v>0</v>
      </c>
      <c r="X839" s="54">
        <f t="shared" si="153"/>
        <v>0</v>
      </c>
      <c r="Y839" s="55">
        <f t="shared" si="154"/>
        <v>0</v>
      </c>
      <c r="Z839" s="56"/>
    </row>
    <row r="840" spans="1:26" s="2" customFormat="1" ht="65.25" customHeight="1" x14ac:dyDescent="0.25">
      <c r="A840" s="57">
        <v>7</v>
      </c>
      <c r="B840" s="58" t="s">
        <v>28</v>
      </c>
      <c r="C840" s="162"/>
      <c r="D840" s="164"/>
      <c r="E840" s="59"/>
      <c r="F840" s="60"/>
      <c r="G840" s="61"/>
      <c r="H840" s="62"/>
      <c r="I840" s="61"/>
      <c r="J840" s="63"/>
      <c r="K840" s="46">
        <f t="shared" si="150"/>
        <v>0</v>
      </c>
      <c r="L840" s="47">
        <f t="shared" si="150"/>
        <v>0</v>
      </c>
      <c r="M840" s="64"/>
      <c r="N840" s="65"/>
      <c r="O840" s="64"/>
      <c r="P840" s="65"/>
      <c r="Q840" s="66"/>
      <c r="R840" s="67"/>
      <c r="S840" s="66"/>
      <c r="T840" s="67"/>
      <c r="U840" s="46">
        <f t="shared" si="151"/>
        <v>0</v>
      </c>
      <c r="V840" s="52">
        <f t="shared" si="151"/>
        <v>0</v>
      </c>
      <c r="W840" s="53">
        <f t="shared" si="152"/>
        <v>0</v>
      </c>
      <c r="X840" s="54">
        <f t="shared" si="153"/>
        <v>0</v>
      </c>
      <c r="Y840" s="55">
        <f t="shared" si="154"/>
        <v>0</v>
      </c>
      <c r="Z840" s="56"/>
    </row>
    <row r="841" spans="1:26" s="2" customFormat="1" ht="59.25" customHeight="1" x14ac:dyDescent="0.25">
      <c r="A841" s="57">
        <v>8</v>
      </c>
      <c r="B841" s="58" t="s">
        <v>46</v>
      </c>
      <c r="C841" s="162"/>
      <c r="D841" s="164"/>
      <c r="E841" s="59"/>
      <c r="F841" s="60"/>
      <c r="G841" s="61"/>
      <c r="H841" s="62"/>
      <c r="I841" s="61"/>
      <c r="J841" s="63"/>
      <c r="K841" s="46">
        <f t="shared" si="150"/>
        <v>0</v>
      </c>
      <c r="L841" s="47">
        <f t="shared" si="150"/>
        <v>0</v>
      </c>
      <c r="M841" s="64"/>
      <c r="N841" s="65"/>
      <c r="O841" s="64"/>
      <c r="P841" s="65"/>
      <c r="Q841" s="66"/>
      <c r="R841" s="67"/>
      <c r="S841" s="66"/>
      <c r="T841" s="67"/>
      <c r="U841" s="46">
        <f t="shared" si="151"/>
        <v>0</v>
      </c>
      <c r="V841" s="52">
        <f t="shared" si="151"/>
        <v>0</v>
      </c>
      <c r="W841" s="53">
        <f t="shared" si="152"/>
        <v>0</v>
      </c>
      <c r="X841" s="54">
        <f t="shared" si="153"/>
        <v>0</v>
      </c>
      <c r="Y841" s="55">
        <f t="shared" si="154"/>
        <v>0</v>
      </c>
      <c r="Z841" s="56"/>
    </row>
    <row r="842" spans="1:26" s="2" customFormat="1" ht="71.25" customHeight="1" x14ac:dyDescent="0.25">
      <c r="A842" s="57">
        <v>9</v>
      </c>
      <c r="B842" s="58" t="s">
        <v>22</v>
      </c>
      <c r="C842" s="162"/>
      <c r="D842" s="164"/>
      <c r="E842" s="59"/>
      <c r="F842" s="60"/>
      <c r="G842" s="61"/>
      <c r="H842" s="62"/>
      <c r="I842" s="61"/>
      <c r="J842" s="63"/>
      <c r="K842" s="46">
        <f t="shared" si="150"/>
        <v>0</v>
      </c>
      <c r="L842" s="47">
        <f t="shared" si="150"/>
        <v>0</v>
      </c>
      <c r="M842" s="64"/>
      <c r="N842" s="65"/>
      <c r="O842" s="64"/>
      <c r="P842" s="65"/>
      <c r="Q842" s="66"/>
      <c r="R842" s="67"/>
      <c r="S842" s="66"/>
      <c r="T842" s="67"/>
      <c r="U842" s="46">
        <f t="shared" si="151"/>
        <v>0</v>
      </c>
      <c r="V842" s="52">
        <f t="shared" si="151"/>
        <v>0</v>
      </c>
      <c r="W842" s="53">
        <f t="shared" si="152"/>
        <v>0</v>
      </c>
      <c r="X842" s="54">
        <f t="shared" si="153"/>
        <v>0</v>
      </c>
      <c r="Y842" s="55">
        <f t="shared" si="154"/>
        <v>0</v>
      </c>
      <c r="Z842" s="56"/>
    </row>
    <row r="843" spans="1:26" s="2" customFormat="1" ht="92.25" customHeight="1" x14ac:dyDescent="0.25">
      <c r="A843" s="57">
        <v>10</v>
      </c>
      <c r="B843" s="58" t="s">
        <v>23</v>
      </c>
      <c r="C843" s="162"/>
      <c r="D843" s="164"/>
      <c r="E843" s="59"/>
      <c r="F843" s="60"/>
      <c r="G843" s="61"/>
      <c r="H843" s="62"/>
      <c r="I843" s="61"/>
      <c r="J843" s="63"/>
      <c r="K843" s="46">
        <f t="shared" si="150"/>
        <v>0</v>
      </c>
      <c r="L843" s="47">
        <f t="shared" si="150"/>
        <v>0</v>
      </c>
      <c r="M843" s="64"/>
      <c r="N843" s="65"/>
      <c r="O843" s="64"/>
      <c r="P843" s="65"/>
      <c r="Q843" s="66"/>
      <c r="R843" s="67"/>
      <c r="S843" s="66"/>
      <c r="T843" s="67"/>
      <c r="U843" s="46">
        <f t="shared" si="151"/>
        <v>0</v>
      </c>
      <c r="V843" s="52">
        <f t="shared" si="151"/>
        <v>0</v>
      </c>
      <c r="W843" s="53">
        <f t="shared" si="152"/>
        <v>0</v>
      </c>
      <c r="X843" s="54">
        <f t="shared" si="153"/>
        <v>0</v>
      </c>
      <c r="Y843" s="55">
        <f t="shared" si="154"/>
        <v>0</v>
      </c>
      <c r="Z843" s="56"/>
    </row>
    <row r="844" spans="1:26" s="2" customFormat="1" ht="153.75" customHeight="1" x14ac:dyDescent="0.25">
      <c r="A844" s="57">
        <v>11</v>
      </c>
      <c r="B844" s="58" t="s">
        <v>24</v>
      </c>
      <c r="C844" s="162"/>
      <c r="D844" s="164"/>
      <c r="E844" s="59"/>
      <c r="F844" s="60"/>
      <c r="G844" s="61"/>
      <c r="H844" s="62"/>
      <c r="I844" s="61"/>
      <c r="J844" s="63"/>
      <c r="K844" s="46">
        <f t="shared" si="150"/>
        <v>0</v>
      </c>
      <c r="L844" s="47">
        <f t="shared" si="150"/>
        <v>0</v>
      </c>
      <c r="M844" s="64"/>
      <c r="N844" s="65"/>
      <c r="O844" s="64"/>
      <c r="P844" s="65"/>
      <c r="Q844" s="66"/>
      <c r="R844" s="67"/>
      <c r="S844" s="66"/>
      <c r="T844" s="67"/>
      <c r="U844" s="46">
        <f t="shared" si="151"/>
        <v>0</v>
      </c>
      <c r="V844" s="52">
        <f t="shared" si="151"/>
        <v>0</v>
      </c>
      <c r="W844" s="53">
        <f t="shared" si="152"/>
        <v>0</v>
      </c>
      <c r="X844" s="54">
        <f t="shared" si="153"/>
        <v>0</v>
      </c>
      <c r="Y844" s="55">
        <f t="shared" si="154"/>
        <v>0</v>
      </c>
      <c r="Z844" s="56"/>
    </row>
    <row r="845" spans="1:26" s="2" customFormat="1" ht="87" customHeight="1" x14ac:dyDescent="0.25">
      <c r="A845" s="57">
        <v>12</v>
      </c>
      <c r="B845" s="58" t="s">
        <v>27</v>
      </c>
      <c r="C845" s="162"/>
      <c r="D845" s="164"/>
      <c r="E845" s="59"/>
      <c r="F845" s="60"/>
      <c r="G845" s="61"/>
      <c r="H845" s="62"/>
      <c r="I845" s="61"/>
      <c r="J845" s="63"/>
      <c r="K845" s="46">
        <f t="shared" si="150"/>
        <v>0</v>
      </c>
      <c r="L845" s="47">
        <f t="shared" si="150"/>
        <v>0</v>
      </c>
      <c r="M845" s="64"/>
      <c r="N845" s="65"/>
      <c r="O845" s="64"/>
      <c r="P845" s="65"/>
      <c r="Q845" s="66"/>
      <c r="R845" s="67"/>
      <c r="S845" s="66"/>
      <c r="T845" s="67"/>
      <c r="U845" s="46">
        <f t="shared" si="151"/>
        <v>0</v>
      </c>
      <c r="V845" s="52">
        <f t="shared" si="151"/>
        <v>0</v>
      </c>
      <c r="W845" s="53">
        <f t="shared" si="152"/>
        <v>0</v>
      </c>
      <c r="X845" s="54">
        <f t="shared" si="153"/>
        <v>0</v>
      </c>
      <c r="Y845" s="55">
        <f t="shared" si="154"/>
        <v>0</v>
      </c>
      <c r="Z845" s="56"/>
    </row>
    <row r="846" spans="1:26" s="2" customFormat="1" ht="62.25" customHeight="1" thickBot="1" x14ac:dyDescent="0.3">
      <c r="A846" s="68">
        <v>13</v>
      </c>
      <c r="B846" s="69" t="s">
        <v>25</v>
      </c>
      <c r="C846" s="163"/>
      <c r="D846" s="165"/>
      <c r="E846" s="70"/>
      <c r="F846" s="71"/>
      <c r="G846" s="72"/>
      <c r="H846" s="73"/>
      <c r="I846" s="72"/>
      <c r="J846" s="74"/>
      <c r="K846" s="75">
        <f t="shared" si="150"/>
        <v>0</v>
      </c>
      <c r="L846" s="76">
        <f t="shared" si="150"/>
        <v>0</v>
      </c>
      <c r="M846" s="77"/>
      <c r="N846" s="78"/>
      <c r="O846" s="77"/>
      <c r="P846" s="78"/>
      <c r="Q846" s="79"/>
      <c r="R846" s="80"/>
      <c r="S846" s="79"/>
      <c r="T846" s="80"/>
      <c r="U846" s="46">
        <f t="shared" si="151"/>
        <v>0</v>
      </c>
      <c r="V846" s="52">
        <f t="shared" si="151"/>
        <v>0</v>
      </c>
      <c r="W846" s="53">
        <f t="shared" si="152"/>
        <v>0</v>
      </c>
      <c r="X846" s="54">
        <f t="shared" si="153"/>
        <v>0</v>
      </c>
      <c r="Y846" s="55">
        <f t="shared" si="154"/>
        <v>0</v>
      </c>
      <c r="Z846" s="56"/>
    </row>
    <row r="847" spans="1:26" s="2" customFormat="1" ht="29.25" customHeight="1" thickBot="1" x14ac:dyDescent="0.3">
      <c r="A847" s="144" t="s">
        <v>47</v>
      </c>
      <c r="B847" s="145"/>
      <c r="C847" s="81">
        <f>C834</f>
        <v>546560</v>
      </c>
      <c r="D847" s="81">
        <f>D834</f>
        <v>2220</v>
      </c>
      <c r="E847" s="82">
        <f>SUM(E834:E846)</f>
        <v>7</v>
      </c>
      <c r="F847" s="83">
        <f>SUM(F834:F846)</f>
        <v>448570.7</v>
      </c>
      <c r="G847" s="82">
        <f>SUM(G834:G846)</f>
        <v>1</v>
      </c>
      <c r="H847" s="83">
        <f>SUM(H834:H846)</f>
        <v>20153.5</v>
      </c>
      <c r="I847" s="82">
        <f t="shared" ref="I847:V847" si="155">SUM(I834:I846)</f>
        <v>19</v>
      </c>
      <c r="J847" s="83">
        <f t="shared" si="155"/>
        <v>526406.5</v>
      </c>
      <c r="K847" s="82">
        <f t="shared" si="155"/>
        <v>20</v>
      </c>
      <c r="L847" s="83">
        <f t="shared" si="155"/>
        <v>546560</v>
      </c>
      <c r="M847" s="82">
        <f t="shared" si="155"/>
        <v>0</v>
      </c>
      <c r="N847" s="84">
        <f t="shared" si="155"/>
        <v>0</v>
      </c>
      <c r="O847" s="85">
        <f t="shared" si="155"/>
        <v>0</v>
      </c>
      <c r="P847" s="86">
        <f t="shared" si="155"/>
        <v>0</v>
      </c>
      <c r="Q847" s="85">
        <f t="shared" si="155"/>
        <v>1</v>
      </c>
      <c r="R847" s="87">
        <f t="shared" si="155"/>
        <v>19780</v>
      </c>
      <c r="S847" s="85">
        <f t="shared" si="155"/>
        <v>19</v>
      </c>
      <c r="T847" s="87">
        <f t="shared" si="155"/>
        <v>524560</v>
      </c>
      <c r="U847" s="85">
        <f t="shared" si="155"/>
        <v>20</v>
      </c>
      <c r="V847" s="87">
        <f t="shared" si="155"/>
        <v>544340</v>
      </c>
      <c r="W847" s="88">
        <f>IFERROR(R847/H847,0)</f>
        <v>0.98146723894112686</v>
      </c>
      <c r="X847" s="89">
        <f t="shared" si="153"/>
        <v>0.99649225455992663</v>
      </c>
      <c r="Y847" s="89">
        <f t="shared" si="154"/>
        <v>0.99593823185011709</v>
      </c>
    </row>
    <row r="848" spans="1:26" s="2" customFormat="1" ht="29.25" customHeight="1" thickBot="1" x14ac:dyDescent="0.45">
      <c r="A848" s="90"/>
      <c r="B848" s="90"/>
      <c r="C848" s="91"/>
      <c r="D848" s="91"/>
      <c r="E848" s="92"/>
      <c r="F848" s="91"/>
      <c r="G848" s="92"/>
      <c r="H848" s="93"/>
      <c r="I848" s="94"/>
      <c r="J848" s="93"/>
      <c r="K848" s="95"/>
      <c r="L848" s="93"/>
      <c r="M848" s="94"/>
      <c r="N848" s="93"/>
      <c r="O848" s="94"/>
      <c r="P848" s="93"/>
      <c r="Q848" s="94"/>
      <c r="R848" s="93"/>
      <c r="S848" s="94"/>
      <c r="T848" s="96" t="s">
        <v>48</v>
      </c>
      <c r="U848" s="97">
        <v>4.2549000000000001</v>
      </c>
      <c r="V848" s="98">
        <f>V847/U848</f>
        <v>127932.50135138311</v>
      </c>
      <c r="W848" s="99"/>
      <c r="X848" s="99"/>
      <c r="Y848" s="100"/>
    </row>
    <row r="849" spans="1:38" s="2" customFormat="1" ht="15.75" thickTop="1" x14ac:dyDescent="0.25">
      <c r="A849" s="146" t="s">
        <v>49</v>
      </c>
      <c r="B849" s="147"/>
      <c r="C849" s="147"/>
      <c r="D849" s="147"/>
      <c r="E849" s="147"/>
      <c r="F849" s="147"/>
      <c r="G849" s="147"/>
      <c r="H849" s="147"/>
      <c r="I849" s="147"/>
      <c r="J849" s="147"/>
      <c r="K849" s="147"/>
      <c r="L849" s="147"/>
      <c r="M849" s="147"/>
      <c r="N849" s="147"/>
      <c r="O849" s="148"/>
      <c r="P849" s="106"/>
      <c r="U849" s="7"/>
    </row>
    <row r="850" spans="1:38" s="2" customFormat="1" ht="18.75" x14ac:dyDescent="0.3">
      <c r="A850" s="149"/>
      <c r="B850" s="150"/>
      <c r="C850" s="150"/>
      <c r="D850" s="150"/>
      <c r="E850" s="150"/>
      <c r="F850" s="150"/>
      <c r="G850" s="150"/>
      <c r="H850" s="150"/>
      <c r="I850" s="150"/>
      <c r="J850" s="150"/>
      <c r="K850" s="150"/>
      <c r="L850" s="150"/>
      <c r="M850" s="150"/>
      <c r="N850" s="150"/>
      <c r="O850" s="151"/>
      <c r="P850" s="106"/>
      <c r="T850" s="101"/>
      <c r="U850" s="7"/>
    </row>
    <row r="851" spans="1:38" s="2" customFormat="1" ht="15.75" x14ac:dyDescent="0.25">
      <c r="A851" s="149"/>
      <c r="B851" s="150"/>
      <c r="C851" s="150"/>
      <c r="D851" s="150"/>
      <c r="E851" s="150"/>
      <c r="F851" s="150"/>
      <c r="G851" s="150"/>
      <c r="H851" s="150"/>
      <c r="I851" s="150"/>
      <c r="J851" s="150"/>
      <c r="K851" s="150"/>
      <c r="L851" s="150"/>
      <c r="M851" s="150"/>
      <c r="N851" s="150"/>
      <c r="O851" s="151"/>
      <c r="P851" s="106"/>
      <c r="S851" s="102"/>
      <c r="T851" s="103"/>
      <c r="U851" s="7"/>
    </row>
    <row r="852" spans="1:38" s="2" customFormat="1" ht="15.75" x14ac:dyDescent="0.25">
      <c r="A852" s="149"/>
      <c r="B852" s="150"/>
      <c r="C852" s="150"/>
      <c r="D852" s="150"/>
      <c r="E852" s="150"/>
      <c r="F852" s="150"/>
      <c r="G852" s="150"/>
      <c r="H852" s="150"/>
      <c r="I852" s="150"/>
      <c r="J852" s="150"/>
      <c r="K852" s="150"/>
      <c r="L852" s="150"/>
      <c r="M852" s="150"/>
      <c r="N852" s="150"/>
      <c r="O852" s="151"/>
      <c r="P852" s="106"/>
      <c r="S852" s="102"/>
      <c r="T852" s="104"/>
      <c r="U852" s="7"/>
    </row>
    <row r="853" spans="1:38" s="2" customFormat="1" ht="15.75" x14ac:dyDescent="0.25">
      <c r="A853" s="149"/>
      <c r="B853" s="150"/>
      <c r="C853" s="150"/>
      <c r="D853" s="150"/>
      <c r="E853" s="150"/>
      <c r="F853" s="150"/>
      <c r="G853" s="150"/>
      <c r="H853" s="150"/>
      <c r="I853" s="150"/>
      <c r="J853" s="150"/>
      <c r="K853" s="150"/>
      <c r="L853" s="150"/>
      <c r="M853" s="150"/>
      <c r="N853" s="150"/>
      <c r="O853" s="151"/>
      <c r="P853" s="106"/>
      <c r="S853" s="102"/>
      <c r="T853" s="104"/>
      <c r="U853" s="7"/>
    </row>
    <row r="854" spans="1:38" s="2" customFormat="1" ht="15.75" x14ac:dyDescent="0.25">
      <c r="A854" s="149"/>
      <c r="B854" s="150"/>
      <c r="C854" s="150"/>
      <c r="D854" s="150"/>
      <c r="E854" s="150"/>
      <c r="F854" s="150"/>
      <c r="G854" s="150"/>
      <c r="H854" s="150"/>
      <c r="I854" s="150"/>
      <c r="J854" s="150"/>
      <c r="K854" s="150"/>
      <c r="L854" s="150"/>
      <c r="M854" s="150"/>
      <c r="N854" s="150"/>
      <c r="O854" s="151"/>
      <c r="P854" s="106"/>
      <c r="S854" s="102"/>
      <c r="T854" s="104"/>
      <c r="U854" s="7"/>
    </row>
    <row r="855" spans="1:38" s="2" customFormat="1" ht="15.75" x14ac:dyDescent="0.25">
      <c r="A855" s="149"/>
      <c r="B855" s="150"/>
      <c r="C855" s="150"/>
      <c r="D855" s="150"/>
      <c r="E855" s="150"/>
      <c r="F855" s="150"/>
      <c r="G855" s="150"/>
      <c r="H855" s="150"/>
      <c r="I855" s="150"/>
      <c r="J855" s="150"/>
      <c r="K855" s="150"/>
      <c r="L855" s="150"/>
      <c r="M855" s="150"/>
      <c r="N855" s="150"/>
      <c r="O855" s="151"/>
      <c r="P855" s="106"/>
      <c r="S855" s="102"/>
      <c r="T855" s="105"/>
      <c r="U855" s="7"/>
    </row>
    <row r="856" spans="1:38" s="2" customFormat="1" x14ac:dyDescent="0.25">
      <c r="A856" s="149"/>
      <c r="B856" s="150"/>
      <c r="C856" s="150"/>
      <c r="D856" s="150"/>
      <c r="E856" s="150"/>
      <c r="F856" s="150"/>
      <c r="G856" s="150"/>
      <c r="H856" s="150"/>
      <c r="I856" s="150"/>
      <c r="J856" s="150"/>
      <c r="K856" s="150"/>
      <c r="L856" s="150"/>
      <c r="M856" s="150"/>
      <c r="N856" s="150"/>
      <c r="O856" s="151"/>
      <c r="P856" s="106"/>
      <c r="U856" s="7"/>
    </row>
    <row r="857" spans="1:38" s="2" customFormat="1" ht="15.75" thickBot="1" x14ac:dyDescent="0.3">
      <c r="A857" s="152"/>
      <c r="B857" s="153"/>
      <c r="C857" s="153"/>
      <c r="D857" s="153"/>
      <c r="E857" s="153"/>
      <c r="F857" s="153"/>
      <c r="G857" s="153"/>
      <c r="H857" s="153"/>
      <c r="I857" s="153"/>
      <c r="J857" s="153"/>
      <c r="K857" s="153"/>
      <c r="L857" s="153"/>
      <c r="M857" s="153"/>
      <c r="N857" s="153"/>
      <c r="O857" s="154"/>
      <c r="P857" s="106"/>
      <c r="U857" s="7"/>
    </row>
    <row r="858" spans="1:38" s="2" customFormat="1" ht="15.75" thickTop="1" x14ac:dyDescent="0.25">
      <c r="E858" s="1"/>
      <c r="F858" s="1"/>
      <c r="K858" s="7"/>
      <c r="U858" s="7"/>
    </row>
    <row r="861" spans="1:38" s="2" customFormat="1" ht="26.25" x14ac:dyDescent="0.4">
      <c r="A861" s="12"/>
      <c r="B861" s="13" t="s">
        <v>75</v>
      </c>
      <c r="C861" s="14"/>
      <c r="D861" s="14"/>
      <c r="E861" s="15"/>
      <c r="F861" s="16"/>
      <c r="G861" s="14"/>
      <c r="H861" s="17"/>
      <c r="I861" s="18"/>
      <c r="J861" s="17"/>
      <c r="K861" s="18"/>
      <c r="L861" s="17"/>
      <c r="M861" s="18"/>
      <c r="N861" s="17"/>
      <c r="O861" s="14"/>
      <c r="P861" s="17"/>
      <c r="Q861" s="14"/>
      <c r="R861" s="17"/>
      <c r="S861" s="18"/>
      <c r="T861" s="17"/>
      <c r="U861" s="14"/>
      <c r="V861" s="17"/>
      <c r="W861" s="17"/>
      <c r="X861" s="18"/>
      <c r="Y861" s="17"/>
      <c r="Z861" s="17"/>
      <c r="AA861" s="18"/>
      <c r="AB861" s="14"/>
      <c r="AC861" s="14"/>
      <c r="AD861" s="14"/>
      <c r="AE861" s="14"/>
      <c r="AF861" s="14"/>
      <c r="AG861" s="18"/>
      <c r="AH861" s="14"/>
      <c r="AI861" s="14"/>
      <c r="AJ861" s="14"/>
      <c r="AK861" s="14"/>
      <c r="AL861" s="14"/>
    </row>
    <row r="862" spans="1:38" ht="15.75" thickBot="1" x14ac:dyDescent="0.3"/>
    <row r="863" spans="1:38" s="2" customFormat="1" ht="52.5" customHeight="1" thickBot="1" x14ac:dyDescent="0.3">
      <c r="A863" s="124" t="s">
        <v>3</v>
      </c>
      <c r="B863" s="125"/>
      <c r="C863" s="128" t="s">
        <v>32</v>
      </c>
      <c r="D863" s="129"/>
      <c r="E863" s="130" t="s">
        <v>0</v>
      </c>
      <c r="F863" s="131"/>
      <c r="G863" s="132" t="s">
        <v>1</v>
      </c>
      <c r="H863" s="132"/>
      <c r="I863" s="132"/>
      <c r="J863" s="132"/>
      <c r="K863" s="132"/>
      <c r="L863" s="133"/>
      <c r="M863" s="134" t="s">
        <v>33</v>
      </c>
      <c r="N863" s="135"/>
      <c r="O863" s="135"/>
      <c r="P863" s="136"/>
      <c r="Q863" s="137" t="s">
        <v>34</v>
      </c>
      <c r="R863" s="138"/>
      <c r="S863" s="138"/>
      <c r="T863" s="138"/>
      <c r="U863" s="138"/>
      <c r="V863" s="139"/>
      <c r="W863" s="107" t="s">
        <v>35</v>
      </c>
      <c r="X863" s="108"/>
      <c r="Y863" s="109"/>
    </row>
    <row r="864" spans="1:38" s="2" customFormat="1" ht="52.5" customHeight="1" thickBot="1" x14ac:dyDescent="0.3">
      <c r="A864" s="126"/>
      <c r="B864" s="127"/>
      <c r="C864" s="110" t="s">
        <v>36</v>
      </c>
      <c r="D864" s="112" t="s">
        <v>37</v>
      </c>
      <c r="E864" s="114" t="s">
        <v>4</v>
      </c>
      <c r="F864" s="114" t="s">
        <v>5</v>
      </c>
      <c r="G864" s="116" t="s">
        <v>6</v>
      </c>
      <c r="H864" s="118" t="s">
        <v>7</v>
      </c>
      <c r="I864" s="118" t="s">
        <v>8</v>
      </c>
      <c r="J864" s="120" t="s">
        <v>9</v>
      </c>
      <c r="K864" s="122" t="s">
        <v>2</v>
      </c>
      <c r="L864" s="123"/>
      <c r="M864" s="140" t="s">
        <v>38</v>
      </c>
      <c r="N864" s="141"/>
      <c r="O864" s="140" t="s">
        <v>39</v>
      </c>
      <c r="P864" s="141"/>
      <c r="Q864" s="142" t="s">
        <v>40</v>
      </c>
      <c r="R864" s="143"/>
      <c r="S864" s="138" t="s">
        <v>41</v>
      </c>
      <c r="T864" s="139"/>
      <c r="U864" s="137" t="s">
        <v>2</v>
      </c>
      <c r="V864" s="139"/>
      <c r="W864" s="155" t="s">
        <v>42</v>
      </c>
      <c r="X864" s="157" t="s">
        <v>43</v>
      </c>
      <c r="Y864" s="109" t="s">
        <v>44</v>
      </c>
    </row>
    <row r="865" spans="1:26" s="2" customFormat="1" ht="139.5" customHeight="1" thickBot="1" x14ac:dyDescent="0.3">
      <c r="A865" s="126"/>
      <c r="B865" s="127"/>
      <c r="C865" s="111"/>
      <c r="D865" s="113"/>
      <c r="E865" s="115"/>
      <c r="F865" s="115"/>
      <c r="G865" s="117"/>
      <c r="H865" s="119"/>
      <c r="I865" s="119"/>
      <c r="J865" s="121"/>
      <c r="K865" s="19" t="s">
        <v>10</v>
      </c>
      <c r="L865" s="20" t="s">
        <v>11</v>
      </c>
      <c r="M865" s="21" t="s">
        <v>12</v>
      </c>
      <c r="N865" s="22" t="s">
        <v>13</v>
      </c>
      <c r="O865" s="21" t="s">
        <v>14</v>
      </c>
      <c r="P865" s="22" t="s">
        <v>15</v>
      </c>
      <c r="Q865" s="23" t="s">
        <v>6</v>
      </c>
      <c r="R865" s="24" t="s">
        <v>7</v>
      </c>
      <c r="S865" s="25" t="s">
        <v>16</v>
      </c>
      <c r="T865" s="26" t="s">
        <v>17</v>
      </c>
      <c r="U865" s="27" t="s">
        <v>18</v>
      </c>
      <c r="V865" s="28" t="s">
        <v>19</v>
      </c>
      <c r="W865" s="156"/>
      <c r="X865" s="158"/>
      <c r="Y865" s="159"/>
    </row>
    <row r="866" spans="1:26" s="2" customFormat="1" ht="38.25" customHeight="1" thickBot="1" x14ac:dyDescent="0.3">
      <c r="A866" s="160">
        <v>1</v>
      </c>
      <c r="B866" s="161"/>
      <c r="C866" s="29">
        <v>2</v>
      </c>
      <c r="D866" s="30">
        <v>3</v>
      </c>
      <c r="E866" s="31">
        <v>4</v>
      </c>
      <c r="F866" s="32">
        <v>5</v>
      </c>
      <c r="G866" s="33">
        <v>6</v>
      </c>
      <c r="H866" s="34">
        <v>7</v>
      </c>
      <c r="I866" s="34">
        <v>8</v>
      </c>
      <c r="J866" s="34">
        <v>9</v>
      </c>
      <c r="K866" s="34">
        <v>10</v>
      </c>
      <c r="L866" s="34">
        <v>11</v>
      </c>
      <c r="M866" s="35">
        <v>12</v>
      </c>
      <c r="N866" s="35">
        <v>13</v>
      </c>
      <c r="O866" s="35">
        <v>14</v>
      </c>
      <c r="P866" s="35">
        <v>15</v>
      </c>
      <c r="Q866" s="36">
        <v>16</v>
      </c>
      <c r="R866" s="36">
        <v>17</v>
      </c>
      <c r="S866" s="36">
        <v>18</v>
      </c>
      <c r="T866" s="36">
        <v>19</v>
      </c>
      <c r="U866" s="36">
        <v>20</v>
      </c>
      <c r="V866" s="36">
        <v>21</v>
      </c>
      <c r="W866" s="37">
        <v>22</v>
      </c>
      <c r="X866" s="37">
        <v>23</v>
      </c>
      <c r="Y866" s="38">
        <v>24</v>
      </c>
    </row>
    <row r="867" spans="1:26" s="2" customFormat="1" ht="108.75" customHeight="1" x14ac:dyDescent="0.25">
      <c r="A867" s="39">
        <v>1</v>
      </c>
      <c r="B867" s="40" t="s">
        <v>45</v>
      </c>
      <c r="C867" s="162">
        <f>L880</f>
        <v>453963.5</v>
      </c>
      <c r="D867" s="164">
        <f>C867-V880</f>
        <v>24103.699999999953</v>
      </c>
      <c r="E867" s="41"/>
      <c r="F867" s="42"/>
      <c r="G867" s="43"/>
      <c r="H867" s="44"/>
      <c r="I867" s="43"/>
      <c r="J867" s="45"/>
      <c r="K867" s="46">
        <f>G867+I867</f>
        <v>0</v>
      </c>
      <c r="L867" s="47">
        <f>H867+J867</f>
        <v>0</v>
      </c>
      <c r="M867" s="48"/>
      <c r="N867" s="49"/>
      <c r="O867" s="48"/>
      <c r="P867" s="49"/>
      <c r="Q867" s="50"/>
      <c r="R867" s="51"/>
      <c r="S867" s="50"/>
      <c r="T867" s="51"/>
      <c r="U867" s="46">
        <f>Q867+S867</f>
        <v>0</v>
      </c>
      <c r="V867" s="52">
        <f>R867+T867</f>
        <v>0</v>
      </c>
      <c r="W867" s="53">
        <f>IFERROR(R867/H867,0)</f>
        <v>0</v>
      </c>
      <c r="X867" s="54">
        <f>IFERROR((T867+P867)/J867,0)</f>
        <v>0</v>
      </c>
      <c r="Y867" s="55">
        <f>IFERROR((V867+P867)/L867,0)</f>
        <v>0</v>
      </c>
      <c r="Z867" s="56"/>
    </row>
    <row r="868" spans="1:26" s="2" customFormat="1" ht="87" customHeight="1" x14ac:dyDescent="0.25">
      <c r="A868" s="57">
        <v>2</v>
      </c>
      <c r="B868" s="58" t="s">
        <v>29</v>
      </c>
      <c r="C868" s="162"/>
      <c r="D868" s="164"/>
      <c r="E868" s="59">
        <v>0</v>
      </c>
      <c r="F868" s="60">
        <v>0</v>
      </c>
      <c r="G868" s="61">
        <v>0</v>
      </c>
      <c r="H868" s="62">
        <v>0</v>
      </c>
      <c r="I868" s="61">
        <v>8</v>
      </c>
      <c r="J868" s="63">
        <v>169000</v>
      </c>
      <c r="K868" s="46">
        <f t="shared" ref="K868:L879" si="156">G868+I868</f>
        <v>8</v>
      </c>
      <c r="L868" s="47">
        <f t="shared" si="156"/>
        <v>169000</v>
      </c>
      <c r="M868" s="64">
        <v>0</v>
      </c>
      <c r="N868" s="65">
        <v>0</v>
      </c>
      <c r="O868" s="64">
        <v>0</v>
      </c>
      <c r="P868" s="65">
        <v>0</v>
      </c>
      <c r="Q868" s="66">
        <v>0</v>
      </c>
      <c r="R868" s="67">
        <v>0</v>
      </c>
      <c r="S868" s="66">
        <v>8</v>
      </c>
      <c r="T868" s="67">
        <v>162865.01999999999</v>
      </c>
      <c r="U868" s="46">
        <f t="shared" ref="U868:V879" si="157">Q868+S868</f>
        <v>8</v>
      </c>
      <c r="V868" s="52">
        <f>R868+T868</f>
        <v>162865.01999999999</v>
      </c>
      <c r="W868" s="53">
        <f t="shared" ref="W868:W879" si="158">IFERROR(R868/H868,0)</f>
        <v>0</v>
      </c>
      <c r="X868" s="54">
        <f t="shared" ref="X868:X880" si="159">IFERROR((T868+P868)/J868,0)</f>
        <v>0.96369834319526626</v>
      </c>
      <c r="Y868" s="55">
        <f t="shared" ref="Y868:Y880" si="160">IFERROR((V868+P868)/L868,0)</f>
        <v>0.96369834319526626</v>
      </c>
      <c r="Z868" s="56"/>
    </row>
    <row r="869" spans="1:26" s="2" customFormat="1" ht="85.5" customHeight="1" x14ac:dyDescent="0.25">
      <c r="A869" s="57">
        <v>3</v>
      </c>
      <c r="B869" s="58" t="s">
        <v>26</v>
      </c>
      <c r="C869" s="162"/>
      <c r="D869" s="164"/>
      <c r="E869" s="59"/>
      <c r="F869" s="60"/>
      <c r="G869" s="61"/>
      <c r="H869" s="62"/>
      <c r="I869" s="61"/>
      <c r="J869" s="63"/>
      <c r="K869" s="46">
        <f t="shared" si="156"/>
        <v>0</v>
      </c>
      <c r="L869" s="47">
        <f t="shared" si="156"/>
        <v>0</v>
      </c>
      <c r="M869" s="64"/>
      <c r="N869" s="65"/>
      <c r="O869" s="64"/>
      <c r="P869" s="65"/>
      <c r="Q869" s="66"/>
      <c r="R869" s="67"/>
      <c r="S869" s="66"/>
      <c r="T869" s="67"/>
      <c r="U869" s="46">
        <f t="shared" si="157"/>
        <v>0</v>
      </c>
      <c r="V869" s="52">
        <f t="shared" si="157"/>
        <v>0</v>
      </c>
      <c r="W869" s="53">
        <f t="shared" si="158"/>
        <v>0</v>
      </c>
      <c r="X869" s="54">
        <f t="shared" si="159"/>
        <v>0</v>
      </c>
      <c r="Y869" s="55">
        <f t="shared" si="160"/>
        <v>0</v>
      </c>
      <c r="Z869" s="56"/>
    </row>
    <row r="870" spans="1:26" s="2" customFormat="1" ht="137.25" customHeight="1" x14ac:dyDescent="0.25">
      <c r="A870" s="57">
        <v>4</v>
      </c>
      <c r="B870" s="58" t="s">
        <v>20</v>
      </c>
      <c r="C870" s="162"/>
      <c r="D870" s="164"/>
      <c r="E870" s="59"/>
      <c r="F870" s="60"/>
      <c r="G870" s="61"/>
      <c r="H870" s="62"/>
      <c r="I870" s="61"/>
      <c r="J870" s="63"/>
      <c r="K870" s="46">
        <f t="shared" si="156"/>
        <v>0</v>
      </c>
      <c r="L870" s="47">
        <f t="shared" si="156"/>
        <v>0</v>
      </c>
      <c r="M870" s="64"/>
      <c r="N870" s="65"/>
      <c r="O870" s="64"/>
      <c r="P870" s="65"/>
      <c r="Q870" s="66"/>
      <c r="R870" s="67"/>
      <c r="S870" s="66"/>
      <c r="T870" s="67"/>
      <c r="U870" s="46">
        <f t="shared" si="157"/>
        <v>0</v>
      </c>
      <c r="V870" s="52">
        <f t="shared" si="157"/>
        <v>0</v>
      </c>
      <c r="W870" s="53">
        <f t="shared" si="158"/>
        <v>0</v>
      </c>
      <c r="X870" s="54">
        <f t="shared" si="159"/>
        <v>0</v>
      </c>
      <c r="Y870" s="55">
        <f t="shared" si="160"/>
        <v>0</v>
      </c>
      <c r="Z870" s="56"/>
    </row>
    <row r="871" spans="1:26" s="2" customFormat="1" ht="171.75" customHeight="1" x14ac:dyDescent="0.25">
      <c r="A871" s="57">
        <v>5</v>
      </c>
      <c r="B871" s="58" t="s">
        <v>30</v>
      </c>
      <c r="C871" s="162"/>
      <c r="D871" s="164"/>
      <c r="E871" s="59">
        <v>6</v>
      </c>
      <c r="F871" s="60">
        <v>179447.5</v>
      </c>
      <c r="G871" s="61">
        <v>2</v>
      </c>
      <c r="H871" s="62">
        <v>100093.5</v>
      </c>
      <c r="I871" s="61">
        <v>4</v>
      </c>
      <c r="J871" s="63">
        <v>184870</v>
      </c>
      <c r="K871" s="46">
        <f t="shared" si="156"/>
        <v>6</v>
      </c>
      <c r="L871" s="47">
        <f t="shared" si="156"/>
        <v>284963.5</v>
      </c>
      <c r="M871" s="64">
        <v>0</v>
      </c>
      <c r="N871" s="65">
        <v>0</v>
      </c>
      <c r="O871" s="64">
        <v>0</v>
      </c>
      <c r="P871" s="65">
        <v>0</v>
      </c>
      <c r="Q871" s="66">
        <v>2</v>
      </c>
      <c r="R871" s="67">
        <v>98210</v>
      </c>
      <c r="S871" s="66">
        <v>4</v>
      </c>
      <c r="T871" s="67">
        <v>168784.78</v>
      </c>
      <c r="U871" s="46">
        <f t="shared" si="157"/>
        <v>6</v>
      </c>
      <c r="V871" s="52">
        <f t="shared" si="157"/>
        <v>266994.78000000003</v>
      </c>
      <c r="W871" s="53">
        <f t="shared" si="158"/>
        <v>0.9811825942743535</v>
      </c>
      <c r="X871" s="54">
        <f t="shared" si="159"/>
        <v>0.91299172391410177</v>
      </c>
      <c r="Y871" s="55">
        <f t="shared" si="160"/>
        <v>0.93694378402848089</v>
      </c>
      <c r="Z871" s="56"/>
    </row>
    <row r="872" spans="1:26" s="2" customFormat="1" ht="116.25" customHeight="1" x14ac:dyDescent="0.25">
      <c r="A872" s="57">
        <v>6</v>
      </c>
      <c r="B872" s="58" t="s">
        <v>21</v>
      </c>
      <c r="C872" s="162"/>
      <c r="D872" s="164"/>
      <c r="E872" s="59"/>
      <c r="F872" s="60"/>
      <c r="G872" s="61"/>
      <c r="H872" s="62"/>
      <c r="I872" s="61"/>
      <c r="J872" s="63"/>
      <c r="K872" s="46">
        <f t="shared" si="156"/>
        <v>0</v>
      </c>
      <c r="L872" s="47">
        <f t="shared" si="156"/>
        <v>0</v>
      </c>
      <c r="M872" s="64"/>
      <c r="N872" s="65"/>
      <c r="O872" s="64"/>
      <c r="P872" s="65"/>
      <c r="Q872" s="66"/>
      <c r="R872" s="67"/>
      <c r="S872" s="66"/>
      <c r="T872" s="67"/>
      <c r="U872" s="46">
        <f t="shared" si="157"/>
        <v>0</v>
      </c>
      <c r="V872" s="52">
        <f t="shared" si="157"/>
        <v>0</v>
      </c>
      <c r="W872" s="53">
        <f t="shared" si="158"/>
        <v>0</v>
      </c>
      <c r="X872" s="54">
        <f t="shared" si="159"/>
        <v>0</v>
      </c>
      <c r="Y872" s="55">
        <f t="shared" si="160"/>
        <v>0</v>
      </c>
      <c r="Z872" s="56"/>
    </row>
    <row r="873" spans="1:26" s="2" customFormat="1" ht="65.25" customHeight="1" x14ac:dyDescent="0.25">
      <c r="A873" s="57">
        <v>7</v>
      </c>
      <c r="B873" s="58" t="s">
        <v>28</v>
      </c>
      <c r="C873" s="162"/>
      <c r="D873" s="164"/>
      <c r="E873" s="59"/>
      <c r="F873" s="60"/>
      <c r="G873" s="61"/>
      <c r="H873" s="62"/>
      <c r="I873" s="61"/>
      <c r="J873" s="63"/>
      <c r="K873" s="46">
        <f t="shared" si="156"/>
        <v>0</v>
      </c>
      <c r="L873" s="47">
        <f t="shared" si="156"/>
        <v>0</v>
      </c>
      <c r="M873" s="64"/>
      <c r="N873" s="65"/>
      <c r="O873" s="64"/>
      <c r="P873" s="65"/>
      <c r="Q873" s="66"/>
      <c r="R873" s="67"/>
      <c r="S873" s="66"/>
      <c r="T873" s="67"/>
      <c r="U873" s="46">
        <f t="shared" si="157"/>
        <v>0</v>
      </c>
      <c r="V873" s="52">
        <f t="shared" si="157"/>
        <v>0</v>
      </c>
      <c r="W873" s="53">
        <f t="shared" si="158"/>
        <v>0</v>
      </c>
      <c r="X873" s="54">
        <f t="shared" si="159"/>
        <v>0</v>
      </c>
      <c r="Y873" s="55">
        <f t="shared" si="160"/>
        <v>0</v>
      </c>
      <c r="Z873" s="56"/>
    </row>
    <row r="874" spans="1:26" s="2" customFormat="1" ht="59.25" customHeight="1" x14ac:dyDescent="0.25">
      <c r="A874" s="57">
        <v>8</v>
      </c>
      <c r="B874" s="58" t="s">
        <v>46</v>
      </c>
      <c r="C874" s="162"/>
      <c r="D874" s="164"/>
      <c r="E874" s="59"/>
      <c r="F874" s="60"/>
      <c r="G874" s="61"/>
      <c r="H874" s="62"/>
      <c r="I874" s="61"/>
      <c r="J874" s="63"/>
      <c r="K874" s="46">
        <f t="shared" si="156"/>
        <v>0</v>
      </c>
      <c r="L874" s="47">
        <f t="shared" si="156"/>
        <v>0</v>
      </c>
      <c r="M874" s="64"/>
      <c r="N874" s="65"/>
      <c r="O874" s="64"/>
      <c r="P874" s="65"/>
      <c r="Q874" s="66"/>
      <c r="R874" s="67"/>
      <c r="S874" s="66"/>
      <c r="T874" s="67"/>
      <c r="U874" s="46">
        <f t="shared" si="157"/>
        <v>0</v>
      </c>
      <c r="V874" s="52">
        <f t="shared" si="157"/>
        <v>0</v>
      </c>
      <c r="W874" s="53">
        <f t="shared" si="158"/>
        <v>0</v>
      </c>
      <c r="X874" s="54">
        <f t="shared" si="159"/>
        <v>0</v>
      </c>
      <c r="Y874" s="55">
        <f t="shared" si="160"/>
        <v>0</v>
      </c>
      <c r="Z874" s="56"/>
    </row>
    <row r="875" spans="1:26" s="2" customFormat="1" ht="71.25" customHeight="1" x14ac:dyDescent="0.25">
      <c r="A875" s="57">
        <v>9</v>
      </c>
      <c r="B875" s="58" t="s">
        <v>22</v>
      </c>
      <c r="C875" s="162"/>
      <c r="D875" s="164"/>
      <c r="E875" s="59"/>
      <c r="F875" s="60"/>
      <c r="G875" s="61"/>
      <c r="H875" s="62"/>
      <c r="I875" s="61"/>
      <c r="J875" s="63"/>
      <c r="K875" s="46">
        <f t="shared" si="156"/>
        <v>0</v>
      </c>
      <c r="L875" s="47">
        <f t="shared" si="156"/>
        <v>0</v>
      </c>
      <c r="M875" s="64"/>
      <c r="N875" s="65"/>
      <c r="O875" s="64"/>
      <c r="P875" s="65"/>
      <c r="Q875" s="66"/>
      <c r="R875" s="67"/>
      <c r="S875" s="66"/>
      <c r="T875" s="67"/>
      <c r="U875" s="46">
        <f t="shared" si="157"/>
        <v>0</v>
      </c>
      <c r="V875" s="52">
        <f t="shared" si="157"/>
        <v>0</v>
      </c>
      <c r="W875" s="53">
        <f t="shared" si="158"/>
        <v>0</v>
      </c>
      <c r="X875" s="54">
        <f t="shared" si="159"/>
        <v>0</v>
      </c>
      <c r="Y875" s="55">
        <f t="shared" si="160"/>
        <v>0</v>
      </c>
      <c r="Z875" s="56"/>
    </row>
    <row r="876" spans="1:26" s="2" customFormat="1" ht="92.25" customHeight="1" x14ac:dyDescent="0.25">
      <c r="A876" s="57">
        <v>10</v>
      </c>
      <c r="B876" s="58" t="s">
        <v>23</v>
      </c>
      <c r="C876" s="162"/>
      <c r="D876" s="164"/>
      <c r="E876" s="59"/>
      <c r="F876" s="60"/>
      <c r="G876" s="61"/>
      <c r="H876" s="62"/>
      <c r="I876" s="61"/>
      <c r="J876" s="63"/>
      <c r="K876" s="46">
        <f t="shared" si="156"/>
        <v>0</v>
      </c>
      <c r="L876" s="47">
        <f t="shared" si="156"/>
        <v>0</v>
      </c>
      <c r="M876" s="64"/>
      <c r="N876" s="65"/>
      <c r="O876" s="64"/>
      <c r="P876" s="65"/>
      <c r="Q876" s="66"/>
      <c r="R876" s="67"/>
      <c r="S876" s="66"/>
      <c r="T876" s="67"/>
      <c r="U876" s="46">
        <f t="shared" si="157"/>
        <v>0</v>
      </c>
      <c r="V876" s="52">
        <f t="shared" si="157"/>
        <v>0</v>
      </c>
      <c r="W876" s="53">
        <f t="shared" si="158"/>
        <v>0</v>
      </c>
      <c r="X876" s="54">
        <f t="shared" si="159"/>
        <v>0</v>
      </c>
      <c r="Y876" s="55">
        <f t="shared" si="160"/>
        <v>0</v>
      </c>
      <c r="Z876" s="56"/>
    </row>
    <row r="877" spans="1:26" s="2" customFormat="1" ht="153.75" customHeight="1" x14ac:dyDescent="0.25">
      <c r="A877" s="57">
        <v>11</v>
      </c>
      <c r="B877" s="58" t="s">
        <v>24</v>
      </c>
      <c r="C877" s="162"/>
      <c r="D877" s="164"/>
      <c r="E877" s="59"/>
      <c r="F877" s="60"/>
      <c r="G877" s="61"/>
      <c r="H877" s="62"/>
      <c r="I877" s="61"/>
      <c r="J877" s="63"/>
      <c r="K877" s="46">
        <f t="shared" si="156"/>
        <v>0</v>
      </c>
      <c r="L877" s="47">
        <f t="shared" si="156"/>
        <v>0</v>
      </c>
      <c r="M877" s="64"/>
      <c r="N877" s="65"/>
      <c r="O877" s="64"/>
      <c r="P877" s="65"/>
      <c r="Q877" s="66"/>
      <c r="R877" s="67"/>
      <c r="S877" s="66"/>
      <c r="T877" s="67"/>
      <c r="U877" s="46">
        <f t="shared" si="157"/>
        <v>0</v>
      </c>
      <c r="V877" s="52">
        <f t="shared" si="157"/>
        <v>0</v>
      </c>
      <c r="W877" s="53">
        <f t="shared" si="158"/>
        <v>0</v>
      </c>
      <c r="X877" s="54">
        <f t="shared" si="159"/>
        <v>0</v>
      </c>
      <c r="Y877" s="55">
        <f t="shared" si="160"/>
        <v>0</v>
      </c>
      <c r="Z877" s="56"/>
    </row>
    <row r="878" spans="1:26" s="2" customFormat="1" ht="87" customHeight="1" x14ac:dyDescent="0.25">
      <c r="A878" s="57">
        <v>12</v>
      </c>
      <c r="B878" s="58" t="s">
        <v>27</v>
      </c>
      <c r="C878" s="162"/>
      <c r="D878" s="164"/>
      <c r="E878" s="59"/>
      <c r="F878" s="60"/>
      <c r="G878" s="61"/>
      <c r="H878" s="62"/>
      <c r="I878" s="61"/>
      <c r="J878" s="63"/>
      <c r="K878" s="46">
        <f t="shared" si="156"/>
        <v>0</v>
      </c>
      <c r="L878" s="47">
        <f t="shared" si="156"/>
        <v>0</v>
      </c>
      <c r="M878" s="64"/>
      <c r="N878" s="65"/>
      <c r="O878" s="64"/>
      <c r="P878" s="65"/>
      <c r="Q878" s="66"/>
      <c r="R878" s="67"/>
      <c r="S878" s="66"/>
      <c r="T878" s="67"/>
      <c r="U878" s="46">
        <f t="shared" si="157"/>
        <v>0</v>
      </c>
      <c r="V878" s="52">
        <f t="shared" si="157"/>
        <v>0</v>
      </c>
      <c r="W878" s="53">
        <f t="shared" si="158"/>
        <v>0</v>
      </c>
      <c r="X878" s="54">
        <f t="shared" si="159"/>
        <v>0</v>
      </c>
      <c r="Y878" s="55">
        <f t="shared" si="160"/>
        <v>0</v>
      </c>
      <c r="Z878" s="56"/>
    </row>
    <row r="879" spans="1:26" s="2" customFormat="1" ht="62.25" customHeight="1" thickBot="1" x14ac:dyDescent="0.3">
      <c r="A879" s="68">
        <v>13</v>
      </c>
      <c r="B879" s="69" t="s">
        <v>25</v>
      </c>
      <c r="C879" s="163"/>
      <c r="D879" s="165"/>
      <c r="E879" s="70"/>
      <c r="F879" s="71"/>
      <c r="G879" s="72"/>
      <c r="H879" s="73"/>
      <c r="I879" s="72"/>
      <c r="J879" s="74"/>
      <c r="K879" s="75">
        <f t="shared" si="156"/>
        <v>0</v>
      </c>
      <c r="L879" s="76">
        <f t="shared" si="156"/>
        <v>0</v>
      </c>
      <c r="M879" s="77"/>
      <c r="N879" s="78"/>
      <c r="O879" s="77"/>
      <c r="P879" s="78"/>
      <c r="Q879" s="79"/>
      <c r="R879" s="80"/>
      <c r="S879" s="79"/>
      <c r="T879" s="80"/>
      <c r="U879" s="46">
        <f t="shared" si="157"/>
        <v>0</v>
      </c>
      <c r="V879" s="52">
        <f t="shared" si="157"/>
        <v>0</v>
      </c>
      <c r="W879" s="53">
        <f t="shared" si="158"/>
        <v>0</v>
      </c>
      <c r="X879" s="54">
        <f t="shared" si="159"/>
        <v>0</v>
      </c>
      <c r="Y879" s="55">
        <f t="shared" si="160"/>
        <v>0</v>
      </c>
      <c r="Z879" s="56"/>
    </row>
    <row r="880" spans="1:26" s="2" customFormat="1" ht="29.25" customHeight="1" thickBot="1" x14ac:dyDescent="0.3">
      <c r="A880" s="144" t="s">
        <v>47</v>
      </c>
      <c r="B880" s="145"/>
      <c r="C880" s="81">
        <f>C867</f>
        <v>453963.5</v>
      </c>
      <c r="D880" s="81">
        <f>D867</f>
        <v>24103.699999999953</v>
      </c>
      <c r="E880" s="82">
        <f>SUM(E867:E879)</f>
        <v>6</v>
      </c>
      <c r="F880" s="83">
        <f>SUM(F867:F879)</f>
        <v>179447.5</v>
      </c>
      <c r="G880" s="82">
        <f>SUM(G867:G879)</f>
        <v>2</v>
      </c>
      <c r="H880" s="83">
        <f>SUM(H867:H879)</f>
        <v>100093.5</v>
      </c>
      <c r="I880" s="82">
        <f t="shared" ref="I880:V880" si="161">SUM(I867:I879)</f>
        <v>12</v>
      </c>
      <c r="J880" s="83">
        <f t="shared" si="161"/>
        <v>353870</v>
      </c>
      <c r="K880" s="82">
        <f t="shared" si="161"/>
        <v>14</v>
      </c>
      <c r="L880" s="83">
        <f t="shared" si="161"/>
        <v>453963.5</v>
      </c>
      <c r="M880" s="82">
        <f t="shared" si="161"/>
        <v>0</v>
      </c>
      <c r="N880" s="84">
        <f t="shared" si="161"/>
        <v>0</v>
      </c>
      <c r="O880" s="85">
        <f t="shared" si="161"/>
        <v>0</v>
      </c>
      <c r="P880" s="86">
        <f t="shared" si="161"/>
        <v>0</v>
      </c>
      <c r="Q880" s="85">
        <f t="shared" si="161"/>
        <v>2</v>
      </c>
      <c r="R880" s="87">
        <f t="shared" si="161"/>
        <v>98210</v>
      </c>
      <c r="S880" s="85">
        <f t="shared" si="161"/>
        <v>12</v>
      </c>
      <c r="T880" s="87">
        <f t="shared" si="161"/>
        <v>331649.8</v>
      </c>
      <c r="U880" s="85">
        <f t="shared" si="161"/>
        <v>14</v>
      </c>
      <c r="V880" s="87">
        <f t="shared" si="161"/>
        <v>429859.80000000005</v>
      </c>
      <c r="W880" s="88">
        <f>IFERROR(R880/H880,0)</f>
        <v>0.9811825942743535</v>
      </c>
      <c r="X880" s="89">
        <f t="shared" si="159"/>
        <v>0.93720801424251843</v>
      </c>
      <c r="Y880" s="89">
        <f t="shared" si="160"/>
        <v>0.94690388103889422</v>
      </c>
    </row>
    <row r="881" spans="1:38" s="2" customFormat="1" ht="29.25" customHeight="1" thickBot="1" x14ac:dyDescent="0.45">
      <c r="A881" s="90"/>
      <c r="B881" s="90"/>
      <c r="C881" s="91"/>
      <c r="D881" s="91"/>
      <c r="E881" s="92"/>
      <c r="F881" s="91"/>
      <c r="G881" s="92"/>
      <c r="H881" s="93"/>
      <c r="I881" s="94"/>
      <c r="J881" s="93"/>
      <c r="K881" s="95"/>
      <c r="L881" s="93"/>
      <c r="M881" s="94"/>
      <c r="N881" s="93"/>
      <c r="O881" s="94"/>
      <c r="P881" s="93"/>
      <c r="Q881" s="94"/>
      <c r="R881" s="93"/>
      <c r="S881" s="94"/>
      <c r="T881" s="96" t="s">
        <v>48</v>
      </c>
      <c r="U881" s="97">
        <v>4.2549000000000001</v>
      </c>
      <c r="V881" s="98">
        <f>V880/U881</f>
        <v>101027.00415990976</v>
      </c>
      <c r="W881" s="99"/>
      <c r="X881" s="99"/>
      <c r="Y881" s="100"/>
    </row>
    <row r="882" spans="1:38" s="2" customFormat="1" ht="15.75" thickTop="1" x14ac:dyDescent="0.25">
      <c r="A882" s="146" t="s">
        <v>49</v>
      </c>
      <c r="B882" s="147"/>
      <c r="C882" s="147"/>
      <c r="D882" s="147"/>
      <c r="E882" s="147"/>
      <c r="F882" s="147"/>
      <c r="G882" s="147"/>
      <c r="H882" s="147"/>
      <c r="I882" s="147"/>
      <c r="J882" s="147"/>
      <c r="K882" s="147"/>
      <c r="L882" s="147"/>
      <c r="M882" s="147"/>
      <c r="N882" s="147"/>
      <c r="O882" s="148"/>
      <c r="P882" s="106"/>
      <c r="U882" s="7"/>
    </row>
    <row r="883" spans="1:38" s="2" customFormat="1" ht="18.75" x14ac:dyDescent="0.3">
      <c r="A883" s="149"/>
      <c r="B883" s="150"/>
      <c r="C883" s="150"/>
      <c r="D883" s="150"/>
      <c r="E883" s="150"/>
      <c r="F883" s="150"/>
      <c r="G883" s="150"/>
      <c r="H883" s="150"/>
      <c r="I883" s="150"/>
      <c r="J883" s="150"/>
      <c r="K883" s="150"/>
      <c r="L883" s="150"/>
      <c r="M883" s="150"/>
      <c r="N883" s="150"/>
      <c r="O883" s="151"/>
      <c r="P883" s="106"/>
      <c r="T883" s="101"/>
      <c r="U883" s="7"/>
    </row>
    <row r="884" spans="1:38" s="2" customFormat="1" ht="15.75" x14ac:dyDescent="0.25">
      <c r="A884" s="149"/>
      <c r="B884" s="150"/>
      <c r="C884" s="150"/>
      <c r="D884" s="150"/>
      <c r="E884" s="150"/>
      <c r="F884" s="150"/>
      <c r="G884" s="150"/>
      <c r="H884" s="150"/>
      <c r="I884" s="150"/>
      <c r="J884" s="150"/>
      <c r="K884" s="150"/>
      <c r="L884" s="150"/>
      <c r="M884" s="150"/>
      <c r="N884" s="150"/>
      <c r="O884" s="151"/>
      <c r="P884" s="106"/>
      <c r="S884" s="102"/>
      <c r="T884" s="103"/>
      <c r="U884" s="7"/>
    </row>
    <row r="885" spans="1:38" s="2" customFormat="1" ht="15.75" x14ac:dyDescent="0.25">
      <c r="A885" s="149"/>
      <c r="B885" s="150"/>
      <c r="C885" s="150"/>
      <c r="D885" s="150"/>
      <c r="E885" s="150"/>
      <c r="F885" s="150"/>
      <c r="G885" s="150"/>
      <c r="H885" s="150"/>
      <c r="I885" s="150"/>
      <c r="J885" s="150"/>
      <c r="K885" s="150"/>
      <c r="L885" s="150"/>
      <c r="M885" s="150"/>
      <c r="N885" s="150"/>
      <c r="O885" s="151"/>
      <c r="P885" s="106"/>
      <c r="S885" s="102"/>
      <c r="T885" s="104"/>
      <c r="U885" s="7"/>
    </row>
    <row r="886" spans="1:38" s="2" customFormat="1" ht="15.75" x14ac:dyDescent="0.25">
      <c r="A886" s="149"/>
      <c r="B886" s="150"/>
      <c r="C886" s="150"/>
      <c r="D886" s="150"/>
      <c r="E886" s="150"/>
      <c r="F886" s="150"/>
      <c r="G886" s="150"/>
      <c r="H886" s="150"/>
      <c r="I886" s="150"/>
      <c r="J886" s="150"/>
      <c r="K886" s="150"/>
      <c r="L886" s="150"/>
      <c r="M886" s="150"/>
      <c r="N886" s="150"/>
      <c r="O886" s="151"/>
      <c r="P886" s="106"/>
      <c r="S886" s="102"/>
      <c r="T886" s="104"/>
      <c r="U886" s="7"/>
    </row>
    <row r="887" spans="1:38" s="2" customFormat="1" ht="15.75" x14ac:dyDescent="0.25">
      <c r="A887" s="149"/>
      <c r="B887" s="150"/>
      <c r="C887" s="150"/>
      <c r="D887" s="150"/>
      <c r="E887" s="150"/>
      <c r="F887" s="150"/>
      <c r="G887" s="150"/>
      <c r="H887" s="150"/>
      <c r="I887" s="150"/>
      <c r="J887" s="150"/>
      <c r="K887" s="150"/>
      <c r="L887" s="150"/>
      <c r="M887" s="150"/>
      <c r="N887" s="150"/>
      <c r="O887" s="151"/>
      <c r="P887" s="106"/>
      <c r="S887" s="102"/>
      <c r="T887" s="104"/>
      <c r="U887" s="7"/>
    </row>
    <row r="888" spans="1:38" s="2" customFormat="1" ht="15.75" x14ac:dyDescent="0.25">
      <c r="A888" s="149"/>
      <c r="B888" s="150"/>
      <c r="C888" s="150"/>
      <c r="D888" s="150"/>
      <c r="E888" s="150"/>
      <c r="F888" s="150"/>
      <c r="G888" s="150"/>
      <c r="H888" s="150"/>
      <c r="I888" s="150"/>
      <c r="J888" s="150"/>
      <c r="K888" s="150"/>
      <c r="L888" s="150"/>
      <c r="M888" s="150"/>
      <c r="N888" s="150"/>
      <c r="O888" s="151"/>
      <c r="P888" s="106"/>
      <c r="S888" s="102"/>
      <c r="T888" s="105"/>
      <c r="U888" s="7"/>
    </row>
    <row r="889" spans="1:38" s="2" customFormat="1" x14ac:dyDescent="0.25">
      <c r="A889" s="149"/>
      <c r="B889" s="150"/>
      <c r="C889" s="150"/>
      <c r="D889" s="150"/>
      <c r="E889" s="150"/>
      <c r="F889" s="150"/>
      <c r="G889" s="150"/>
      <c r="H889" s="150"/>
      <c r="I889" s="150"/>
      <c r="J889" s="150"/>
      <c r="K889" s="150"/>
      <c r="L889" s="150"/>
      <c r="M889" s="150"/>
      <c r="N889" s="150"/>
      <c r="O889" s="151"/>
      <c r="P889" s="106"/>
      <c r="U889" s="7"/>
    </row>
    <row r="890" spans="1:38" s="2" customFormat="1" ht="15.75" thickBot="1" x14ac:dyDescent="0.3">
      <c r="A890" s="152"/>
      <c r="B890" s="153"/>
      <c r="C890" s="153"/>
      <c r="D890" s="153"/>
      <c r="E890" s="153"/>
      <c r="F890" s="153"/>
      <c r="G890" s="153"/>
      <c r="H890" s="153"/>
      <c r="I890" s="153"/>
      <c r="J890" s="153"/>
      <c r="K890" s="153"/>
      <c r="L890" s="153"/>
      <c r="M890" s="153"/>
      <c r="N890" s="153"/>
      <c r="O890" s="154"/>
      <c r="P890" s="106"/>
      <c r="U890" s="7"/>
    </row>
    <row r="891" spans="1:38" s="2" customFormat="1" ht="15.75" thickTop="1" x14ac:dyDescent="0.25">
      <c r="E891" s="1"/>
      <c r="F891" s="1"/>
      <c r="K891" s="7"/>
      <c r="U891" s="7"/>
    </row>
    <row r="894" spans="1:38" s="2" customFormat="1" ht="26.25" x14ac:dyDescent="0.4">
      <c r="A894" s="12"/>
      <c r="B894" s="13" t="s">
        <v>76</v>
      </c>
      <c r="C894" s="14"/>
      <c r="D894" s="14"/>
      <c r="E894" s="15"/>
      <c r="F894" s="16"/>
      <c r="G894" s="14"/>
      <c r="H894" s="17"/>
      <c r="I894" s="18"/>
      <c r="J894" s="17"/>
      <c r="K894" s="18"/>
      <c r="L894" s="17"/>
      <c r="M894" s="18"/>
      <c r="N894" s="17"/>
      <c r="O894" s="14"/>
      <c r="P894" s="17"/>
      <c r="Q894" s="14"/>
      <c r="R894" s="17"/>
      <c r="S894" s="18"/>
      <c r="T894" s="17"/>
      <c r="U894" s="14"/>
      <c r="V894" s="17"/>
      <c r="W894" s="17"/>
      <c r="X894" s="18"/>
      <c r="Y894" s="17"/>
      <c r="Z894" s="17"/>
      <c r="AA894" s="18"/>
      <c r="AB894" s="14"/>
      <c r="AC894" s="14"/>
      <c r="AD894" s="14"/>
      <c r="AE894" s="14"/>
      <c r="AF894" s="14"/>
      <c r="AG894" s="18"/>
      <c r="AH894" s="14"/>
      <c r="AI894" s="14"/>
      <c r="AJ894" s="14"/>
      <c r="AK894" s="14"/>
      <c r="AL894" s="14"/>
    </row>
    <row r="895" spans="1:38" ht="15.75" thickBot="1" x14ac:dyDescent="0.3"/>
    <row r="896" spans="1:38" s="2" customFormat="1" ht="52.5" customHeight="1" thickBot="1" x14ac:dyDescent="0.3">
      <c r="A896" s="124" t="s">
        <v>3</v>
      </c>
      <c r="B896" s="125"/>
      <c r="C896" s="128" t="s">
        <v>32</v>
      </c>
      <c r="D896" s="129"/>
      <c r="E896" s="130" t="s">
        <v>0</v>
      </c>
      <c r="F896" s="131"/>
      <c r="G896" s="132" t="s">
        <v>1</v>
      </c>
      <c r="H896" s="132"/>
      <c r="I896" s="132"/>
      <c r="J896" s="132"/>
      <c r="K896" s="132"/>
      <c r="L896" s="133"/>
      <c r="M896" s="134" t="s">
        <v>33</v>
      </c>
      <c r="N896" s="135"/>
      <c r="O896" s="135"/>
      <c r="P896" s="136"/>
      <c r="Q896" s="137" t="s">
        <v>34</v>
      </c>
      <c r="R896" s="138"/>
      <c r="S896" s="138"/>
      <c r="T896" s="138"/>
      <c r="U896" s="138"/>
      <c r="V896" s="139"/>
      <c r="W896" s="107" t="s">
        <v>35</v>
      </c>
      <c r="X896" s="108"/>
      <c r="Y896" s="109"/>
    </row>
    <row r="897" spans="1:26" s="2" customFormat="1" ht="52.5" customHeight="1" thickBot="1" x14ac:dyDescent="0.3">
      <c r="A897" s="126"/>
      <c r="B897" s="127"/>
      <c r="C897" s="110" t="s">
        <v>36</v>
      </c>
      <c r="D897" s="112" t="s">
        <v>37</v>
      </c>
      <c r="E897" s="114" t="s">
        <v>4</v>
      </c>
      <c r="F897" s="114" t="s">
        <v>5</v>
      </c>
      <c r="G897" s="116" t="s">
        <v>6</v>
      </c>
      <c r="H897" s="118" t="s">
        <v>7</v>
      </c>
      <c r="I897" s="118" t="s">
        <v>8</v>
      </c>
      <c r="J897" s="120" t="s">
        <v>9</v>
      </c>
      <c r="K897" s="122" t="s">
        <v>2</v>
      </c>
      <c r="L897" s="123"/>
      <c r="M897" s="140" t="s">
        <v>38</v>
      </c>
      <c r="N897" s="141"/>
      <c r="O897" s="140" t="s">
        <v>39</v>
      </c>
      <c r="P897" s="141"/>
      <c r="Q897" s="142" t="s">
        <v>40</v>
      </c>
      <c r="R897" s="143"/>
      <c r="S897" s="138" t="s">
        <v>41</v>
      </c>
      <c r="T897" s="139"/>
      <c r="U897" s="137" t="s">
        <v>2</v>
      </c>
      <c r="V897" s="139"/>
      <c r="W897" s="155" t="s">
        <v>42</v>
      </c>
      <c r="X897" s="157" t="s">
        <v>43</v>
      </c>
      <c r="Y897" s="109" t="s">
        <v>44</v>
      </c>
    </row>
    <row r="898" spans="1:26" s="2" customFormat="1" ht="139.5" customHeight="1" thickBot="1" x14ac:dyDescent="0.3">
      <c r="A898" s="126"/>
      <c r="B898" s="127"/>
      <c r="C898" s="111"/>
      <c r="D898" s="113"/>
      <c r="E898" s="115"/>
      <c r="F898" s="115"/>
      <c r="G898" s="117"/>
      <c r="H898" s="119"/>
      <c r="I898" s="119"/>
      <c r="J898" s="121"/>
      <c r="K898" s="19" t="s">
        <v>10</v>
      </c>
      <c r="L898" s="20" t="s">
        <v>11</v>
      </c>
      <c r="M898" s="21" t="s">
        <v>12</v>
      </c>
      <c r="N898" s="22" t="s">
        <v>13</v>
      </c>
      <c r="O898" s="21" t="s">
        <v>14</v>
      </c>
      <c r="P898" s="22" t="s">
        <v>15</v>
      </c>
      <c r="Q898" s="23" t="s">
        <v>6</v>
      </c>
      <c r="R898" s="24" t="s">
        <v>7</v>
      </c>
      <c r="S898" s="25" t="s">
        <v>16</v>
      </c>
      <c r="T898" s="26" t="s">
        <v>17</v>
      </c>
      <c r="U898" s="27" t="s">
        <v>18</v>
      </c>
      <c r="V898" s="28" t="s">
        <v>19</v>
      </c>
      <c r="W898" s="156"/>
      <c r="X898" s="158"/>
      <c r="Y898" s="159"/>
    </row>
    <row r="899" spans="1:26" s="2" customFormat="1" ht="38.25" customHeight="1" thickBot="1" x14ac:dyDescent="0.3">
      <c r="A899" s="160">
        <v>1</v>
      </c>
      <c r="B899" s="161"/>
      <c r="C899" s="29">
        <v>2</v>
      </c>
      <c r="D899" s="30">
        <v>3</v>
      </c>
      <c r="E899" s="31">
        <v>4</v>
      </c>
      <c r="F899" s="32">
        <v>5</v>
      </c>
      <c r="G899" s="33">
        <v>6</v>
      </c>
      <c r="H899" s="34">
        <v>7</v>
      </c>
      <c r="I899" s="34">
        <v>8</v>
      </c>
      <c r="J899" s="34">
        <v>9</v>
      </c>
      <c r="K899" s="34">
        <v>10</v>
      </c>
      <c r="L899" s="34">
        <v>11</v>
      </c>
      <c r="M899" s="35">
        <v>12</v>
      </c>
      <c r="N899" s="35">
        <v>13</v>
      </c>
      <c r="O899" s="35">
        <v>14</v>
      </c>
      <c r="P899" s="35">
        <v>15</v>
      </c>
      <c r="Q899" s="36">
        <v>16</v>
      </c>
      <c r="R899" s="36">
        <v>17</v>
      </c>
      <c r="S899" s="36">
        <v>18</v>
      </c>
      <c r="T899" s="36">
        <v>19</v>
      </c>
      <c r="U899" s="36">
        <v>20</v>
      </c>
      <c r="V899" s="36">
        <v>21</v>
      </c>
      <c r="W899" s="37">
        <v>22</v>
      </c>
      <c r="X899" s="37">
        <v>23</v>
      </c>
      <c r="Y899" s="38">
        <v>24</v>
      </c>
    </row>
    <row r="900" spans="1:26" s="2" customFormat="1" ht="108.75" customHeight="1" x14ac:dyDescent="0.25">
      <c r="A900" s="39">
        <v>1</v>
      </c>
      <c r="B900" s="40" t="s">
        <v>45</v>
      </c>
      <c r="C900" s="162">
        <f>L913</f>
        <v>545761.5</v>
      </c>
      <c r="D900" s="164">
        <f>C900-V913</f>
        <v>49653.640000000014</v>
      </c>
      <c r="E900" s="41"/>
      <c r="F900" s="42"/>
      <c r="G900" s="43"/>
      <c r="H900" s="44"/>
      <c r="I900" s="43"/>
      <c r="J900" s="45"/>
      <c r="K900" s="46">
        <f>G900+I900</f>
        <v>0</v>
      </c>
      <c r="L900" s="47">
        <f>H900+J900</f>
        <v>0</v>
      </c>
      <c r="M900" s="48"/>
      <c r="N900" s="49"/>
      <c r="O900" s="48"/>
      <c r="P900" s="49"/>
      <c r="Q900" s="50"/>
      <c r="R900" s="51"/>
      <c r="S900" s="50"/>
      <c r="T900" s="51"/>
      <c r="U900" s="46">
        <f>Q900+S900</f>
        <v>0</v>
      </c>
      <c r="V900" s="52">
        <f>R900+T900</f>
        <v>0</v>
      </c>
      <c r="W900" s="53">
        <f>IFERROR(R900/H900,0)</f>
        <v>0</v>
      </c>
      <c r="X900" s="54">
        <f>IFERROR((T900+P900)/J900,0)</f>
        <v>0</v>
      </c>
      <c r="Y900" s="55">
        <f>IFERROR((V900+P900)/L900,0)</f>
        <v>0</v>
      </c>
      <c r="Z900" s="56"/>
    </row>
    <row r="901" spans="1:26" s="2" customFormat="1" ht="87" customHeight="1" x14ac:dyDescent="0.25">
      <c r="A901" s="57">
        <v>2</v>
      </c>
      <c r="B901" s="58" t="s">
        <v>29</v>
      </c>
      <c r="C901" s="162"/>
      <c r="D901" s="164"/>
      <c r="E901" s="59">
        <v>0</v>
      </c>
      <c r="F901" s="60">
        <v>0</v>
      </c>
      <c r="G901" s="61">
        <v>0</v>
      </c>
      <c r="H901" s="62">
        <v>0</v>
      </c>
      <c r="I901" s="61">
        <v>5</v>
      </c>
      <c r="J901" s="63">
        <v>177439.32</v>
      </c>
      <c r="K901" s="46">
        <f t="shared" ref="K901:L912" si="162">G901+I901</f>
        <v>5</v>
      </c>
      <c r="L901" s="47">
        <f t="shared" si="162"/>
        <v>177439.32</v>
      </c>
      <c r="M901" s="64">
        <v>0</v>
      </c>
      <c r="N901" s="65">
        <v>0</v>
      </c>
      <c r="O901" s="64">
        <v>0</v>
      </c>
      <c r="P901" s="65">
        <v>0</v>
      </c>
      <c r="Q901" s="66">
        <v>0</v>
      </c>
      <c r="R901" s="67">
        <v>0</v>
      </c>
      <c r="S901" s="66">
        <v>5</v>
      </c>
      <c r="T901" s="67">
        <v>168401.58999999997</v>
      </c>
      <c r="U901" s="46">
        <f t="shared" ref="U901:V912" si="163">Q901+S901</f>
        <v>5</v>
      </c>
      <c r="V901" s="52">
        <f>R901+T901</f>
        <v>168401.58999999997</v>
      </c>
      <c r="W901" s="53">
        <f t="shared" ref="W901:W912" si="164">IFERROR(R901/H901,0)</f>
        <v>0</v>
      </c>
      <c r="X901" s="54">
        <f t="shared" ref="X901:X913" si="165">IFERROR((T901+P901)/J901,0)</f>
        <v>0.94906579894467558</v>
      </c>
      <c r="Y901" s="55">
        <f t="shared" ref="Y901:Y913" si="166">IFERROR((V901+P901)/L901,0)</f>
        <v>0.94906579894467558</v>
      </c>
      <c r="Z901" s="56"/>
    </row>
    <row r="902" spans="1:26" s="2" customFormat="1" ht="85.5" customHeight="1" x14ac:dyDescent="0.25">
      <c r="A902" s="57">
        <v>3</v>
      </c>
      <c r="B902" s="58" t="s">
        <v>26</v>
      </c>
      <c r="C902" s="162"/>
      <c r="D902" s="164"/>
      <c r="E902" s="59"/>
      <c r="F902" s="60"/>
      <c r="G902" s="61"/>
      <c r="H902" s="62"/>
      <c r="I902" s="61"/>
      <c r="J902" s="63"/>
      <c r="K902" s="46">
        <f t="shared" si="162"/>
        <v>0</v>
      </c>
      <c r="L902" s="47">
        <f t="shared" si="162"/>
        <v>0</v>
      </c>
      <c r="M902" s="64"/>
      <c r="N902" s="65"/>
      <c r="O902" s="64"/>
      <c r="P902" s="65"/>
      <c r="Q902" s="66"/>
      <c r="R902" s="67"/>
      <c r="S902" s="66"/>
      <c r="T902" s="67"/>
      <c r="U902" s="46">
        <f t="shared" si="163"/>
        <v>0</v>
      </c>
      <c r="V902" s="52">
        <f t="shared" si="163"/>
        <v>0</v>
      </c>
      <c r="W902" s="53">
        <f t="shared" si="164"/>
        <v>0</v>
      </c>
      <c r="X902" s="54">
        <f t="shared" si="165"/>
        <v>0</v>
      </c>
      <c r="Y902" s="55">
        <f t="shared" si="166"/>
        <v>0</v>
      </c>
      <c r="Z902" s="56"/>
    </row>
    <row r="903" spans="1:26" s="2" customFormat="1" ht="137.25" customHeight="1" x14ac:dyDescent="0.25">
      <c r="A903" s="57">
        <v>4</v>
      </c>
      <c r="B903" s="58" t="s">
        <v>20</v>
      </c>
      <c r="C903" s="162"/>
      <c r="D903" s="164"/>
      <c r="E903" s="59"/>
      <c r="F903" s="60"/>
      <c r="G903" s="61"/>
      <c r="H903" s="62"/>
      <c r="I903" s="61"/>
      <c r="J903" s="63"/>
      <c r="K903" s="46">
        <f t="shared" si="162"/>
        <v>0</v>
      </c>
      <c r="L903" s="47">
        <f t="shared" si="162"/>
        <v>0</v>
      </c>
      <c r="M903" s="64"/>
      <c r="N903" s="65"/>
      <c r="O903" s="64"/>
      <c r="P903" s="65"/>
      <c r="Q903" s="66"/>
      <c r="R903" s="67"/>
      <c r="S903" s="66"/>
      <c r="T903" s="67"/>
      <c r="U903" s="46">
        <f t="shared" si="163"/>
        <v>0</v>
      </c>
      <c r="V903" s="52">
        <f t="shared" si="163"/>
        <v>0</v>
      </c>
      <c r="W903" s="53">
        <f t="shared" si="164"/>
        <v>0</v>
      </c>
      <c r="X903" s="54">
        <f t="shared" si="165"/>
        <v>0</v>
      </c>
      <c r="Y903" s="55">
        <f t="shared" si="166"/>
        <v>0</v>
      </c>
      <c r="Z903" s="56"/>
    </row>
    <row r="904" spans="1:26" s="2" customFormat="1" ht="171.75" customHeight="1" x14ac:dyDescent="0.25">
      <c r="A904" s="57">
        <v>5</v>
      </c>
      <c r="B904" s="58" t="s">
        <v>30</v>
      </c>
      <c r="C904" s="162"/>
      <c r="D904" s="164"/>
      <c r="E904" s="59">
        <v>7</v>
      </c>
      <c r="F904" s="60">
        <v>279102.82</v>
      </c>
      <c r="G904" s="61">
        <v>1</v>
      </c>
      <c r="H904" s="62">
        <v>40161.5</v>
      </c>
      <c r="I904" s="61">
        <v>15</v>
      </c>
      <c r="J904" s="63">
        <v>328160.68000000005</v>
      </c>
      <c r="K904" s="46">
        <f t="shared" si="162"/>
        <v>16</v>
      </c>
      <c r="L904" s="47">
        <f t="shared" si="162"/>
        <v>368322.18000000005</v>
      </c>
      <c r="M904" s="64">
        <v>0</v>
      </c>
      <c r="N904" s="65">
        <v>0</v>
      </c>
      <c r="O904" s="64">
        <v>0</v>
      </c>
      <c r="P904" s="65">
        <v>0</v>
      </c>
      <c r="Q904" s="66">
        <v>1</v>
      </c>
      <c r="R904" s="67">
        <v>38834.699999999997</v>
      </c>
      <c r="S904" s="66">
        <v>15</v>
      </c>
      <c r="T904" s="67">
        <v>288871.57</v>
      </c>
      <c r="U904" s="46">
        <f t="shared" si="163"/>
        <v>16</v>
      </c>
      <c r="V904" s="52">
        <f t="shared" si="163"/>
        <v>327706.27</v>
      </c>
      <c r="W904" s="53">
        <f t="shared" si="164"/>
        <v>0.9669633853317231</v>
      </c>
      <c r="X904" s="54">
        <f t="shared" si="165"/>
        <v>0.88027477880652849</v>
      </c>
      <c r="Y904" s="55">
        <f t="shared" si="166"/>
        <v>0.88972722196637732</v>
      </c>
      <c r="Z904" s="56"/>
    </row>
    <row r="905" spans="1:26" s="2" customFormat="1" ht="116.25" customHeight="1" x14ac:dyDescent="0.25">
      <c r="A905" s="57">
        <v>6</v>
      </c>
      <c r="B905" s="58" t="s">
        <v>21</v>
      </c>
      <c r="C905" s="162"/>
      <c r="D905" s="164"/>
      <c r="E905" s="59"/>
      <c r="F905" s="60"/>
      <c r="G905" s="61"/>
      <c r="H905" s="62"/>
      <c r="I905" s="61"/>
      <c r="J905" s="63"/>
      <c r="K905" s="46">
        <f t="shared" si="162"/>
        <v>0</v>
      </c>
      <c r="L905" s="47">
        <f t="shared" si="162"/>
        <v>0</v>
      </c>
      <c r="M905" s="64"/>
      <c r="N905" s="65"/>
      <c r="O905" s="64"/>
      <c r="P905" s="65"/>
      <c r="Q905" s="66"/>
      <c r="R905" s="67"/>
      <c r="S905" s="66"/>
      <c r="T905" s="67"/>
      <c r="U905" s="46">
        <f t="shared" si="163"/>
        <v>0</v>
      </c>
      <c r="V905" s="52">
        <f t="shared" si="163"/>
        <v>0</v>
      </c>
      <c r="W905" s="53">
        <f t="shared" si="164"/>
        <v>0</v>
      </c>
      <c r="X905" s="54">
        <f t="shared" si="165"/>
        <v>0</v>
      </c>
      <c r="Y905" s="55">
        <f t="shared" si="166"/>
        <v>0</v>
      </c>
      <c r="Z905" s="56"/>
    </row>
    <row r="906" spans="1:26" s="2" customFormat="1" ht="65.25" customHeight="1" x14ac:dyDescent="0.25">
      <c r="A906" s="57">
        <v>7</v>
      </c>
      <c r="B906" s="58" t="s">
        <v>28</v>
      </c>
      <c r="C906" s="162"/>
      <c r="D906" s="164"/>
      <c r="E906" s="59"/>
      <c r="F906" s="60"/>
      <c r="G906" s="61"/>
      <c r="H906" s="62"/>
      <c r="I906" s="61"/>
      <c r="J906" s="63"/>
      <c r="K906" s="46">
        <f t="shared" si="162"/>
        <v>0</v>
      </c>
      <c r="L906" s="47">
        <f t="shared" si="162"/>
        <v>0</v>
      </c>
      <c r="M906" s="64"/>
      <c r="N906" s="65"/>
      <c r="O906" s="64"/>
      <c r="P906" s="65"/>
      <c r="Q906" s="66"/>
      <c r="R906" s="67"/>
      <c r="S906" s="66"/>
      <c r="T906" s="67"/>
      <c r="U906" s="46">
        <f t="shared" si="163"/>
        <v>0</v>
      </c>
      <c r="V906" s="52">
        <f t="shared" si="163"/>
        <v>0</v>
      </c>
      <c r="W906" s="53">
        <f t="shared" si="164"/>
        <v>0</v>
      </c>
      <c r="X906" s="54">
        <f t="shared" si="165"/>
        <v>0</v>
      </c>
      <c r="Y906" s="55">
        <f t="shared" si="166"/>
        <v>0</v>
      </c>
      <c r="Z906" s="56"/>
    </row>
    <row r="907" spans="1:26" s="2" customFormat="1" ht="59.25" customHeight="1" x14ac:dyDescent="0.25">
      <c r="A907" s="57">
        <v>8</v>
      </c>
      <c r="B907" s="58" t="s">
        <v>46</v>
      </c>
      <c r="C907" s="162"/>
      <c r="D907" s="164"/>
      <c r="E907" s="59"/>
      <c r="F907" s="60"/>
      <c r="G907" s="61"/>
      <c r="H907" s="62"/>
      <c r="I907" s="61"/>
      <c r="J907" s="63"/>
      <c r="K907" s="46">
        <f t="shared" si="162"/>
        <v>0</v>
      </c>
      <c r="L907" s="47">
        <f t="shared" si="162"/>
        <v>0</v>
      </c>
      <c r="M907" s="64"/>
      <c r="N907" s="65"/>
      <c r="O907" s="64"/>
      <c r="P907" s="65"/>
      <c r="Q907" s="66"/>
      <c r="R907" s="67"/>
      <c r="S907" s="66"/>
      <c r="T907" s="67"/>
      <c r="U907" s="46">
        <f t="shared" si="163"/>
        <v>0</v>
      </c>
      <c r="V907" s="52">
        <f t="shared" si="163"/>
        <v>0</v>
      </c>
      <c r="W907" s="53">
        <f t="shared" si="164"/>
        <v>0</v>
      </c>
      <c r="X907" s="54">
        <f t="shared" si="165"/>
        <v>0</v>
      </c>
      <c r="Y907" s="55">
        <f t="shared" si="166"/>
        <v>0</v>
      </c>
      <c r="Z907" s="56"/>
    </row>
    <row r="908" spans="1:26" s="2" customFormat="1" ht="71.25" customHeight="1" x14ac:dyDescent="0.25">
      <c r="A908" s="57">
        <v>9</v>
      </c>
      <c r="B908" s="58" t="s">
        <v>22</v>
      </c>
      <c r="C908" s="162"/>
      <c r="D908" s="164"/>
      <c r="E908" s="59"/>
      <c r="F908" s="60"/>
      <c r="G908" s="61"/>
      <c r="H908" s="62"/>
      <c r="I908" s="61"/>
      <c r="J908" s="63"/>
      <c r="K908" s="46">
        <f t="shared" si="162"/>
        <v>0</v>
      </c>
      <c r="L908" s="47">
        <f t="shared" si="162"/>
        <v>0</v>
      </c>
      <c r="M908" s="64"/>
      <c r="N908" s="65"/>
      <c r="O908" s="64"/>
      <c r="P908" s="65"/>
      <c r="Q908" s="66"/>
      <c r="R908" s="67"/>
      <c r="S908" s="66"/>
      <c r="T908" s="67"/>
      <c r="U908" s="46">
        <f t="shared" si="163"/>
        <v>0</v>
      </c>
      <c r="V908" s="52">
        <f t="shared" si="163"/>
        <v>0</v>
      </c>
      <c r="W908" s="53">
        <f t="shared" si="164"/>
        <v>0</v>
      </c>
      <c r="X908" s="54">
        <f t="shared" si="165"/>
        <v>0</v>
      </c>
      <c r="Y908" s="55">
        <f t="shared" si="166"/>
        <v>0</v>
      </c>
      <c r="Z908" s="56"/>
    </row>
    <row r="909" spans="1:26" s="2" customFormat="1" ht="92.25" customHeight="1" x14ac:dyDescent="0.25">
      <c r="A909" s="57">
        <v>10</v>
      </c>
      <c r="B909" s="58" t="s">
        <v>23</v>
      </c>
      <c r="C909" s="162"/>
      <c r="D909" s="164"/>
      <c r="E909" s="59"/>
      <c r="F909" s="60"/>
      <c r="G909" s="61"/>
      <c r="H909" s="62"/>
      <c r="I909" s="61"/>
      <c r="J909" s="63"/>
      <c r="K909" s="46">
        <f t="shared" si="162"/>
        <v>0</v>
      </c>
      <c r="L909" s="47">
        <f t="shared" si="162"/>
        <v>0</v>
      </c>
      <c r="M909" s="64"/>
      <c r="N909" s="65"/>
      <c r="O909" s="64"/>
      <c r="P909" s="65"/>
      <c r="Q909" s="66"/>
      <c r="R909" s="67"/>
      <c r="S909" s="66"/>
      <c r="T909" s="67"/>
      <c r="U909" s="46">
        <f t="shared" si="163"/>
        <v>0</v>
      </c>
      <c r="V909" s="52">
        <f t="shared" si="163"/>
        <v>0</v>
      </c>
      <c r="W909" s="53">
        <f t="shared" si="164"/>
        <v>0</v>
      </c>
      <c r="X909" s="54">
        <f t="shared" si="165"/>
        <v>0</v>
      </c>
      <c r="Y909" s="55">
        <f t="shared" si="166"/>
        <v>0</v>
      </c>
      <c r="Z909" s="56"/>
    </row>
    <row r="910" spans="1:26" s="2" customFormat="1" ht="153.75" customHeight="1" x14ac:dyDescent="0.25">
      <c r="A910" s="57">
        <v>11</v>
      </c>
      <c r="B910" s="58" t="s">
        <v>24</v>
      </c>
      <c r="C910" s="162"/>
      <c r="D910" s="164"/>
      <c r="E910" s="59"/>
      <c r="F910" s="60"/>
      <c r="G910" s="61"/>
      <c r="H910" s="62"/>
      <c r="I910" s="61"/>
      <c r="J910" s="63"/>
      <c r="K910" s="46">
        <f t="shared" si="162"/>
        <v>0</v>
      </c>
      <c r="L910" s="47">
        <f t="shared" si="162"/>
        <v>0</v>
      </c>
      <c r="M910" s="64"/>
      <c r="N910" s="65"/>
      <c r="O910" s="64"/>
      <c r="P910" s="65"/>
      <c r="Q910" s="66"/>
      <c r="R910" s="67"/>
      <c r="S910" s="66"/>
      <c r="T910" s="67"/>
      <c r="U910" s="46">
        <f t="shared" si="163"/>
        <v>0</v>
      </c>
      <c r="V910" s="52">
        <f t="shared" si="163"/>
        <v>0</v>
      </c>
      <c r="W910" s="53">
        <f t="shared" si="164"/>
        <v>0</v>
      </c>
      <c r="X910" s="54">
        <f t="shared" si="165"/>
        <v>0</v>
      </c>
      <c r="Y910" s="55">
        <f t="shared" si="166"/>
        <v>0</v>
      </c>
      <c r="Z910" s="56"/>
    </row>
    <row r="911" spans="1:26" s="2" customFormat="1" ht="87" customHeight="1" x14ac:dyDescent="0.25">
      <c r="A911" s="57">
        <v>12</v>
      </c>
      <c r="B911" s="58" t="s">
        <v>27</v>
      </c>
      <c r="C911" s="162"/>
      <c r="D911" s="164"/>
      <c r="E911" s="59"/>
      <c r="F911" s="60"/>
      <c r="G911" s="61"/>
      <c r="H911" s="62"/>
      <c r="I911" s="61"/>
      <c r="J911" s="63"/>
      <c r="K911" s="46">
        <f t="shared" si="162"/>
        <v>0</v>
      </c>
      <c r="L911" s="47">
        <f t="shared" si="162"/>
        <v>0</v>
      </c>
      <c r="M911" s="64"/>
      <c r="N911" s="65"/>
      <c r="O911" s="64"/>
      <c r="P911" s="65"/>
      <c r="Q911" s="66"/>
      <c r="R911" s="67"/>
      <c r="S911" s="66"/>
      <c r="T911" s="67"/>
      <c r="U911" s="46">
        <f t="shared" si="163"/>
        <v>0</v>
      </c>
      <c r="V911" s="52">
        <f t="shared" si="163"/>
        <v>0</v>
      </c>
      <c r="W911" s="53">
        <f t="shared" si="164"/>
        <v>0</v>
      </c>
      <c r="X911" s="54">
        <f t="shared" si="165"/>
        <v>0</v>
      </c>
      <c r="Y911" s="55">
        <f t="shared" si="166"/>
        <v>0</v>
      </c>
      <c r="Z911" s="56"/>
    </row>
    <row r="912" spans="1:26" s="2" customFormat="1" ht="62.25" customHeight="1" thickBot="1" x14ac:dyDescent="0.3">
      <c r="A912" s="68">
        <v>13</v>
      </c>
      <c r="B912" s="69" t="s">
        <v>25</v>
      </c>
      <c r="C912" s="163"/>
      <c r="D912" s="165"/>
      <c r="E912" s="70"/>
      <c r="F912" s="71"/>
      <c r="G912" s="72"/>
      <c r="H912" s="73"/>
      <c r="I912" s="72"/>
      <c r="J912" s="74"/>
      <c r="K912" s="75">
        <f t="shared" si="162"/>
        <v>0</v>
      </c>
      <c r="L912" s="76">
        <f t="shared" si="162"/>
        <v>0</v>
      </c>
      <c r="M912" s="77"/>
      <c r="N912" s="78"/>
      <c r="O912" s="77"/>
      <c r="P912" s="78"/>
      <c r="Q912" s="79"/>
      <c r="R912" s="80"/>
      <c r="S912" s="79"/>
      <c r="T912" s="80"/>
      <c r="U912" s="46">
        <f t="shared" si="163"/>
        <v>0</v>
      </c>
      <c r="V912" s="52">
        <f t="shared" si="163"/>
        <v>0</v>
      </c>
      <c r="W912" s="53">
        <f t="shared" si="164"/>
        <v>0</v>
      </c>
      <c r="X912" s="54">
        <f t="shared" si="165"/>
        <v>0</v>
      </c>
      <c r="Y912" s="55">
        <f t="shared" si="166"/>
        <v>0</v>
      </c>
      <c r="Z912" s="56"/>
    </row>
    <row r="913" spans="1:38" s="2" customFormat="1" ht="29.25" customHeight="1" thickBot="1" x14ac:dyDescent="0.3">
      <c r="A913" s="144" t="s">
        <v>47</v>
      </c>
      <c r="B913" s="145"/>
      <c r="C913" s="81">
        <f>C900</f>
        <v>545761.5</v>
      </c>
      <c r="D913" s="81">
        <f>D900</f>
        <v>49653.640000000014</v>
      </c>
      <c r="E913" s="82">
        <f>SUM(E900:E912)</f>
        <v>7</v>
      </c>
      <c r="F913" s="83">
        <f>SUM(F900:F912)</f>
        <v>279102.82</v>
      </c>
      <c r="G913" s="82">
        <f>SUM(G900:G912)</f>
        <v>1</v>
      </c>
      <c r="H913" s="83">
        <f>SUM(H900:H912)</f>
        <v>40161.5</v>
      </c>
      <c r="I913" s="82">
        <f t="shared" ref="I913:V913" si="167">SUM(I900:I912)</f>
        <v>20</v>
      </c>
      <c r="J913" s="83">
        <f t="shared" si="167"/>
        <v>505600.00000000006</v>
      </c>
      <c r="K913" s="82">
        <f t="shared" si="167"/>
        <v>21</v>
      </c>
      <c r="L913" s="83">
        <f t="shared" si="167"/>
        <v>545761.5</v>
      </c>
      <c r="M913" s="82">
        <f t="shared" si="167"/>
        <v>0</v>
      </c>
      <c r="N913" s="84">
        <f t="shared" si="167"/>
        <v>0</v>
      </c>
      <c r="O913" s="85">
        <f t="shared" si="167"/>
        <v>0</v>
      </c>
      <c r="P913" s="86">
        <f t="shared" si="167"/>
        <v>0</v>
      </c>
      <c r="Q913" s="85">
        <f t="shared" si="167"/>
        <v>1</v>
      </c>
      <c r="R913" s="87">
        <f t="shared" si="167"/>
        <v>38834.699999999997</v>
      </c>
      <c r="S913" s="85">
        <f t="shared" si="167"/>
        <v>20</v>
      </c>
      <c r="T913" s="87">
        <f t="shared" si="167"/>
        <v>457273.16</v>
      </c>
      <c r="U913" s="85">
        <f t="shared" si="167"/>
        <v>21</v>
      </c>
      <c r="V913" s="87">
        <f t="shared" si="167"/>
        <v>496107.86</v>
      </c>
      <c r="W913" s="88">
        <f>IFERROR(R913/H913,0)</f>
        <v>0.9669633853317231</v>
      </c>
      <c r="X913" s="89">
        <f t="shared" si="165"/>
        <v>0.90441685126582261</v>
      </c>
      <c r="Y913" s="89">
        <f t="shared" si="166"/>
        <v>0.90901952592845037</v>
      </c>
    </row>
    <row r="914" spans="1:38" s="2" customFormat="1" ht="29.25" customHeight="1" thickBot="1" x14ac:dyDescent="0.45">
      <c r="A914" s="90"/>
      <c r="B914" s="90"/>
      <c r="C914" s="91"/>
      <c r="D914" s="91"/>
      <c r="E914" s="92"/>
      <c r="F914" s="91"/>
      <c r="G914" s="92"/>
      <c r="H914" s="93"/>
      <c r="I914" s="94"/>
      <c r="J914" s="93"/>
      <c r="K914" s="95"/>
      <c r="L914" s="93"/>
      <c r="M914" s="94"/>
      <c r="N914" s="93"/>
      <c r="O914" s="94"/>
      <c r="P914" s="93"/>
      <c r="Q914" s="94"/>
      <c r="R914" s="93"/>
      <c r="S914" s="94"/>
      <c r="T914" s="96" t="s">
        <v>48</v>
      </c>
      <c r="U914" s="97">
        <v>4.2549000000000001</v>
      </c>
      <c r="V914" s="98">
        <f>V913/U914</f>
        <v>116596.83188794095</v>
      </c>
      <c r="W914" s="99"/>
      <c r="X914" s="99"/>
      <c r="Y914" s="100"/>
    </row>
    <row r="915" spans="1:38" s="2" customFormat="1" ht="15.75" thickTop="1" x14ac:dyDescent="0.25">
      <c r="A915" s="146" t="s">
        <v>49</v>
      </c>
      <c r="B915" s="147"/>
      <c r="C915" s="147"/>
      <c r="D915" s="147"/>
      <c r="E915" s="147"/>
      <c r="F915" s="147"/>
      <c r="G915" s="147"/>
      <c r="H915" s="147"/>
      <c r="I915" s="147"/>
      <c r="J915" s="147"/>
      <c r="K915" s="147"/>
      <c r="L915" s="147"/>
      <c r="M915" s="147"/>
      <c r="N915" s="147"/>
      <c r="O915" s="148"/>
      <c r="P915" s="106"/>
      <c r="U915" s="7"/>
    </row>
    <row r="916" spans="1:38" s="2" customFormat="1" ht="18.75" x14ac:dyDescent="0.3">
      <c r="A916" s="149"/>
      <c r="B916" s="150"/>
      <c r="C916" s="150"/>
      <c r="D916" s="150"/>
      <c r="E916" s="150"/>
      <c r="F916" s="150"/>
      <c r="G916" s="150"/>
      <c r="H916" s="150"/>
      <c r="I916" s="150"/>
      <c r="J916" s="150"/>
      <c r="K916" s="150"/>
      <c r="L916" s="150"/>
      <c r="M916" s="150"/>
      <c r="N916" s="150"/>
      <c r="O916" s="151"/>
      <c r="P916" s="106"/>
      <c r="T916" s="101"/>
      <c r="U916" s="7"/>
    </row>
    <row r="917" spans="1:38" s="2" customFormat="1" ht="15.75" x14ac:dyDescent="0.25">
      <c r="A917" s="149"/>
      <c r="B917" s="150"/>
      <c r="C917" s="150"/>
      <c r="D917" s="150"/>
      <c r="E917" s="150"/>
      <c r="F917" s="150"/>
      <c r="G917" s="150"/>
      <c r="H917" s="150"/>
      <c r="I917" s="150"/>
      <c r="J917" s="150"/>
      <c r="K917" s="150"/>
      <c r="L917" s="150"/>
      <c r="M917" s="150"/>
      <c r="N917" s="150"/>
      <c r="O917" s="151"/>
      <c r="P917" s="106"/>
      <c r="S917" s="102"/>
      <c r="T917" s="103"/>
      <c r="U917" s="7"/>
    </row>
    <row r="918" spans="1:38" s="2" customFormat="1" ht="15.75" x14ac:dyDescent="0.25">
      <c r="A918" s="149"/>
      <c r="B918" s="150"/>
      <c r="C918" s="150"/>
      <c r="D918" s="150"/>
      <c r="E918" s="150"/>
      <c r="F918" s="150"/>
      <c r="G918" s="150"/>
      <c r="H918" s="150"/>
      <c r="I918" s="150"/>
      <c r="J918" s="150"/>
      <c r="K918" s="150"/>
      <c r="L918" s="150"/>
      <c r="M918" s="150"/>
      <c r="N918" s="150"/>
      <c r="O918" s="151"/>
      <c r="P918" s="106"/>
      <c r="S918" s="102"/>
      <c r="T918" s="104"/>
      <c r="U918" s="7"/>
    </row>
    <row r="919" spans="1:38" s="2" customFormat="1" ht="15.75" x14ac:dyDescent="0.25">
      <c r="A919" s="149"/>
      <c r="B919" s="150"/>
      <c r="C919" s="150"/>
      <c r="D919" s="150"/>
      <c r="E919" s="150"/>
      <c r="F919" s="150"/>
      <c r="G919" s="150"/>
      <c r="H919" s="150"/>
      <c r="I919" s="150"/>
      <c r="J919" s="150"/>
      <c r="K919" s="150"/>
      <c r="L919" s="150"/>
      <c r="M919" s="150"/>
      <c r="N919" s="150"/>
      <c r="O919" s="151"/>
      <c r="P919" s="106"/>
      <c r="S919" s="102"/>
      <c r="T919" s="104"/>
      <c r="U919" s="7"/>
    </row>
    <row r="920" spans="1:38" s="2" customFormat="1" ht="15.75" x14ac:dyDescent="0.25">
      <c r="A920" s="149"/>
      <c r="B920" s="150"/>
      <c r="C920" s="150"/>
      <c r="D920" s="150"/>
      <c r="E920" s="150"/>
      <c r="F920" s="150"/>
      <c r="G920" s="150"/>
      <c r="H920" s="150"/>
      <c r="I920" s="150"/>
      <c r="J920" s="150"/>
      <c r="K920" s="150"/>
      <c r="L920" s="150"/>
      <c r="M920" s="150"/>
      <c r="N920" s="150"/>
      <c r="O920" s="151"/>
      <c r="P920" s="106"/>
      <c r="S920" s="102"/>
      <c r="T920" s="104"/>
      <c r="U920" s="7"/>
    </row>
    <row r="921" spans="1:38" s="2" customFormat="1" ht="15.75" x14ac:dyDescent="0.25">
      <c r="A921" s="149"/>
      <c r="B921" s="150"/>
      <c r="C921" s="150"/>
      <c r="D921" s="150"/>
      <c r="E921" s="150"/>
      <c r="F921" s="150"/>
      <c r="G921" s="150"/>
      <c r="H921" s="150"/>
      <c r="I921" s="150"/>
      <c r="J921" s="150"/>
      <c r="K921" s="150"/>
      <c r="L921" s="150"/>
      <c r="M921" s="150"/>
      <c r="N921" s="150"/>
      <c r="O921" s="151"/>
      <c r="P921" s="106"/>
      <c r="S921" s="102"/>
      <c r="T921" s="105"/>
      <c r="U921" s="7"/>
    </row>
    <row r="922" spans="1:38" s="2" customFormat="1" x14ac:dyDescent="0.25">
      <c r="A922" s="149"/>
      <c r="B922" s="150"/>
      <c r="C922" s="150"/>
      <c r="D922" s="150"/>
      <c r="E922" s="150"/>
      <c r="F922" s="150"/>
      <c r="G922" s="150"/>
      <c r="H922" s="150"/>
      <c r="I922" s="150"/>
      <c r="J922" s="150"/>
      <c r="K922" s="150"/>
      <c r="L922" s="150"/>
      <c r="M922" s="150"/>
      <c r="N922" s="150"/>
      <c r="O922" s="151"/>
      <c r="P922" s="106"/>
      <c r="U922" s="7"/>
    </row>
    <row r="923" spans="1:38" s="2" customFormat="1" ht="15.75" thickBot="1" x14ac:dyDescent="0.3">
      <c r="A923" s="152"/>
      <c r="B923" s="153"/>
      <c r="C923" s="153"/>
      <c r="D923" s="153"/>
      <c r="E923" s="153"/>
      <c r="F923" s="153"/>
      <c r="G923" s="153"/>
      <c r="H923" s="153"/>
      <c r="I923" s="153"/>
      <c r="J923" s="153"/>
      <c r="K923" s="153"/>
      <c r="L923" s="153"/>
      <c r="M923" s="153"/>
      <c r="N923" s="153"/>
      <c r="O923" s="154"/>
      <c r="P923" s="106"/>
      <c r="U923" s="7"/>
    </row>
    <row r="924" spans="1:38" s="2" customFormat="1" ht="15.75" thickTop="1" x14ac:dyDescent="0.25">
      <c r="E924" s="1"/>
      <c r="F924" s="1"/>
      <c r="K924" s="7"/>
      <c r="U924" s="7"/>
    </row>
    <row r="927" spans="1:38" s="2" customFormat="1" ht="26.25" x14ac:dyDescent="0.4">
      <c r="A927" s="12"/>
      <c r="B927" s="13" t="s">
        <v>77</v>
      </c>
      <c r="C927" s="14"/>
      <c r="D927" s="14"/>
      <c r="E927" s="15"/>
      <c r="F927" s="16"/>
      <c r="G927" s="14"/>
      <c r="H927" s="17"/>
      <c r="I927" s="18"/>
      <c r="J927" s="17"/>
      <c r="K927" s="18"/>
      <c r="L927" s="17"/>
      <c r="M927" s="18"/>
      <c r="N927" s="17"/>
      <c r="O927" s="14"/>
      <c r="P927" s="17"/>
      <c r="Q927" s="14"/>
      <c r="R927" s="17"/>
      <c r="S927" s="18"/>
      <c r="T927" s="17"/>
      <c r="U927" s="14"/>
      <c r="V927" s="17"/>
      <c r="W927" s="17"/>
      <c r="X927" s="18"/>
      <c r="Y927" s="17"/>
      <c r="Z927" s="17"/>
      <c r="AA927" s="18"/>
      <c r="AB927" s="14"/>
      <c r="AC927" s="14"/>
      <c r="AD927" s="14"/>
      <c r="AE927" s="14"/>
      <c r="AF927" s="14"/>
      <c r="AG927" s="18"/>
      <c r="AH927" s="14"/>
      <c r="AI927" s="14"/>
      <c r="AJ927" s="14"/>
      <c r="AK927" s="14"/>
      <c r="AL927" s="14"/>
    </row>
    <row r="928" spans="1:38" ht="15.75" thickBot="1" x14ac:dyDescent="0.3"/>
    <row r="929" spans="1:26" s="2" customFormat="1" ht="52.5" customHeight="1" thickBot="1" x14ac:dyDescent="0.3">
      <c r="A929" s="124" t="s">
        <v>3</v>
      </c>
      <c r="B929" s="125"/>
      <c r="C929" s="128" t="s">
        <v>32</v>
      </c>
      <c r="D929" s="129"/>
      <c r="E929" s="130" t="s">
        <v>0</v>
      </c>
      <c r="F929" s="131"/>
      <c r="G929" s="132" t="s">
        <v>1</v>
      </c>
      <c r="H929" s="132"/>
      <c r="I929" s="132"/>
      <c r="J929" s="132"/>
      <c r="K929" s="132"/>
      <c r="L929" s="133"/>
      <c r="M929" s="134" t="s">
        <v>33</v>
      </c>
      <c r="N929" s="135"/>
      <c r="O929" s="135"/>
      <c r="P929" s="136"/>
      <c r="Q929" s="137" t="s">
        <v>34</v>
      </c>
      <c r="R929" s="138"/>
      <c r="S929" s="138"/>
      <c r="T929" s="138"/>
      <c r="U929" s="138"/>
      <c r="V929" s="139"/>
      <c r="W929" s="107" t="s">
        <v>35</v>
      </c>
      <c r="X929" s="108"/>
      <c r="Y929" s="109"/>
    </row>
    <row r="930" spans="1:26" s="2" customFormat="1" ht="52.5" customHeight="1" thickBot="1" x14ac:dyDescent="0.3">
      <c r="A930" s="126"/>
      <c r="B930" s="127"/>
      <c r="C930" s="110" t="s">
        <v>36</v>
      </c>
      <c r="D930" s="112" t="s">
        <v>37</v>
      </c>
      <c r="E930" s="114" t="s">
        <v>4</v>
      </c>
      <c r="F930" s="114" t="s">
        <v>5</v>
      </c>
      <c r="G930" s="116" t="s">
        <v>6</v>
      </c>
      <c r="H930" s="118" t="s">
        <v>7</v>
      </c>
      <c r="I930" s="118" t="s">
        <v>8</v>
      </c>
      <c r="J930" s="120" t="s">
        <v>9</v>
      </c>
      <c r="K930" s="122" t="s">
        <v>2</v>
      </c>
      <c r="L930" s="123"/>
      <c r="M930" s="140" t="s">
        <v>38</v>
      </c>
      <c r="N930" s="141"/>
      <c r="O930" s="140" t="s">
        <v>39</v>
      </c>
      <c r="P930" s="141"/>
      <c r="Q930" s="142" t="s">
        <v>40</v>
      </c>
      <c r="R930" s="143"/>
      <c r="S930" s="138" t="s">
        <v>41</v>
      </c>
      <c r="T930" s="139"/>
      <c r="U930" s="137" t="s">
        <v>2</v>
      </c>
      <c r="V930" s="139"/>
      <c r="W930" s="155" t="s">
        <v>42</v>
      </c>
      <c r="X930" s="157" t="s">
        <v>43</v>
      </c>
      <c r="Y930" s="109" t="s">
        <v>44</v>
      </c>
    </row>
    <row r="931" spans="1:26" s="2" customFormat="1" ht="139.5" customHeight="1" thickBot="1" x14ac:dyDescent="0.3">
      <c r="A931" s="126"/>
      <c r="B931" s="127"/>
      <c r="C931" s="111"/>
      <c r="D931" s="113"/>
      <c r="E931" s="115"/>
      <c r="F931" s="115"/>
      <c r="G931" s="117"/>
      <c r="H931" s="119"/>
      <c r="I931" s="119"/>
      <c r="J931" s="121"/>
      <c r="K931" s="19" t="s">
        <v>10</v>
      </c>
      <c r="L931" s="20" t="s">
        <v>11</v>
      </c>
      <c r="M931" s="21" t="s">
        <v>12</v>
      </c>
      <c r="N931" s="22" t="s">
        <v>13</v>
      </c>
      <c r="O931" s="21" t="s">
        <v>14</v>
      </c>
      <c r="P931" s="22" t="s">
        <v>15</v>
      </c>
      <c r="Q931" s="23" t="s">
        <v>6</v>
      </c>
      <c r="R931" s="24" t="s">
        <v>7</v>
      </c>
      <c r="S931" s="25" t="s">
        <v>16</v>
      </c>
      <c r="T931" s="26" t="s">
        <v>17</v>
      </c>
      <c r="U931" s="27" t="s">
        <v>18</v>
      </c>
      <c r="V931" s="28" t="s">
        <v>19</v>
      </c>
      <c r="W931" s="156"/>
      <c r="X931" s="158"/>
      <c r="Y931" s="159"/>
    </row>
    <row r="932" spans="1:26" s="2" customFormat="1" ht="38.25" customHeight="1" thickBot="1" x14ac:dyDescent="0.3">
      <c r="A932" s="160">
        <v>1</v>
      </c>
      <c r="B932" s="161"/>
      <c r="C932" s="29">
        <v>2</v>
      </c>
      <c r="D932" s="30">
        <v>3</v>
      </c>
      <c r="E932" s="31">
        <v>4</v>
      </c>
      <c r="F932" s="32">
        <v>5</v>
      </c>
      <c r="G932" s="33">
        <v>6</v>
      </c>
      <c r="H932" s="34">
        <v>7</v>
      </c>
      <c r="I932" s="34">
        <v>8</v>
      </c>
      <c r="J932" s="34">
        <v>9</v>
      </c>
      <c r="K932" s="34">
        <v>10</v>
      </c>
      <c r="L932" s="34">
        <v>11</v>
      </c>
      <c r="M932" s="35">
        <v>12</v>
      </c>
      <c r="N932" s="35">
        <v>13</v>
      </c>
      <c r="O932" s="35">
        <v>14</v>
      </c>
      <c r="P932" s="35">
        <v>15</v>
      </c>
      <c r="Q932" s="36">
        <v>16</v>
      </c>
      <c r="R932" s="36">
        <v>17</v>
      </c>
      <c r="S932" s="36">
        <v>18</v>
      </c>
      <c r="T932" s="36">
        <v>19</v>
      </c>
      <c r="U932" s="36">
        <v>20</v>
      </c>
      <c r="V932" s="36">
        <v>21</v>
      </c>
      <c r="W932" s="37">
        <v>22</v>
      </c>
      <c r="X932" s="37">
        <v>23</v>
      </c>
      <c r="Y932" s="38">
        <v>24</v>
      </c>
    </row>
    <row r="933" spans="1:26" s="2" customFormat="1" ht="108.75" customHeight="1" x14ac:dyDescent="0.25">
      <c r="A933" s="39">
        <v>1</v>
      </c>
      <c r="B933" s="40" t="s">
        <v>45</v>
      </c>
      <c r="C933" s="162">
        <f>L946</f>
        <v>590632.85</v>
      </c>
      <c r="D933" s="164">
        <f>C933-V946</f>
        <v>92457.77999999997</v>
      </c>
      <c r="E933" s="41"/>
      <c r="F933" s="42"/>
      <c r="G933" s="43"/>
      <c r="H933" s="44"/>
      <c r="I933" s="43"/>
      <c r="J933" s="45"/>
      <c r="K933" s="46">
        <f>G933+I933</f>
        <v>0</v>
      </c>
      <c r="L933" s="47">
        <f>H933+J933</f>
        <v>0</v>
      </c>
      <c r="M933" s="48"/>
      <c r="N933" s="49"/>
      <c r="O933" s="48"/>
      <c r="P933" s="49"/>
      <c r="Q933" s="50"/>
      <c r="R933" s="51"/>
      <c r="S933" s="50"/>
      <c r="T933" s="51"/>
      <c r="U933" s="46">
        <f>Q933+S933</f>
        <v>0</v>
      </c>
      <c r="V933" s="52">
        <f>R933+T933</f>
        <v>0</v>
      </c>
      <c r="W933" s="53">
        <f>IFERROR(R933/H933,0)</f>
        <v>0</v>
      </c>
      <c r="X933" s="54">
        <f>IFERROR((T933+P933)/J933,0)</f>
        <v>0</v>
      </c>
      <c r="Y933" s="55">
        <f>IFERROR((V933+P933)/L933,0)</f>
        <v>0</v>
      </c>
      <c r="Z933" s="56"/>
    </row>
    <row r="934" spans="1:26" s="2" customFormat="1" ht="87" customHeight="1" x14ac:dyDescent="0.25">
      <c r="A934" s="57">
        <v>2</v>
      </c>
      <c r="B934" s="58" t="s">
        <v>29</v>
      </c>
      <c r="C934" s="162"/>
      <c r="D934" s="164"/>
      <c r="E934" s="59">
        <v>0</v>
      </c>
      <c r="F934" s="60">
        <v>0</v>
      </c>
      <c r="G934" s="61">
        <v>0</v>
      </c>
      <c r="H934" s="62">
        <v>0</v>
      </c>
      <c r="I934" s="61">
        <v>9</v>
      </c>
      <c r="J934" s="63">
        <v>290500</v>
      </c>
      <c r="K934" s="46">
        <f t="shared" ref="K934:L945" si="168">G934+I934</f>
        <v>9</v>
      </c>
      <c r="L934" s="47">
        <f t="shared" si="168"/>
        <v>290500</v>
      </c>
      <c r="M934" s="64">
        <v>0</v>
      </c>
      <c r="N934" s="65">
        <v>0</v>
      </c>
      <c r="O934" s="64">
        <v>0</v>
      </c>
      <c r="P934" s="65">
        <v>0</v>
      </c>
      <c r="Q934" s="66">
        <v>0</v>
      </c>
      <c r="R934" s="67">
        <v>0</v>
      </c>
      <c r="S934" s="66">
        <v>9</v>
      </c>
      <c r="T934" s="67">
        <v>258246.25</v>
      </c>
      <c r="U934" s="46">
        <f t="shared" ref="U934:V945" si="169">Q934+S934</f>
        <v>9</v>
      </c>
      <c r="V934" s="52">
        <f>R934+T934</f>
        <v>258246.25</v>
      </c>
      <c r="W934" s="53">
        <f t="shared" ref="W934:W945" si="170">IFERROR(R934/H934,0)</f>
        <v>0</v>
      </c>
      <c r="X934" s="54">
        <f t="shared" ref="X934:X946" si="171">IFERROR((T934+P934)/J934,0)</f>
        <v>0.88897160068846814</v>
      </c>
      <c r="Y934" s="55">
        <f t="shared" ref="Y934:Y946" si="172">IFERROR((V934+P934)/L934,0)</f>
        <v>0.88897160068846814</v>
      </c>
      <c r="Z934" s="56"/>
    </row>
    <row r="935" spans="1:26" s="2" customFormat="1" ht="85.5" customHeight="1" x14ac:dyDescent="0.25">
      <c r="A935" s="57">
        <v>3</v>
      </c>
      <c r="B935" s="58" t="s">
        <v>26</v>
      </c>
      <c r="C935" s="162"/>
      <c r="D935" s="164"/>
      <c r="E935" s="59"/>
      <c r="F935" s="60"/>
      <c r="G935" s="61"/>
      <c r="H935" s="62"/>
      <c r="I935" s="61"/>
      <c r="J935" s="63"/>
      <c r="K935" s="46">
        <f t="shared" si="168"/>
        <v>0</v>
      </c>
      <c r="L935" s="47">
        <f t="shared" si="168"/>
        <v>0</v>
      </c>
      <c r="M935" s="64"/>
      <c r="N935" s="65"/>
      <c r="O935" s="64"/>
      <c r="P935" s="65"/>
      <c r="Q935" s="66"/>
      <c r="R935" s="67"/>
      <c r="S935" s="66"/>
      <c r="T935" s="67"/>
      <c r="U935" s="46">
        <f t="shared" si="169"/>
        <v>0</v>
      </c>
      <c r="V935" s="52">
        <f t="shared" si="169"/>
        <v>0</v>
      </c>
      <c r="W935" s="53">
        <f t="shared" si="170"/>
        <v>0</v>
      </c>
      <c r="X935" s="54">
        <f t="shared" si="171"/>
        <v>0</v>
      </c>
      <c r="Y935" s="55">
        <f t="shared" si="172"/>
        <v>0</v>
      </c>
      <c r="Z935" s="56"/>
    </row>
    <row r="936" spans="1:26" s="2" customFormat="1" ht="137.25" customHeight="1" x14ac:dyDescent="0.25">
      <c r="A936" s="57">
        <v>4</v>
      </c>
      <c r="B936" s="58" t="s">
        <v>20</v>
      </c>
      <c r="C936" s="162"/>
      <c r="D936" s="164"/>
      <c r="E936" s="59"/>
      <c r="F936" s="60"/>
      <c r="G936" s="61"/>
      <c r="H936" s="62"/>
      <c r="I936" s="61"/>
      <c r="J936" s="63"/>
      <c r="K936" s="46">
        <f t="shared" si="168"/>
        <v>0</v>
      </c>
      <c r="L936" s="47">
        <f t="shared" si="168"/>
        <v>0</v>
      </c>
      <c r="M936" s="64"/>
      <c r="N936" s="65"/>
      <c r="O936" s="64"/>
      <c r="P936" s="65"/>
      <c r="Q936" s="66"/>
      <c r="R936" s="67"/>
      <c r="S936" s="66"/>
      <c r="T936" s="67"/>
      <c r="U936" s="46">
        <f t="shared" si="169"/>
        <v>0</v>
      </c>
      <c r="V936" s="52">
        <f t="shared" si="169"/>
        <v>0</v>
      </c>
      <c r="W936" s="53">
        <f t="shared" si="170"/>
        <v>0</v>
      </c>
      <c r="X936" s="54">
        <f t="shared" si="171"/>
        <v>0</v>
      </c>
      <c r="Y936" s="55">
        <f t="shared" si="172"/>
        <v>0</v>
      </c>
      <c r="Z936" s="56"/>
    </row>
    <row r="937" spans="1:26" s="2" customFormat="1" ht="171.75" customHeight="1" x14ac:dyDescent="0.25">
      <c r="A937" s="57">
        <v>5</v>
      </c>
      <c r="B937" s="58" t="s">
        <v>30</v>
      </c>
      <c r="C937" s="162"/>
      <c r="D937" s="164"/>
      <c r="E937" s="59">
        <v>2</v>
      </c>
      <c r="F937" s="60">
        <v>130068.06</v>
      </c>
      <c r="G937" s="61">
        <v>2</v>
      </c>
      <c r="H937" s="62">
        <v>129032.85</v>
      </c>
      <c r="I937" s="61">
        <v>10</v>
      </c>
      <c r="J937" s="63">
        <v>171100</v>
      </c>
      <c r="K937" s="46">
        <f t="shared" si="168"/>
        <v>12</v>
      </c>
      <c r="L937" s="47">
        <f t="shared" si="168"/>
        <v>300132.84999999998</v>
      </c>
      <c r="M937" s="64">
        <v>0</v>
      </c>
      <c r="N937" s="65">
        <v>0</v>
      </c>
      <c r="O937" s="64">
        <v>0</v>
      </c>
      <c r="P937" s="65">
        <v>0</v>
      </c>
      <c r="Q937" s="66">
        <v>2</v>
      </c>
      <c r="R937" s="67">
        <v>93220</v>
      </c>
      <c r="S937" s="66">
        <v>10</v>
      </c>
      <c r="T937" s="67">
        <v>146708.82</v>
      </c>
      <c r="U937" s="46">
        <f t="shared" si="169"/>
        <v>12</v>
      </c>
      <c r="V937" s="52">
        <f t="shared" si="169"/>
        <v>239928.82</v>
      </c>
      <c r="W937" s="53">
        <f t="shared" si="170"/>
        <v>0.72245168575289154</v>
      </c>
      <c r="X937" s="54">
        <f t="shared" si="171"/>
        <v>0.85744488603156055</v>
      </c>
      <c r="Y937" s="55">
        <f t="shared" si="172"/>
        <v>0.79940872850139544</v>
      </c>
      <c r="Z937" s="56"/>
    </row>
    <row r="938" spans="1:26" s="2" customFormat="1" ht="116.25" customHeight="1" x14ac:dyDescent="0.25">
      <c r="A938" s="57">
        <v>6</v>
      </c>
      <c r="B938" s="58" t="s">
        <v>21</v>
      </c>
      <c r="C938" s="162"/>
      <c r="D938" s="164"/>
      <c r="E938" s="59"/>
      <c r="F938" s="60"/>
      <c r="G938" s="61"/>
      <c r="H938" s="62"/>
      <c r="I938" s="61"/>
      <c r="J938" s="63"/>
      <c r="K938" s="46">
        <f t="shared" si="168"/>
        <v>0</v>
      </c>
      <c r="L938" s="47">
        <f t="shared" si="168"/>
        <v>0</v>
      </c>
      <c r="M938" s="64"/>
      <c r="N938" s="65"/>
      <c r="O938" s="64"/>
      <c r="P938" s="65"/>
      <c r="Q938" s="66"/>
      <c r="R938" s="67"/>
      <c r="S938" s="66"/>
      <c r="T938" s="67"/>
      <c r="U938" s="46">
        <f t="shared" si="169"/>
        <v>0</v>
      </c>
      <c r="V938" s="52">
        <f t="shared" si="169"/>
        <v>0</v>
      </c>
      <c r="W938" s="53">
        <f t="shared" si="170"/>
        <v>0</v>
      </c>
      <c r="X938" s="54">
        <f t="shared" si="171"/>
        <v>0</v>
      </c>
      <c r="Y938" s="55">
        <f t="shared" si="172"/>
        <v>0</v>
      </c>
      <c r="Z938" s="56"/>
    </row>
    <row r="939" spans="1:26" s="2" customFormat="1" ht="65.25" customHeight="1" x14ac:dyDescent="0.25">
      <c r="A939" s="57">
        <v>7</v>
      </c>
      <c r="B939" s="58" t="s">
        <v>28</v>
      </c>
      <c r="C939" s="162"/>
      <c r="D939" s="164"/>
      <c r="E939" s="59"/>
      <c r="F939" s="60"/>
      <c r="G939" s="61"/>
      <c r="H939" s="62"/>
      <c r="I939" s="61"/>
      <c r="J939" s="63"/>
      <c r="K939" s="46">
        <f t="shared" si="168"/>
        <v>0</v>
      </c>
      <c r="L939" s="47">
        <f t="shared" si="168"/>
        <v>0</v>
      </c>
      <c r="M939" s="64"/>
      <c r="N939" s="65"/>
      <c r="O939" s="64"/>
      <c r="P939" s="65"/>
      <c r="Q939" s="66"/>
      <c r="R939" s="67"/>
      <c r="S939" s="66"/>
      <c r="T939" s="67"/>
      <c r="U939" s="46">
        <f t="shared" si="169"/>
        <v>0</v>
      </c>
      <c r="V939" s="52">
        <f t="shared" si="169"/>
        <v>0</v>
      </c>
      <c r="W939" s="53">
        <f t="shared" si="170"/>
        <v>0</v>
      </c>
      <c r="X939" s="54">
        <f t="shared" si="171"/>
        <v>0</v>
      </c>
      <c r="Y939" s="55">
        <f t="shared" si="172"/>
        <v>0</v>
      </c>
      <c r="Z939" s="56"/>
    </row>
    <row r="940" spans="1:26" s="2" customFormat="1" ht="59.25" customHeight="1" x14ac:dyDescent="0.25">
      <c r="A940" s="57">
        <v>8</v>
      </c>
      <c r="B940" s="58" t="s">
        <v>46</v>
      </c>
      <c r="C940" s="162"/>
      <c r="D940" s="164"/>
      <c r="E940" s="59"/>
      <c r="F940" s="60"/>
      <c r="G940" s="61"/>
      <c r="H940" s="62"/>
      <c r="I940" s="61"/>
      <c r="J940" s="63"/>
      <c r="K940" s="46">
        <f t="shared" si="168"/>
        <v>0</v>
      </c>
      <c r="L940" s="47">
        <f t="shared" si="168"/>
        <v>0</v>
      </c>
      <c r="M940" s="64"/>
      <c r="N940" s="65"/>
      <c r="O940" s="64"/>
      <c r="P940" s="65"/>
      <c r="Q940" s="66"/>
      <c r="R940" s="67"/>
      <c r="S940" s="66"/>
      <c r="T940" s="67"/>
      <c r="U940" s="46">
        <f t="shared" si="169"/>
        <v>0</v>
      </c>
      <c r="V940" s="52">
        <f t="shared" si="169"/>
        <v>0</v>
      </c>
      <c r="W940" s="53">
        <f t="shared" si="170"/>
        <v>0</v>
      </c>
      <c r="X940" s="54">
        <f t="shared" si="171"/>
        <v>0</v>
      </c>
      <c r="Y940" s="55">
        <f t="shared" si="172"/>
        <v>0</v>
      </c>
      <c r="Z940" s="56"/>
    </row>
    <row r="941" spans="1:26" s="2" customFormat="1" ht="71.25" customHeight="1" x14ac:dyDescent="0.25">
      <c r="A941" s="57">
        <v>9</v>
      </c>
      <c r="B941" s="58" t="s">
        <v>22</v>
      </c>
      <c r="C941" s="162"/>
      <c r="D941" s="164"/>
      <c r="E941" s="59"/>
      <c r="F941" s="60"/>
      <c r="G941" s="61"/>
      <c r="H941" s="62"/>
      <c r="I941" s="61"/>
      <c r="J941" s="63"/>
      <c r="K941" s="46">
        <f t="shared" si="168"/>
        <v>0</v>
      </c>
      <c r="L941" s="47">
        <f t="shared" si="168"/>
        <v>0</v>
      </c>
      <c r="M941" s="64"/>
      <c r="N941" s="65"/>
      <c r="O941" s="64"/>
      <c r="P941" s="65"/>
      <c r="Q941" s="66"/>
      <c r="R941" s="67"/>
      <c r="S941" s="66"/>
      <c r="T941" s="67"/>
      <c r="U941" s="46">
        <f t="shared" si="169"/>
        <v>0</v>
      </c>
      <c r="V941" s="52">
        <f t="shared" si="169"/>
        <v>0</v>
      </c>
      <c r="W941" s="53">
        <f t="shared" si="170"/>
        <v>0</v>
      </c>
      <c r="X941" s="54">
        <f t="shared" si="171"/>
        <v>0</v>
      </c>
      <c r="Y941" s="55">
        <f t="shared" si="172"/>
        <v>0</v>
      </c>
      <c r="Z941" s="56"/>
    </row>
    <row r="942" spans="1:26" s="2" customFormat="1" ht="92.25" customHeight="1" x14ac:dyDescent="0.25">
      <c r="A942" s="57">
        <v>10</v>
      </c>
      <c r="B942" s="58" t="s">
        <v>23</v>
      </c>
      <c r="C942" s="162"/>
      <c r="D942" s="164"/>
      <c r="E942" s="59"/>
      <c r="F942" s="60"/>
      <c r="G942" s="61"/>
      <c r="H942" s="62"/>
      <c r="I942" s="61"/>
      <c r="J942" s="63"/>
      <c r="K942" s="46">
        <f t="shared" si="168"/>
        <v>0</v>
      </c>
      <c r="L942" s="47">
        <f t="shared" si="168"/>
        <v>0</v>
      </c>
      <c r="M942" s="64"/>
      <c r="N942" s="65"/>
      <c r="O942" s="64"/>
      <c r="P942" s="65"/>
      <c r="Q942" s="66"/>
      <c r="R942" s="67"/>
      <c r="S942" s="66"/>
      <c r="T942" s="67"/>
      <c r="U942" s="46">
        <f t="shared" si="169"/>
        <v>0</v>
      </c>
      <c r="V942" s="52">
        <f t="shared" si="169"/>
        <v>0</v>
      </c>
      <c r="W942" s="53">
        <f t="shared" si="170"/>
        <v>0</v>
      </c>
      <c r="X942" s="54">
        <f t="shared" si="171"/>
        <v>0</v>
      </c>
      <c r="Y942" s="55">
        <f t="shared" si="172"/>
        <v>0</v>
      </c>
      <c r="Z942" s="56"/>
    </row>
    <row r="943" spans="1:26" s="2" customFormat="1" ht="153.75" customHeight="1" x14ac:dyDescent="0.25">
      <c r="A943" s="57">
        <v>11</v>
      </c>
      <c r="B943" s="58" t="s">
        <v>24</v>
      </c>
      <c r="C943" s="162"/>
      <c r="D943" s="164"/>
      <c r="E943" s="59"/>
      <c r="F943" s="60"/>
      <c r="G943" s="61"/>
      <c r="H943" s="62"/>
      <c r="I943" s="61"/>
      <c r="J943" s="63"/>
      <c r="K943" s="46">
        <f t="shared" si="168"/>
        <v>0</v>
      </c>
      <c r="L943" s="47">
        <f t="shared" si="168"/>
        <v>0</v>
      </c>
      <c r="M943" s="64"/>
      <c r="N943" s="65"/>
      <c r="O943" s="64"/>
      <c r="P943" s="65"/>
      <c r="Q943" s="66"/>
      <c r="R943" s="67"/>
      <c r="S943" s="66"/>
      <c r="T943" s="67"/>
      <c r="U943" s="46">
        <f t="shared" si="169"/>
        <v>0</v>
      </c>
      <c r="V943" s="52">
        <f t="shared" si="169"/>
        <v>0</v>
      </c>
      <c r="W943" s="53">
        <f t="shared" si="170"/>
        <v>0</v>
      </c>
      <c r="X943" s="54">
        <f t="shared" si="171"/>
        <v>0</v>
      </c>
      <c r="Y943" s="55">
        <f t="shared" si="172"/>
        <v>0</v>
      </c>
      <c r="Z943" s="56"/>
    </row>
    <row r="944" spans="1:26" s="2" customFormat="1" ht="87" customHeight="1" x14ac:dyDescent="0.25">
      <c r="A944" s="57">
        <v>12</v>
      </c>
      <c r="B944" s="58" t="s">
        <v>27</v>
      </c>
      <c r="C944" s="162"/>
      <c r="D944" s="164"/>
      <c r="E944" s="59"/>
      <c r="F944" s="60"/>
      <c r="G944" s="61"/>
      <c r="H944" s="62"/>
      <c r="I944" s="61"/>
      <c r="J944" s="63"/>
      <c r="K944" s="46">
        <f t="shared" si="168"/>
        <v>0</v>
      </c>
      <c r="L944" s="47">
        <f t="shared" si="168"/>
        <v>0</v>
      </c>
      <c r="M944" s="64"/>
      <c r="N944" s="65"/>
      <c r="O944" s="64"/>
      <c r="P944" s="65"/>
      <c r="Q944" s="66"/>
      <c r="R944" s="67"/>
      <c r="S944" s="66"/>
      <c r="T944" s="67"/>
      <c r="U944" s="46">
        <f t="shared" si="169"/>
        <v>0</v>
      </c>
      <c r="V944" s="52">
        <f t="shared" si="169"/>
        <v>0</v>
      </c>
      <c r="W944" s="53">
        <f t="shared" si="170"/>
        <v>0</v>
      </c>
      <c r="X944" s="54">
        <f t="shared" si="171"/>
        <v>0</v>
      </c>
      <c r="Y944" s="55">
        <f t="shared" si="172"/>
        <v>0</v>
      </c>
      <c r="Z944" s="56"/>
    </row>
    <row r="945" spans="1:38" s="2" customFormat="1" ht="62.25" customHeight="1" thickBot="1" x14ac:dyDescent="0.3">
      <c r="A945" s="68">
        <v>13</v>
      </c>
      <c r="B945" s="69" t="s">
        <v>25</v>
      </c>
      <c r="C945" s="163"/>
      <c r="D945" s="165"/>
      <c r="E945" s="70"/>
      <c r="F945" s="71"/>
      <c r="G945" s="72"/>
      <c r="H945" s="73"/>
      <c r="I945" s="72"/>
      <c r="J945" s="74"/>
      <c r="K945" s="75">
        <f t="shared" si="168"/>
        <v>0</v>
      </c>
      <c r="L945" s="76">
        <f t="shared" si="168"/>
        <v>0</v>
      </c>
      <c r="M945" s="77"/>
      <c r="N945" s="78"/>
      <c r="O945" s="77"/>
      <c r="P945" s="78"/>
      <c r="Q945" s="79"/>
      <c r="R945" s="80"/>
      <c r="S945" s="79"/>
      <c r="T945" s="80"/>
      <c r="U945" s="46">
        <f t="shared" si="169"/>
        <v>0</v>
      </c>
      <c r="V945" s="52">
        <f t="shared" si="169"/>
        <v>0</v>
      </c>
      <c r="W945" s="53">
        <f t="shared" si="170"/>
        <v>0</v>
      </c>
      <c r="X945" s="54">
        <f t="shared" si="171"/>
        <v>0</v>
      </c>
      <c r="Y945" s="55">
        <f t="shared" si="172"/>
        <v>0</v>
      </c>
      <c r="Z945" s="56"/>
    </row>
    <row r="946" spans="1:38" s="2" customFormat="1" ht="29.25" customHeight="1" thickBot="1" x14ac:dyDescent="0.3">
      <c r="A946" s="144" t="s">
        <v>47</v>
      </c>
      <c r="B946" s="145"/>
      <c r="C946" s="81">
        <f>C933</f>
        <v>590632.85</v>
      </c>
      <c r="D946" s="81">
        <f>D933</f>
        <v>92457.77999999997</v>
      </c>
      <c r="E946" s="82">
        <f>SUM(E933:E945)</f>
        <v>2</v>
      </c>
      <c r="F946" s="83">
        <f>SUM(F933:F945)</f>
        <v>130068.06</v>
      </c>
      <c r="G946" s="82">
        <f>SUM(G933:G945)</f>
        <v>2</v>
      </c>
      <c r="H946" s="83">
        <f>SUM(H933:H945)</f>
        <v>129032.85</v>
      </c>
      <c r="I946" s="82">
        <f t="shared" ref="I946:V946" si="173">SUM(I933:I945)</f>
        <v>19</v>
      </c>
      <c r="J946" s="83">
        <f t="shared" si="173"/>
        <v>461600</v>
      </c>
      <c r="K946" s="82">
        <f t="shared" si="173"/>
        <v>21</v>
      </c>
      <c r="L946" s="83">
        <f t="shared" si="173"/>
        <v>590632.85</v>
      </c>
      <c r="M946" s="82">
        <f t="shared" si="173"/>
        <v>0</v>
      </c>
      <c r="N946" s="84">
        <f t="shared" si="173"/>
        <v>0</v>
      </c>
      <c r="O946" s="85">
        <f t="shared" si="173"/>
        <v>0</v>
      </c>
      <c r="P946" s="86">
        <f t="shared" si="173"/>
        <v>0</v>
      </c>
      <c r="Q946" s="85">
        <f t="shared" si="173"/>
        <v>2</v>
      </c>
      <c r="R946" s="87">
        <f t="shared" si="173"/>
        <v>93220</v>
      </c>
      <c r="S946" s="85">
        <f t="shared" si="173"/>
        <v>19</v>
      </c>
      <c r="T946" s="87">
        <f t="shared" si="173"/>
        <v>404955.07</v>
      </c>
      <c r="U946" s="85">
        <f t="shared" si="173"/>
        <v>21</v>
      </c>
      <c r="V946" s="87">
        <f t="shared" si="173"/>
        <v>498175.07</v>
      </c>
      <c r="W946" s="88">
        <f>IFERROR(R946/H946,0)</f>
        <v>0.72245168575289154</v>
      </c>
      <c r="X946" s="89">
        <f t="shared" si="171"/>
        <v>0.87728568024263431</v>
      </c>
      <c r="Y946" s="89">
        <f t="shared" si="172"/>
        <v>0.84345980756065297</v>
      </c>
    </row>
    <row r="947" spans="1:38" s="2" customFormat="1" ht="29.25" customHeight="1" thickBot="1" x14ac:dyDescent="0.45">
      <c r="A947" s="90"/>
      <c r="B947" s="90"/>
      <c r="C947" s="91"/>
      <c r="D947" s="91"/>
      <c r="E947" s="92"/>
      <c r="F947" s="91"/>
      <c r="G947" s="92"/>
      <c r="H947" s="93"/>
      <c r="I947" s="94"/>
      <c r="J947" s="93"/>
      <c r="K947" s="95"/>
      <c r="L947" s="93"/>
      <c r="M947" s="94"/>
      <c r="N947" s="93"/>
      <c r="O947" s="94"/>
      <c r="P947" s="93"/>
      <c r="Q947" s="94"/>
      <c r="R947" s="93"/>
      <c r="S947" s="94"/>
      <c r="T947" s="96" t="s">
        <v>48</v>
      </c>
      <c r="U947" s="97">
        <v>4.2549000000000001</v>
      </c>
      <c r="V947" s="98">
        <f>V946/U947</f>
        <v>117082.67409339819</v>
      </c>
      <c r="W947" s="99"/>
      <c r="X947" s="99"/>
      <c r="Y947" s="100"/>
    </row>
    <row r="948" spans="1:38" s="2" customFormat="1" ht="15.75" thickTop="1" x14ac:dyDescent="0.25">
      <c r="A948" s="146" t="s">
        <v>49</v>
      </c>
      <c r="B948" s="147"/>
      <c r="C948" s="147"/>
      <c r="D948" s="147"/>
      <c r="E948" s="147"/>
      <c r="F948" s="147"/>
      <c r="G948" s="147"/>
      <c r="H948" s="147"/>
      <c r="I948" s="147"/>
      <c r="J948" s="147"/>
      <c r="K948" s="147"/>
      <c r="L948" s="147"/>
      <c r="M948" s="147"/>
      <c r="N948" s="147"/>
      <c r="O948" s="148"/>
      <c r="P948" s="106"/>
      <c r="U948" s="7"/>
    </row>
    <row r="949" spans="1:38" s="2" customFormat="1" ht="18.75" x14ac:dyDescent="0.3">
      <c r="A949" s="149"/>
      <c r="B949" s="150"/>
      <c r="C949" s="150"/>
      <c r="D949" s="150"/>
      <c r="E949" s="150"/>
      <c r="F949" s="150"/>
      <c r="G949" s="150"/>
      <c r="H949" s="150"/>
      <c r="I949" s="150"/>
      <c r="J949" s="150"/>
      <c r="K949" s="150"/>
      <c r="L949" s="150"/>
      <c r="M949" s="150"/>
      <c r="N949" s="150"/>
      <c r="O949" s="151"/>
      <c r="P949" s="106"/>
      <c r="T949" s="101"/>
      <c r="U949" s="7"/>
    </row>
    <row r="950" spans="1:38" s="2" customFormat="1" ht="15.75" x14ac:dyDescent="0.25">
      <c r="A950" s="149"/>
      <c r="B950" s="150"/>
      <c r="C950" s="150"/>
      <c r="D950" s="150"/>
      <c r="E950" s="150"/>
      <c r="F950" s="150"/>
      <c r="G950" s="150"/>
      <c r="H950" s="150"/>
      <c r="I950" s="150"/>
      <c r="J950" s="150"/>
      <c r="K950" s="150"/>
      <c r="L950" s="150"/>
      <c r="M950" s="150"/>
      <c r="N950" s="150"/>
      <c r="O950" s="151"/>
      <c r="P950" s="106"/>
      <c r="S950" s="102"/>
      <c r="T950" s="103"/>
      <c r="U950" s="7"/>
    </row>
    <row r="951" spans="1:38" s="2" customFormat="1" ht="15.75" x14ac:dyDescent="0.25">
      <c r="A951" s="149"/>
      <c r="B951" s="150"/>
      <c r="C951" s="150"/>
      <c r="D951" s="150"/>
      <c r="E951" s="150"/>
      <c r="F951" s="150"/>
      <c r="G951" s="150"/>
      <c r="H951" s="150"/>
      <c r="I951" s="150"/>
      <c r="J951" s="150"/>
      <c r="K951" s="150"/>
      <c r="L951" s="150"/>
      <c r="M951" s="150"/>
      <c r="N951" s="150"/>
      <c r="O951" s="151"/>
      <c r="P951" s="106"/>
      <c r="S951" s="102"/>
      <c r="T951" s="104"/>
      <c r="U951" s="7"/>
    </row>
    <row r="952" spans="1:38" s="2" customFormat="1" ht="15.75" x14ac:dyDescent="0.25">
      <c r="A952" s="149"/>
      <c r="B952" s="150"/>
      <c r="C952" s="150"/>
      <c r="D952" s="150"/>
      <c r="E952" s="150"/>
      <c r="F952" s="150"/>
      <c r="G952" s="150"/>
      <c r="H952" s="150"/>
      <c r="I952" s="150"/>
      <c r="J952" s="150"/>
      <c r="K952" s="150"/>
      <c r="L952" s="150"/>
      <c r="M952" s="150"/>
      <c r="N952" s="150"/>
      <c r="O952" s="151"/>
      <c r="P952" s="106"/>
      <c r="S952" s="102"/>
      <c r="T952" s="104"/>
      <c r="U952" s="7"/>
    </row>
    <row r="953" spans="1:38" s="2" customFormat="1" ht="15.75" x14ac:dyDescent="0.25">
      <c r="A953" s="149"/>
      <c r="B953" s="150"/>
      <c r="C953" s="150"/>
      <c r="D953" s="150"/>
      <c r="E953" s="150"/>
      <c r="F953" s="150"/>
      <c r="G953" s="150"/>
      <c r="H953" s="150"/>
      <c r="I953" s="150"/>
      <c r="J953" s="150"/>
      <c r="K953" s="150"/>
      <c r="L953" s="150"/>
      <c r="M953" s="150"/>
      <c r="N953" s="150"/>
      <c r="O953" s="151"/>
      <c r="P953" s="106"/>
      <c r="S953" s="102"/>
      <c r="T953" s="104"/>
      <c r="U953" s="7"/>
    </row>
    <row r="954" spans="1:38" s="2" customFormat="1" ht="15.75" x14ac:dyDescent="0.25">
      <c r="A954" s="149"/>
      <c r="B954" s="150"/>
      <c r="C954" s="150"/>
      <c r="D954" s="150"/>
      <c r="E954" s="150"/>
      <c r="F954" s="150"/>
      <c r="G954" s="150"/>
      <c r="H954" s="150"/>
      <c r="I954" s="150"/>
      <c r="J954" s="150"/>
      <c r="K954" s="150"/>
      <c r="L954" s="150"/>
      <c r="M954" s="150"/>
      <c r="N954" s="150"/>
      <c r="O954" s="151"/>
      <c r="P954" s="106"/>
      <c r="S954" s="102"/>
      <c r="T954" s="105"/>
      <c r="U954" s="7"/>
    </row>
    <row r="955" spans="1:38" s="2" customFormat="1" x14ac:dyDescent="0.25">
      <c r="A955" s="149"/>
      <c r="B955" s="150"/>
      <c r="C955" s="150"/>
      <c r="D955" s="150"/>
      <c r="E955" s="150"/>
      <c r="F955" s="150"/>
      <c r="G955" s="150"/>
      <c r="H955" s="150"/>
      <c r="I955" s="150"/>
      <c r="J955" s="150"/>
      <c r="K955" s="150"/>
      <c r="L955" s="150"/>
      <c r="M955" s="150"/>
      <c r="N955" s="150"/>
      <c r="O955" s="151"/>
      <c r="P955" s="106"/>
      <c r="U955" s="7"/>
    </row>
    <row r="956" spans="1:38" s="2" customFormat="1" ht="15.75" thickBot="1" x14ac:dyDescent="0.3">
      <c r="A956" s="152"/>
      <c r="B956" s="153"/>
      <c r="C956" s="153"/>
      <c r="D956" s="153"/>
      <c r="E956" s="153"/>
      <c r="F956" s="153"/>
      <c r="G956" s="153"/>
      <c r="H956" s="153"/>
      <c r="I956" s="153"/>
      <c r="J956" s="153"/>
      <c r="K956" s="153"/>
      <c r="L956" s="153"/>
      <c r="M956" s="153"/>
      <c r="N956" s="153"/>
      <c r="O956" s="154"/>
      <c r="P956" s="106"/>
      <c r="U956" s="7"/>
    </row>
    <row r="957" spans="1:38" s="2" customFormat="1" ht="15.75" thickTop="1" x14ac:dyDescent="0.25">
      <c r="E957" s="1"/>
      <c r="F957" s="1"/>
      <c r="K957" s="7"/>
      <c r="U957" s="7"/>
    </row>
    <row r="960" spans="1:38" s="2" customFormat="1" ht="26.25" x14ac:dyDescent="0.4">
      <c r="A960" s="12"/>
      <c r="B960" s="13" t="s">
        <v>78</v>
      </c>
      <c r="C960" s="14"/>
      <c r="D960" s="14"/>
      <c r="E960" s="15"/>
      <c r="F960" s="16"/>
      <c r="G960" s="14"/>
      <c r="H960" s="17"/>
      <c r="I960" s="18"/>
      <c r="J960" s="17"/>
      <c r="K960" s="18"/>
      <c r="L960" s="17"/>
      <c r="M960" s="18"/>
      <c r="N960" s="17"/>
      <c r="O960" s="14"/>
      <c r="P960" s="17"/>
      <c r="Q960" s="14"/>
      <c r="R960" s="17"/>
      <c r="S960" s="18"/>
      <c r="T960" s="17"/>
      <c r="U960" s="14"/>
      <c r="V960" s="17"/>
      <c r="W960" s="17"/>
      <c r="X960" s="18"/>
      <c r="Y960" s="17"/>
      <c r="Z960" s="17"/>
      <c r="AA960" s="18"/>
      <c r="AB960" s="14"/>
      <c r="AC960" s="14"/>
      <c r="AD960" s="14"/>
      <c r="AE960" s="14"/>
      <c r="AF960" s="14"/>
      <c r="AG960" s="18"/>
      <c r="AH960" s="14"/>
      <c r="AI960" s="14"/>
      <c r="AJ960" s="14"/>
      <c r="AK960" s="14"/>
      <c r="AL960" s="14"/>
    </row>
    <row r="961" spans="1:26" ht="15.75" thickBot="1" x14ac:dyDescent="0.3"/>
    <row r="962" spans="1:26" s="2" customFormat="1" ht="52.5" customHeight="1" thickBot="1" x14ac:dyDescent="0.3">
      <c r="A962" s="124" t="s">
        <v>3</v>
      </c>
      <c r="B962" s="125"/>
      <c r="C962" s="128" t="s">
        <v>32</v>
      </c>
      <c r="D962" s="129"/>
      <c r="E962" s="130" t="s">
        <v>0</v>
      </c>
      <c r="F962" s="131"/>
      <c r="G962" s="132" t="s">
        <v>1</v>
      </c>
      <c r="H962" s="132"/>
      <c r="I962" s="132"/>
      <c r="J962" s="132"/>
      <c r="K962" s="132"/>
      <c r="L962" s="133"/>
      <c r="M962" s="134" t="s">
        <v>33</v>
      </c>
      <c r="N962" s="135"/>
      <c r="O962" s="135"/>
      <c r="P962" s="136"/>
      <c r="Q962" s="137" t="s">
        <v>34</v>
      </c>
      <c r="R962" s="138"/>
      <c r="S962" s="138"/>
      <c r="T962" s="138"/>
      <c r="U962" s="138"/>
      <c r="V962" s="139"/>
      <c r="W962" s="107" t="s">
        <v>35</v>
      </c>
      <c r="X962" s="108"/>
      <c r="Y962" s="109"/>
    </row>
    <row r="963" spans="1:26" s="2" customFormat="1" ht="52.5" customHeight="1" thickBot="1" x14ac:dyDescent="0.3">
      <c r="A963" s="126"/>
      <c r="B963" s="127"/>
      <c r="C963" s="110" t="s">
        <v>36</v>
      </c>
      <c r="D963" s="112" t="s">
        <v>37</v>
      </c>
      <c r="E963" s="114" t="s">
        <v>4</v>
      </c>
      <c r="F963" s="114" t="s">
        <v>5</v>
      </c>
      <c r="G963" s="116" t="s">
        <v>6</v>
      </c>
      <c r="H963" s="118" t="s">
        <v>7</v>
      </c>
      <c r="I963" s="118" t="s">
        <v>8</v>
      </c>
      <c r="J963" s="120" t="s">
        <v>9</v>
      </c>
      <c r="K963" s="122" t="s">
        <v>2</v>
      </c>
      <c r="L963" s="123"/>
      <c r="M963" s="140" t="s">
        <v>38</v>
      </c>
      <c r="N963" s="141"/>
      <c r="O963" s="140" t="s">
        <v>39</v>
      </c>
      <c r="P963" s="141"/>
      <c r="Q963" s="142" t="s">
        <v>40</v>
      </c>
      <c r="R963" s="143"/>
      <c r="S963" s="138" t="s">
        <v>41</v>
      </c>
      <c r="T963" s="139"/>
      <c r="U963" s="137" t="s">
        <v>2</v>
      </c>
      <c r="V963" s="139"/>
      <c r="W963" s="155" t="s">
        <v>42</v>
      </c>
      <c r="X963" s="157" t="s">
        <v>43</v>
      </c>
      <c r="Y963" s="109" t="s">
        <v>44</v>
      </c>
    </row>
    <row r="964" spans="1:26" s="2" customFormat="1" ht="139.5" customHeight="1" thickBot="1" x14ac:dyDescent="0.3">
      <c r="A964" s="126"/>
      <c r="B964" s="127"/>
      <c r="C964" s="111"/>
      <c r="D964" s="113"/>
      <c r="E964" s="115"/>
      <c r="F964" s="115"/>
      <c r="G964" s="117"/>
      <c r="H964" s="119"/>
      <c r="I964" s="119"/>
      <c r="J964" s="121"/>
      <c r="K964" s="19" t="s">
        <v>10</v>
      </c>
      <c r="L964" s="20" t="s">
        <v>11</v>
      </c>
      <c r="M964" s="21" t="s">
        <v>12</v>
      </c>
      <c r="N964" s="22" t="s">
        <v>13</v>
      </c>
      <c r="O964" s="21" t="s">
        <v>14</v>
      </c>
      <c r="P964" s="22" t="s">
        <v>15</v>
      </c>
      <c r="Q964" s="23" t="s">
        <v>6</v>
      </c>
      <c r="R964" s="24" t="s">
        <v>7</v>
      </c>
      <c r="S964" s="25" t="s">
        <v>16</v>
      </c>
      <c r="T964" s="26" t="s">
        <v>17</v>
      </c>
      <c r="U964" s="27" t="s">
        <v>18</v>
      </c>
      <c r="V964" s="28" t="s">
        <v>19</v>
      </c>
      <c r="W964" s="156"/>
      <c r="X964" s="158"/>
      <c r="Y964" s="159"/>
    </row>
    <row r="965" spans="1:26" s="2" customFormat="1" ht="38.25" customHeight="1" thickBot="1" x14ac:dyDescent="0.3">
      <c r="A965" s="160">
        <v>1</v>
      </c>
      <c r="B965" s="161"/>
      <c r="C965" s="29">
        <v>2</v>
      </c>
      <c r="D965" s="30">
        <v>3</v>
      </c>
      <c r="E965" s="31">
        <v>4</v>
      </c>
      <c r="F965" s="32">
        <v>5</v>
      </c>
      <c r="G965" s="33">
        <v>6</v>
      </c>
      <c r="H965" s="34">
        <v>7</v>
      </c>
      <c r="I965" s="34">
        <v>8</v>
      </c>
      <c r="J965" s="34">
        <v>9</v>
      </c>
      <c r="K965" s="34">
        <v>10</v>
      </c>
      <c r="L965" s="34">
        <v>11</v>
      </c>
      <c r="M965" s="35">
        <v>12</v>
      </c>
      <c r="N965" s="35">
        <v>13</v>
      </c>
      <c r="O965" s="35">
        <v>14</v>
      </c>
      <c r="P965" s="35">
        <v>15</v>
      </c>
      <c r="Q965" s="36">
        <v>16</v>
      </c>
      <c r="R965" s="36">
        <v>17</v>
      </c>
      <c r="S965" s="36">
        <v>18</v>
      </c>
      <c r="T965" s="36">
        <v>19</v>
      </c>
      <c r="U965" s="36">
        <v>20</v>
      </c>
      <c r="V965" s="36">
        <v>21</v>
      </c>
      <c r="W965" s="37">
        <v>22</v>
      </c>
      <c r="X965" s="37">
        <v>23</v>
      </c>
      <c r="Y965" s="38">
        <v>24</v>
      </c>
    </row>
    <row r="966" spans="1:26" s="2" customFormat="1" ht="108.75" customHeight="1" x14ac:dyDescent="0.25">
      <c r="A966" s="39">
        <v>1</v>
      </c>
      <c r="B966" s="40" t="s">
        <v>45</v>
      </c>
      <c r="C966" s="162">
        <f>L979</f>
        <v>784800</v>
      </c>
      <c r="D966" s="164">
        <f>C966-V979</f>
        <v>15618.270000000019</v>
      </c>
      <c r="E966" s="41"/>
      <c r="F966" s="42"/>
      <c r="G966" s="43"/>
      <c r="H966" s="44"/>
      <c r="I966" s="43"/>
      <c r="J966" s="45"/>
      <c r="K966" s="46">
        <f>G966+I966</f>
        <v>0</v>
      </c>
      <c r="L966" s="47">
        <f>H966+J966</f>
        <v>0</v>
      </c>
      <c r="M966" s="48"/>
      <c r="N966" s="49"/>
      <c r="O966" s="48"/>
      <c r="P966" s="49"/>
      <c r="Q966" s="50"/>
      <c r="R966" s="51"/>
      <c r="S966" s="50"/>
      <c r="T966" s="51"/>
      <c r="U966" s="46">
        <f>Q966+S966</f>
        <v>0</v>
      </c>
      <c r="V966" s="52">
        <f>R966+T966</f>
        <v>0</v>
      </c>
      <c r="W966" s="53">
        <f>IFERROR(R966/H966,0)</f>
        <v>0</v>
      </c>
      <c r="X966" s="54">
        <f>IFERROR((T966+P966)/J966,0)</f>
        <v>0</v>
      </c>
      <c r="Y966" s="55">
        <f>IFERROR((V966+P966)/L966,0)</f>
        <v>0</v>
      </c>
      <c r="Z966" s="56"/>
    </row>
    <row r="967" spans="1:26" s="2" customFormat="1" ht="87" customHeight="1" x14ac:dyDescent="0.25">
      <c r="A967" s="57">
        <v>2</v>
      </c>
      <c r="B967" s="58" t="s">
        <v>29</v>
      </c>
      <c r="C967" s="162"/>
      <c r="D967" s="164"/>
      <c r="E967" s="59">
        <v>0</v>
      </c>
      <c r="F967" s="60">
        <v>0</v>
      </c>
      <c r="G967" s="61">
        <v>0</v>
      </c>
      <c r="H967" s="62">
        <v>0</v>
      </c>
      <c r="I967" s="61">
        <v>6</v>
      </c>
      <c r="J967" s="63">
        <v>344179.72</v>
      </c>
      <c r="K967" s="46">
        <f t="shared" ref="K967:L978" si="174">G967+I967</f>
        <v>6</v>
      </c>
      <c r="L967" s="47">
        <f t="shared" si="174"/>
        <v>344179.72</v>
      </c>
      <c r="M967" s="64">
        <v>0</v>
      </c>
      <c r="N967" s="65">
        <v>0</v>
      </c>
      <c r="O967" s="64">
        <v>0</v>
      </c>
      <c r="P967" s="65">
        <v>0</v>
      </c>
      <c r="Q967" s="66">
        <v>0</v>
      </c>
      <c r="R967" s="67">
        <v>0</v>
      </c>
      <c r="S967" s="66">
        <v>6</v>
      </c>
      <c r="T967" s="67">
        <v>336134.5</v>
      </c>
      <c r="U967" s="46">
        <f t="shared" ref="U967:V978" si="175">Q967+S967</f>
        <v>6</v>
      </c>
      <c r="V967" s="52">
        <f>R967+T967</f>
        <v>336134.5</v>
      </c>
      <c r="W967" s="53">
        <f t="shared" ref="W967:W978" si="176">IFERROR(R967/H967,0)</f>
        <v>0</v>
      </c>
      <c r="X967" s="54">
        <f t="shared" ref="X967:X979" si="177">IFERROR((T967+P967)/J967,0)</f>
        <v>0.97662494466553706</v>
      </c>
      <c r="Y967" s="55">
        <f t="shared" ref="Y967:Y979" si="178">IFERROR((V967+P967)/L967,0)</f>
        <v>0.97662494466553706</v>
      </c>
      <c r="Z967" s="56"/>
    </row>
    <row r="968" spans="1:26" s="2" customFormat="1" ht="85.5" customHeight="1" x14ac:dyDescent="0.25">
      <c r="A968" s="57">
        <v>3</v>
      </c>
      <c r="B968" s="58" t="s">
        <v>26</v>
      </c>
      <c r="C968" s="162"/>
      <c r="D968" s="164"/>
      <c r="E968" s="59"/>
      <c r="F968" s="60"/>
      <c r="G968" s="61"/>
      <c r="H968" s="62"/>
      <c r="I968" s="61"/>
      <c r="J968" s="63"/>
      <c r="K968" s="46">
        <f t="shared" si="174"/>
        <v>0</v>
      </c>
      <c r="L968" s="47">
        <f t="shared" si="174"/>
        <v>0</v>
      </c>
      <c r="M968" s="64"/>
      <c r="N968" s="65"/>
      <c r="O968" s="64"/>
      <c r="P968" s="65"/>
      <c r="Q968" s="66"/>
      <c r="R968" s="67"/>
      <c r="S968" s="66"/>
      <c r="T968" s="67"/>
      <c r="U968" s="46">
        <f t="shared" si="175"/>
        <v>0</v>
      </c>
      <c r="V968" s="52">
        <f t="shared" si="175"/>
        <v>0</v>
      </c>
      <c r="W968" s="53">
        <f t="shared" si="176"/>
        <v>0</v>
      </c>
      <c r="X968" s="54">
        <f t="shared" si="177"/>
        <v>0</v>
      </c>
      <c r="Y968" s="55">
        <f t="shared" si="178"/>
        <v>0</v>
      </c>
      <c r="Z968" s="56"/>
    </row>
    <row r="969" spans="1:26" s="2" customFormat="1" ht="137.25" customHeight="1" x14ac:dyDescent="0.25">
      <c r="A969" s="57">
        <v>4</v>
      </c>
      <c r="B969" s="58" t="s">
        <v>20</v>
      </c>
      <c r="C969" s="162"/>
      <c r="D969" s="164"/>
      <c r="E969" s="59"/>
      <c r="F969" s="60"/>
      <c r="G969" s="61"/>
      <c r="H969" s="62"/>
      <c r="I969" s="61"/>
      <c r="J969" s="63"/>
      <c r="K969" s="46">
        <f t="shared" si="174"/>
        <v>0</v>
      </c>
      <c r="L969" s="47">
        <f t="shared" si="174"/>
        <v>0</v>
      </c>
      <c r="M969" s="64"/>
      <c r="N969" s="65"/>
      <c r="O969" s="64"/>
      <c r="P969" s="65"/>
      <c r="Q969" s="66"/>
      <c r="R969" s="67"/>
      <c r="S969" s="66"/>
      <c r="T969" s="67"/>
      <c r="U969" s="46">
        <f t="shared" si="175"/>
        <v>0</v>
      </c>
      <c r="V969" s="52">
        <f t="shared" si="175"/>
        <v>0</v>
      </c>
      <c r="W969" s="53">
        <f t="shared" si="176"/>
        <v>0</v>
      </c>
      <c r="X969" s="54">
        <f t="shared" si="177"/>
        <v>0</v>
      </c>
      <c r="Y969" s="55">
        <f t="shared" si="178"/>
        <v>0</v>
      </c>
      <c r="Z969" s="56"/>
    </row>
    <row r="970" spans="1:26" s="2" customFormat="1" ht="171.75" customHeight="1" x14ac:dyDescent="0.25">
      <c r="A970" s="57">
        <v>5</v>
      </c>
      <c r="B970" s="58" t="s">
        <v>30</v>
      </c>
      <c r="C970" s="162"/>
      <c r="D970" s="164"/>
      <c r="E970" s="59">
        <v>7</v>
      </c>
      <c r="F970" s="60">
        <v>322308.21999999997</v>
      </c>
      <c r="G970" s="61">
        <v>2</v>
      </c>
      <c r="H970" s="62">
        <v>151200</v>
      </c>
      <c r="I970" s="61">
        <v>3</v>
      </c>
      <c r="J970" s="63">
        <v>289420.28000000003</v>
      </c>
      <c r="K970" s="46">
        <f t="shared" si="174"/>
        <v>5</v>
      </c>
      <c r="L970" s="47">
        <f t="shared" si="174"/>
        <v>440620.28</v>
      </c>
      <c r="M970" s="64">
        <v>0</v>
      </c>
      <c r="N970" s="65">
        <v>0</v>
      </c>
      <c r="O970" s="64">
        <v>0</v>
      </c>
      <c r="P970" s="65">
        <v>0</v>
      </c>
      <c r="Q970" s="66">
        <v>2</v>
      </c>
      <c r="R970" s="67">
        <v>151153</v>
      </c>
      <c r="S970" s="66">
        <v>3</v>
      </c>
      <c r="T970" s="67">
        <v>281894.23</v>
      </c>
      <c r="U970" s="46">
        <f t="shared" si="175"/>
        <v>5</v>
      </c>
      <c r="V970" s="52">
        <f t="shared" si="175"/>
        <v>433047.23</v>
      </c>
      <c r="W970" s="53">
        <f t="shared" si="176"/>
        <v>0.99968915343915343</v>
      </c>
      <c r="X970" s="54">
        <f t="shared" si="177"/>
        <v>0.97399612079706355</v>
      </c>
      <c r="Y970" s="55">
        <f t="shared" si="178"/>
        <v>0.98281275205943752</v>
      </c>
      <c r="Z970" s="56"/>
    </row>
    <row r="971" spans="1:26" s="2" customFormat="1" ht="116.25" customHeight="1" x14ac:dyDescent="0.25">
      <c r="A971" s="57">
        <v>6</v>
      </c>
      <c r="B971" s="58" t="s">
        <v>21</v>
      </c>
      <c r="C971" s="162"/>
      <c r="D971" s="164"/>
      <c r="E971" s="59"/>
      <c r="F971" s="60"/>
      <c r="G971" s="61"/>
      <c r="H971" s="62"/>
      <c r="I971" s="61"/>
      <c r="J971" s="63"/>
      <c r="K971" s="46">
        <f t="shared" si="174"/>
        <v>0</v>
      </c>
      <c r="L971" s="47">
        <f t="shared" si="174"/>
        <v>0</v>
      </c>
      <c r="M971" s="64"/>
      <c r="N971" s="65"/>
      <c r="O971" s="64"/>
      <c r="P971" s="65"/>
      <c r="Q971" s="66"/>
      <c r="R971" s="67"/>
      <c r="S971" s="66"/>
      <c r="T971" s="67"/>
      <c r="U971" s="46">
        <f t="shared" si="175"/>
        <v>0</v>
      </c>
      <c r="V971" s="52">
        <f t="shared" si="175"/>
        <v>0</v>
      </c>
      <c r="W971" s="53">
        <f t="shared" si="176"/>
        <v>0</v>
      </c>
      <c r="X971" s="54">
        <f t="shared" si="177"/>
        <v>0</v>
      </c>
      <c r="Y971" s="55">
        <f t="shared" si="178"/>
        <v>0</v>
      </c>
      <c r="Z971" s="56"/>
    </row>
    <row r="972" spans="1:26" s="2" customFormat="1" ht="65.25" customHeight="1" x14ac:dyDescent="0.25">
      <c r="A972" s="57">
        <v>7</v>
      </c>
      <c r="B972" s="58" t="s">
        <v>28</v>
      </c>
      <c r="C972" s="162"/>
      <c r="D972" s="164"/>
      <c r="E972" s="59"/>
      <c r="F972" s="60"/>
      <c r="G972" s="61"/>
      <c r="H972" s="62"/>
      <c r="I972" s="61"/>
      <c r="J972" s="63"/>
      <c r="K972" s="46">
        <f t="shared" si="174"/>
        <v>0</v>
      </c>
      <c r="L972" s="47">
        <f t="shared" si="174"/>
        <v>0</v>
      </c>
      <c r="M972" s="64"/>
      <c r="N972" s="65"/>
      <c r="O972" s="64"/>
      <c r="P972" s="65"/>
      <c r="Q972" s="66"/>
      <c r="R972" s="67"/>
      <c r="S972" s="66"/>
      <c r="T972" s="67"/>
      <c r="U972" s="46">
        <f t="shared" si="175"/>
        <v>0</v>
      </c>
      <c r="V972" s="52">
        <f t="shared" si="175"/>
        <v>0</v>
      </c>
      <c r="W972" s="53">
        <f t="shared" si="176"/>
        <v>0</v>
      </c>
      <c r="X972" s="54">
        <f t="shared" si="177"/>
        <v>0</v>
      </c>
      <c r="Y972" s="55">
        <f t="shared" si="178"/>
        <v>0</v>
      </c>
      <c r="Z972" s="56"/>
    </row>
    <row r="973" spans="1:26" s="2" customFormat="1" ht="59.25" customHeight="1" x14ac:dyDescent="0.25">
      <c r="A973" s="57">
        <v>8</v>
      </c>
      <c r="B973" s="58" t="s">
        <v>46</v>
      </c>
      <c r="C973" s="162"/>
      <c r="D973" s="164"/>
      <c r="E973" s="59"/>
      <c r="F973" s="60"/>
      <c r="G973" s="61"/>
      <c r="H973" s="62"/>
      <c r="I973" s="61"/>
      <c r="J973" s="63"/>
      <c r="K973" s="46">
        <f t="shared" si="174"/>
        <v>0</v>
      </c>
      <c r="L973" s="47">
        <f t="shared" si="174"/>
        <v>0</v>
      </c>
      <c r="M973" s="64"/>
      <c r="N973" s="65"/>
      <c r="O973" s="64"/>
      <c r="P973" s="65"/>
      <c r="Q973" s="66"/>
      <c r="R973" s="67"/>
      <c r="S973" s="66"/>
      <c r="T973" s="67"/>
      <c r="U973" s="46">
        <f t="shared" si="175"/>
        <v>0</v>
      </c>
      <c r="V973" s="52">
        <f t="shared" si="175"/>
        <v>0</v>
      </c>
      <c r="W973" s="53">
        <f t="shared" si="176"/>
        <v>0</v>
      </c>
      <c r="X973" s="54">
        <f t="shared" si="177"/>
        <v>0</v>
      </c>
      <c r="Y973" s="55">
        <f t="shared" si="178"/>
        <v>0</v>
      </c>
      <c r="Z973" s="56"/>
    </row>
    <row r="974" spans="1:26" s="2" customFormat="1" ht="71.25" customHeight="1" x14ac:dyDescent="0.25">
      <c r="A974" s="57">
        <v>9</v>
      </c>
      <c r="B974" s="58" t="s">
        <v>22</v>
      </c>
      <c r="C974" s="162"/>
      <c r="D974" s="164"/>
      <c r="E974" s="59"/>
      <c r="F974" s="60"/>
      <c r="G974" s="61"/>
      <c r="H974" s="62"/>
      <c r="I974" s="61"/>
      <c r="J974" s="63"/>
      <c r="K974" s="46">
        <f t="shared" si="174"/>
        <v>0</v>
      </c>
      <c r="L974" s="47">
        <f t="shared" si="174"/>
        <v>0</v>
      </c>
      <c r="M974" s="64"/>
      <c r="N974" s="65"/>
      <c r="O974" s="64"/>
      <c r="P974" s="65"/>
      <c r="Q974" s="66"/>
      <c r="R974" s="67"/>
      <c r="S974" s="66"/>
      <c r="T974" s="67"/>
      <c r="U974" s="46">
        <f t="shared" si="175"/>
        <v>0</v>
      </c>
      <c r="V974" s="52">
        <f t="shared" si="175"/>
        <v>0</v>
      </c>
      <c r="W974" s="53">
        <f t="shared" si="176"/>
        <v>0</v>
      </c>
      <c r="X974" s="54">
        <f t="shared" si="177"/>
        <v>0</v>
      </c>
      <c r="Y974" s="55">
        <f t="shared" si="178"/>
        <v>0</v>
      </c>
      <c r="Z974" s="56"/>
    </row>
    <row r="975" spans="1:26" s="2" customFormat="1" ht="92.25" customHeight="1" x14ac:dyDescent="0.25">
      <c r="A975" s="57">
        <v>10</v>
      </c>
      <c r="B975" s="58" t="s">
        <v>23</v>
      </c>
      <c r="C975" s="162"/>
      <c r="D975" s="164"/>
      <c r="E975" s="59"/>
      <c r="F975" s="60"/>
      <c r="G975" s="61"/>
      <c r="H975" s="62"/>
      <c r="I975" s="61"/>
      <c r="J975" s="63"/>
      <c r="K975" s="46">
        <f t="shared" si="174"/>
        <v>0</v>
      </c>
      <c r="L975" s="47">
        <f t="shared" si="174"/>
        <v>0</v>
      </c>
      <c r="M975" s="64"/>
      <c r="N975" s="65"/>
      <c r="O975" s="64"/>
      <c r="P975" s="65"/>
      <c r="Q975" s="66"/>
      <c r="R975" s="67"/>
      <c r="S975" s="66"/>
      <c r="T975" s="67"/>
      <c r="U975" s="46">
        <f t="shared" si="175"/>
        <v>0</v>
      </c>
      <c r="V975" s="52">
        <f t="shared" si="175"/>
        <v>0</v>
      </c>
      <c r="W975" s="53">
        <f t="shared" si="176"/>
        <v>0</v>
      </c>
      <c r="X975" s="54">
        <f t="shared" si="177"/>
        <v>0</v>
      </c>
      <c r="Y975" s="55">
        <f t="shared" si="178"/>
        <v>0</v>
      </c>
      <c r="Z975" s="56"/>
    </row>
    <row r="976" spans="1:26" s="2" customFormat="1" ht="153.75" customHeight="1" x14ac:dyDescent="0.25">
      <c r="A976" s="57">
        <v>11</v>
      </c>
      <c r="B976" s="58" t="s">
        <v>24</v>
      </c>
      <c r="C976" s="162"/>
      <c r="D976" s="164"/>
      <c r="E976" s="59"/>
      <c r="F976" s="60"/>
      <c r="G976" s="61"/>
      <c r="H976" s="62"/>
      <c r="I976" s="61"/>
      <c r="J976" s="63"/>
      <c r="K976" s="46">
        <f t="shared" si="174"/>
        <v>0</v>
      </c>
      <c r="L976" s="47">
        <f t="shared" si="174"/>
        <v>0</v>
      </c>
      <c r="M976" s="64"/>
      <c r="N976" s="65"/>
      <c r="O976" s="64"/>
      <c r="P976" s="65"/>
      <c r="Q976" s="66"/>
      <c r="R976" s="67"/>
      <c r="S976" s="66"/>
      <c r="T976" s="67"/>
      <c r="U976" s="46">
        <f t="shared" si="175"/>
        <v>0</v>
      </c>
      <c r="V976" s="52">
        <f t="shared" si="175"/>
        <v>0</v>
      </c>
      <c r="W976" s="53">
        <f t="shared" si="176"/>
        <v>0</v>
      </c>
      <c r="X976" s="54">
        <f t="shared" si="177"/>
        <v>0</v>
      </c>
      <c r="Y976" s="55">
        <f t="shared" si="178"/>
        <v>0</v>
      </c>
      <c r="Z976" s="56"/>
    </row>
    <row r="977" spans="1:26" s="2" customFormat="1" ht="87" customHeight="1" x14ac:dyDescent="0.25">
      <c r="A977" s="57">
        <v>12</v>
      </c>
      <c r="B977" s="58" t="s">
        <v>27</v>
      </c>
      <c r="C977" s="162"/>
      <c r="D977" s="164"/>
      <c r="E977" s="59"/>
      <c r="F977" s="60"/>
      <c r="G977" s="61"/>
      <c r="H977" s="62"/>
      <c r="I977" s="61"/>
      <c r="J977" s="63"/>
      <c r="K977" s="46">
        <f t="shared" si="174"/>
        <v>0</v>
      </c>
      <c r="L977" s="47">
        <f t="shared" si="174"/>
        <v>0</v>
      </c>
      <c r="M977" s="64"/>
      <c r="N977" s="65"/>
      <c r="O977" s="64"/>
      <c r="P977" s="65"/>
      <c r="Q977" s="66"/>
      <c r="R977" s="67"/>
      <c r="S977" s="66"/>
      <c r="T977" s="67"/>
      <c r="U977" s="46">
        <f t="shared" si="175"/>
        <v>0</v>
      </c>
      <c r="V977" s="52">
        <f t="shared" si="175"/>
        <v>0</v>
      </c>
      <c r="W977" s="53">
        <f t="shared" si="176"/>
        <v>0</v>
      </c>
      <c r="X977" s="54">
        <f t="shared" si="177"/>
        <v>0</v>
      </c>
      <c r="Y977" s="55">
        <f t="shared" si="178"/>
        <v>0</v>
      </c>
      <c r="Z977" s="56"/>
    </row>
    <row r="978" spans="1:26" s="2" customFormat="1" ht="62.25" customHeight="1" thickBot="1" x14ac:dyDescent="0.3">
      <c r="A978" s="68">
        <v>13</v>
      </c>
      <c r="B978" s="69" t="s">
        <v>25</v>
      </c>
      <c r="C978" s="163"/>
      <c r="D978" s="165"/>
      <c r="E978" s="70"/>
      <c r="F978" s="71"/>
      <c r="G978" s="72"/>
      <c r="H978" s="73"/>
      <c r="I978" s="72"/>
      <c r="J978" s="74"/>
      <c r="K978" s="75">
        <f t="shared" si="174"/>
        <v>0</v>
      </c>
      <c r="L978" s="76">
        <f t="shared" si="174"/>
        <v>0</v>
      </c>
      <c r="M978" s="77"/>
      <c r="N978" s="78"/>
      <c r="O978" s="77"/>
      <c r="P978" s="78"/>
      <c r="Q978" s="79"/>
      <c r="R978" s="80"/>
      <c r="S978" s="79"/>
      <c r="T978" s="80"/>
      <c r="U978" s="46">
        <f t="shared" si="175"/>
        <v>0</v>
      </c>
      <c r="V978" s="52">
        <f t="shared" si="175"/>
        <v>0</v>
      </c>
      <c r="W978" s="53">
        <f t="shared" si="176"/>
        <v>0</v>
      </c>
      <c r="X978" s="54">
        <f t="shared" si="177"/>
        <v>0</v>
      </c>
      <c r="Y978" s="55">
        <f t="shared" si="178"/>
        <v>0</v>
      </c>
      <c r="Z978" s="56"/>
    </row>
    <row r="979" spans="1:26" s="2" customFormat="1" ht="29.25" customHeight="1" thickBot="1" x14ac:dyDescent="0.3">
      <c r="A979" s="144" t="s">
        <v>47</v>
      </c>
      <c r="B979" s="145"/>
      <c r="C979" s="81">
        <f>C966</f>
        <v>784800</v>
      </c>
      <c r="D979" s="81">
        <f>D966</f>
        <v>15618.270000000019</v>
      </c>
      <c r="E979" s="82">
        <f>SUM(E966:E978)</f>
        <v>7</v>
      </c>
      <c r="F979" s="83">
        <f>SUM(F966:F978)</f>
        <v>322308.21999999997</v>
      </c>
      <c r="G979" s="82">
        <f>SUM(G966:G978)</f>
        <v>2</v>
      </c>
      <c r="H979" s="83">
        <f>SUM(H966:H978)</f>
        <v>151200</v>
      </c>
      <c r="I979" s="82">
        <f t="shared" ref="I979:V979" si="179">SUM(I966:I978)</f>
        <v>9</v>
      </c>
      <c r="J979" s="83">
        <f t="shared" si="179"/>
        <v>633600</v>
      </c>
      <c r="K979" s="82">
        <f t="shared" si="179"/>
        <v>11</v>
      </c>
      <c r="L979" s="83">
        <f t="shared" si="179"/>
        <v>784800</v>
      </c>
      <c r="M979" s="82">
        <f t="shared" si="179"/>
        <v>0</v>
      </c>
      <c r="N979" s="84">
        <f t="shared" si="179"/>
        <v>0</v>
      </c>
      <c r="O979" s="85">
        <f t="shared" si="179"/>
        <v>0</v>
      </c>
      <c r="P979" s="86">
        <f t="shared" si="179"/>
        <v>0</v>
      </c>
      <c r="Q979" s="85">
        <f t="shared" si="179"/>
        <v>2</v>
      </c>
      <c r="R979" s="87">
        <f t="shared" si="179"/>
        <v>151153</v>
      </c>
      <c r="S979" s="85">
        <f t="shared" si="179"/>
        <v>9</v>
      </c>
      <c r="T979" s="87">
        <f t="shared" si="179"/>
        <v>618028.73</v>
      </c>
      <c r="U979" s="85">
        <f t="shared" si="179"/>
        <v>11</v>
      </c>
      <c r="V979" s="87">
        <f t="shared" si="179"/>
        <v>769181.73</v>
      </c>
      <c r="W979" s="88">
        <f>IFERROR(R979/H979,0)</f>
        <v>0.99968915343915343</v>
      </c>
      <c r="X979" s="89">
        <f t="shared" si="177"/>
        <v>0.97542413194444444</v>
      </c>
      <c r="Y979" s="89">
        <f t="shared" si="178"/>
        <v>0.98009904434250761</v>
      </c>
    </row>
    <row r="980" spans="1:26" s="2" customFormat="1" ht="29.25" customHeight="1" thickBot="1" x14ac:dyDescent="0.45">
      <c r="A980" s="90"/>
      <c r="B980" s="90"/>
      <c r="C980" s="91"/>
      <c r="D980" s="91"/>
      <c r="E980" s="92"/>
      <c r="F980" s="91"/>
      <c r="G980" s="92"/>
      <c r="H980" s="93"/>
      <c r="I980" s="94"/>
      <c r="J980" s="93"/>
      <c r="K980" s="95"/>
      <c r="L980" s="93"/>
      <c r="M980" s="94"/>
      <c r="N980" s="93"/>
      <c r="O980" s="94"/>
      <c r="P980" s="93"/>
      <c r="Q980" s="94"/>
      <c r="R980" s="93"/>
      <c r="S980" s="94"/>
      <c r="T980" s="96" t="s">
        <v>48</v>
      </c>
      <c r="U980" s="97">
        <v>4.2549000000000001</v>
      </c>
      <c r="V980" s="98">
        <f>V979/U980</f>
        <v>180775.51293802439</v>
      </c>
      <c r="W980" s="99"/>
      <c r="X980" s="99"/>
      <c r="Y980" s="100"/>
    </row>
    <row r="981" spans="1:26" s="2" customFormat="1" ht="15.75" thickTop="1" x14ac:dyDescent="0.25">
      <c r="A981" s="146" t="s">
        <v>49</v>
      </c>
      <c r="B981" s="147"/>
      <c r="C981" s="147"/>
      <c r="D981" s="147"/>
      <c r="E981" s="147"/>
      <c r="F981" s="147"/>
      <c r="G981" s="147"/>
      <c r="H981" s="147"/>
      <c r="I981" s="147"/>
      <c r="J981" s="147"/>
      <c r="K981" s="147"/>
      <c r="L981" s="147"/>
      <c r="M981" s="147"/>
      <c r="N981" s="147"/>
      <c r="O981" s="148"/>
      <c r="P981" s="106"/>
      <c r="U981" s="7"/>
    </row>
    <row r="982" spans="1:26" s="2" customFormat="1" ht="18.75" x14ac:dyDescent="0.3">
      <c r="A982" s="149"/>
      <c r="B982" s="150"/>
      <c r="C982" s="150"/>
      <c r="D982" s="150"/>
      <c r="E982" s="150"/>
      <c r="F982" s="150"/>
      <c r="G982" s="150"/>
      <c r="H982" s="150"/>
      <c r="I982" s="150"/>
      <c r="J982" s="150"/>
      <c r="K982" s="150"/>
      <c r="L982" s="150"/>
      <c r="M982" s="150"/>
      <c r="N982" s="150"/>
      <c r="O982" s="151"/>
      <c r="P982" s="106"/>
      <c r="T982" s="101"/>
      <c r="U982" s="7"/>
    </row>
    <row r="983" spans="1:26" s="2" customFormat="1" ht="15.75" x14ac:dyDescent="0.25">
      <c r="A983" s="149"/>
      <c r="B983" s="150"/>
      <c r="C983" s="150"/>
      <c r="D983" s="150"/>
      <c r="E983" s="150"/>
      <c r="F983" s="150"/>
      <c r="G983" s="150"/>
      <c r="H983" s="150"/>
      <c r="I983" s="150"/>
      <c r="J983" s="150"/>
      <c r="K983" s="150"/>
      <c r="L983" s="150"/>
      <c r="M983" s="150"/>
      <c r="N983" s="150"/>
      <c r="O983" s="151"/>
      <c r="P983" s="106"/>
      <c r="S983" s="102"/>
      <c r="T983" s="103"/>
      <c r="U983" s="7"/>
    </row>
    <row r="984" spans="1:26" s="2" customFormat="1" ht="15.75" x14ac:dyDescent="0.25">
      <c r="A984" s="149"/>
      <c r="B984" s="150"/>
      <c r="C984" s="150"/>
      <c r="D984" s="150"/>
      <c r="E984" s="150"/>
      <c r="F984" s="150"/>
      <c r="G984" s="150"/>
      <c r="H984" s="150"/>
      <c r="I984" s="150"/>
      <c r="J984" s="150"/>
      <c r="K984" s="150"/>
      <c r="L984" s="150"/>
      <c r="M984" s="150"/>
      <c r="N984" s="150"/>
      <c r="O984" s="151"/>
      <c r="P984" s="106"/>
      <c r="S984" s="102"/>
      <c r="T984" s="104"/>
      <c r="U984" s="7"/>
    </row>
    <row r="985" spans="1:26" s="2" customFormat="1" ht="15.75" x14ac:dyDescent="0.25">
      <c r="A985" s="149"/>
      <c r="B985" s="150"/>
      <c r="C985" s="150"/>
      <c r="D985" s="150"/>
      <c r="E985" s="150"/>
      <c r="F985" s="150"/>
      <c r="G985" s="150"/>
      <c r="H985" s="150"/>
      <c r="I985" s="150"/>
      <c r="J985" s="150"/>
      <c r="K985" s="150"/>
      <c r="L985" s="150"/>
      <c r="M985" s="150"/>
      <c r="N985" s="150"/>
      <c r="O985" s="151"/>
      <c r="P985" s="106"/>
      <c r="S985" s="102"/>
      <c r="T985" s="104"/>
      <c r="U985" s="7"/>
    </row>
    <row r="986" spans="1:26" s="2" customFormat="1" ht="15.75" x14ac:dyDescent="0.25">
      <c r="A986" s="149"/>
      <c r="B986" s="150"/>
      <c r="C986" s="150"/>
      <c r="D986" s="150"/>
      <c r="E986" s="150"/>
      <c r="F986" s="150"/>
      <c r="G986" s="150"/>
      <c r="H986" s="150"/>
      <c r="I986" s="150"/>
      <c r="J986" s="150"/>
      <c r="K986" s="150"/>
      <c r="L986" s="150"/>
      <c r="M986" s="150"/>
      <c r="N986" s="150"/>
      <c r="O986" s="151"/>
      <c r="P986" s="106"/>
      <c r="S986" s="102"/>
      <c r="T986" s="104"/>
      <c r="U986" s="7"/>
    </row>
    <row r="987" spans="1:26" s="2" customFormat="1" ht="15.75" x14ac:dyDescent="0.25">
      <c r="A987" s="149"/>
      <c r="B987" s="150"/>
      <c r="C987" s="150"/>
      <c r="D987" s="150"/>
      <c r="E987" s="150"/>
      <c r="F987" s="150"/>
      <c r="G987" s="150"/>
      <c r="H987" s="150"/>
      <c r="I987" s="150"/>
      <c r="J987" s="150"/>
      <c r="K987" s="150"/>
      <c r="L987" s="150"/>
      <c r="M987" s="150"/>
      <c r="N987" s="150"/>
      <c r="O987" s="151"/>
      <c r="P987" s="106"/>
      <c r="S987" s="102"/>
      <c r="T987" s="105"/>
      <c r="U987" s="7"/>
    </row>
    <row r="988" spans="1:26" s="2" customFormat="1" x14ac:dyDescent="0.25">
      <c r="A988" s="149"/>
      <c r="B988" s="150"/>
      <c r="C988" s="150"/>
      <c r="D988" s="150"/>
      <c r="E988" s="150"/>
      <c r="F988" s="150"/>
      <c r="G988" s="150"/>
      <c r="H988" s="150"/>
      <c r="I988" s="150"/>
      <c r="J988" s="150"/>
      <c r="K988" s="150"/>
      <c r="L988" s="150"/>
      <c r="M988" s="150"/>
      <c r="N988" s="150"/>
      <c r="O988" s="151"/>
      <c r="P988" s="106"/>
      <c r="U988" s="7"/>
    </row>
    <row r="989" spans="1:26" s="2" customFormat="1" ht="15.75" thickBot="1" x14ac:dyDescent="0.3">
      <c r="A989" s="152"/>
      <c r="B989" s="153"/>
      <c r="C989" s="153"/>
      <c r="D989" s="153"/>
      <c r="E989" s="153"/>
      <c r="F989" s="153"/>
      <c r="G989" s="153"/>
      <c r="H989" s="153"/>
      <c r="I989" s="153"/>
      <c r="J989" s="153"/>
      <c r="K989" s="153"/>
      <c r="L989" s="153"/>
      <c r="M989" s="153"/>
      <c r="N989" s="153"/>
      <c r="O989" s="154"/>
      <c r="P989" s="106"/>
      <c r="U989" s="7"/>
    </row>
    <row r="990" spans="1:26" s="2" customFormat="1" ht="15.75" thickTop="1" x14ac:dyDescent="0.25">
      <c r="E990" s="1"/>
      <c r="F990" s="1"/>
      <c r="K990" s="7"/>
      <c r="U990" s="7"/>
    </row>
    <row r="993" spans="1:38" s="2" customFormat="1" ht="26.25" x14ac:dyDescent="0.4">
      <c r="A993" s="12"/>
      <c r="B993" s="13" t="s">
        <v>79</v>
      </c>
      <c r="C993" s="14"/>
      <c r="D993" s="14"/>
      <c r="E993" s="15"/>
      <c r="F993" s="16"/>
      <c r="G993" s="14"/>
      <c r="H993" s="17"/>
      <c r="I993" s="18"/>
      <c r="J993" s="17"/>
      <c r="K993" s="18"/>
      <c r="L993" s="17"/>
      <c r="M993" s="18"/>
      <c r="N993" s="17"/>
      <c r="O993" s="14"/>
      <c r="P993" s="17"/>
      <c r="Q993" s="14"/>
      <c r="R993" s="17"/>
      <c r="S993" s="18"/>
      <c r="T993" s="17"/>
      <c r="U993" s="14"/>
      <c r="V993" s="17"/>
      <c r="W993" s="17"/>
      <c r="X993" s="18"/>
      <c r="Y993" s="17"/>
      <c r="Z993" s="17"/>
      <c r="AA993" s="18"/>
      <c r="AB993" s="14"/>
      <c r="AC993" s="14"/>
      <c r="AD993" s="14"/>
      <c r="AE993" s="14"/>
      <c r="AF993" s="14"/>
      <c r="AG993" s="18"/>
      <c r="AH993" s="14"/>
      <c r="AI993" s="14"/>
      <c r="AJ993" s="14"/>
      <c r="AK993" s="14"/>
      <c r="AL993" s="14"/>
    </row>
    <row r="994" spans="1:38" ht="15.75" thickBot="1" x14ac:dyDescent="0.3"/>
    <row r="995" spans="1:38" s="2" customFormat="1" ht="52.5" customHeight="1" thickBot="1" x14ac:dyDescent="0.3">
      <c r="A995" s="124" t="s">
        <v>3</v>
      </c>
      <c r="B995" s="125"/>
      <c r="C995" s="128" t="s">
        <v>32</v>
      </c>
      <c r="D995" s="129"/>
      <c r="E995" s="130" t="s">
        <v>0</v>
      </c>
      <c r="F995" s="131"/>
      <c r="G995" s="132" t="s">
        <v>1</v>
      </c>
      <c r="H995" s="132"/>
      <c r="I995" s="132"/>
      <c r="J995" s="132"/>
      <c r="K995" s="132"/>
      <c r="L995" s="133"/>
      <c r="M995" s="134" t="s">
        <v>33</v>
      </c>
      <c r="N995" s="135"/>
      <c r="O995" s="135"/>
      <c r="P995" s="136"/>
      <c r="Q995" s="137" t="s">
        <v>34</v>
      </c>
      <c r="R995" s="138"/>
      <c r="S995" s="138"/>
      <c r="T995" s="138"/>
      <c r="U995" s="138"/>
      <c r="V995" s="139"/>
      <c r="W995" s="107" t="s">
        <v>35</v>
      </c>
      <c r="X995" s="108"/>
      <c r="Y995" s="109"/>
    </row>
    <row r="996" spans="1:38" s="2" customFormat="1" ht="52.5" customHeight="1" thickBot="1" x14ac:dyDescent="0.3">
      <c r="A996" s="126"/>
      <c r="B996" s="127"/>
      <c r="C996" s="110" t="s">
        <v>36</v>
      </c>
      <c r="D996" s="112" t="s">
        <v>37</v>
      </c>
      <c r="E996" s="114" t="s">
        <v>4</v>
      </c>
      <c r="F996" s="114" t="s">
        <v>5</v>
      </c>
      <c r="G996" s="116" t="s">
        <v>6</v>
      </c>
      <c r="H996" s="118" t="s">
        <v>7</v>
      </c>
      <c r="I996" s="118" t="s">
        <v>8</v>
      </c>
      <c r="J996" s="120" t="s">
        <v>9</v>
      </c>
      <c r="K996" s="122" t="s">
        <v>2</v>
      </c>
      <c r="L996" s="123"/>
      <c r="M996" s="140" t="s">
        <v>38</v>
      </c>
      <c r="N996" s="141"/>
      <c r="O996" s="140" t="s">
        <v>39</v>
      </c>
      <c r="P996" s="141"/>
      <c r="Q996" s="142" t="s">
        <v>40</v>
      </c>
      <c r="R996" s="143"/>
      <c r="S996" s="138" t="s">
        <v>41</v>
      </c>
      <c r="T996" s="139"/>
      <c r="U996" s="137" t="s">
        <v>2</v>
      </c>
      <c r="V996" s="139"/>
      <c r="W996" s="155" t="s">
        <v>42</v>
      </c>
      <c r="X996" s="157" t="s">
        <v>43</v>
      </c>
      <c r="Y996" s="109" t="s">
        <v>44</v>
      </c>
    </row>
    <row r="997" spans="1:38" s="2" customFormat="1" ht="139.5" customHeight="1" thickBot="1" x14ac:dyDescent="0.3">
      <c r="A997" s="126"/>
      <c r="B997" s="127"/>
      <c r="C997" s="111"/>
      <c r="D997" s="113"/>
      <c r="E997" s="115"/>
      <c r="F997" s="115"/>
      <c r="G997" s="117"/>
      <c r="H997" s="119"/>
      <c r="I997" s="119"/>
      <c r="J997" s="121"/>
      <c r="K997" s="19" t="s">
        <v>10</v>
      </c>
      <c r="L997" s="20" t="s">
        <v>11</v>
      </c>
      <c r="M997" s="21" t="s">
        <v>12</v>
      </c>
      <c r="N997" s="22" t="s">
        <v>13</v>
      </c>
      <c r="O997" s="21" t="s">
        <v>14</v>
      </c>
      <c r="P997" s="22" t="s">
        <v>15</v>
      </c>
      <c r="Q997" s="23" t="s">
        <v>6</v>
      </c>
      <c r="R997" s="24" t="s">
        <v>7</v>
      </c>
      <c r="S997" s="25" t="s">
        <v>16</v>
      </c>
      <c r="T997" s="26" t="s">
        <v>17</v>
      </c>
      <c r="U997" s="27" t="s">
        <v>18</v>
      </c>
      <c r="V997" s="28" t="s">
        <v>19</v>
      </c>
      <c r="W997" s="156"/>
      <c r="X997" s="158"/>
      <c r="Y997" s="159"/>
    </row>
    <row r="998" spans="1:38" s="2" customFormat="1" ht="38.25" customHeight="1" thickBot="1" x14ac:dyDescent="0.3">
      <c r="A998" s="160">
        <v>1</v>
      </c>
      <c r="B998" s="161"/>
      <c r="C998" s="29">
        <v>2</v>
      </c>
      <c r="D998" s="30">
        <v>3</v>
      </c>
      <c r="E998" s="31">
        <v>4</v>
      </c>
      <c r="F998" s="32">
        <v>5</v>
      </c>
      <c r="G998" s="33">
        <v>6</v>
      </c>
      <c r="H998" s="34">
        <v>7</v>
      </c>
      <c r="I998" s="34">
        <v>8</v>
      </c>
      <c r="J998" s="34">
        <v>9</v>
      </c>
      <c r="K998" s="34">
        <v>10</v>
      </c>
      <c r="L998" s="34">
        <v>11</v>
      </c>
      <c r="M998" s="35">
        <v>12</v>
      </c>
      <c r="N998" s="35">
        <v>13</v>
      </c>
      <c r="O998" s="35">
        <v>14</v>
      </c>
      <c r="P998" s="35">
        <v>15</v>
      </c>
      <c r="Q998" s="36">
        <v>16</v>
      </c>
      <c r="R998" s="36">
        <v>17</v>
      </c>
      <c r="S998" s="36">
        <v>18</v>
      </c>
      <c r="T998" s="36">
        <v>19</v>
      </c>
      <c r="U998" s="36">
        <v>20</v>
      </c>
      <c r="V998" s="36">
        <v>21</v>
      </c>
      <c r="W998" s="37">
        <v>22</v>
      </c>
      <c r="X998" s="37">
        <v>23</v>
      </c>
      <c r="Y998" s="38">
        <v>24</v>
      </c>
    </row>
    <row r="999" spans="1:38" s="2" customFormat="1" ht="108.75" customHeight="1" x14ac:dyDescent="0.25">
      <c r="A999" s="39">
        <v>1</v>
      </c>
      <c r="B999" s="40" t="s">
        <v>45</v>
      </c>
      <c r="C999" s="162">
        <f>L1012</f>
        <v>409546.15</v>
      </c>
      <c r="D999" s="164">
        <f>C999-V1012</f>
        <v>27136.630000000063</v>
      </c>
      <c r="E999" s="41"/>
      <c r="F999" s="42"/>
      <c r="G999" s="43"/>
      <c r="H999" s="44"/>
      <c r="I999" s="43"/>
      <c r="J999" s="45"/>
      <c r="K999" s="46">
        <f>G999+I999</f>
        <v>0</v>
      </c>
      <c r="L999" s="47">
        <f>H999+J999</f>
        <v>0</v>
      </c>
      <c r="M999" s="48"/>
      <c r="N999" s="49"/>
      <c r="O999" s="48"/>
      <c r="P999" s="49"/>
      <c r="Q999" s="50"/>
      <c r="R999" s="51"/>
      <c r="S999" s="50"/>
      <c r="T999" s="51"/>
      <c r="U999" s="46">
        <f>Q999+S999</f>
        <v>0</v>
      </c>
      <c r="V999" s="52">
        <f>R999+T999</f>
        <v>0</v>
      </c>
      <c r="W999" s="53">
        <f>IFERROR(R999/H999,0)</f>
        <v>0</v>
      </c>
      <c r="X999" s="54">
        <f>IFERROR((T999+P999)/J999,0)</f>
        <v>0</v>
      </c>
      <c r="Y999" s="55">
        <f>IFERROR((V999+P999)/L999,0)</f>
        <v>0</v>
      </c>
      <c r="Z999" s="56"/>
    </row>
    <row r="1000" spans="1:38" s="2" customFormat="1" ht="87" customHeight="1" x14ac:dyDescent="0.25">
      <c r="A1000" s="57">
        <v>2</v>
      </c>
      <c r="B1000" s="58" t="s">
        <v>29</v>
      </c>
      <c r="C1000" s="162"/>
      <c r="D1000" s="164"/>
      <c r="E1000" s="59">
        <v>0</v>
      </c>
      <c r="F1000" s="60">
        <v>0</v>
      </c>
      <c r="G1000" s="61">
        <v>0</v>
      </c>
      <c r="H1000" s="62">
        <v>0</v>
      </c>
      <c r="I1000" s="61">
        <v>16</v>
      </c>
      <c r="J1000" s="63">
        <v>311299.62</v>
      </c>
      <c r="K1000" s="46">
        <f t="shared" ref="K1000:L1011" si="180">G1000+I1000</f>
        <v>16</v>
      </c>
      <c r="L1000" s="47">
        <f t="shared" si="180"/>
        <v>311299.62</v>
      </c>
      <c r="M1000" s="64">
        <v>0</v>
      </c>
      <c r="N1000" s="65">
        <v>0</v>
      </c>
      <c r="O1000" s="64">
        <v>0</v>
      </c>
      <c r="P1000" s="65">
        <v>0</v>
      </c>
      <c r="Q1000" s="66">
        <v>0</v>
      </c>
      <c r="R1000" s="67">
        <v>0</v>
      </c>
      <c r="S1000" s="66">
        <v>16</v>
      </c>
      <c r="T1000" s="67">
        <v>290335.32999999996</v>
      </c>
      <c r="U1000" s="46">
        <f t="shared" ref="U1000:V1011" si="181">Q1000+S1000</f>
        <v>16</v>
      </c>
      <c r="V1000" s="52">
        <f>R1000+T1000</f>
        <v>290335.32999999996</v>
      </c>
      <c r="W1000" s="53">
        <f t="shared" ref="W1000:W1011" si="182">IFERROR(R1000/H1000,0)</f>
        <v>0</v>
      </c>
      <c r="X1000" s="54">
        <f t="shared" ref="X1000:X1012" si="183">IFERROR((T1000+P1000)/J1000,0)</f>
        <v>0.93265558756544564</v>
      </c>
      <c r="Y1000" s="55">
        <f t="shared" ref="Y1000:Y1012" si="184">IFERROR((V1000+P1000)/L1000,0)</f>
        <v>0.93265558756544564</v>
      </c>
      <c r="Z1000" s="56"/>
    </row>
    <row r="1001" spans="1:38" s="2" customFormat="1" ht="85.5" customHeight="1" x14ac:dyDescent="0.25">
      <c r="A1001" s="57">
        <v>3</v>
      </c>
      <c r="B1001" s="58" t="s">
        <v>26</v>
      </c>
      <c r="C1001" s="162"/>
      <c r="D1001" s="164"/>
      <c r="E1001" s="59"/>
      <c r="F1001" s="60"/>
      <c r="G1001" s="61"/>
      <c r="H1001" s="62"/>
      <c r="I1001" s="61"/>
      <c r="J1001" s="63"/>
      <c r="K1001" s="46">
        <f t="shared" si="180"/>
        <v>0</v>
      </c>
      <c r="L1001" s="47">
        <f t="shared" si="180"/>
        <v>0</v>
      </c>
      <c r="M1001" s="64"/>
      <c r="N1001" s="65"/>
      <c r="O1001" s="64"/>
      <c r="P1001" s="65"/>
      <c r="Q1001" s="66"/>
      <c r="R1001" s="67"/>
      <c r="S1001" s="66"/>
      <c r="T1001" s="67"/>
      <c r="U1001" s="46">
        <f t="shared" si="181"/>
        <v>0</v>
      </c>
      <c r="V1001" s="52">
        <f t="shared" si="181"/>
        <v>0</v>
      </c>
      <c r="W1001" s="53">
        <f t="shared" si="182"/>
        <v>0</v>
      </c>
      <c r="X1001" s="54">
        <f t="shared" si="183"/>
        <v>0</v>
      </c>
      <c r="Y1001" s="55">
        <f t="shared" si="184"/>
        <v>0</v>
      </c>
      <c r="Z1001" s="56"/>
    </row>
    <row r="1002" spans="1:38" s="2" customFormat="1" ht="137.25" customHeight="1" x14ac:dyDescent="0.25">
      <c r="A1002" s="57">
        <v>4</v>
      </c>
      <c r="B1002" s="58" t="s">
        <v>20</v>
      </c>
      <c r="C1002" s="162"/>
      <c r="D1002" s="164"/>
      <c r="E1002" s="59"/>
      <c r="F1002" s="60"/>
      <c r="G1002" s="61"/>
      <c r="H1002" s="62"/>
      <c r="I1002" s="61"/>
      <c r="J1002" s="63"/>
      <c r="K1002" s="46">
        <f t="shared" si="180"/>
        <v>0</v>
      </c>
      <c r="L1002" s="47">
        <f t="shared" si="180"/>
        <v>0</v>
      </c>
      <c r="M1002" s="64"/>
      <c r="N1002" s="65"/>
      <c r="O1002" s="64"/>
      <c r="P1002" s="65"/>
      <c r="Q1002" s="66"/>
      <c r="R1002" s="67"/>
      <c r="S1002" s="66"/>
      <c r="T1002" s="67"/>
      <c r="U1002" s="46">
        <f t="shared" si="181"/>
        <v>0</v>
      </c>
      <c r="V1002" s="52">
        <f t="shared" si="181"/>
        <v>0</v>
      </c>
      <c r="W1002" s="53">
        <f t="shared" si="182"/>
        <v>0</v>
      </c>
      <c r="X1002" s="54">
        <f t="shared" si="183"/>
        <v>0</v>
      </c>
      <c r="Y1002" s="55">
        <f t="shared" si="184"/>
        <v>0</v>
      </c>
      <c r="Z1002" s="56"/>
    </row>
    <row r="1003" spans="1:38" s="2" customFormat="1" ht="171.75" customHeight="1" x14ac:dyDescent="0.25">
      <c r="A1003" s="57">
        <v>5</v>
      </c>
      <c r="B1003" s="58" t="s">
        <v>30</v>
      </c>
      <c r="C1003" s="162"/>
      <c r="D1003" s="164"/>
      <c r="E1003" s="59">
        <v>7</v>
      </c>
      <c r="F1003" s="60">
        <v>217320.66</v>
      </c>
      <c r="G1003" s="61">
        <v>3</v>
      </c>
      <c r="H1003" s="62">
        <v>73246.53</v>
      </c>
      <c r="I1003" s="61">
        <v>1</v>
      </c>
      <c r="J1003" s="63">
        <v>25000</v>
      </c>
      <c r="K1003" s="46">
        <f t="shared" si="180"/>
        <v>4</v>
      </c>
      <c r="L1003" s="47">
        <f t="shared" si="180"/>
        <v>98246.53</v>
      </c>
      <c r="M1003" s="64">
        <v>0</v>
      </c>
      <c r="N1003" s="65">
        <v>0</v>
      </c>
      <c r="O1003" s="64">
        <v>0</v>
      </c>
      <c r="P1003" s="65">
        <v>0</v>
      </c>
      <c r="Q1003" s="66">
        <v>3</v>
      </c>
      <c r="R1003" s="67">
        <v>73002.44</v>
      </c>
      <c r="S1003" s="66">
        <v>1</v>
      </c>
      <c r="T1003" s="67">
        <v>19071.75</v>
      </c>
      <c r="U1003" s="46">
        <f t="shared" si="181"/>
        <v>4</v>
      </c>
      <c r="V1003" s="52">
        <f t="shared" si="181"/>
        <v>92074.19</v>
      </c>
      <c r="W1003" s="53">
        <f t="shared" si="182"/>
        <v>0.9966675554459713</v>
      </c>
      <c r="X1003" s="54">
        <f t="shared" si="183"/>
        <v>0.76287000000000005</v>
      </c>
      <c r="Y1003" s="55">
        <f t="shared" si="184"/>
        <v>0.93717498215967532</v>
      </c>
      <c r="Z1003" s="56"/>
    </row>
    <row r="1004" spans="1:38" s="2" customFormat="1" ht="116.25" customHeight="1" x14ac:dyDescent="0.25">
      <c r="A1004" s="57">
        <v>6</v>
      </c>
      <c r="B1004" s="58" t="s">
        <v>21</v>
      </c>
      <c r="C1004" s="162"/>
      <c r="D1004" s="164"/>
      <c r="E1004" s="59"/>
      <c r="F1004" s="60"/>
      <c r="G1004" s="61"/>
      <c r="H1004" s="62"/>
      <c r="I1004" s="61"/>
      <c r="J1004" s="63"/>
      <c r="K1004" s="46">
        <f t="shared" si="180"/>
        <v>0</v>
      </c>
      <c r="L1004" s="47">
        <f t="shared" si="180"/>
        <v>0</v>
      </c>
      <c r="M1004" s="64"/>
      <c r="N1004" s="65"/>
      <c r="O1004" s="64"/>
      <c r="P1004" s="65"/>
      <c r="Q1004" s="66"/>
      <c r="R1004" s="67"/>
      <c r="S1004" s="66"/>
      <c r="T1004" s="67"/>
      <c r="U1004" s="46">
        <f t="shared" si="181"/>
        <v>0</v>
      </c>
      <c r="V1004" s="52">
        <f t="shared" si="181"/>
        <v>0</v>
      </c>
      <c r="W1004" s="53">
        <f t="shared" si="182"/>
        <v>0</v>
      </c>
      <c r="X1004" s="54">
        <f t="shared" si="183"/>
        <v>0</v>
      </c>
      <c r="Y1004" s="55">
        <f t="shared" si="184"/>
        <v>0</v>
      </c>
      <c r="Z1004" s="56"/>
    </row>
    <row r="1005" spans="1:38" s="2" customFormat="1" ht="65.25" customHeight="1" x14ac:dyDescent="0.25">
      <c r="A1005" s="57">
        <v>7</v>
      </c>
      <c r="B1005" s="58" t="s">
        <v>28</v>
      </c>
      <c r="C1005" s="162"/>
      <c r="D1005" s="164"/>
      <c r="E1005" s="59"/>
      <c r="F1005" s="60"/>
      <c r="G1005" s="61"/>
      <c r="H1005" s="62"/>
      <c r="I1005" s="61"/>
      <c r="J1005" s="63"/>
      <c r="K1005" s="46">
        <f t="shared" si="180"/>
        <v>0</v>
      </c>
      <c r="L1005" s="47">
        <f t="shared" si="180"/>
        <v>0</v>
      </c>
      <c r="M1005" s="64"/>
      <c r="N1005" s="65"/>
      <c r="O1005" s="64"/>
      <c r="P1005" s="65"/>
      <c r="Q1005" s="66"/>
      <c r="R1005" s="67"/>
      <c r="S1005" s="66"/>
      <c r="T1005" s="67"/>
      <c r="U1005" s="46">
        <f t="shared" si="181"/>
        <v>0</v>
      </c>
      <c r="V1005" s="52">
        <f t="shared" si="181"/>
        <v>0</v>
      </c>
      <c r="W1005" s="53">
        <f t="shared" si="182"/>
        <v>0</v>
      </c>
      <c r="X1005" s="54">
        <f t="shared" si="183"/>
        <v>0</v>
      </c>
      <c r="Y1005" s="55">
        <f t="shared" si="184"/>
        <v>0</v>
      </c>
      <c r="Z1005" s="56"/>
    </row>
    <row r="1006" spans="1:38" s="2" customFormat="1" ht="59.25" customHeight="1" x14ac:dyDescent="0.25">
      <c r="A1006" s="57">
        <v>8</v>
      </c>
      <c r="B1006" s="58" t="s">
        <v>46</v>
      </c>
      <c r="C1006" s="162"/>
      <c r="D1006" s="164"/>
      <c r="E1006" s="59"/>
      <c r="F1006" s="60"/>
      <c r="G1006" s="61"/>
      <c r="H1006" s="62"/>
      <c r="I1006" s="61"/>
      <c r="J1006" s="63"/>
      <c r="K1006" s="46">
        <f t="shared" si="180"/>
        <v>0</v>
      </c>
      <c r="L1006" s="47">
        <f t="shared" si="180"/>
        <v>0</v>
      </c>
      <c r="M1006" s="64"/>
      <c r="N1006" s="65"/>
      <c r="O1006" s="64"/>
      <c r="P1006" s="65"/>
      <c r="Q1006" s="66"/>
      <c r="R1006" s="67"/>
      <c r="S1006" s="66"/>
      <c r="T1006" s="67"/>
      <c r="U1006" s="46">
        <f t="shared" si="181"/>
        <v>0</v>
      </c>
      <c r="V1006" s="52">
        <f t="shared" si="181"/>
        <v>0</v>
      </c>
      <c r="W1006" s="53">
        <f t="shared" si="182"/>
        <v>0</v>
      </c>
      <c r="X1006" s="54">
        <f t="shared" si="183"/>
        <v>0</v>
      </c>
      <c r="Y1006" s="55">
        <f t="shared" si="184"/>
        <v>0</v>
      </c>
      <c r="Z1006" s="56"/>
    </row>
    <row r="1007" spans="1:38" s="2" customFormat="1" ht="71.25" customHeight="1" x14ac:dyDescent="0.25">
      <c r="A1007" s="57">
        <v>9</v>
      </c>
      <c r="B1007" s="58" t="s">
        <v>22</v>
      </c>
      <c r="C1007" s="162"/>
      <c r="D1007" s="164"/>
      <c r="E1007" s="59"/>
      <c r="F1007" s="60"/>
      <c r="G1007" s="61"/>
      <c r="H1007" s="62"/>
      <c r="I1007" s="61"/>
      <c r="J1007" s="63"/>
      <c r="K1007" s="46">
        <f t="shared" si="180"/>
        <v>0</v>
      </c>
      <c r="L1007" s="47">
        <f t="shared" si="180"/>
        <v>0</v>
      </c>
      <c r="M1007" s="64"/>
      <c r="N1007" s="65"/>
      <c r="O1007" s="64"/>
      <c r="P1007" s="65"/>
      <c r="Q1007" s="66"/>
      <c r="R1007" s="67"/>
      <c r="S1007" s="66"/>
      <c r="T1007" s="67"/>
      <c r="U1007" s="46">
        <f t="shared" si="181"/>
        <v>0</v>
      </c>
      <c r="V1007" s="52">
        <f t="shared" si="181"/>
        <v>0</v>
      </c>
      <c r="W1007" s="53">
        <f t="shared" si="182"/>
        <v>0</v>
      </c>
      <c r="X1007" s="54">
        <f t="shared" si="183"/>
        <v>0</v>
      </c>
      <c r="Y1007" s="55">
        <f t="shared" si="184"/>
        <v>0</v>
      </c>
      <c r="Z1007" s="56"/>
    </row>
    <row r="1008" spans="1:38" s="2" customFormat="1" ht="92.25" customHeight="1" x14ac:dyDescent="0.25">
      <c r="A1008" s="57">
        <v>10</v>
      </c>
      <c r="B1008" s="58" t="s">
        <v>23</v>
      </c>
      <c r="C1008" s="162"/>
      <c r="D1008" s="164"/>
      <c r="E1008" s="59"/>
      <c r="F1008" s="60"/>
      <c r="G1008" s="61"/>
      <c r="H1008" s="62"/>
      <c r="I1008" s="61"/>
      <c r="J1008" s="63"/>
      <c r="K1008" s="46">
        <f t="shared" si="180"/>
        <v>0</v>
      </c>
      <c r="L1008" s="47">
        <f t="shared" si="180"/>
        <v>0</v>
      </c>
      <c r="M1008" s="64"/>
      <c r="N1008" s="65"/>
      <c r="O1008" s="64"/>
      <c r="P1008" s="65"/>
      <c r="Q1008" s="66"/>
      <c r="R1008" s="67"/>
      <c r="S1008" s="66"/>
      <c r="T1008" s="67"/>
      <c r="U1008" s="46">
        <f t="shared" si="181"/>
        <v>0</v>
      </c>
      <c r="V1008" s="52">
        <f t="shared" si="181"/>
        <v>0</v>
      </c>
      <c r="W1008" s="53">
        <f t="shared" si="182"/>
        <v>0</v>
      </c>
      <c r="X1008" s="54">
        <f t="shared" si="183"/>
        <v>0</v>
      </c>
      <c r="Y1008" s="55">
        <f t="shared" si="184"/>
        <v>0</v>
      </c>
      <c r="Z1008" s="56"/>
    </row>
    <row r="1009" spans="1:26" s="2" customFormat="1" ht="153.75" customHeight="1" x14ac:dyDescent="0.25">
      <c r="A1009" s="57">
        <v>11</v>
      </c>
      <c r="B1009" s="58" t="s">
        <v>24</v>
      </c>
      <c r="C1009" s="162"/>
      <c r="D1009" s="164"/>
      <c r="E1009" s="59"/>
      <c r="F1009" s="60"/>
      <c r="G1009" s="61"/>
      <c r="H1009" s="62"/>
      <c r="I1009" s="61"/>
      <c r="J1009" s="63"/>
      <c r="K1009" s="46">
        <f t="shared" si="180"/>
        <v>0</v>
      </c>
      <c r="L1009" s="47">
        <f t="shared" si="180"/>
        <v>0</v>
      </c>
      <c r="M1009" s="64"/>
      <c r="N1009" s="65"/>
      <c r="O1009" s="64"/>
      <c r="P1009" s="65"/>
      <c r="Q1009" s="66"/>
      <c r="R1009" s="67"/>
      <c r="S1009" s="66"/>
      <c r="T1009" s="67"/>
      <c r="U1009" s="46">
        <f t="shared" si="181"/>
        <v>0</v>
      </c>
      <c r="V1009" s="52">
        <f t="shared" si="181"/>
        <v>0</v>
      </c>
      <c r="W1009" s="53">
        <f t="shared" si="182"/>
        <v>0</v>
      </c>
      <c r="X1009" s="54">
        <f t="shared" si="183"/>
        <v>0</v>
      </c>
      <c r="Y1009" s="55">
        <f t="shared" si="184"/>
        <v>0</v>
      </c>
      <c r="Z1009" s="56"/>
    </row>
    <row r="1010" spans="1:26" s="2" customFormat="1" ht="87" customHeight="1" x14ac:dyDescent="0.25">
      <c r="A1010" s="57">
        <v>12</v>
      </c>
      <c r="B1010" s="58" t="s">
        <v>27</v>
      </c>
      <c r="C1010" s="162"/>
      <c r="D1010" s="164"/>
      <c r="E1010" s="59"/>
      <c r="F1010" s="60"/>
      <c r="G1010" s="61"/>
      <c r="H1010" s="62"/>
      <c r="I1010" s="61"/>
      <c r="J1010" s="63"/>
      <c r="K1010" s="46">
        <f t="shared" si="180"/>
        <v>0</v>
      </c>
      <c r="L1010" s="47">
        <f t="shared" si="180"/>
        <v>0</v>
      </c>
      <c r="M1010" s="64"/>
      <c r="N1010" s="65"/>
      <c r="O1010" s="64"/>
      <c r="P1010" s="65"/>
      <c r="Q1010" s="66"/>
      <c r="R1010" s="67"/>
      <c r="S1010" s="66"/>
      <c r="T1010" s="67"/>
      <c r="U1010" s="46">
        <f t="shared" si="181"/>
        <v>0</v>
      </c>
      <c r="V1010" s="52">
        <f t="shared" si="181"/>
        <v>0</v>
      </c>
      <c r="W1010" s="53">
        <f t="shared" si="182"/>
        <v>0</v>
      </c>
      <c r="X1010" s="54">
        <f t="shared" si="183"/>
        <v>0</v>
      </c>
      <c r="Y1010" s="55">
        <f t="shared" si="184"/>
        <v>0</v>
      </c>
      <c r="Z1010" s="56"/>
    </row>
    <row r="1011" spans="1:26" s="2" customFormat="1" ht="62.25" customHeight="1" thickBot="1" x14ac:dyDescent="0.3">
      <c r="A1011" s="68">
        <v>13</v>
      </c>
      <c r="B1011" s="69" t="s">
        <v>25</v>
      </c>
      <c r="C1011" s="163"/>
      <c r="D1011" s="165"/>
      <c r="E1011" s="70"/>
      <c r="F1011" s="71"/>
      <c r="G1011" s="72"/>
      <c r="H1011" s="73"/>
      <c r="I1011" s="72"/>
      <c r="J1011" s="74"/>
      <c r="K1011" s="75">
        <f t="shared" si="180"/>
        <v>0</v>
      </c>
      <c r="L1011" s="76">
        <f t="shared" si="180"/>
        <v>0</v>
      </c>
      <c r="M1011" s="77"/>
      <c r="N1011" s="78"/>
      <c r="O1011" s="77"/>
      <c r="P1011" s="78"/>
      <c r="Q1011" s="79"/>
      <c r="R1011" s="80"/>
      <c r="S1011" s="79"/>
      <c r="T1011" s="80"/>
      <c r="U1011" s="46">
        <f t="shared" si="181"/>
        <v>0</v>
      </c>
      <c r="V1011" s="52">
        <f t="shared" si="181"/>
        <v>0</v>
      </c>
      <c r="W1011" s="53">
        <f t="shared" si="182"/>
        <v>0</v>
      </c>
      <c r="X1011" s="54">
        <f t="shared" si="183"/>
        <v>0</v>
      </c>
      <c r="Y1011" s="55">
        <f t="shared" si="184"/>
        <v>0</v>
      </c>
      <c r="Z1011" s="56"/>
    </row>
    <row r="1012" spans="1:26" s="2" customFormat="1" ht="29.25" customHeight="1" thickBot="1" x14ac:dyDescent="0.3">
      <c r="A1012" s="144" t="s">
        <v>47</v>
      </c>
      <c r="B1012" s="145"/>
      <c r="C1012" s="81">
        <f>C999</f>
        <v>409546.15</v>
      </c>
      <c r="D1012" s="81">
        <f>D999</f>
        <v>27136.630000000063</v>
      </c>
      <c r="E1012" s="82">
        <f>SUM(E999:E1011)</f>
        <v>7</v>
      </c>
      <c r="F1012" s="83">
        <f>SUM(F999:F1011)</f>
        <v>217320.66</v>
      </c>
      <c r="G1012" s="82">
        <f>SUM(G999:G1011)</f>
        <v>3</v>
      </c>
      <c r="H1012" s="83">
        <f>SUM(H999:H1011)</f>
        <v>73246.53</v>
      </c>
      <c r="I1012" s="82">
        <f t="shared" ref="I1012:V1012" si="185">SUM(I999:I1011)</f>
        <v>17</v>
      </c>
      <c r="J1012" s="83">
        <f t="shared" si="185"/>
        <v>336299.62</v>
      </c>
      <c r="K1012" s="82">
        <f t="shared" si="185"/>
        <v>20</v>
      </c>
      <c r="L1012" s="83">
        <f t="shared" si="185"/>
        <v>409546.15</v>
      </c>
      <c r="M1012" s="82">
        <f t="shared" si="185"/>
        <v>0</v>
      </c>
      <c r="N1012" s="84">
        <f t="shared" si="185"/>
        <v>0</v>
      </c>
      <c r="O1012" s="85">
        <f t="shared" si="185"/>
        <v>0</v>
      </c>
      <c r="P1012" s="86">
        <f t="shared" si="185"/>
        <v>0</v>
      </c>
      <c r="Q1012" s="85">
        <f t="shared" si="185"/>
        <v>3</v>
      </c>
      <c r="R1012" s="87">
        <f t="shared" si="185"/>
        <v>73002.44</v>
      </c>
      <c r="S1012" s="85">
        <f t="shared" si="185"/>
        <v>17</v>
      </c>
      <c r="T1012" s="87">
        <f t="shared" si="185"/>
        <v>309407.07999999996</v>
      </c>
      <c r="U1012" s="85">
        <f t="shared" si="185"/>
        <v>20</v>
      </c>
      <c r="V1012" s="87">
        <f t="shared" si="185"/>
        <v>382409.51999999996</v>
      </c>
      <c r="W1012" s="88">
        <f>IFERROR(R1012/H1012,0)</f>
        <v>0.9966675554459713</v>
      </c>
      <c r="X1012" s="89">
        <f t="shared" si="183"/>
        <v>0.92003398636013911</v>
      </c>
      <c r="Y1012" s="89">
        <f t="shared" si="184"/>
        <v>0.9337397506972045</v>
      </c>
    </row>
    <row r="1013" spans="1:26" s="2" customFormat="1" ht="29.25" customHeight="1" thickBot="1" x14ac:dyDescent="0.45">
      <c r="A1013" s="90"/>
      <c r="B1013" s="90"/>
      <c r="C1013" s="91"/>
      <c r="D1013" s="91"/>
      <c r="E1013" s="92"/>
      <c r="F1013" s="91"/>
      <c r="G1013" s="92"/>
      <c r="H1013" s="93"/>
      <c r="I1013" s="94"/>
      <c r="J1013" s="93"/>
      <c r="K1013" s="95"/>
      <c r="L1013" s="93"/>
      <c r="M1013" s="94"/>
      <c r="N1013" s="93"/>
      <c r="O1013" s="94"/>
      <c r="P1013" s="93"/>
      <c r="Q1013" s="94"/>
      <c r="R1013" s="93"/>
      <c r="S1013" s="94"/>
      <c r="T1013" s="96" t="s">
        <v>48</v>
      </c>
      <c r="U1013" s="97">
        <v>4.2549000000000001</v>
      </c>
      <c r="V1013" s="98">
        <f>V1012/U1013</f>
        <v>89875.089896354781</v>
      </c>
      <c r="W1013" s="99"/>
      <c r="X1013" s="99"/>
      <c r="Y1013" s="100"/>
    </row>
    <row r="1014" spans="1:26" s="2" customFormat="1" ht="15.75" thickTop="1" x14ac:dyDescent="0.25">
      <c r="A1014" s="146" t="s">
        <v>49</v>
      </c>
      <c r="B1014" s="147"/>
      <c r="C1014" s="147"/>
      <c r="D1014" s="147"/>
      <c r="E1014" s="147"/>
      <c r="F1014" s="147"/>
      <c r="G1014" s="147"/>
      <c r="H1014" s="147"/>
      <c r="I1014" s="147"/>
      <c r="J1014" s="147"/>
      <c r="K1014" s="147"/>
      <c r="L1014" s="147"/>
      <c r="M1014" s="147"/>
      <c r="N1014" s="147"/>
      <c r="O1014" s="148"/>
      <c r="P1014" s="106"/>
      <c r="U1014" s="7"/>
    </row>
    <row r="1015" spans="1:26" s="2" customFormat="1" ht="18.75" x14ac:dyDescent="0.3">
      <c r="A1015" s="149"/>
      <c r="B1015" s="150"/>
      <c r="C1015" s="150"/>
      <c r="D1015" s="150"/>
      <c r="E1015" s="150"/>
      <c r="F1015" s="150"/>
      <c r="G1015" s="150"/>
      <c r="H1015" s="150"/>
      <c r="I1015" s="150"/>
      <c r="J1015" s="150"/>
      <c r="K1015" s="150"/>
      <c r="L1015" s="150"/>
      <c r="M1015" s="150"/>
      <c r="N1015" s="150"/>
      <c r="O1015" s="151"/>
      <c r="P1015" s="106"/>
      <c r="T1015" s="101"/>
      <c r="U1015" s="7"/>
    </row>
    <row r="1016" spans="1:26" s="2" customFormat="1" ht="15.75" x14ac:dyDescent="0.25">
      <c r="A1016" s="149"/>
      <c r="B1016" s="150"/>
      <c r="C1016" s="150"/>
      <c r="D1016" s="150"/>
      <c r="E1016" s="150"/>
      <c r="F1016" s="150"/>
      <c r="G1016" s="150"/>
      <c r="H1016" s="150"/>
      <c r="I1016" s="150"/>
      <c r="J1016" s="150"/>
      <c r="K1016" s="150"/>
      <c r="L1016" s="150"/>
      <c r="M1016" s="150"/>
      <c r="N1016" s="150"/>
      <c r="O1016" s="151"/>
      <c r="P1016" s="106"/>
      <c r="S1016" s="102"/>
      <c r="T1016" s="103"/>
      <c r="U1016" s="7"/>
    </row>
    <row r="1017" spans="1:26" s="2" customFormat="1" ht="15.75" x14ac:dyDescent="0.25">
      <c r="A1017" s="149"/>
      <c r="B1017" s="150"/>
      <c r="C1017" s="150"/>
      <c r="D1017" s="150"/>
      <c r="E1017" s="150"/>
      <c r="F1017" s="150"/>
      <c r="G1017" s="150"/>
      <c r="H1017" s="150"/>
      <c r="I1017" s="150"/>
      <c r="J1017" s="150"/>
      <c r="K1017" s="150"/>
      <c r="L1017" s="150"/>
      <c r="M1017" s="150"/>
      <c r="N1017" s="150"/>
      <c r="O1017" s="151"/>
      <c r="P1017" s="106"/>
      <c r="S1017" s="102"/>
      <c r="T1017" s="104"/>
      <c r="U1017" s="7"/>
    </row>
    <row r="1018" spans="1:26" s="2" customFormat="1" ht="15.75" x14ac:dyDescent="0.25">
      <c r="A1018" s="149"/>
      <c r="B1018" s="150"/>
      <c r="C1018" s="150"/>
      <c r="D1018" s="150"/>
      <c r="E1018" s="150"/>
      <c r="F1018" s="150"/>
      <c r="G1018" s="150"/>
      <c r="H1018" s="150"/>
      <c r="I1018" s="150"/>
      <c r="J1018" s="150"/>
      <c r="K1018" s="150"/>
      <c r="L1018" s="150"/>
      <c r="M1018" s="150"/>
      <c r="N1018" s="150"/>
      <c r="O1018" s="151"/>
      <c r="P1018" s="106"/>
      <c r="S1018" s="102"/>
      <c r="T1018" s="104"/>
      <c r="U1018" s="7"/>
    </row>
    <row r="1019" spans="1:26" s="2" customFormat="1" ht="15.75" x14ac:dyDescent="0.25">
      <c r="A1019" s="149"/>
      <c r="B1019" s="150"/>
      <c r="C1019" s="150"/>
      <c r="D1019" s="150"/>
      <c r="E1019" s="150"/>
      <c r="F1019" s="150"/>
      <c r="G1019" s="150"/>
      <c r="H1019" s="150"/>
      <c r="I1019" s="150"/>
      <c r="J1019" s="150"/>
      <c r="K1019" s="150"/>
      <c r="L1019" s="150"/>
      <c r="M1019" s="150"/>
      <c r="N1019" s="150"/>
      <c r="O1019" s="151"/>
      <c r="P1019" s="106"/>
      <c r="S1019" s="102"/>
      <c r="T1019" s="104"/>
      <c r="U1019" s="7"/>
    </row>
    <row r="1020" spans="1:26" s="2" customFormat="1" ht="15.75" x14ac:dyDescent="0.25">
      <c r="A1020" s="149"/>
      <c r="B1020" s="150"/>
      <c r="C1020" s="150"/>
      <c r="D1020" s="150"/>
      <c r="E1020" s="150"/>
      <c r="F1020" s="150"/>
      <c r="G1020" s="150"/>
      <c r="H1020" s="150"/>
      <c r="I1020" s="150"/>
      <c r="J1020" s="150"/>
      <c r="K1020" s="150"/>
      <c r="L1020" s="150"/>
      <c r="M1020" s="150"/>
      <c r="N1020" s="150"/>
      <c r="O1020" s="151"/>
      <c r="P1020" s="106"/>
      <c r="S1020" s="102"/>
      <c r="T1020" s="105"/>
      <c r="U1020" s="7"/>
    </row>
    <row r="1021" spans="1:26" s="2" customFormat="1" x14ac:dyDescent="0.25">
      <c r="A1021" s="149"/>
      <c r="B1021" s="150"/>
      <c r="C1021" s="150"/>
      <c r="D1021" s="150"/>
      <c r="E1021" s="150"/>
      <c r="F1021" s="150"/>
      <c r="G1021" s="150"/>
      <c r="H1021" s="150"/>
      <c r="I1021" s="150"/>
      <c r="J1021" s="150"/>
      <c r="K1021" s="150"/>
      <c r="L1021" s="150"/>
      <c r="M1021" s="150"/>
      <c r="N1021" s="150"/>
      <c r="O1021" s="151"/>
      <c r="P1021" s="106"/>
      <c r="U1021" s="7"/>
    </row>
    <row r="1022" spans="1:26" s="2" customFormat="1" ht="15.75" thickBot="1" x14ac:dyDescent="0.3">
      <c r="A1022" s="152"/>
      <c r="B1022" s="153"/>
      <c r="C1022" s="153"/>
      <c r="D1022" s="153"/>
      <c r="E1022" s="153"/>
      <c r="F1022" s="153"/>
      <c r="G1022" s="153"/>
      <c r="H1022" s="153"/>
      <c r="I1022" s="153"/>
      <c r="J1022" s="153"/>
      <c r="K1022" s="153"/>
      <c r="L1022" s="153"/>
      <c r="M1022" s="153"/>
      <c r="N1022" s="153"/>
      <c r="O1022" s="154"/>
      <c r="P1022" s="106"/>
      <c r="U1022" s="7"/>
    </row>
    <row r="1023" spans="1:26" s="2" customFormat="1" ht="15.75" thickTop="1" x14ac:dyDescent="0.25">
      <c r="E1023" s="1"/>
      <c r="F1023" s="1"/>
      <c r="K1023" s="7"/>
      <c r="U1023" s="7"/>
    </row>
    <row r="1026" spans="1:38" s="2" customFormat="1" ht="26.25" x14ac:dyDescent="0.4">
      <c r="A1026" s="12"/>
      <c r="B1026" s="13" t="s">
        <v>80</v>
      </c>
      <c r="C1026" s="14"/>
      <c r="D1026" s="14"/>
      <c r="E1026" s="15"/>
      <c r="F1026" s="16"/>
      <c r="G1026" s="14"/>
      <c r="H1026" s="17"/>
      <c r="I1026" s="18"/>
      <c r="J1026" s="17"/>
      <c r="K1026" s="18"/>
      <c r="L1026" s="17"/>
      <c r="M1026" s="18"/>
      <c r="N1026" s="17"/>
      <c r="O1026" s="14"/>
      <c r="P1026" s="17"/>
      <c r="Q1026" s="14"/>
      <c r="R1026" s="17"/>
      <c r="S1026" s="18"/>
      <c r="T1026" s="17"/>
      <c r="U1026" s="14"/>
      <c r="V1026" s="17"/>
      <c r="W1026" s="17"/>
      <c r="X1026" s="18"/>
      <c r="Y1026" s="17"/>
      <c r="Z1026" s="17"/>
      <c r="AA1026" s="18"/>
      <c r="AB1026" s="14"/>
      <c r="AC1026" s="14"/>
      <c r="AD1026" s="14"/>
      <c r="AE1026" s="14"/>
      <c r="AF1026" s="14"/>
      <c r="AG1026" s="18"/>
      <c r="AH1026" s="14"/>
      <c r="AI1026" s="14"/>
      <c r="AJ1026" s="14"/>
      <c r="AK1026" s="14"/>
      <c r="AL1026" s="14"/>
    </row>
    <row r="1027" spans="1:38" ht="15.75" thickBot="1" x14ac:dyDescent="0.3"/>
    <row r="1028" spans="1:38" s="2" customFormat="1" ht="52.5" customHeight="1" thickBot="1" x14ac:dyDescent="0.3">
      <c r="A1028" s="124" t="s">
        <v>3</v>
      </c>
      <c r="B1028" s="125"/>
      <c r="C1028" s="128" t="s">
        <v>32</v>
      </c>
      <c r="D1028" s="129"/>
      <c r="E1028" s="130" t="s">
        <v>0</v>
      </c>
      <c r="F1028" s="131"/>
      <c r="G1028" s="132" t="s">
        <v>1</v>
      </c>
      <c r="H1028" s="132"/>
      <c r="I1028" s="132"/>
      <c r="J1028" s="132"/>
      <c r="K1028" s="132"/>
      <c r="L1028" s="133"/>
      <c r="M1028" s="134" t="s">
        <v>33</v>
      </c>
      <c r="N1028" s="135"/>
      <c r="O1028" s="135"/>
      <c r="P1028" s="136"/>
      <c r="Q1028" s="137" t="s">
        <v>34</v>
      </c>
      <c r="R1028" s="138"/>
      <c r="S1028" s="138"/>
      <c r="T1028" s="138"/>
      <c r="U1028" s="138"/>
      <c r="V1028" s="139"/>
      <c r="W1028" s="107" t="s">
        <v>35</v>
      </c>
      <c r="X1028" s="108"/>
      <c r="Y1028" s="109"/>
    </row>
    <row r="1029" spans="1:38" s="2" customFormat="1" ht="52.5" customHeight="1" thickBot="1" x14ac:dyDescent="0.3">
      <c r="A1029" s="126"/>
      <c r="B1029" s="127"/>
      <c r="C1029" s="110" t="s">
        <v>36</v>
      </c>
      <c r="D1029" s="112" t="s">
        <v>37</v>
      </c>
      <c r="E1029" s="114" t="s">
        <v>4</v>
      </c>
      <c r="F1029" s="114" t="s">
        <v>5</v>
      </c>
      <c r="G1029" s="116" t="s">
        <v>6</v>
      </c>
      <c r="H1029" s="118" t="s">
        <v>7</v>
      </c>
      <c r="I1029" s="118" t="s">
        <v>8</v>
      </c>
      <c r="J1029" s="120" t="s">
        <v>9</v>
      </c>
      <c r="K1029" s="122" t="s">
        <v>2</v>
      </c>
      <c r="L1029" s="123"/>
      <c r="M1029" s="140" t="s">
        <v>38</v>
      </c>
      <c r="N1029" s="141"/>
      <c r="O1029" s="140" t="s">
        <v>39</v>
      </c>
      <c r="P1029" s="141"/>
      <c r="Q1029" s="142" t="s">
        <v>40</v>
      </c>
      <c r="R1029" s="143"/>
      <c r="S1029" s="138" t="s">
        <v>41</v>
      </c>
      <c r="T1029" s="139"/>
      <c r="U1029" s="137" t="s">
        <v>2</v>
      </c>
      <c r="V1029" s="139"/>
      <c r="W1029" s="155" t="s">
        <v>42</v>
      </c>
      <c r="X1029" s="157" t="s">
        <v>43</v>
      </c>
      <c r="Y1029" s="109" t="s">
        <v>44</v>
      </c>
    </row>
    <row r="1030" spans="1:38" s="2" customFormat="1" ht="139.5" customHeight="1" thickBot="1" x14ac:dyDescent="0.3">
      <c r="A1030" s="126"/>
      <c r="B1030" s="127"/>
      <c r="C1030" s="111"/>
      <c r="D1030" s="113"/>
      <c r="E1030" s="115"/>
      <c r="F1030" s="115"/>
      <c r="G1030" s="117"/>
      <c r="H1030" s="119"/>
      <c r="I1030" s="119"/>
      <c r="J1030" s="121"/>
      <c r="K1030" s="19" t="s">
        <v>10</v>
      </c>
      <c r="L1030" s="20" t="s">
        <v>11</v>
      </c>
      <c r="M1030" s="21" t="s">
        <v>12</v>
      </c>
      <c r="N1030" s="22" t="s">
        <v>13</v>
      </c>
      <c r="O1030" s="21" t="s">
        <v>14</v>
      </c>
      <c r="P1030" s="22" t="s">
        <v>15</v>
      </c>
      <c r="Q1030" s="23" t="s">
        <v>6</v>
      </c>
      <c r="R1030" s="24" t="s">
        <v>7</v>
      </c>
      <c r="S1030" s="25" t="s">
        <v>16</v>
      </c>
      <c r="T1030" s="26" t="s">
        <v>17</v>
      </c>
      <c r="U1030" s="27" t="s">
        <v>18</v>
      </c>
      <c r="V1030" s="28" t="s">
        <v>19</v>
      </c>
      <c r="W1030" s="156"/>
      <c r="X1030" s="158"/>
      <c r="Y1030" s="159"/>
    </row>
    <row r="1031" spans="1:38" s="2" customFormat="1" ht="38.25" customHeight="1" thickBot="1" x14ac:dyDescent="0.3">
      <c r="A1031" s="160">
        <v>1</v>
      </c>
      <c r="B1031" s="161"/>
      <c r="C1031" s="29">
        <v>2</v>
      </c>
      <c r="D1031" s="30">
        <v>3</v>
      </c>
      <c r="E1031" s="31">
        <v>4</v>
      </c>
      <c r="F1031" s="32">
        <v>5</v>
      </c>
      <c r="G1031" s="33">
        <v>6</v>
      </c>
      <c r="H1031" s="34">
        <v>7</v>
      </c>
      <c r="I1031" s="34">
        <v>8</v>
      </c>
      <c r="J1031" s="34">
        <v>9</v>
      </c>
      <c r="K1031" s="34">
        <v>10</v>
      </c>
      <c r="L1031" s="34">
        <v>11</v>
      </c>
      <c r="M1031" s="35">
        <v>12</v>
      </c>
      <c r="N1031" s="35">
        <v>13</v>
      </c>
      <c r="O1031" s="35">
        <v>14</v>
      </c>
      <c r="P1031" s="35">
        <v>15</v>
      </c>
      <c r="Q1031" s="36">
        <v>16</v>
      </c>
      <c r="R1031" s="36">
        <v>17</v>
      </c>
      <c r="S1031" s="36">
        <v>18</v>
      </c>
      <c r="T1031" s="36">
        <v>19</v>
      </c>
      <c r="U1031" s="36">
        <v>20</v>
      </c>
      <c r="V1031" s="36">
        <v>21</v>
      </c>
      <c r="W1031" s="37">
        <v>22</v>
      </c>
      <c r="X1031" s="37">
        <v>23</v>
      </c>
      <c r="Y1031" s="38">
        <v>24</v>
      </c>
    </row>
    <row r="1032" spans="1:38" s="2" customFormat="1" ht="108.75" customHeight="1" x14ac:dyDescent="0.25">
      <c r="A1032" s="39">
        <v>1</v>
      </c>
      <c r="B1032" s="40" t="s">
        <v>45</v>
      </c>
      <c r="C1032" s="162">
        <f>L1045</f>
        <v>322816.74</v>
      </c>
      <c r="D1032" s="164">
        <f>C1032-V1045</f>
        <v>1215.1499999999651</v>
      </c>
      <c r="E1032" s="41"/>
      <c r="F1032" s="42"/>
      <c r="G1032" s="43"/>
      <c r="H1032" s="44"/>
      <c r="I1032" s="43"/>
      <c r="J1032" s="45"/>
      <c r="K1032" s="46">
        <f>G1032+I1032</f>
        <v>0</v>
      </c>
      <c r="L1032" s="47">
        <f>H1032+J1032</f>
        <v>0</v>
      </c>
      <c r="M1032" s="48"/>
      <c r="N1032" s="49"/>
      <c r="O1032" s="48"/>
      <c r="P1032" s="49"/>
      <c r="Q1032" s="50"/>
      <c r="R1032" s="51"/>
      <c r="S1032" s="50"/>
      <c r="T1032" s="51"/>
      <c r="U1032" s="46">
        <f>Q1032+S1032</f>
        <v>0</v>
      </c>
      <c r="V1032" s="52">
        <f>R1032+T1032</f>
        <v>0</v>
      </c>
      <c r="W1032" s="53">
        <f>IFERROR(R1032/H1032,0)</f>
        <v>0</v>
      </c>
      <c r="X1032" s="54">
        <f>IFERROR((T1032+P1032)/J1032,0)</f>
        <v>0</v>
      </c>
      <c r="Y1032" s="55">
        <f>IFERROR((V1032+P1032)/L1032,0)</f>
        <v>0</v>
      </c>
      <c r="Z1032" s="56"/>
    </row>
    <row r="1033" spans="1:38" s="2" customFormat="1" ht="87" customHeight="1" x14ac:dyDescent="0.25">
      <c r="A1033" s="57">
        <v>2</v>
      </c>
      <c r="B1033" s="58" t="s">
        <v>29</v>
      </c>
      <c r="C1033" s="162"/>
      <c r="D1033" s="164"/>
      <c r="E1033" s="59">
        <v>0</v>
      </c>
      <c r="F1033" s="60">
        <v>0</v>
      </c>
      <c r="G1033" s="61">
        <v>0</v>
      </c>
      <c r="H1033" s="62">
        <v>0</v>
      </c>
      <c r="I1033" s="61">
        <v>2</v>
      </c>
      <c r="J1033" s="63">
        <v>131529.16</v>
      </c>
      <c r="K1033" s="46">
        <f t="shared" ref="K1033:L1044" si="186">G1033+I1033</f>
        <v>2</v>
      </c>
      <c r="L1033" s="47">
        <f t="shared" si="186"/>
        <v>131529.16</v>
      </c>
      <c r="M1033" s="64">
        <v>0</v>
      </c>
      <c r="N1033" s="65">
        <v>0</v>
      </c>
      <c r="O1033" s="64">
        <v>0</v>
      </c>
      <c r="P1033" s="65">
        <v>0</v>
      </c>
      <c r="Q1033" s="66">
        <v>0</v>
      </c>
      <c r="R1033" s="67">
        <v>0</v>
      </c>
      <c r="S1033" s="66">
        <v>2</v>
      </c>
      <c r="T1033" s="67">
        <v>131529.16</v>
      </c>
      <c r="U1033" s="46">
        <f t="shared" ref="U1033:V1044" si="187">Q1033+S1033</f>
        <v>2</v>
      </c>
      <c r="V1033" s="52">
        <f>R1033+T1033</f>
        <v>131529.16</v>
      </c>
      <c r="W1033" s="53">
        <f t="shared" ref="W1033:W1044" si="188">IFERROR(R1033/H1033,0)</f>
        <v>0</v>
      </c>
      <c r="X1033" s="54">
        <f t="shared" ref="X1033:X1045" si="189">IFERROR((T1033+P1033)/J1033,0)</f>
        <v>1</v>
      </c>
      <c r="Y1033" s="55">
        <f t="shared" ref="Y1033:Y1045" si="190">IFERROR((V1033+P1033)/L1033,0)</f>
        <v>1</v>
      </c>
      <c r="Z1033" s="56"/>
    </row>
    <row r="1034" spans="1:38" s="2" customFormat="1" ht="85.5" customHeight="1" x14ac:dyDescent="0.25">
      <c r="A1034" s="57">
        <v>3</v>
      </c>
      <c r="B1034" s="58" t="s">
        <v>26</v>
      </c>
      <c r="C1034" s="162"/>
      <c r="D1034" s="164"/>
      <c r="E1034" s="59"/>
      <c r="F1034" s="60"/>
      <c r="G1034" s="61"/>
      <c r="H1034" s="62"/>
      <c r="I1034" s="61"/>
      <c r="J1034" s="63"/>
      <c r="K1034" s="46">
        <f t="shared" si="186"/>
        <v>0</v>
      </c>
      <c r="L1034" s="47">
        <f t="shared" si="186"/>
        <v>0</v>
      </c>
      <c r="M1034" s="64"/>
      <c r="N1034" s="65"/>
      <c r="O1034" s="64"/>
      <c r="P1034" s="65"/>
      <c r="Q1034" s="66"/>
      <c r="R1034" s="67"/>
      <c r="S1034" s="66"/>
      <c r="T1034" s="67"/>
      <c r="U1034" s="46">
        <f t="shared" si="187"/>
        <v>0</v>
      </c>
      <c r="V1034" s="52">
        <f t="shared" si="187"/>
        <v>0</v>
      </c>
      <c r="W1034" s="53">
        <f t="shared" si="188"/>
        <v>0</v>
      </c>
      <c r="X1034" s="54">
        <f t="shared" si="189"/>
        <v>0</v>
      </c>
      <c r="Y1034" s="55">
        <f t="shared" si="190"/>
        <v>0</v>
      </c>
      <c r="Z1034" s="56"/>
    </row>
    <row r="1035" spans="1:38" s="2" customFormat="1" ht="137.25" customHeight="1" x14ac:dyDescent="0.25">
      <c r="A1035" s="57">
        <v>4</v>
      </c>
      <c r="B1035" s="58" t="s">
        <v>20</v>
      </c>
      <c r="C1035" s="162"/>
      <c r="D1035" s="164"/>
      <c r="E1035" s="59"/>
      <c r="F1035" s="60"/>
      <c r="G1035" s="61"/>
      <c r="H1035" s="62"/>
      <c r="I1035" s="61"/>
      <c r="J1035" s="63"/>
      <c r="K1035" s="46">
        <f t="shared" si="186"/>
        <v>0</v>
      </c>
      <c r="L1035" s="47">
        <f t="shared" si="186"/>
        <v>0</v>
      </c>
      <c r="M1035" s="64"/>
      <c r="N1035" s="65"/>
      <c r="O1035" s="64"/>
      <c r="P1035" s="65"/>
      <c r="Q1035" s="66"/>
      <c r="R1035" s="67"/>
      <c r="S1035" s="66"/>
      <c r="T1035" s="67"/>
      <c r="U1035" s="46">
        <f t="shared" si="187"/>
        <v>0</v>
      </c>
      <c r="V1035" s="52">
        <f t="shared" si="187"/>
        <v>0</v>
      </c>
      <c r="W1035" s="53">
        <f t="shared" si="188"/>
        <v>0</v>
      </c>
      <c r="X1035" s="54">
        <f t="shared" si="189"/>
        <v>0</v>
      </c>
      <c r="Y1035" s="55">
        <f t="shared" si="190"/>
        <v>0</v>
      </c>
      <c r="Z1035" s="56"/>
    </row>
    <row r="1036" spans="1:38" s="2" customFormat="1" ht="171.75" customHeight="1" x14ac:dyDescent="0.25">
      <c r="A1036" s="57">
        <v>5</v>
      </c>
      <c r="B1036" s="58" t="s">
        <v>30</v>
      </c>
      <c r="C1036" s="162"/>
      <c r="D1036" s="164"/>
      <c r="E1036" s="59">
        <v>10</v>
      </c>
      <c r="F1036" s="60">
        <v>381077.88</v>
      </c>
      <c r="G1036" s="61">
        <v>2</v>
      </c>
      <c r="H1036" s="62">
        <v>46614.5</v>
      </c>
      <c r="I1036" s="61">
        <v>6</v>
      </c>
      <c r="J1036" s="63">
        <v>144673.08000000002</v>
      </c>
      <c r="K1036" s="46">
        <f t="shared" si="186"/>
        <v>8</v>
      </c>
      <c r="L1036" s="47">
        <f t="shared" si="186"/>
        <v>191287.58000000002</v>
      </c>
      <c r="M1036" s="64">
        <v>0</v>
      </c>
      <c r="N1036" s="65">
        <v>0</v>
      </c>
      <c r="O1036" s="64">
        <v>0</v>
      </c>
      <c r="P1036" s="65">
        <v>0</v>
      </c>
      <c r="Q1036" s="66">
        <v>2</v>
      </c>
      <c r="R1036" s="67">
        <v>45399.35</v>
      </c>
      <c r="S1036" s="66">
        <v>6</v>
      </c>
      <c r="T1036" s="67">
        <v>144673.08000000002</v>
      </c>
      <c r="U1036" s="46">
        <f t="shared" si="187"/>
        <v>8</v>
      </c>
      <c r="V1036" s="52">
        <f t="shared" si="187"/>
        <v>190072.43000000002</v>
      </c>
      <c r="W1036" s="53">
        <f t="shared" si="188"/>
        <v>0.97393193105149678</v>
      </c>
      <c r="X1036" s="54">
        <f t="shared" si="189"/>
        <v>1</v>
      </c>
      <c r="Y1036" s="55">
        <f t="shared" si="190"/>
        <v>0.99364752275082369</v>
      </c>
      <c r="Z1036" s="56"/>
    </row>
    <row r="1037" spans="1:38" s="2" customFormat="1" ht="116.25" customHeight="1" x14ac:dyDescent="0.25">
      <c r="A1037" s="57">
        <v>6</v>
      </c>
      <c r="B1037" s="58" t="s">
        <v>21</v>
      </c>
      <c r="C1037" s="162"/>
      <c r="D1037" s="164"/>
      <c r="E1037" s="59"/>
      <c r="F1037" s="60"/>
      <c r="G1037" s="61"/>
      <c r="H1037" s="62"/>
      <c r="I1037" s="61"/>
      <c r="J1037" s="63"/>
      <c r="K1037" s="46">
        <f t="shared" si="186"/>
        <v>0</v>
      </c>
      <c r="L1037" s="47">
        <f t="shared" si="186"/>
        <v>0</v>
      </c>
      <c r="M1037" s="64"/>
      <c r="N1037" s="65"/>
      <c r="O1037" s="64"/>
      <c r="P1037" s="65"/>
      <c r="Q1037" s="66"/>
      <c r="R1037" s="67"/>
      <c r="S1037" s="66"/>
      <c r="T1037" s="67"/>
      <c r="U1037" s="46">
        <f t="shared" si="187"/>
        <v>0</v>
      </c>
      <c r="V1037" s="52">
        <f t="shared" si="187"/>
        <v>0</v>
      </c>
      <c r="W1037" s="53">
        <f t="shared" si="188"/>
        <v>0</v>
      </c>
      <c r="X1037" s="54">
        <f t="shared" si="189"/>
        <v>0</v>
      </c>
      <c r="Y1037" s="55">
        <f t="shared" si="190"/>
        <v>0</v>
      </c>
      <c r="Z1037" s="56"/>
    </row>
    <row r="1038" spans="1:38" s="2" customFormat="1" ht="65.25" customHeight="1" x14ac:dyDescent="0.25">
      <c r="A1038" s="57">
        <v>7</v>
      </c>
      <c r="B1038" s="58" t="s">
        <v>28</v>
      </c>
      <c r="C1038" s="162"/>
      <c r="D1038" s="164"/>
      <c r="E1038" s="59"/>
      <c r="F1038" s="60"/>
      <c r="G1038" s="61"/>
      <c r="H1038" s="62"/>
      <c r="I1038" s="61"/>
      <c r="J1038" s="63"/>
      <c r="K1038" s="46">
        <f t="shared" si="186"/>
        <v>0</v>
      </c>
      <c r="L1038" s="47">
        <f t="shared" si="186"/>
        <v>0</v>
      </c>
      <c r="M1038" s="64"/>
      <c r="N1038" s="65"/>
      <c r="O1038" s="64"/>
      <c r="P1038" s="65"/>
      <c r="Q1038" s="66"/>
      <c r="R1038" s="67"/>
      <c r="S1038" s="66"/>
      <c r="T1038" s="67"/>
      <c r="U1038" s="46">
        <f t="shared" si="187"/>
        <v>0</v>
      </c>
      <c r="V1038" s="52">
        <f t="shared" si="187"/>
        <v>0</v>
      </c>
      <c r="W1038" s="53">
        <f t="shared" si="188"/>
        <v>0</v>
      </c>
      <c r="X1038" s="54">
        <f t="shared" si="189"/>
        <v>0</v>
      </c>
      <c r="Y1038" s="55">
        <f t="shared" si="190"/>
        <v>0</v>
      </c>
      <c r="Z1038" s="56"/>
    </row>
    <row r="1039" spans="1:38" s="2" customFormat="1" ht="59.25" customHeight="1" x14ac:dyDescent="0.25">
      <c r="A1039" s="57">
        <v>8</v>
      </c>
      <c r="B1039" s="58" t="s">
        <v>46</v>
      </c>
      <c r="C1039" s="162"/>
      <c r="D1039" s="164"/>
      <c r="E1039" s="59"/>
      <c r="F1039" s="60"/>
      <c r="G1039" s="61"/>
      <c r="H1039" s="62"/>
      <c r="I1039" s="61"/>
      <c r="J1039" s="63"/>
      <c r="K1039" s="46">
        <f t="shared" si="186"/>
        <v>0</v>
      </c>
      <c r="L1039" s="47">
        <f t="shared" si="186"/>
        <v>0</v>
      </c>
      <c r="M1039" s="64"/>
      <c r="N1039" s="65"/>
      <c r="O1039" s="64"/>
      <c r="P1039" s="65"/>
      <c r="Q1039" s="66"/>
      <c r="R1039" s="67"/>
      <c r="S1039" s="66"/>
      <c r="T1039" s="67"/>
      <c r="U1039" s="46">
        <f t="shared" si="187"/>
        <v>0</v>
      </c>
      <c r="V1039" s="52">
        <f t="shared" si="187"/>
        <v>0</v>
      </c>
      <c r="W1039" s="53">
        <f t="shared" si="188"/>
        <v>0</v>
      </c>
      <c r="X1039" s="54">
        <f t="shared" si="189"/>
        <v>0</v>
      </c>
      <c r="Y1039" s="55">
        <f t="shared" si="190"/>
        <v>0</v>
      </c>
      <c r="Z1039" s="56"/>
    </row>
    <row r="1040" spans="1:38" s="2" customFormat="1" ht="71.25" customHeight="1" x14ac:dyDescent="0.25">
      <c r="A1040" s="57">
        <v>9</v>
      </c>
      <c r="B1040" s="58" t="s">
        <v>22</v>
      </c>
      <c r="C1040" s="162"/>
      <c r="D1040" s="164"/>
      <c r="E1040" s="59"/>
      <c r="F1040" s="60"/>
      <c r="G1040" s="61"/>
      <c r="H1040" s="62"/>
      <c r="I1040" s="61"/>
      <c r="J1040" s="63"/>
      <c r="K1040" s="46">
        <f t="shared" si="186"/>
        <v>0</v>
      </c>
      <c r="L1040" s="47">
        <f t="shared" si="186"/>
        <v>0</v>
      </c>
      <c r="M1040" s="64"/>
      <c r="N1040" s="65"/>
      <c r="O1040" s="64"/>
      <c r="P1040" s="65"/>
      <c r="Q1040" s="66"/>
      <c r="R1040" s="67"/>
      <c r="S1040" s="66"/>
      <c r="T1040" s="67"/>
      <c r="U1040" s="46">
        <f t="shared" si="187"/>
        <v>0</v>
      </c>
      <c r="V1040" s="52">
        <f t="shared" si="187"/>
        <v>0</v>
      </c>
      <c r="W1040" s="53">
        <f t="shared" si="188"/>
        <v>0</v>
      </c>
      <c r="X1040" s="54">
        <f t="shared" si="189"/>
        <v>0</v>
      </c>
      <c r="Y1040" s="55">
        <f t="shared" si="190"/>
        <v>0</v>
      </c>
      <c r="Z1040" s="56"/>
    </row>
    <row r="1041" spans="1:26" s="2" customFormat="1" ht="92.25" customHeight="1" x14ac:dyDescent="0.25">
      <c r="A1041" s="57">
        <v>10</v>
      </c>
      <c r="B1041" s="58" t="s">
        <v>23</v>
      </c>
      <c r="C1041" s="162"/>
      <c r="D1041" s="164"/>
      <c r="E1041" s="59"/>
      <c r="F1041" s="60"/>
      <c r="G1041" s="61"/>
      <c r="H1041" s="62"/>
      <c r="I1041" s="61"/>
      <c r="J1041" s="63"/>
      <c r="K1041" s="46">
        <f t="shared" si="186"/>
        <v>0</v>
      </c>
      <c r="L1041" s="47">
        <f t="shared" si="186"/>
        <v>0</v>
      </c>
      <c r="M1041" s="64"/>
      <c r="N1041" s="65"/>
      <c r="O1041" s="64"/>
      <c r="P1041" s="65"/>
      <c r="Q1041" s="66"/>
      <c r="R1041" s="67"/>
      <c r="S1041" s="66"/>
      <c r="T1041" s="67"/>
      <c r="U1041" s="46">
        <f t="shared" si="187"/>
        <v>0</v>
      </c>
      <c r="V1041" s="52">
        <f t="shared" si="187"/>
        <v>0</v>
      </c>
      <c r="W1041" s="53">
        <f t="shared" si="188"/>
        <v>0</v>
      </c>
      <c r="X1041" s="54">
        <f t="shared" si="189"/>
        <v>0</v>
      </c>
      <c r="Y1041" s="55">
        <f t="shared" si="190"/>
        <v>0</v>
      </c>
      <c r="Z1041" s="56"/>
    </row>
    <row r="1042" spans="1:26" s="2" customFormat="1" ht="153.75" customHeight="1" x14ac:dyDescent="0.25">
      <c r="A1042" s="57">
        <v>11</v>
      </c>
      <c r="B1042" s="58" t="s">
        <v>24</v>
      </c>
      <c r="C1042" s="162"/>
      <c r="D1042" s="164"/>
      <c r="E1042" s="59"/>
      <c r="F1042" s="60"/>
      <c r="G1042" s="61"/>
      <c r="H1042" s="62"/>
      <c r="I1042" s="61"/>
      <c r="J1042" s="63"/>
      <c r="K1042" s="46">
        <f t="shared" si="186"/>
        <v>0</v>
      </c>
      <c r="L1042" s="47">
        <f t="shared" si="186"/>
        <v>0</v>
      </c>
      <c r="M1042" s="64"/>
      <c r="N1042" s="65"/>
      <c r="O1042" s="64"/>
      <c r="P1042" s="65"/>
      <c r="Q1042" s="66"/>
      <c r="R1042" s="67"/>
      <c r="S1042" s="66"/>
      <c r="T1042" s="67"/>
      <c r="U1042" s="46">
        <f t="shared" si="187"/>
        <v>0</v>
      </c>
      <c r="V1042" s="52">
        <f t="shared" si="187"/>
        <v>0</v>
      </c>
      <c r="W1042" s="53">
        <f t="shared" si="188"/>
        <v>0</v>
      </c>
      <c r="X1042" s="54">
        <f t="shared" si="189"/>
        <v>0</v>
      </c>
      <c r="Y1042" s="55">
        <f t="shared" si="190"/>
        <v>0</v>
      </c>
      <c r="Z1042" s="56"/>
    </row>
    <row r="1043" spans="1:26" s="2" customFormat="1" ht="87" customHeight="1" x14ac:dyDescent="0.25">
      <c r="A1043" s="57">
        <v>12</v>
      </c>
      <c r="B1043" s="58" t="s">
        <v>27</v>
      </c>
      <c r="C1043" s="162"/>
      <c r="D1043" s="164"/>
      <c r="E1043" s="59"/>
      <c r="F1043" s="60"/>
      <c r="G1043" s="61"/>
      <c r="H1043" s="62"/>
      <c r="I1043" s="61"/>
      <c r="J1043" s="63"/>
      <c r="K1043" s="46">
        <f t="shared" si="186"/>
        <v>0</v>
      </c>
      <c r="L1043" s="47">
        <f t="shared" si="186"/>
        <v>0</v>
      </c>
      <c r="M1043" s="64"/>
      <c r="N1043" s="65"/>
      <c r="O1043" s="64"/>
      <c r="P1043" s="65"/>
      <c r="Q1043" s="66"/>
      <c r="R1043" s="67"/>
      <c r="S1043" s="66"/>
      <c r="T1043" s="67"/>
      <c r="U1043" s="46">
        <f t="shared" si="187"/>
        <v>0</v>
      </c>
      <c r="V1043" s="52">
        <f t="shared" si="187"/>
        <v>0</v>
      </c>
      <c r="W1043" s="53">
        <f t="shared" si="188"/>
        <v>0</v>
      </c>
      <c r="X1043" s="54">
        <f t="shared" si="189"/>
        <v>0</v>
      </c>
      <c r="Y1043" s="55">
        <f t="shared" si="190"/>
        <v>0</v>
      </c>
      <c r="Z1043" s="56"/>
    </row>
    <row r="1044" spans="1:26" s="2" customFormat="1" ht="62.25" customHeight="1" thickBot="1" x14ac:dyDescent="0.3">
      <c r="A1044" s="68">
        <v>13</v>
      </c>
      <c r="B1044" s="69" t="s">
        <v>25</v>
      </c>
      <c r="C1044" s="163"/>
      <c r="D1044" s="165"/>
      <c r="E1044" s="70"/>
      <c r="F1044" s="71"/>
      <c r="G1044" s="72"/>
      <c r="H1044" s="73"/>
      <c r="I1044" s="72"/>
      <c r="J1044" s="74"/>
      <c r="K1044" s="75">
        <f t="shared" si="186"/>
        <v>0</v>
      </c>
      <c r="L1044" s="76">
        <f t="shared" si="186"/>
        <v>0</v>
      </c>
      <c r="M1044" s="77"/>
      <c r="N1044" s="78"/>
      <c r="O1044" s="77"/>
      <c r="P1044" s="78"/>
      <c r="Q1044" s="79"/>
      <c r="R1044" s="80"/>
      <c r="S1044" s="79"/>
      <c r="T1044" s="80"/>
      <c r="U1044" s="46">
        <f t="shared" si="187"/>
        <v>0</v>
      </c>
      <c r="V1044" s="52">
        <f t="shared" si="187"/>
        <v>0</v>
      </c>
      <c r="W1044" s="53">
        <f t="shared" si="188"/>
        <v>0</v>
      </c>
      <c r="X1044" s="54">
        <f t="shared" si="189"/>
        <v>0</v>
      </c>
      <c r="Y1044" s="55">
        <f t="shared" si="190"/>
        <v>0</v>
      </c>
      <c r="Z1044" s="56"/>
    </row>
    <row r="1045" spans="1:26" s="2" customFormat="1" ht="29.25" customHeight="1" thickBot="1" x14ac:dyDescent="0.3">
      <c r="A1045" s="144" t="s">
        <v>47</v>
      </c>
      <c r="B1045" s="145"/>
      <c r="C1045" s="81">
        <f>C1032</f>
        <v>322816.74</v>
      </c>
      <c r="D1045" s="81">
        <f>D1032</f>
        <v>1215.1499999999651</v>
      </c>
      <c r="E1045" s="82">
        <f>SUM(E1032:E1044)</f>
        <v>10</v>
      </c>
      <c r="F1045" s="83">
        <f>SUM(F1032:F1044)</f>
        <v>381077.88</v>
      </c>
      <c r="G1045" s="82">
        <f>SUM(G1032:G1044)</f>
        <v>2</v>
      </c>
      <c r="H1045" s="83">
        <f>SUM(H1032:H1044)</f>
        <v>46614.5</v>
      </c>
      <c r="I1045" s="82">
        <f t="shared" ref="I1045:V1045" si="191">SUM(I1032:I1044)</f>
        <v>8</v>
      </c>
      <c r="J1045" s="83">
        <f t="shared" si="191"/>
        <v>276202.23999999999</v>
      </c>
      <c r="K1045" s="82">
        <f t="shared" si="191"/>
        <v>10</v>
      </c>
      <c r="L1045" s="83">
        <f t="shared" si="191"/>
        <v>322816.74</v>
      </c>
      <c r="M1045" s="82">
        <f t="shared" si="191"/>
        <v>0</v>
      </c>
      <c r="N1045" s="84">
        <f t="shared" si="191"/>
        <v>0</v>
      </c>
      <c r="O1045" s="85">
        <f t="shared" si="191"/>
        <v>0</v>
      </c>
      <c r="P1045" s="86">
        <f t="shared" si="191"/>
        <v>0</v>
      </c>
      <c r="Q1045" s="85">
        <f t="shared" si="191"/>
        <v>2</v>
      </c>
      <c r="R1045" s="87">
        <f t="shared" si="191"/>
        <v>45399.35</v>
      </c>
      <c r="S1045" s="85">
        <f t="shared" si="191"/>
        <v>8</v>
      </c>
      <c r="T1045" s="87">
        <f t="shared" si="191"/>
        <v>276202.23999999999</v>
      </c>
      <c r="U1045" s="85">
        <f t="shared" si="191"/>
        <v>10</v>
      </c>
      <c r="V1045" s="87">
        <f t="shared" si="191"/>
        <v>321601.59000000003</v>
      </c>
      <c r="W1045" s="88">
        <f>IFERROR(R1045/H1045,0)</f>
        <v>0.97393193105149678</v>
      </c>
      <c r="X1045" s="89">
        <f t="shared" si="189"/>
        <v>1</v>
      </c>
      <c r="Y1045" s="89">
        <f t="shared" si="190"/>
        <v>0.9962357900027119</v>
      </c>
    </row>
    <row r="1046" spans="1:26" s="2" customFormat="1" ht="29.25" customHeight="1" thickBot="1" x14ac:dyDescent="0.45">
      <c r="A1046" s="90"/>
      <c r="B1046" s="90"/>
      <c r="C1046" s="91"/>
      <c r="D1046" s="91"/>
      <c r="E1046" s="92"/>
      <c r="F1046" s="91"/>
      <c r="G1046" s="92"/>
      <c r="H1046" s="93"/>
      <c r="I1046" s="94"/>
      <c r="J1046" s="93"/>
      <c r="K1046" s="95"/>
      <c r="L1046" s="93"/>
      <c r="M1046" s="94"/>
      <c r="N1046" s="93"/>
      <c r="O1046" s="94"/>
      <c r="P1046" s="93"/>
      <c r="Q1046" s="94"/>
      <c r="R1046" s="93"/>
      <c r="S1046" s="94"/>
      <c r="T1046" s="96" t="s">
        <v>48</v>
      </c>
      <c r="U1046" s="97">
        <v>4.2549000000000001</v>
      </c>
      <c r="V1046" s="98">
        <f>V1045/U1046</f>
        <v>75583.818656137635</v>
      </c>
      <c r="W1046" s="99"/>
      <c r="X1046" s="99"/>
      <c r="Y1046" s="100"/>
    </row>
    <row r="1047" spans="1:26" s="2" customFormat="1" ht="15.75" thickTop="1" x14ac:dyDescent="0.25">
      <c r="A1047" s="146" t="s">
        <v>49</v>
      </c>
      <c r="B1047" s="147"/>
      <c r="C1047" s="147"/>
      <c r="D1047" s="147"/>
      <c r="E1047" s="147"/>
      <c r="F1047" s="147"/>
      <c r="G1047" s="147"/>
      <c r="H1047" s="147"/>
      <c r="I1047" s="147"/>
      <c r="J1047" s="147"/>
      <c r="K1047" s="147"/>
      <c r="L1047" s="147"/>
      <c r="M1047" s="147"/>
      <c r="N1047" s="147"/>
      <c r="O1047" s="148"/>
      <c r="P1047" s="106"/>
      <c r="U1047" s="7"/>
    </row>
    <row r="1048" spans="1:26" s="2" customFormat="1" ht="18.75" x14ac:dyDescent="0.3">
      <c r="A1048" s="149"/>
      <c r="B1048" s="150"/>
      <c r="C1048" s="150"/>
      <c r="D1048" s="150"/>
      <c r="E1048" s="150"/>
      <c r="F1048" s="150"/>
      <c r="G1048" s="150"/>
      <c r="H1048" s="150"/>
      <c r="I1048" s="150"/>
      <c r="J1048" s="150"/>
      <c r="K1048" s="150"/>
      <c r="L1048" s="150"/>
      <c r="M1048" s="150"/>
      <c r="N1048" s="150"/>
      <c r="O1048" s="151"/>
      <c r="P1048" s="106"/>
      <c r="T1048" s="101"/>
      <c r="U1048" s="7"/>
    </row>
    <row r="1049" spans="1:26" s="2" customFormat="1" ht="15.75" x14ac:dyDescent="0.25">
      <c r="A1049" s="149"/>
      <c r="B1049" s="150"/>
      <c r="C1049" s="150"/>
      <c r="D1049" s="150"/>
      <c r="E1049" s="150"/>
      <c r="F1049" s="150"/>
      <c r="G1049" s="150"/>
      <c r="H1049" s="150"/>
      <c r="I1049" s="150"/>
      <c r="J1049" s="150"/>
      <c r="K1049" s="150"/>
      <c r="L1049" s="150"/>
      <c r="M1049" s="150"/>
      <c r="N1049" s="150"/>
      <c r="O1049" s="151"/>
      <c r="P1049" s="106"/>
      <c r="S1049" s="102"/>
      <c r="T1049" s="103"/>
      <c r="U1049" s="7"/>
    </row>
    <row r="1050" spans="1:26" s="2" customFormat="1" ht="15.75" x14ac:dyDescent="0.25">
      <c r="A1050" s="149"/>
      <c r="B1050" s="150"/>
      <c r="C1050" s="150"/>
      <c r="D1050" s="150"/>
      <c r="E1050" s="150"/>
      <c r="F1050" s="150"/>
      <c r="G1050" s="150"/>
      <c r="H1050" s="150"/>
      <c r="I1050" s="150"/>
      <c r="J1050" s="150"/>
      <c r="K1050" s="150"/>
      <c r="L1050" s="150"/>
      <c r="M1050" s="150"/>
      <c r="N1050" s="150"/>
      <c r="O1050" s="151"/>
      <c r="P1050" s="106"/>
      <c r="S1050" s="102"/>
      <c r="T1050" s="104"/>
      <c r="U1050" s="7"/>
    </row>
    <row r="1051" spans="1:26" s="2" customFormat="1" ht="15.75" x14ac:dyDescent="0.25">
      <c r="A1051" s="149"/>
      <c r="B1051" s="150"/>
      <c r="C1051" s="150"/>
      <c r="D1051" s="150"/>
      <c r="E1051" s="150"/>
      <c r="F1051" s="150"/>
      <c r="G1051" s="150"/>
      <c r="H1051" s="150"/>
      <c r="I1051" s="150"/>
      <c r="J1051" s="150"/>
      <c r="K1051" s="150"/>
      <c r="L1051" s="150"/>
      <c r="M1051" s="150"/>
      <c r="N1051" s="150"/>
      <c r="O1051" s="151"/>
      <c r="P1051" s="106"/>
      <c r="S1051" s="102"/>
      <c r="T1051" s="104"/>
      <c r="U1051" s="7"/>
    </row>
    <row r="1052" spans="1:26" s="2" customFormat="1" ht="15.75" x14ac:dyDescent="0.25">
      <c r="A1052" s="149"/>
      <c r="B1052" s="150"/>
      <c r="C1052" s="150"/>
      <c r="D1052" s="150"/>
      <c r="E1052" s="150"/>
      <c r="F1052" s="150"/>
      <c r="G1052" s="150"/>
      <c r="H1052" s="150"/>
      <c r="I1052" s="150"/>
      <c r="J1052" s="150"/>
      <c r="K1052" s="150"/>
      <c r="L1052" s="150"/>
      <c r="M1052" s="150"/>
      <c r="N1052" s="150"/>
      <c r="O1052" s="151"/>
      <c r="P1052" s="106"/>
      <c r="S1052" s="102"/>
      <c r="T1052" s="104"/>
      <c r="U1052" s="7"/>
    </row>
    <row r="1053" spans="1:26" s="2" customFormat="1" ht="15.75" x14ac:dyDescent="0.25">
      <c r="A1053" s="149"/>
      <c r="B1053" s="150"/>
      <c r="C1053" s="150"/>
      <c r="D1053" s="150"/>
      <c r="E1053" s="150"/>
      <c r="F1053" s="150"/>
      <c r="G1053" s="150"/>
      <c r="H1053" s="150"/>
      <c r="I1053" s="150"/>
      <c r="J1053" s="150"/>
      <c r="K1053" s="150"/>
      <c r="L1053" s="150"/>
      <c r="M1053" s="150"/>
      <c r="N1053" s="150"/>
      <c r="O1053" s="151"/>
      <c r="P1053" s="106"/>
      <c r="S1053" s="102"/>
      <c r="T1053" s="105"/>
      <c r="U1053" s="7"/>
    </row>
    <row r="1054" spans="1:26" s="2" customFormat="1" x14ac:dyDescent="0.25">
      <c r="A1054" s="149"/>
      <c r="B1054" s="150"/>
      <c r="C1054" s="150"/>
      <c r="D1054" s="150"/>
      <c r="E1054" s="150"/>
      <c r="F1054" s="150"/>
      <c r="G1054" s="150"/>
      <c r="H1054" s="150"/>
      <c r="I1054" s="150"/>
      <c r="J1054" s="150"/>
      <c r="K1054" s="150"/>
      <c r="L1054" s="150"/>
      <c r="M1054" s="150"/>
      <c r="N1054" s="150"/>
      <c r="O1054" s="151"/>
      <c r="P1054" s="106"/>
      <c r="U1054" s="7"/>
    </row>
    <row r="1055" spans="1:26" s="2" customFormat="1" ht="15.75" thickBot="1" x14ac:dyDescent="0.3">
      <c r="A1055" s="152"/>
      <c r="B1055" s="153"/>
      <c r="C1055" s="153"/>
      <c r="D1055" s="153"/>
      <c r="E1055" s="153"/>
      <c r="F1055" s="153"/>
      <c r="G1055" s="153"/>
      <c r="H1055" s="153"/>
      <c r="I1055" s="153"/>
      <c r="J1055" s="153"/>
      <c r="K1055" s="153"/>
      <c r="L1055" s="153"/>
      <c r="M1055" s="153"/>
      <c r="N1055" s="153"/>
      <c r="O1055" s="154"/>
      <c r="P1055" s="106"/>
      <c r="U1055" s="7"/>
    </row>
    <row r="1056" spans="1:26" s="2" customFormat="1" ht="15.75" thickTop="1" x14ac:dyDescent="0.25">
      <c r="E1056" s="1"/>
      <c r="F1056" s="1"/>
      <c r="K1056" s="7"/>
      <c r="U1056" s="7"/>
    </row>
    <row r="1059" spans="1:38" s="2" customFormat="1" ht="26.25" x14ac:dyDescent="0.4">
      <c r="A1059" s="12"/>
      <c r="B1059" s="13" t="s">
        <v>81</v>
      </c>
      <c r="C1059" s="14"/>
      <c r="D1059" s="14"/>
      <c r="E1059" s="15"/>
      <c r="F1059" s="16"/>
      <c r="G1059" s="14"/>
      <c r="H1059" s="17"/>
      <c r="I1059" s="18"/>
      <c r="J1059" s="17"/>
      <c r="K1059" s="18"/>
      <c r="L1059" s="17"/>
      <c r="M1059" s="18"/>
      <c r="N1059" s="17"/>
      <c r="O1059" s="14"/>
      <c r="P1059" s="17"/>
      <c r="Q1059" s="14"/>
      <c r="R1059" s="17"/>
      <c r="S1059" s="18"/>
      <c r="T1059" s="17"/>
      <c r="U1059" s="14"/>
      <c r="V1059" s="17"/>
      <c r="W1059" s="17"/>
      <c r="X1059" s="18"/>
      <c r="Y1059" s="17"/>
      <c r="Z1059" s="17"/>
      <c r="AA1059" s="18"/>
      <c r="AB1059" s="14"/>
      <c r="AC1059" s="14"/>
      <c r="AD1059" s="14"/>
      <c r="AE1059" s="14"/>
      <c r="AF1059" s="14"/>
      <c r="AG1059" s="18"/>
      <c r="AH1059" s="14"/>
      <c r="AI1059" s="14"/>
      <c r="AJ1059" s="14"/>
      <c r="AK1059" s="14"/>
      <c r="AL1059" s="14"/>
    </row>
    <row r="1060" spans="1:38" ht="15.75" thickBot="1" x14ac:dyDescent="0.3"/>
    <row r="1061" spans="1:38" s="2" customFormat="1" ht="52.5" customHeight="1" thickBot="1" x14ac:dyDescent="0.3">
      <c r="A1061" s="124" t="s">
        <v>3</v>
      </c>
      <c r="B1061" s="125"/>
      <c r="C1061" s="128" t="s">
        <v>32</v>
      </c>
      <c r="D1061" s="129"/>
      <c r="E1061" s="130" t="s">
        <v>0</v>
      </c>
      <c r="F1061" s="131"/>
      <c r="G1061" s="132" t="s">
        <v>1</v>
      </c>
      <c r="H1061" s="132"/>
      <c r="I1061" s="132"/>
      <c r="J1061" s="132"/>
      <c r="K1061" s="132"/>
      <c r="L1061" s="133"/>
      <c r="M1061" s="134" t="s">
        <v>33</v>
      </c>
      <c r="N1061" s="135"/>
      <c r="O1061" s="135"/>
      <c r="P1061" s="136"/>
      <c r="Q1061" s="137" t="s">
        <v>34</v>
      </c>
      <c r="R1061" s="138"/>
      <c r="S1061" s="138"/>
      <c r="T1061" s="138"/>
      <c r="U1061" s="138"/>
      <c r="V1061" s="139"/>
      <c r="W1061" s="107" t="s">
        <v>35</v>
      </c>
      <c r="X1061" s="108"/>
      <c r="Y1061" s="109"/>
    </row>
    <row r="1062" spans="1:38" s="2" customFormat="1" ht="52.5" customHeight="1" thickBot="1" x14ac:dyDescent="0.3">
      <c r="A1062" s="126"/>
      <c r="B1062" s="127"/>
      <c r="C1062" s="110" t="s">
        <v>36</v>
      </c>
      <c r="D1062" s="112" t="s">
        <v>37</v>
      </c>
      <c r="E1062" s="114" t="s">
        <v>4</v>
      </c>
      <c r="F1062" s="114" t="s">
        <v>5</v>
      </c>
      <c r="G1062" s="116" t="s">
        <v>6</v>
      </c>
      <c r="H1062" s="118" t="s">
        <v>7</v>
      </c>
      <c r="I1062" s="118" t="s">
        <v>8</v>
      </c>
      <c r="J1062" s="120" t="s">
        <v>9</v>
      </c>
      <c r="K1062" s="122" t="s">
        <v>2</v>
      </c>
      <c r="L1062" s="123"/>
      <c r="M1062" s="140" t="s">
        <v>38</v>
      </c>
      <c r="N1062" s="141"/>
      <c r="O1062" s="140" t="s">
        <v>39</v>
      </c>
      <c r="P1062" s="141"/>
      <c r="Q1062" s="142" t="s">
        <v>40</v>
      </c>
      <c r="R1062" s="143"/>
      <c r="S1062" s="138" t="s">
        <v>41</v>
      </c>
      <c r="T1062" s="139"/>
      <c r="U1062" s="137" t="s">
        <v>2</v>
      </c>
      <c r="V1062" s="139"/>
      <c r="W1062" s="155" t="s">
        <v>42</v>
      </c>
      <c r="X1062" s="157" t="s">
        <v>43</v>
      </c>
      <c r="Y1062" s="109" t="s">
        <v>44</v>
      </c>
    </row>
    <row r="1063" spans="1:38" s="2" customFormat="1" ht="139.5" customHeight="1" thickBot="1" x14ac:dyDescent="0.3">
      <c r="A1063" s="126"/>
      <c r="B1063" s="127"/>
      <c r="C1063" s="111"/>
      <c r="D1063" s="113"/>
      <c r="E1063" s="115"/>
      <c r="F1063" s="115"/>
      <c r="G1063" s="117"/>
      <c r="H1063" s="119"/>
      <c r="I1063" s="119"/>
      <c r="J1063" s="121"/>
      <c r="K1063" s="19" t="s">
        <v>10</v>
      </c>
      <c r="L1063" s="20" t="s">
        <v>11</v>
      </c>
      <c r="M1063" s="21" t="s">
        <v>12</v>
      </c>
      <c r="N1063" s="22" t="s">
        <v>13</v>
      </c>
      <c r="O1063" s="21" t="s">
        <v>14</v>
      </c>
      <c r="P1063" s="22" t="s">
        <v>15</v>
      </c>
      <c r="Q1063" s="23" t="s">
        <v>6</v>
      </c>
      <c r="R1063" s="24" t="s">
        <v>7</v>
      </c>
      <c r="S1063" s="25" t="s">
        <v>16</v>
      </c>
      <c r="T1063" s="26" t="s">
        <v>17</v>
      </c>
      <c r="U1063" s="27" t="s">
        <v>18</v>
      </c>
      <c r="V1063" s="28" t="s">
        <v>19</v>
      </c>
      <c r="W1063" s="156"/>
      <c r="X1063" s="158"/>
      <c r="Y1063" s="159"/>
    </row>
    <row r="1064" spans="1:38" s="2" customFormat="1" ht="38.25" customHeight="1" thickBot="1" x14ac:dyDescent="0.3">
      <c r="A1064" s="160">
        <v>1</v>
      </c>
      <c r="B1064" s="161"/>
      <c r="C1064" s="29">
        <v>2</v>
      </c>
      <c r="D1064" s="30">
        <v>3</v>
      </c>
      <c r="E1064" s="31">
        <v>4</v>
      </c>
      <c r="F1064" s="32">
        <v>5</v>
      </c>
      <c r="G1064" s="33">
        <v>6</v>
      </c>
      <c r="H1064" s="34">
        <v>7</v>
      </c>
      <c r="I1064" s="34">
        <v>8</v>
      </c>
      <c r="J1064" s="34">
        <v>9</v>
      </c>
      <c r="K1064" s="34">
        <v>10</v>
      </c>
      <c r="L1064" s="34">
        <v>11</v>
      </c>
      <c r="M1064" s="35">
        <v>12</v>
      </c>
      <c r="N1064" s="35">
        <v>13</v>
      </c>
      <c r="O1064" s="35">
        <v>14</v>
      </c>
      <c r="P1064" s="35">
        <v>15</v>
      </c>
      <c r="Q1064" s="36">
        <v>16</v>
      </c>
      <c r="R1064" s="36">
        <v>17</v>
      </c>
      <c r="S1064" s="36">
        <v>18</v>
      </c>
      <c r="T1064" s="36">
        <v>19</v>
      </c>
      <c r="U1064" s="36">
        <v>20</v>
      </c>
      <c r="V1064" s="36">
        <v>21</v>
      </c>
      <c r="W1064" s="37">
        <v>22</v>
      </c>
      <c r="X1064" s="37">
        <v>23</v>
      </c>
      <c r="Y1064" s="38">
        <v>24</v>
      </c>
    </row>
    <row r="1065" spans="1:38" s="2" customFormat="1" ht="108.75" customHeight="1" x14ac:dyDescent="0.25">
      <c r="A1065" s="39">
        <v>1</v>
      </c>
      <c r="B1065" s="40" t="s">
        <v>45</v>
      </c>
      <c r="C1065" s="162">
        <f>L1078</f>
        <v>496491.48</v>
      </c>
      <c r="D1065" s="164">
        <f>C1065-V1078</f>
        <v>283.54999999993015</v>
      </c>
      <c r="E1065" s="41"/>
      <c r="F1065" s="42"/>
      <c r="G1065" s="43"/>
      <c r="H1065" s="44"/>
      <c r="I1065" s="43"/>
      <c r="J1065" s="45"/>
      <c r="K1065" s="46">
        <f>G1065+I1065</f>
        <v>0</v>
      </c>
      <c r="L1065" s="47">
        <f>H1065+J1065</f>
        <v>0</v>
      </c>
      <c r="M1065" s="48"/>
      <c r="N1065" s="49"/>
      <c r="O1065" s="48"/>
      <c r="P1065" s="49"/>
      <c r="Q1065" s="50"/>
      <c r="R1065" s="51"/>
      <c r="S1065" s="50"/>
      <c r="T1065" s="51"/>
      <c r="U1065" s="46">
        <f>Q1065+S1065</f>
        <v>0</v>
      </c>
      <c r="V1065" s="52">
        <f>R1065+T1065</f>
        <v>0</v>
      </c>
      <c r="W1065" s="53">
        <f>IFERROR(R1065/H1065,0)</f>
        <v>0</v>
      </c>
      <c r="X1065" s="54">
        <f>IFERROR((T1065+P1065)/J1065,0)</f>
        <v>0</v>
      </c>
      <c r="Y1065" s="55">
        <f>IFERROR((V1065+P1065)/L1065,0)</f>
        <v>0</v>
      </c>
      <c r="Z1065" s="56"/>
    </row>
    <row r="1066" spans="1:38" s="2" customFormat="1" ht="87" customHeight="1" x14ac:dyDescent="0.25">
      <c r="A1066" s="57">
        <v>2</v>
      </c>
      <c r="B1066" s="58" t="s">
        <v>29</v>
      </c>
      <c r="C1066" s="162"/>
      <c r="D1066" s="164"/>
      <c r="E1066" s="59">
        <v>0</v>
      </c>
      <c r="F1066" s="60">
        <v>0</v>
      </c>
      <c r="G1066" s="61">
        <v>0</v>
      </c>
      <c r="H1066" s="62">
        <v>0</v>
      </c>
      <c r="I1066" s="61">
        <v>4</v>
      </c>
      <c r="J1066" s="63">
        <v>131559.72</v>
      </c>
      <c r="K1066" s="46">
        <f t="shared" ref="K1066:L1077" si="192">G1066+I1066</f>
        <v>4</v>
      </c>
      <c r="L1066" s="47">
        <f t="shared" si="192"/>
        <v>131559.72</v>
      </c>
      <c r="M1066" s="64">
        <v>0</v>
      </c>
      <c r="N1066" s="65">
        <v>0</v>
      </c>
      <c r="O1066" s="64">
        <v>0</v>
      </c>
      <c r="P1066" s="65">
        <v>0</v>
      </c>
      <c r="Q1066" s="66">
        <v>0</v>
      </c>
      <c r="R1066" s="67">
        <v>0</v>
      </c>
      <c r="S1066" s="66">
        <v>4</v>
      </c>
      <c r="T1066" s="67">
        <v>131559.72</v>
      </c>
      <c r="U1066" s="46">
        <f t="shared" ref="U1066:V1077" si="193">Q1066+S1066</f>
        <v>4</v>
      </c>
      <c r="V1066" s="52">
        <f>R1066+T1066</f>
        <v>131559.72</v>
      </c>
      <c r="W1066" s="53">
        <f t="shared" ref="W1066:W1077" si="194">IFERROR(R1066/H1066,0)</f>
        <v>0</v>
      </c>
      <c r="X1066" s="54">
        <f t="shared" ref="X1066:X1078" si="195">IFERROR((T1066+P1066)/J1066,0)</f>
        <v>1</v>
      </c>
      <c r="Y1066" s="55">
        <f t="shared" ref="Y1066:Y1078" si="196">IFERROR((V1066+P1066)/L1066,0)</f>
        <v>1</v>
      </c>
      <c r="Z1066" s="56"/>
    </row>
    <row r="1067" spans="1:38" s="2" customFormat="1" ht="85.5" customHeight="1" x14ac:dyDescent="0.25">
      <c r="A1067" s="57">
        <v>3</v>
      </c>
      <c r="B1067" s="58" t="s">
        <v>26</v>
      </c>
      <c r="C1067" s="162"/>
      <c r="D1067" s="164"/>
      <c r="E1067" s="59"/>
      <c r="F1067" s="60"/>
      <c r="G1067" s="61"/>
      <c r="H1067" s="62"/>
      <c r="I1067" s="61"/>
      <c r="J1067" s="63"/>
      <c r="K1067" s="46">
        <f t="shared" si="192"/>
        <v>0</v>
      </c>
      <c r="L1067" s="47">
        <f t="shared" si="192"/>
        <v>0</v>
      </c>
      <c r="M1067" s="64"/>
      <c r="N1067" s="65"/>
      <c r="O1067" s="64"/>
      <c r="P1067" s="65"/>
      <c r="Q1067" s="66"/>
      <c r="R1067" s="67"/>
      <c r="S1067" s="66"/>
      <c r="T1067" s="67"/>
      <c r="U1067" s="46">
        <f t="shared" si="193"/>
        <v>0</v>
      </c>
      <c r="V1067" s="52">
        <f t="shared" si="193"/>
        <v>0</v>
      </c>
      <c r="W1067" s="53">
        <f t="shared" si="194"/>
        <v>0</v>
      </c>
      <c r="X1067" s="54">
        <f t="shared" si="195"/>
        <v>0</v>
      </c>
      <c r="Y1067" s="55">
        <f t="shared" si="196"/>
        <v>0</v>
      </c>
      <c r="Z1067" s="56"/>
    </row>
    <row r="1068" spans="1:38" s="2" customFormat="1" ht="137.25" customHeight="1" x14ac:dyDescent="0.25">
      <c r="A1068" s="57">
        <v>4</v>
      </c>
      <c r="B1068" s="58" t="s">
        <v>20</v>
      </c>
      <c r="C1068" s="162"/>
      <c r="D1068" s="164"/>
      <c r="E1068" s="59"/>
      <c r="F1068" s="60"/>
      <c r="G1068" s="61"/>
      <c r="H1068" s="62"/>
      <c r="I1068" s="61"/>
      <c r="J1068" s="63"/>
      <c r="K1068" s="46">
        <f t="shared" si="192"/>
        <v>0</v>
      </c>
      <c r="L1068" s="47">
        <f t="shared" si="192"/>
        <v>0</v>
      </c>
      <c r="M1068" s="64"/>
      <c r="N1068" s="65"/>
      <c r="O1068" s="64"/>
      <c r="P1068" s="65"/>
      <c r="Q1068" s="66"/>
      <c r="R1068" s="67"/>
      <c r="S1068" s="66"/>
      <c r="T1068" s="67"/>
      <c r="U1068" s="46">
        <f t="shared" si="193"/>
        <v>0</v>
      </c>
      <c r="V1068" s="52">
        <f t="shared" si="193"/>
        <v>0</v>
      </c>
      <c r="W1068" s="53">
        <f t="shared" si="194"/>
        <v>0</v>
      </c>
      <c r="X1068" s="54">
        <f t="shared" si="195"/>
        <v>0</v>
      </c>
      <c r="Y1068" s="55">
        <f t="shared" si="196"/>
        <v>0</v>
      </c>
      <c r="Z1068" s="56"/>
    </row>
    <row r="1069" spans="1:38" s="2" customFormat="1" ht="171.75" customHeight="1" x14ac:dyDescent="0.25">
      <c r="A1069" s="57">
        <v>5</v>
      </c>
      <c r="B1069" s="58" t="s">
        <v>30</v>
      </c>
      <c r="C1069" s="162"/>
      <c r="D1069" s="164"/>
      <c r="E1069" s="59">
        <v>2</v>
      </c>
      <c r="F1069" s="60">
        <v>65482.7</v>
      </c>
      <c r="G1069" s="61">
        <v>1</v>
      </c>
      <c r="H1069" s="62">
        <v>20500</v>
      </c>
      <c r="I1069" s="61">
        <v>6</v>
      </c>
      <c r="J1069" s="63">
        <v>344431.76</v>
      </c>
      <c r="K1069" s="46">
        <f t="shared" si="192"/>
        <v>7</v>
      </c>
      <c r="L1069" s="47">
        <f t="shared" si="192"/>
        <v>364931.76</v>
      </c>
      <c r="M1069" s="64">
        <v>0</v>
      </c>
      <c r="N1069" s="65">
        <v>0</v>
      </c>
      <c r="O1069" s="64">
        <v>0</v>
      </c>
      <c r="P1069" s="65">
        <v>0</v>
      </c>
      <c r="Q1069" s="66">
        <v>1</v>
      </c>
      <c r="R1069" s="67">
        <v>20500</v>
      </c>
      <c r="S1069" s="66">
        <v>6</v>
      </c>
      <c r="T1069" s="67">
        <v>344148.21</v>
      </c>
      <c r="U1069" s="46">
        <f t="shared" si="193"/>
        <v>7</v>
      </c>
      <c r="V1069" s="52">
        <f t="shared" si="193"/>
        <v>364648.21</v>
      </c>
      <c r="W1069" s="53">
        <f t="shared" si="194"/>
        <v>1</v>
      </c>
      <c r="X1069" s="54">
        <f t="shared" si="195"/>
        <v>0.999176760006104</v>
      </c>
      <c r="Y1069" s="55">
        <f t="shared" si="196"/>
        <v>0.9992230054188761</v>
      </c>
      <c r="Z1069" s="56"/>
    </row>
    <row r="1070" spans="1:38" s="2" customFormat="1" ht="116.25" customHeight="1" x14ac:dyDescent="0.25">
      <c r="A1070" s="57">
        <v>6</v>
      </c>
      <c r="B1070" s="58" t="s">
        <v>21</v>
      </c>
      <c r="C1070" s="162"/>
      <c r="D1070" s="164"/>
      <c r="E1070" s="59"/>
      <c r="F1070" s="60"/>
      <c r="G1070" s="61"/>
      <c r="H1070" s="62"/>
      <c r="I1070" s="61"/>
      <c r="J1070" s="63"/>
      <c r="K1070" s="46">
        <f t="shared" si="192"/>
        <v>0</v>
      </c>
      <c r="L1070" s="47">
        <f t="shared" si="192"/>
        <v>0</v>
      </c>
      <c r="M1070" s="64"/>
      <c r="N1070" s="65"/>
      <c r="O1070" s="64"/>
      <c r="P1070" s="65"/>
      <c r="Q1070" s="66"/>
      <c r="R1070" s="67"/>
      <c r="S1070" s="66"/>
      <c r="T1070" s="67"/>
      <c r="U1070" s="46">
        <f t="shared" si="193"/>
        <v>0</v>
      </c>
      <c r="V1070" s="52">
        <f t="shared" si="193"/>
        <v>0</v>
      </c>
      <c r="W1070" s="53">
        <f t="shared" si="194"/>
        <v>0</v>
      </c>
      <c r="X1070" s="54">
        <f t="shared" si="195"/>
        <v>0</v>
      </c>
      <c r="Y1070" s="55">
        <f t="shared" si="196"/>
        <v>0</v>
      </c>
      <c r="Z1070" s="56"/>
    </row>
    <row r="1071" spans="1:38" s="2" customFormat="1" ht="65.25" customHeight="1" x14ac:dyDescent="0.25">
      <c r="A1071" s="57">
        <v>7</v>
      </c>
      <c r="B1071" s="58" t="s">
        <v>28</v>
      </c>
      <c r="C1071" s="162"/>
      <c r="D1071" s="164"/>
      <c r="E1071" s="59"/>
      <c r="F1071" s="60"/>
      <c r="G1071" s="61"/>
      <c r="H1071" s="62"/>
      <c r="I1071" s="61"/>
      <c r="J1071" s="63"/>
      <c r="K1071" s="46">
        <f t="shared" si="192"/>
        <v>0</v>
      </c>
      <c r="L1071" s="47">
        <f t="shared" si="192"/>
        <v>0</v>
      </c>
      <c r="M1071" s="64"/>
      <c r="N1071" s="65"/>
      <c r="O1071" s="64"/>
      <c r="P1071" s="65"/>
      <c r="Q1071" s="66"/>
      <c r="R1071" s="67"/>
      <c r="S1071" s="66"/>
      <c r="T1071" s="67"/>
      <c r="U1071" s="46">
        <f t="shared" si="193"/>
        <v>0</v>
      </c>
      <c r="V1071" s="52">
        <f t="shared" si="193"/>
        <v>0</v>
      </c>
      <c r="W1071" s="53">
        <f t="shared" si="194"/>
        <v>0</v>
      </c>
      <c r="X1071" s="54">
        <f t="shared" si="195"/>
        <v>0</v>
      </c>
      <c r="Y1071" s="55">
        <f t="shared" si="196"/>
        <v>0</v>
      </c>
      <c r="Z1071" s="56"/>
    </row>
    <row r="1072" spans="1:38" s="2" customFormat="1" ht="59.25" customHeight="1" x14ac:dyDescent="0.25">
      <c r="A1072" s="57">
        <v>8</v>
      </c>
      <c r="B1072" s="58" t="s">
        <v>46</v>
      </c>
      <c r="C1072" s="162"/>
      <c r="D1072" s="164"/>
      <c r="E1072" s="59"/>
      <c r="F1072" s="60"/>
      <c r="G1072" s="61"/>
      <c r="H1072" s="62"/>
      <c r="I1072" s="61"/>
      <c r="J1072" s="63"/>
      <c r="K1072" s="46">
        <f t="shared" si="192"/>
        <v>0</v>
      </c>
      <c r="L1072" s="47">
        <f t="shared" si="192"/>
        <v>0</v>
      </c>
      <c r="M1072" s="64"/>
      <c r="N1072" s="65"/>
      <c r="O1072" s="64"/>
      <c r="P1072" s="65"/>
      <c r="Q1072" s="66"/>
      <c r="R1072" s="67"/>
      <c r="S1072" s="66"/>
      <c r="T1072" s="67"/>
      <c r="U1072" s="46">
        <f t="shared" si="193"/>
        <v>0</v>
      </c>
      <c r="V1072" s="52">
        <f t="shared" si="193"/>
        <v>0</v>
      </c>
      <c r="W1072" s="53">
        <f t="shared" si="194"/>
        <v>0</v>
      </c>
      <c r="X1072" s="54">
        <f t="shared" si="195"/>
        <v>0</v>
      </c>
      <c r="Y1072" s="55">
        <f t="shared" si="196"/>
        <v>0</v>
      </c>
      <c r="Z1072" s="56"/>
    </row>
    <row r="1073" spans="1:26" s="2" customFormat="1" ht="71.25" customHeight="1" x14ac:dyDescent="0.25">
      <c r="A1073" s="57">
        <v>9</v>
      </c>
      <c r="B1073" s="58" t="s">
        <v>22</v>
      </c>
      <c r="C1073" s="162"/>
      <c r="D1073" s="164"/>
      <c r="E1073" s="59"/>
      <c r="F1073" s="60"/>
      <c r="G1073" s="61"/>
      <c r="H1073" s="62"/>
      <c r="I1073" s="61"/>
      <c r="J1073" s="63"/>
      <c r="K1073" s="46">
        <f t="shared" si="192"/>
        <v>0</v>
      </c>
      <c r="L1073" s="47">
        <f t="shared" si="192"/>
        <v>0</v>
      </c>
      <c r="M1073" s="64"/>
      <c r="N1073" s="65"/>
      <c r="O1073" s="64"/>
      <c r="P1073" s="65"/>
      <c r="Q1073" s="66"/>
      <c r="R1073" s="67"/>
      <c r="S1073" s="66"/>
      <c r="T1073" s="67"/>
      <c r="U1073" s="46">
        <f t="shared" si="193"/>
        <v>0</v>
      </c>
      <c r="V1073" s="52">
        <f t="shared" si="193"/>
        <v>0</v>
      </c>
      <c r="W1073" s="53">
        <f t="shared" si="194"/>
        <v>0</v>
      </c>
      <c r="X1073" s="54">
        <f t="shared" si="195"/>
        <v>0</v>
      </c>
      <c r="Y1073" s="55">
        <f t="shared" si="196"/>
        <v>0</v>
      </c>
      <c r="Z1073" s="56"/>
    </row>
    <row r="1074" spans="1:26" s="2" customFormat="1" ht="92.25" customHeight="1" x14ac:dyDescent="0.25">
      <c r="A1074" s="57">
        <v>10</v>
      </c>
      <c r="B1074" s="58" t="s">
        <v>23</v>
      </c>
      <c r="C1074" s="162"/>
      <c r="D1074" s="164"/>
      <c r="E1074" s="59"/>
      <c r="F1074" s="60"/>
      <c r="G1074" s="61"/>
      <c r="H1074" s="62"/>
      <c r="I1074" s="61"/>
      <c r="J1074" s="63"/>
      <c r="K1074" s="46">
        <f t="shared" si="192"/>
        <v>0</v>
      </c>
      <c r="L1074" s="47">
        <f t="shared" si="192"/>
        <v>0</v>
      </c>
      <c r="M1074" s="64"/>
      <c r="N1074" s="65"/>
      <c r="O1074" s="64"/>
      <c r="P1074" s="65"/>
      <c r="Q1074" s="66"/>
      <c r="R1074" s="67"/>
      <c r="S1074" s="66"/>
      <c r="T1074" s="67"/>
      <c r="U1074" s="46">
        <f t="shared" si="193"/>
        <v>0</v>
      </c>
      <c r="V1074" s="52">
        <f t="shared" si="193"/>
        <v>0</v>
      </c>
      <c r="W1074" s="53">
        <f t="shared" si="194"/>
        <v>0</v>
      </c>
      <c r="X1074" s="54">
        <f t="shared" si="195"/>
        <v>0</v>
      </c>
      <c r="Y1074" s="55">
        <f t="shared" si="196"/>
        <v>0</v>
      </c>
      <c r="Z1074" s="56"/>
    </row>
    <row r="1075" spans="1:26" s="2" customFormat="1" ht="153.75" customHeight="1" x14ac:dyDescent="0.25">
      <c r="A1075" s="57">
        <v>11</v>
      </c>
      <c r="B1075" s="58" t="s">
        <v>24</v>
      </c>
      <c r="C1075" s="162"/>
      <c r="D1075" s="164"/>
      <c r="E1075" s="59"/>
      <c r="F1075" s="60"/>
      <c r="G1075" s="61"/>
      <c r="H1075" s="62"/>
      <c r="I1075" s="61"/>
      <c r="J1075" s="63"/>
      <c r="K1075" s="46">
        <f t="shared" si="192"/>
        <v>0</v>
      </c>
      <c r="L1075" s="47">
        <f t="shared" si="192"/>
        <v>0</v>
      </c>
      <c r="M1075" s="64"/>
      <c r="N1075" s="65"/>
      <c r="O1075" s="64"/>
      <c r="P1075" s="65"/>
      <c r="Q1075" s="66"/>
      <c r="R1075" s="67"/>
      <c r="S1075" s="66"/>
      <c r="T1075" s="67"/>
      <c r="U1075" s="46">
        <f t="shared" si="193"/>
        <v>0</v>
      </c>
      <c r="V1075" s="52">
        <f t="shared" si="193"/>
        <v>0</v>
      </c>
      <c r="W1075" s="53">
        <f t="shared" si="194"/>
        <v>0</v>
      </c>
      <c r="X1075" s="54">
        <f t="shared" si="195"/>
        <v>0</v>
      </c>
      <c r="Y1075" s="55">
        <f t="shared" si="196"/>
        <v>0</v>
      </c>
      <c r="Z1075" s="56"/>
    </row>
    <row r="1076" spans="1:26" s="2" customFormat="1" ht="87" customHeight="1" x14ac:dyDescent="0.25">
      <c r="A1076" s="57">
        <v>12</v>
      </c>
      <c r="B1076" s="58" t="s">
        <v>27</v>
      </c>
      <c r="C1076" s="162"/>
      <c r="D1076" s="164"/>
      <c r="E1076" s="59"/>
      <c r="F1076" s="60"/>
      <c r="G1076" s="61"/>
      <c r="H1076" s="62"/>
      <c r="I1076" s="61"/>
      <c r="J1076" s="63"/>
      <c r="K1076" s="46">
        <f t="shared" si="192"/>
        <v>0</v>
      </c>
      <c r="L1076" s="47">
        <f t="shared" si="192"/>
        <v>0</v>
      </c>
      <c r="M1076" s="64"/>
      <c r="N1076" s="65"/>
      <c r="O1076" s="64"/>
      <c r="P1076" s="65"/>
      <c r="Q1076" s="66"/>
      <c r="R1076" s="67"/>
      <c r="S1076" s="66"/>
      <c r="T1076" s="67"/>
      <c r="U1076" s="46">
        <f t="shared" si="193"/>
        <v>0</v>
      </c>
      <c r="V1076" s="52">
        <f t="shared" si="193"/>
        <v>0</v>
      </c>
      <c r="W1076" s="53">
        <f t="shared" si="194"/>
        <v>0</v>
      </c>
      <c r="X1076" s="54">
        <f t="shared" si="195"/>
        <v>0</v>
      </c>
      <c r="Y1076" s="55">
        <f t="shared" si="196"/>
        <v>0</v>
      </c>
      <c r="Z1076" s="56"/>
    </row>
    <row r="1077" spans="1:26" s="2" customFormat="1" ht="62.25" customHeight="1" thickBot="1" x14ac:dyDescent="0.3">
      <c r="A1077" s="68">
        <v>13</v>
      </c>
      <c r="B1077" s="69" t="s">
        <v>25</v>
      </c>
      <c r="C1077" s="163"/>
      <c r="D1077" s="165"/>
      <c r="E1077" s="70"/>
      <c r="F1077" s="71"/>
      <c r="G1077" s="72"/>
      <c r="H1077" s="73"/>
      <c r="I1077" s="72"/>
      <c r="J1077" s="74"/>
      <c r="K1077" s="75">
        <f t="shared" si="192"/>
        <v>0</v>
      </c>
      <c r="L1077" s="76">
        <f t="shared" si="192"/>
        <v>0</v>
      </c>
      <c r="M1077" s="77"/>
      <c r="N1077" s="78"/>
      <c r="O1077" s="77"/>
      <c r="P1077" s="78"/>
      <c r="Q1077" s="79"/>
      <c r="R1077" s="80"/>
      <c r="S1077" s="79"/>
      <c r="T1077" s="80"/>
      <c r="U1077" s="46">
        <f t="shared" si="193"/>
        <v>0</v>
      </c>
      <c r="V1077" s="52">
        <f t="shared" si="193"/>
        <v>0</v>
      </c>
      <c r="W1077" s="53">
        <f t="shared" si="194"/>
        <v>0</v>
      </c>
      <c r="X1077" s="54">
        <f t="shared" si="195"/>
        <v>0</v>
      </c>
      <c r="Y1077" s="55">
        <f t="shared" si="196"/>
        <v>0</v>
      </c>
      <c r="Z1077" s="56"/>
    </row>
    <row r="1078" spans="1:26" s="2" customFormat="1" ht="29.25" customHeight="1" thickBot="1" x14ac:dyDescent="0.3">
      <c r="A1078" s="144" t="s">
        <v>47</v>
      </c>
      <c r="B1078" s="145"/>
      <c r="C1078" s="81">
        <f>C1065</f>
        <v>496491.48</v>
      </c>
      <c r="D1078" s="81">
        <f>D1065</f>
        <v>283.54999999993015</v>
      </c>
      <c r="E1078" s="82">
        <f>SUM(E1065:E1077)</f>
        <v>2</v>
      </c>
      <c r="F1078" s="83">
        <f>SUM(F1065:F1077)</f>
        <v>65482.7</v>
      </c>
      <c r="G1078" s="82">
        <f>SUM(G1065:G1077)</f>
        <v>1</v>
      </c>
      <c r="H1078" s="83">
        <f>SUM(H1065:H1077)</f>
        <v>20500</v>
      </c>
      <c r="I1078" s="82">
        <f t="shared" ref="I1078:V1078" si="197">SUM(I1065:I1077)</f>
        <v>10</v>
      </c>
      <c r="J1078" s="83">
        <f t="shared" si="197"/>
        <v>475991.48</v>
      </c>
      <c r="K1078" s="82">
        <f t="shared" si="197"/>
        <v>11</v>
      </c>
      <c r="L1078" s="83">
        <f t="shared" si="197"/>
        <v>496491.48</v>
      </c>
      <c r="M1078" s="82">
        <f t="shared" si="197"/>
        <v>0</v>
      </c>
      <c r="N1078" s="84">
        <f t="shared" si="197"/>
        <v>0</v>
      </c>
      <c r="O1078" s="85">
        <f t="shared" si="197"/>
        <v>0</v>
      </c>
      <c r="P1078" s="86">
        <f t="shared" si="197"/>
        <v>0</v>
      </c>
      <c r="Q1078" s="85">
        <f t="shared" si="197"/>
        <v>1</v>
      </c>
      <c r="R1078" s="87">
        <f t="shared" si="197"/>
        <v>20500</v>
      </c>
      <c r="S1078" s="85">
        <f t="shared" si="197"/>
        <v>10</v>
      </c>
      <c r="T1078" s="87">
        <f t="shared" si="197"/>
        <v>475707.93000000005</v>
      </c>
      <c r="U1078" s="85">
        <f t="shared" si="197"/>
        <v>11</v>
      </c>
      <c r="V1078" s="87">
        <f t="shared" si="197"/>
        <v>496207.93000000005</v>
      </c>
      <c r="W1078" s="88">
        <f>IFERROR(R1078/H1078,0)</f>
        <v>1</v>
      </c>
      <c r="X1078" s="89">
        <f t="shared" si="195"/>
        <v>0.99940429606008929</v>
      </c>
      <c r="Y1078" s="89">
        <f t="shared" si="196"/>
        <v>0.99942889251594025</v>
      </c>
    </row>
    <row r="1079" spans="1:26" s="2" customFormat="1" ht="29.25" customHeight="1" thickBot="1" x14ac:dyDescent="0.45">
      <c r="A1079" s="90"/>
      <c r="B1079" s="90"/>
      <c r="C1079" s="91"/>
      <c r="D1079" s="91"/>
      <c r="E1079" s="92"/>
      <c r="F1079" s="91"/>
      <c r="G1079" s="92"/>
      <c r="H1079" s="93"/>
      <c r="I1079" s="94"/>
      <c r="J1079" s="93"/>
      <c r="K1079" s="95"/>
      <c r="L1079" s="93"/>
      <c r="M1079" s="94"/>
      <c r="N1079" s="93"/>
      <c r="O1079" s="94"/>
      <c r="P1079" s="93"/>
      <c r="Q1079" s="94"/>
      <c r="R1079" s="93"/>
      <c r="S1079" s="94"/>
      <c r="T1079" s="96" t="s">
        <v>48</v>
      </c>
      <c r="U1079" s="97">
        <v>4.2549000000000001</v>
      </c>
      <c r="V1079" s="98">
        <f>V1078/U1079</f>
        <v>116620.35065453948</v>
      </c>
      <c r="W1079" s="99"/>
      <c r="X1079" s="99"/>
      <c r="Y1079" s="100"/>
    </row>
    <row r="1080" spans="1:26" s="2" customFormat="1" ht="15.75" thickTop="1" x14ac:dyDescent="0.25">
      <c r="A1080" s="146" t="s">
        <v>49</v>
      </c>
      <c r="B1080" s="147"/>
      <c r="C1080" s="147"/>
      <c r="D1080" s="147"/>
      <c r="E1080" s="147"/>
      <c r="F1080" s="147"/>
      <c r="G1080" s="147"/>
      <c r="H1080" s="147"/>
      <c r="I1080" s="147"/>
      <c r="J1080" s="147"/>
      <c r="K1080" s="147"/>
      <c r="L1080" s="147"/>
      <c r="M1080" s="147"/>
      <c r="N1080" s="147"/>
      <c r="O1080" s="148"/>
      <c r="P1080" s="106"/>
      <c r="U1080" s="7"/>
    </row>
    <row r="1081" spans="1:26" s="2" customFormat="1" ht="18.75" x14ac:dyDescent="0.3">
      <c r="A1081" s="149"/>
      <c r="B1081" s="150"/>
      <c r="C1081" s="150"/>
      <c r="D1081" s="150"/>
      <c r="E1081" s="150"/>
      <c r="F1081" s="150"/>
      <c r="G1081" s="150"/>
      <c r="H1081" s="150"/>
      <c r="I1081" s="150"/>
      <c r="J1081" s="150"/>
      <c r="K1081" s="150"/>
      <c r="L1081" s="150"/>
      <c r="M1081" s="150"/>
      <c r="N1081" s="150"/>
      <c r="O1081" s="151"/>
      <c r="P1081" s="106"/>
      <c r="T1081" s="101"/>
      <c r="U1081" s="7"/>
    </row>
    <row r="1082" spans="1:26" s="2" customFormat="1" ht="15.75" x14ac:dyDescent="0.25">
      <c r="A1082" s="149"/>
      <c r="B1082" s="150"/>
      <c r="C1082" s="150"/>
      <c r="D1082" s="150"/>
      <c r="E1082" s="150"/>
      <c r="F1082" s="150"/>
      <c r="G1082" s="150"/>
      <c r="H1082" s="150"/>
      <c r="I1082" s="150"/>
      <c r="J1082" s="150"/>
      <c r="K1082" s="150"/>
      <c r="L1082" s="150"/>
      <c r="M1082" s="150"/>
      <c r="N1082" s="150"/>
      <c r="O1082" s="151"/>
      <c r="P1082" s="106"/>
      <c r="S1082" s="102"/>
      <c r="T1082" s="103"/>
      <c r="U1082" s="7"/>
    </row>
    <row r="1083" spans="1:26" s="2" customFormat="1" ht="15.75" x14ac:dyDescent="0.25">
      <c r="A1083" s="149"/>
      <c r="B1083" s="150"/>
      <c r="C1083" s="150"/>
      <c r="D1083" s="150"/>
      <c r="E1083" s="150"/>
      <c r="F1083" s="150"/>
      <c r="G1083" s="150"/>
      <c r="H1083" s="150"/>
      <c r="I1083" s="150"/>
      <c r="J1083" s="150"/>
      <c r="K1083" s="150"/>
      <c r="L1083" s="150"/>
      <c r="M1083" s="150"/>
      <c r="N1083" s="150"/>
      <c r="O1083" s="151"/>
      <c r="P1083" s="106"/>
      <c r="S1083" s="102"/>
      <c r="T1083" s="104"/>
      <c r="U1083" s="7"/>
    </row>
    <row r="1084" spans="1:26" s="2" customFormat="1" ht="15.75" x14ac:dyDescent="0.25">
      <c r="A1084" s="149"/>
      <c r="B1084" s="150"/>
      <c r="C1084" s="150"/>
      <c r="D1084" s="150"/>
      <c r="E1084" s="150"/>
      <c r="F1084" s="150"/>
      <c r="G1084" s="150"/>
      <c r="H1084" s="150"/>
      <c r="I1084" s="150"/>
      <c r="J1084" s="150"/>
      <c r="K1084" s="150"/>
      <c r="L1084" s="150"/>
      <c r="M1084" s="150"/>
      <c r="N1084" s="150"/>
      <c r="O1084" s="151"/>
      <c r="P1084" s="106"/>
      <c r="S1084" s="102"/>
      <c r="T1084" s="104"/>
      <c r="U1084" s="7"/>
    </row>
    <row r="1085" spans="1:26" s="2" customFormat="1" ht="15.75" x14ac:dyDescent="0.25">
      <c r="A1085" s="149"/>
      <c r="B1085" s="150"/>
      <c r="C1085" s="150"/>
      <c r="D1085" s="150"/>
      <c r="E1085" s="150"/>
      <c r="F1085" s="150"/>
      <c r="G1085" s="150"/>
      <c r="H1085" s="150"/>
      <c r="I1085" s="150"/>
      <c r="J1085" s="150"/>
      <c r="K1085" s="150"/>
      <c r="L1085" s="150"/>
      <c r="M1085" s="150"/>
      <c r="N1085" s="150"/>
      <c r="O1085" s="151"/>
      <c r="P1085" s="106"/>
      <c r="S1085" s="102"/>
      <c r="T1085" s="104"/>
      <c r="U1085" s="7"/>
    </row>
    <row r="1086" spans="1:26" s="2" customFormat="1" ht="15.75" x14ac:dyDescent="0.25">
      <c r="A1086" s="149"/>
      <c r="B1086" s="150"/>
      <c r="C1086" s="150"/>
      <c r="D1086" s="150"/>
      <c r="E1086" s="150"/>
      <c r="F1086" s="150"/>
      <c r="G1086" s="150"/>
      <c r="H1086" s="150"/>
      <c r="I1086" s="150"/>
      <c r="J1086" s="150"/>
      <c r="K1086" s="150"/>
      <c r="L1086" s="150"/>
      <c r="M1086" s="150"/>
      <c r="N1086" s="150"/>
      <c r="O1086" s="151"/>
      <c r="P1086" s="106"/>
      <c r="S1086" s="102"/>
      <c r="T1086" s="105"/>
      <c r="U1086" s="7"/>
    </row>
    <row r="1087" spans="1:26" s="2" customFormat="1" x14ac:dyDescent="0.25">
      <c r="A1087" s="149"/>
      <c r="B1087" s="150"/>
      <c r="C1087" s="150"/>
      <c r="D1087" s="150"/>
      <c r="E1087" s="150"/>
      <c r="F1087" s="150"/>
      <c r="G1087" s="150"/>
      <c r="H1087" s="150"/>
      <c r="I1087" s="150"/>
      <c r="J1087" s="150"/>
      <c r="K1087" s="150"/>
      <c r="L1087" s="150"/>
      <c r="M1087" s="150"/>
      <c r="N1087" s="150"/>
      <c r="O1087" s="151"/>
      <c r="P1087" s="106"/>
      <c r="U1087" s="7"/>
    </row>
    <row r="1088" spans="1:26" s="2" customFormat="1" ht="15.75" thickBot="1" x14ac:dyDescent="0.3">
      <c r="A1088" s="152"/>
      <c r="B1088" s="153"/>
      <c r="C1088" s="153"/>
      <c r="D1088" s="153"/>
      <c r="E1088" s="153"/>
      <c r="F1088" s="153"/>
      <c r="G1088" s="153"/>
      <c r="H1088" s="153"/>
      <c r="I1088" s="153"/>
      <c r="J1088" s="153"/>
      <c r="K1088" s="153"/>
      <c r="L1088" s="153"/>
      <c r="M1088" s="153"/>
      <c r="N1088" s="153"/>
      <c r="O1088" s="154"/>
      <c r="P1088" s="106"/>
      <c r="U1088" s="7"/>
    </row>
    <row r="1089" spans="1:38" s="2" customFormat="1" ht="15.75" thickTop="1" x14ac:dyDescent="0.25">
      <c r="E1089" s="1"/>
      <c r="F1089" s="1"/>
      <c r="K1089" s="7"/>
      <c r="U1089" s="7"/>
    </row>
    <row r="1092" spans="1:38" s="2" customFormat="1" ht="26.25" x14ac:dyDescent="0.4">
      <c r="A1092" s="12"/>
      <c r="B1092" s="13" t="s">
        <v>82</v>
      </c>
      <c r="C1092" s="14"/>
      <c r="D1092" s="14"/>
      <c r="E1092" s="15"/>
      <c r="F1092" s="16"/>
      <c r="G1092" s="14"/>
      <c r="H1092" s="17"/>
      <c r="I1092" s="18"/>
      <c r="J1092" s="17"/>
      <c r="K1092" s="18"/>
      <c r="L1092" s="17"/>
      <c r="M1092" s="18"/>
      <c r="N1092" s="17"/>
      <c r="O1092" s="14"/>
      <c r="P1092" s="17"/>
      <c r="Q1092" s="14"/>
      <c r="R1092" s="17"/>
      <c r="S1092" s="18"/>
      <c r="T1092" s="17"/>
      <c r="U1092" s="14"/>
      <c r="V1092" s="17"/>
      <c r="W1092" s="17"/>
      <c r="X1092" s="18"/>
      <c r="Y1092" s="17"/>
      <c r="Z1092" s="17"/>
      <c r="AA1092" s="18"/>
      <c r="AB1092" s="14"/>
      <c r="AC1092" s="14"/>
      <c r="AD1092" s="14"/>
      <c r="AE1092" s="14"/>
      <c r="AF1092" s="14"/>
      <c r="AG1092" s="18"/>
      <c r="AH1092" s="14"/>
      <c r="AI1092" s="14"/>
      <c r="AJ1092" s="14"/>
      <c r="AK1092" s="14"/>
      <c r="AL1092" s="14"/>
    </row>
    <row r="1093" spans="1:38" ht="15.75" thickBot="1" x14ac:dyDescent="0.3"/>
    <row r="1094" spans="1:38" s="2" customFormat="1" ht="52.5" customHeight="1" thickBot="1" x14ac:dyDescent="0.3">
      <c r="A1094" s="124" t="s">
        <v>3</v>
      </c>
      <c r="B1094" s="125"/>
      <c r="C1094" s="128" t="s">
        <v>32</v>
      </c>
      <c r="D1094" s="129"/>
      <c r="E1094" s="130" t="s">
        <v>0</v>
      </c>
      <c r="F1094" s="131"/>
      <c r="G1094" s="132" t="s">
        <v>1</v>
      </c>
      <c r="H1094" s="132"/>
      <c r="I1094" s="132"/>
      <c r="J1094" s="132"/>
      <c r="K1094" s="132"/>
      <c r="L1094" s="133"/>
      <c r="M1094" s="134" t="s">
        <v>33</v>
      </c>
      <c r="N1094" s="135"/>
      <c r="O1094" s="135"/>
      <c r="P1094" s="136"/>
      <c r="Q1094" s="137" t="s">
        <v>34</v>
      </c>
      <c r="R1094" s="138"/>
      <c r="S1094" s="138"/>
      <c r="T1094" s="138"/>
      <c r="U1094" s="138"/>
      <c r="V1094" s="139"/>
      <c r="W1094" s="107" t="s">
        <v>35</v>
      </c>
      <c r="X1094" s="108"/>
      <c r="Y1094" s="109"/>
    </row>
    <row r="1095" spans="1:38" s="2" customFormat="1" ht="52.5" customHeight="1" thickBot="1" x14ac:dyDescent="0.3">
      <c r="A1095" s="126"/>
      <c r="B1095" s="127"/>
      <c r="C1095" s="110" t="s">
        <v>36</v>
      </c>
      <c r="D1095" s="112" t="s">
        <v>37</v>
      </c>
      <c r="E1095" s="114" t="s">
        <v>4</v>
      </c>
      <c r="F1095" s="114" t="s">
        <v>5</v>
      </c>
      <c r="G1095" s="116" t="s">
        <v>6</v>
      </c>
      <c r="H1095" s="118" t="s">
        <v>7</v>
      </c>
      <c r="I1095" s="118" t="s">
        <v>8</v>
      </c>
      <c r="J1095" s="120" t="s">
        <v>9</v>
      </c>
      <c r="K1095" s="122" t="s">
        <v>2</v>
      </c>
      <c r="L1095" s="123"/>
      <c r="M1095" s="140" t="s">
        <v>38</v>
      </c>
      <c r="N1095" s="141"/>
      <c r="O1095" s="140" t="s">
        <v>39</v>
      </c>
      <c r="P1095" s="141"/>
      <c r="Q1095" s="142" t="s">
        <v>40</v>
      </c>
      <c r="R1095" s="143"/>
      <c r="S1095" s="138" t="s">
        <v>41</v>
      </c>
      <c r="T1095" s="139"/>
      <c r="U1095" s="137" t="s">
        <v>2</v>
      </c>
      <c r="V1095" s="139"/>
      <c r="W1095" s="155" t="s">
        <v>42</v>
      </c>
      <c r="X1095" s="157" t="s">
        <v>43</v>
      </c>
      <c r="Y1095" s="109" t="s">
        <v>44</v>
      </c>
    </row>
    <row r="1096" spans="1:38" s="2" customFormat="1" ht="139.5" customHeight="1" thickBot="1" x14ac:dyDescent="0.3">
      <c r="A1096" s="126"/>
      <c r="B1096" s="127"/>
      <c r="C1096" s="111"/>
      <c r="D1096" s="113"/>
      <c r="E1096" s="115"/>
      <c r="F1096" s="115"/>
      <c r="G1096" s="117"/>
      <c r="H1096" s="119"/>
      <c r="I1096" s="119"/>
      <c r="J1096" s="121"/>
      <c r="K1096" s="19" t="s">
        <v>10</v>
      </c>
      <c r="L1096" s="20" t="s">
        <v>11</v>
      </c>
      <c r="M1096" s="21" t="s">
        <v>12</v>
      </c>
      <c r="N1096" s="22" t="s">
        <v>13</v>
      </c>
      <c r="O1096" s="21" t="s">
        <v>14</v>
      </c>
      <c r="P1096" s="22" t="s">
        <v>15</v>
      </c>
      <c r="Q1096" s="23" t="s">
        <v>6</v>
      </c>
      <c r="R1096" s="24" t="s">
        <v>7</v>
      </c>
      <c r="S1096" s="25" t="s">
        <v>16</v>
      </c>
      <c r="T1096" s="26" t="s">
        <v>17</v>
      </c>
      <c r="U1096" s="27" t="s">
        <v>18</v>
      </c>
      <c r="V1096" s="28" t="s">
        <v>19</v>
      </c>
      <c r="W1096" s="156"/>
      <c r="X1096" s="158"/>
      <c r="Y1096" s="159"/>
    </row>
    <row r="1097" spans="1:38" s="2" customFormat="1" ht="38.25" customHeight="1" thickBot="1" x14ac:dyDescent="0.3">
      <c r="A1097" s="160">
        <v>1</v>
      </c>
      <c r="B1097" s="161"/>
      <c r="C1097" s="29">
        <v>2</v>
      </c>
      <c r="D1097" s="30">
        <v>3</v>
      </c>
      <c r="E1097" s="31">
        <v>4</v>
      </c>
      <c r="F1097" s="32">
        <v>5</v>
      </c>
      <c r="G1097" s="33">
        <v>6</v>
      </c>
      <c r="H1097" s="34">
        <v>7</v>
      </c>
      <c r="I1097" s="34">
        <v>8</v>
      </c>
      <c r="J1097" s="34">
        <v>9</v>
      </c>
      <c r="K1097" s="34">
        <v>10</v>
      </c>
      <c r="L1097" s="34">
        <v>11</v>
      </c>
      <c r="M1097" s="35">
        <v>12</v>
      </c>
      <c r="N1097" s="35">
        <v>13</v>
      </c>
      <c r="O1097" s="35">
        <v>14</v>
      </c>
      <c r="P1097" s="35">
        <v>15</v>
      </c>
      <c r="Q1097" s="36">
        <v>16</v>
      </c>
      <c r="R1097" s="36">
        <v>17</v>
      </c>
      <c r="S1097" s="36">
        <v>18</v>
      </c>
      <c r="T1097" s="36">
        <v>19</v>
      </c>
      <c r="U1097" s="36">
        <v>20</v>
      </c>
      <c r="V1097" s="36">
        <v>21</v>
      </c>
      <c r="W1097" s="37">
        <v>22</v>
      </c>
      <c r="X1097" s="37">
        <v>23</v>
      </c>
      <c r="Y1097" s="38">
        <v>24</v>
      </c>
    </row>
    <row r="1098" spans="1:38" s="2" customFormat="1" ht="108.75" customHeight="1" x14ac:dyDescent="0.25">
      <c r="A1098" s="39">
        <v>1</v>
      </c>
      <c r="B1098" s="40" t="s">
        <v>45</v>
      </c>
      <c r="C1098" s="162">
        <f>L1111</f>
        <v>684874.58</v>
      </c>
      <c r="D1098" s="164">
        <f>C1098-V1111</f>
        <v>164410.30999999994</v>
      </c>
      <c r="E1098" s="41"/>
      <c r="F1098" s="42"/>
      <c r="G1098" s="43"/>
      <c r="H1098" s="44"/>
      <c r="I1098" s="43"/>
      <c r="J1098" s="45"/>
      <c r="K1098" s="46">
        <f>G1098+I1098</f>
        <v>0</v>
      </c>
      <c r="L1098" s="47">
        <f>H1098+J1098</f>
        <v>0</v>
      </c>
      <c r="M1098" s="48"/>
      <c r="N1098" s="49"/>
      <c r="O1098" s="48"/>
      <c r="P1098" s="49"/>
      <c r="Q1098" s="50"/>
      <c r="R1098" s="51"/>
      <c r="S1098" s="50"/>
      <c r="T1098" s="51"/>
      <c r="U1098" s="46">
        <f>Q1098+S1098</f>
        <v>0</v>
      </c>
      <c r="V1098" s="52">
        <f>R1098+T1098</f>
        <v>0</v>
      </c>
      <c r="W1098" s="53">
        <f>IFERROR(R1098/H1098,0)</f>
        <v>0</v>
      </c>
      <c r="X1098" s="54">
        <f>IFERROR((T1098+P1098)/J1098,0)</f>
        <v>0</v>
      </c>
      <c r="Y1098" s="55">
        <f>IFERROR((V1098+P1098)/L1098,0)</f>
        <v>0</v>
      </c>
      <c r="Z1098" s="56"/>
    </row>
    <row r="1099" spans="1:38" s="2" customFormat="1" ht="87" customHeight="1" x14ac:dyDescent="0.25">
      <c r="A1099" s="57">
        <v>2</v>
      </c>
      <c r="B1099" s="58" t="s">
        <v>29</v>
      </c>
      <c r="C1099" s="162"/>
      <c r="D1099" s="164"/>
      <c r="E1099" s="59">
        <v>0</v>
      </c>
      <c r="F1099" s="60">
        <v>0</v>
      </c>
      <c r="G1099" s="61">
        <v>0</v>
      </c>
      <c r="H1099" s="62">
        <v>0</v>
      </c>
      <c r="I1099" s="61">
        <v>7</v>
      </c>
      <c r="J1099" s="63">
        <v>277824.51</v>
      </c>
      <c r="K1099" s="46">
        <f t="shared" ref="K1099:L1110" si="198">G1099+I1099</f>
        <v>7</v>
      </c>
      <c r="L1099" s="47">
        <f t="shared" si="198"/>
        <v>277824.51</v>
      </c>
      <c r="M1099" s="64">
        <v>0</v>
      </c>
      <c r="N1099" s="65">
        <v>0</v>
      </c>
      <c r="O1099" s="64">
        <v>0</v>
      </c>
      <c r="P1099" s="65">
        <v>0</v>
      </c>
      <c r="Q1099" s="66">
        <v>0</v>
      </c>
      <c r="R1099" s="67">
        <v>0</v>
      </c>
      <c r="S1099" s="66">
        <v>7</v>
      </c>
      <c r="T1099" s="67">
        <v>255987.85</v>
      </c>
      <c r="U1099" s="46">
        <f t="shared" ref="U1099:V1110" si="199">Q1099+S1099</f>
        <v>7</v>
      </c>
      <c r="V1099" s="52">
        <f>R1099+T1099</f>
        <v>255987.85</v>
      </c>
      <c r="W1099" s="53">
        <f t="shared" ref="W1099:W1110" si="200">IFERROR(R1099/H1099,0)</f>
        <v>0</v>
      </c>
      <c r="X1099" s="54">
        <f t="shared" ref="X1099:X1111" si="201">IFERROR((T1099+P1099)/J1099,0)</f>
        <v>0.92140124713978622</v>
      </c>
      <c r="Y1099" s="55">
        <f t="shared" ref="Y1099:Y1111" si="202">IFERROR((V1099+P1099)/L1099,0)</f>
        <v>0.92140124713978622</v>
      </c>
      <c r="Z1099" s="56"/>
    </row>
    <row r="1100" spans="1:38" s="2" customFormat="1" ht="85.5" customHeight="1" x14ac:dyDescent="0.25">
      <c r="A1100" s="57">
        <v>3</v>
      </c>
      <c r="B1100" s="58" t="s">
        <v>26</v>
      </c>
      <c r="C1100" s="162"/>
      <c r="D1100" s="164"/>
      <c r="E1100" s="59"/>
      <c r="F1100" s="60"/>
      <c r="G1100" s="61"/>
      <c r="H1100" s="62"/>
      <c r="I1100" s="61"/>
      <c r="J1100" s="63"/>
      <c r="K1100" s="46">
        <f t="shared" si="198"/>
        <v>0</v>
      </c>
      <c r="L1100" s="47">
        <f t="shared" si="198"/>
        <v>0</v>
      </c>
      <c r="M1100" s="64"/>
      <c r="N1100" s="65"/>
      <c r="O1100" s="64"/>
      <c r="P1100" s="65"/>
      <c r="Q1100" s="66"/>
      <c r="R1100" s="67"/>
      <c r="S1100" s="66"/>
      <c r="T1100" s="67"/>
      <c r="U1100" s="46">
        <f t="shared" si="199"/>
        <v>0</v>
      </c>
      <c r="V1100" s="52">
        <f t="shared" si="199"/>
        <v>0</v>
      </c>
      <c r="W1100" s="53">
        <f t="shared" si="200"/>
        <v>0</v>
      </c>
      <c r="X1100" s="54">
        <f t="shared" si="201"/>
        <v>0</v>
      </c>
      <c r="Y1100" s="55">
        <f t="shared" si="202"/>
        <v>0</v>
      </c>
      <c r="Z1100" s="56"/>
    </row>
    <row r="1101" spans="1:38" s="2" customFormat="1" ht="137.25" customHeight="1" x14ac:dyDescent="0.25">
      <c r="A1101" s="57">
        <v>4</v>
      </c>
      <c r="B1101" s="58" t="s">
        <v>20</v>
      </c>
      <c r="C1101" s="162"/>
      <c r="D1101" s="164"/>
      <c r="E1101" s="59"/>
      <c r="F1101" s="60"/>
      <c r="G1101" s="61"/>
      <c r="H1101" s="62"/>
      <c r="I1101" s="61"/>
      <c r="J1101" s="63"/>
      <c r="K1101" s="46">
        <f t="shared" si="198"/>
        <v>0</v>
      </c>
      <c r="L1101" s="47">
        <f t="shared" si="198"/>
        <v>0</v>
      </c>
      <c r="M1101" s="64"/>
      <c r="N1101" s="65"/>
      <c r="O1101" s="64"/>
      <c r="P1101" s="65"/>
      <c r="Q1101" s="66"/>
      <c r="R1101" s="67"/>
      <c r="S1101" s="66"/>
      <c r="T1101" s="67"/>
      <c r="U1101" s="46">
        <f t="shared" si="199"/>
        <v>0</v>
      </c>
      <c r="V1101" s="52">
        <f t="shared" si="199"/>
        <v>0</v>
      </c>
      <c r="W1101" s="53">
        <f t="shared" si="200"/>
        <v>0</v>
      </c>
      <c r="X1101" s="54">
        <f t="shared" si="201"/>
        <v>0</v>
      </c>
      <c r="Y1101" s="55">
        <f t="shared" si="202"/>
        <v>0</v>
      </c>
      <c r="Z1101" s="56"/>
    </row>
    <row r="1102" spans="1:38" s="2" customFormat="1" ht="171.75" customHeight="1" x14ac:dyDescent="0.25">
      <c r="A1102" s="57">
        <v>5</v>
      </c>
      <c r="B1102" s="58" t="s">
        <v>30</v>
      </c>
      <c r="C1102" s="162"/>
      <c r="D1102" s="164"/>
      <c r="E1102" s="59">
        <v>9</v>
      </c>
      <c r="F1102" s="60">
        <v>322310.57999999996</v>
      </c>
      <c r="G1102" s="61">
        <v>3</v>
      </c>
      <c r="H1102" s="62">
        <v>136384.48000000001</v>
      </c>
      <c r="I1102" s="61">
        <v>4</v>
      </c>
      <c r="J1102" s="63">
        <v>270665.58999999997</v>
      </c>
      <c r="K1102" s="46">
        <f t="shared" si="198"/>
        <v>7</v>
      </c>
      <c r="L1102" s="47">
        <f t="shared" si="198"/>
        <v>407050.06999999995</v>
      </c>
      <c r="M1102" s="64">
        <v>0</v>
      </c>
      <c r="N1102" s="65">
        <v>0</v>
      </c>
      <c r="O1102" s="64">
        <v>0</v>
      </c>
      <c r="P1102" s="65">
        <v>0</v>
      </c>
      <c r="Q1102" s="66">
        <v>3</v>
      </c>
      <c r="R1102" s="67">
        <v>125225.82999999999</v>
      </c>
      <c r="S1102" s="66">
        <v>4</v>
      </c>
      <c r="T1102" s="67">
        <v>139250.59</v>
      </c>
      <c r="U1102" s="46">
        <f t="shared" si="199"/>
        <v>7</v>
      </c>
      <c r="V1102" s="52">
        <f t="shared" si="199"/>
        <v>264476.42</v>
      </c>
      <c r="W1102" s="53">
        <f t="shared" si="200"/>
        <v>0.91818240609195401</v>
      </c>
      <c r="X1102" s="54">
        <f t="shared" si="201"/>
        <v>0.51447466964677713</v>
      </c>
      <c r="Y1102" s="55">
        <f t="shared" si="202"/>
        <v>0.64973928145989512</v>
      </c>
      <c r="Z1102" s="56"/>
    </row>
    <row r="1103" spans="1:38" s="2" customFormat="1" ht="116.25" customHeight="1" x14ac:dyDescent="0.25">
      <c r="A1103" s="57">
        <v>6</v>
      </c>
      <c r="B1103" s="58" t="s">
        <v>21</v>
      </c>
      <c r="C1103" s="162"/>
      <c r="D1103" s="164"/>
      <c r="E1103" s="59"/>
      <c r="F1103" s="60"/>
      <c r="G1103" s="61"/>
      <c r="H1103" s="62"/>
      <c r="I1103" s="61"/>
      <c r="J1103" s="63"/>
      <c r="K1103" s="46">
        <f t="shared" si="198"/>
        <v>0</v>
      </c>
      <c r="L1103" s="47">
        <f t="shared" si="198"/>
        <v>0</v>
      </c>
      <c r="M1103" s="64"/>
      <c r="N1103" s="65"/>
      <c r="O1103" s="64"/>
      <c r="P1103" s="65"/>
      <c r="Q1103" s="66"/>
      <c r="R1103" s="67"/>
      <c r="S1103" s="66"/>
      <c r="T1103" s="67"/>
      <c r="U1103" s="46">
        <f t="shared" si="199"/>
        <v>0</v>
      </c>
      <c r="V1103" s="52">
        <f t="shared" si="199"/>
        <v>0</v>
      </c>
      <c r="W1103" s="53">
        <f t="shared" si="200"/>
        <v>0</v>
      </c>
      <c r="X1103" s="54">
        <f t="shared" si="201"/>
        <v>0</v>
      </c>
      <c r="Y1103" s="55">
        <f t="shared" si="202"/>
        <v>0</v>
      </c>
      <c r="Z1103" s="56"/>
    </row>
    <row r="1104" spans="1:38" s="2" customFormat="1" ht="65.25" customHeight="1" x14ac:dyDescent="0.25">
      <c r="A1104" s="57">
        <v>7</v>
      </c>
      <c r="B1104" s="58" t="s">
        <v>28</v>
      </c>
      <c r="C1104" s="162"/>
      <c r="D1104" s="164"/>
      <c r="E1104" s="59"/>
      <c r="F1104" s="60"/>
      <c r="G1104" s="61"/>
      <c r="H1104" s="62"/>
      <c r="I1104" s="61"/>
      <c r="J1104" s="63"/>
      <c r="K1104" s="46">
        <f t="shared" si="198"/>
        <v>0</v>
      </c>
      <c r="L1104" s="47">
        <f t="shared" si="198"/>
        <v>0</v>
      </c>
      <c r="M1104" s="64"/>
      <c r="N1104" s="65"/>
      <c r="O1104" s="64"/>
      <c r="P1104" s="65"/>
      <c r="Q1104" s="66"/>
      <c r="R1104" s="67"/>
      <c r="S1104" s="66"/>
      <c r="T1104" s="67"/>
      <c r="U1104" s="46">
        <f t="shared" si="199"/>
        <v>0</v>
      </c>
      <c r="V1104" s="52">
        <f t="shared" si="199"/>
        <v>0</v>
      </c>
      <c r="W1104" s="53">
        <f t="shared" si="200"/>
        <v>0</v>
      </c>
      <c r="X1104" s="54">
        <f t="shared" si="201"/>
        <v>0</v>
      </c>
      <c r="Y1104" s="55">
        <f t="shared" si="202"/>
        <v>0</v>
      </c>
      <c r="Z1104" s="56"/>
    </row>
    <row r="1105" spans="1:26" s="2" customFormat="1" ht="59.25" customHeight="1" x14ac:dyDescent="0.25">
      <c r="A1105" s="57">
        <v>8</v>
      </c>
      <c r="B1105" s="58" t="s">
        <v>46</v>
      </c>
      <c r="C1105" s="162"/>
      <c r="D1105" s="164"/>
      <c r="E1105" s="59"/>
      <c r="F1105" s="60"/>
      <c r="G1105" s="61"/>
      <c r="H1105" s="62"/>
      <c r="I1105" s="61"/>
      <c r="J1105" s="63"/>
      <c r="K1105" s="46">
        <f t="shared" si="198"/>
        <v>0</v>
      </c>
      <c r="L1105" s="47">
        <f t="shared" si="198"/>
        <v>0</v>
      </c>
      <c r="M1105" s="64"/>
      <c r="N1105" s="65"/>
      <c r="O1105" s="64"/>
      <c r="P1105" s="65"/>
      <c r="Q1105" s="66"/>
      <c r="R1105" s="67"/>
      <c r="S1105" s="66"/>
      <c r="T1105" s="67"/>
      <c r="U1105" s="46">
        <f t="shared" si="199"/>
        <v>0</v>
      </c>
      <c r="V1105" s="52">
        <f t="shared" si="199"/>
        <v>0</v>
      </c>
      <c r="W1105" s="53">
        <f t="shared" si="200"/>
        <v>0</v>
      </c>
      <c r="X1105" s="54">
        <f t="shared" si="201"/>
        <v>0</v>
      </c>
      <c r="Y1105" s="55">
        <f t="shared" si="202"/>
        <v>0</v>
      </c>
      <c r="Z1105" s="56"/>
    </row>
    <row r="1106" spans="1:26" s="2" customFormat="1" ht="71.25" customHeight="1" x14ac:dyDescent="0.25">
      <c r="A1106" s="57">
        <v>9</v>
      </c>
      <c r="B1106" s="58" t="s">
        <v>22</v>
      </c>
      <c r="C1106" s="162"/>
      <c r="D1106" s="164"/>
      <c r="E1106" s="59"/>
      <c r="F1106" s="60"/>
      <c r="G1106" s="61"/>
      <c r="H1106" s="62"/>
      <c r="I1106" s="61"/>
      <c r="J1106" s="63"/>
      <c r="K1106" s="46">
        <f t="shared" si="198"/>
        <v>0</v>
      </c>
      <c r="L1106" s="47">
        <f t="shared" si="198"/>
        <v>0</v>
      </c>
      <c r="M1106" s="64"/>
      <c r="N1106" s="65"/>
      <c r="O1106" s="64"/>
      <c r="P1106" s="65"/>
      <c r="Q1106" s="66"/>
      <c r="R1106" s="67"/>
      <c r="S1106" s="66"/>
      <c r="T1106" s="67"/>
      <c r="U1106" s="46">
        <f t="shared" si="199"/>
        <v>0</v>
      </c>
      <c r="V1106" s="52">
        <f t="shared" si="199"/>
        <v>0</v>
      </c>
      <c r="W1106" s="53">
        <f t="shared" si="200"/>
        <v>0</v>
      </c>
      <c r="X1106" s="54">
        <f t="shared" si="201"/>
        <v>0</v>
      </c>
      <c r="Y1106" s="55">
        <f t="shared" si="202"/>
        <v>0</v>
      </c>
      <c r="Z1106" s="56"/>
    </row>
    <row r="1107" spans="1:26" s="2" customFormat="1" ht="92.25" customHeight="1" x14ac:dyDescent="0.25">
      <c r="A1107" s="57">
        <v>10</v>
      </c>
      <c r="B1107" s="58" t="s">
        <v>23</v>
      </c>
      <c r="C1107" s="162"/>
      <c r="D1107" s="164"/>
      <c r="E1107" s="59"/>
      <c r="F1107" s="60"/>
      <c r="G1107" s="61"/>
      <c r="H1107" s="62"/>
      <c r="I1107" s="61"/>
      <c r="J1107" s="63"/>
      <c r="K1107" s="46">
        <f t="shared" si="198"/>
        <v>0</v>
      </c>
      <c r="L1107" s="47">
        <f t="shared" si="198"/>
        <v>0</v>
      </c>
      <c r="M1107" s="64"/>
      <c r="N1107" s="65"/>
      <c r="O1107" s="64"/>
      <c r="P1107" s="65"/>
      <c r="Q1107" s="66"/>
      <c r="R1107" s="67"/>
      <c r="S1107" s="66"/>
      <c r="T1107" s="67"/>
      <c r="U1107" s="46">
        <f t="shared" si="199"/>
        <v>0</v>
      </c>
      <c r="V1107" s="52">
        <f t="shared" si="199"/>
        <v>0</v>
      </c>
      <c r="W1107" s="53">
        <f t="shared" si="200"/>
        <v>0</v>
      </c>
      <c r="X1107" s="54">
        <f t="shared" si="201"/>
        <v>0</v>
      </c>
      <c r="Y1107" s="55">
        <f t="shared" si="202"/>
        <v>0</v>
      </c>
      <c r="Z1107" s="56"/>
    </row>
    <row r="1108" spans="1:26" s="2" customFormat="1" ht="153.75" customHeight="1" x14ac:dyDescent="0.25">
      <c r="A1108" s="57">
        <v>11</v>
      </c>
      <c r="B1108" s="58" t="s">
        <v>24</v>
      </c>
      <c r="C1108" s="162"/>
      <c r="D1108" s="164"/>
      <c r="E1108" s="59"/>
      <c r="F1108" s="60"/>
      <c r="G1108" s="61"/>
      <c r="H1108" s="62"/>
      <c r="I1108" s="61"/>
      <c r="J1108" s="63"/>
      <c r="K1108" s="46">
        <f t="shared" si="198"/>
        <v>0</v>
      </c>
      <c r="L1108" s="47">
        <f t="shared" si="198"/>
        <v>0</v>
      </c>
      <c r="M1108" s="64"/>
      <c r="N1108" s="65"/>
      <c r="O1108" s="64"/>
      <c r="P1108" s="65"/>
      <c r="Q1108" s="66"/>
      <c r="R1108" s="67"/>
      <c r="S1108" s="66"/>
      <c r="T1108" s="67"/>
      <c r="U1108" s="46">
        <f t="shared" si="199"/>
        <v>0</v>
      </c>
      <c r="V1108" s="52">
        <f t="shared" si="199"/>
        <v>0</v>
      </c>
      <c r="W1108" s="53">
        <f t="shared" si="200"/>
        <v>0</v>
      </c>
      <c r="X1108" s="54">
        <f t="shared" si="201"/>
        <v>0</v>
      </c>
      <c r="Y1108" s="55">
        <f t="shared" si="202"/>
        <v>0</v>
      </c>
      <c r="Z1108" s="56"/>
    </row>
    <row r="1109" spans="1:26" s="2" customFormat="1" ht="87" customHeight="1" x14ac:dyDescent="0.25">
      <c r="A1109" s="57">
        <v>12</v>
      </c>
      <c r="B1109" s="58" t="s">
        <v>27</v>
      </c>
      <c r="C1109" s="162"/>
      <c r="D1109" s="164"/>
      <c r="E1109" s="59"/>
      <c r="F1109" s="60"/>
      <c r="G1109" s="61"/>
      <c r="H1109" s="62"/>
      <c r="I1109" s="61"/>
      <c r="J1109" s="63"/>
      <c r="K1109" s="46">
        <f t="shared" si="198"/>
        <v>0</v>
      </c>
      <c r="L1109" s="47">
        <f t="shared" si="198"/>
        <v>0</v>
      </c>
      <c r="M1109" s="64"/>
      <c r="N1109" s="65"/>
      <c r="O1109" s="64"/>
      <c r="P1109" s="65"/>
      <c r="Q1109" s="66"/>
      <c r="R1109" s="67"/>
      <c r="S1109" s="66"/>
      <c r="T1109" s="67"/>
      <c r="U1109" s="46">
        <f t="shared" si="199"/>
        <v>0</v>
      </c>
      <c r="V1109" s="52">
        <f t="shared" si="199"/>
        <v>0</v>
      </c>
      <c r="W1109" s="53">
        <f t="shared" si="200"/>
        <v>0</v>
      </c>
      <c r="X1109" s="54">
        <f t="shared" si="201"/>
        <v>0</v>
      </c>
      <c r="Y1109" s="55">
        <f t="shared" si="202"/>
        <v>0</v>
      </c>
      <c r="Z1109" s="56"/>
    </row>
    <row r="1110" spans="1:26" s="2" customFormat="1" ht="62.25" customHeight="1" thickBot="1" x14ac:dyDescent="0.3">
      <c r="A1110" s="68">
        <v>13</v>
      </c>
      <c r="B1110" s="69" t="s">
        <v>25</v>
      </c>
      <c r="C1110" s="163"/>
      <c r="D1110" s="165"/>
      <c r="E1110" s="70"/>
      <c r="F1110" s="71"/>
      <c r="G1110" s="72"/>
      <c r="H1110" s="73"/>
      <c r="I1110" s="72"/>
      <c r="J1110" s="74"/>
      <c r="K1110" s="75">
        <f t="shared" si="198"/>
        <v>0</v>
      </c>
      <c r="L1110" s="76">
        <f t="shared" si="198"/>
        <v>0</v>
      </c>
      <c r="M1110" s="77"/>
      <c r="N1110" s="78"/>
      <c r="O1110" s="77"/>
      <c r="P1110" s="78"/>
      <c r="Q1110" s="79"/>
      <c r="R1110" s="80"/>
      <c r="S1110" s="79"/>
      <c r="T1110" s="80"/>
      <c r="U1110" s="46">
        <f t="shared" si="199"/>
        <v>0</v>
      </c>
      <c r="V1110" s="52">
        <f t="shared" si="199"/>
        <v>0</v>
      </c>
      <c r="W1110" s="53">
        <f t="shared" si="200"/>
        <v>0</v>
      </c>
      <c r="X1110" s="54">
        <f t="shared" si="201"/>
        <v>0</v>
      </c>
      <c r="Y1110" s="55">
        <f t="shared" si="202"/>
        <v>0</v>
      </c>
      <c r="Z1110" s="56"/>
    </row>
    <row r="1111" spans="1:26" s="2" customFormat="1" ht="29.25" customHeight="1" thickBot="1" x14ac:dyDescent="0.3">
      <c r="A1111" s="144" t="s">
        <v>47</v>
      </c>
      <c r="B1111" s="145"/>
      <c r="C1111" s="81">
        <f>C1098</f>
        <v>684874.58</v>
      </c>
      <c r="D1111" s="81">
        <f>D1098</f>
        <v>164410.30999999994</v>
      </c>
      <c r="E1111" s="82">
        <f>SUM(E1098:E1110)</f>
        <v>9</v>
      </c>
      <c r="F1111" s="83">
        <f>SUM(F1098:F1110)</f>
        <v>322310.57999999996</v>
      </c>
      <c r="G1111" s="82">
        <f>SUM(G1098:G1110)</f>
        <v>3</v>
      </c>
      <c r="H1111" s="83">
        <f>SUM(H1098:H1110)</f>
        <v>136384.48000000001</v>
      </c>
      <c r="I1111" s="82">
        <f t="shared" ref="I1111:V1111" si="203">SUM(I1098:I1110)</f>
        <v>11</v>
      </c>
      <c r="J1111" s="83">
        <f t="shared" si="203"/>
        <v>548490.1</v>
      </c>
      <c r="K1111" s="82">
        <f t="shared" si="203"/>
        <v>14</v>
      </c>
      <c r="L1111" s="83">
        <f t="shared" si="203"/>
        <v>684874.58</v>
      </c>
      <c r="M1111" s="82">
        <f t="shared" si="203"/>
        <v>0</v>
      </c>
      <c r="N1111" s="84">
        <f t="shared" si="203"/>
        <v>0</v>
      </c>
      <c r="O1111" s="85">
        <f t="shared" si="203"/>
        <v>0</v>
      </c>
      <c r="P1111" s="86">
        <f t="shared" si="203"/>
        <v>0</v>
      </c>
      <c r="Q1111" s="85">
        <f t="shared" si="203"/>
        <v>3</v>
      </c>
      <c r="R1111" s="87">
        <f t="shared" si="203"/>
        <v>125225.82999999999</v>
      </c>
      <c r="S1111" s="85">
        <f t="shared" si="203"/>
        <v>11</v>
      </c>
      <c r="T1111" s="87">
        <f t="shared" si="203"/>
        <v>395238.44</v>
      </c>
      <c r="U1111" s="85">
        <f t="shared" si="203"/>
        <v>14</v>
      </c>
      <c r="V1111" s="87">
        <f t="shared" si="203"/>
        <v>520464.27</v>
      </c>
      <c r="W1111" s="88">
        <f>IFERROR(R1111/H1111,0)</f>
        <v>0.91818240609195401</v>
      </c>
      <c r="X1111" s="89">
        <f t="shared" si="201"/>
        <v>0.72059357133337509</v>
      </c>
      <c r="Y1111" s="89">
        <f t="shared" si="202"/>
        <v>0.75994099532793291</v>
      </c>
    </row>
    <row r="1112" spans="1:26" s="2" customFormat="1" ht="29.25" customHeight="1" thickBot="1" x14ac:dyDescent="0.45">
      <c r="A1112" s="90"/>
      <c r="B1112" s="90"/>
      <c r="C1112" s="91"/>
      <c r="D1112" s="91"/>
      <c r="E1112" s="92"/>
      <c r="F1112" s="91"/>
      <c r="G1112" s="92"/>
      <c r="H1112" s="93"/>
      <c r="I1112" s="94"/>
      <c r="J1112" s="93"/>
      <c r="K1112" s="95"/>
      <c r="L1112" s="93"/>
      <c r="M1112" s="94"/>
      <c r="N1112" s="93"/>
      <c r="O1112" s="94"/>
      <c r="P1112" s="93"/>
      <c r="Q1112" s="94"/>
      <c r="R1112" s="93"/>
      <c r="S1112" s="94"/>
      <c r="T1112" s="96" t="s">
        <v>48</v>
      </c>
      <c r="U1112" s="97">
        <v>4.2549000000000001</v>
      </c>
      <c r="V1112" s="98">
        <f>V1111/U1112</f>
        <v>122321.15208348022</v>
      </c>
      <c r="W1112" s="99"/>
      <c r="X1112" s="99"/>
      <c r="Y1112" s="100"/>
    </row>
    <row r="1113" spans="1:26" s="2" customFormat="1" ht="15.75" thickTop="1" x14ac:dyDescent="0.25">
      <c r="A1113" s="146" t="s">
        <v>49</v>
      </c>
      <c r="B1113" s="147"/>
      <c r="C1113" s="147"/>
      <c r="D1113" s="147"/>
      <c r="E1113" s="147"/>
      <c r="F1113" s="147"/>
      <c r="G1113" s="147"/>
      <c r="H1113" s="147"/>
      <c r="I1113" s="147"/>
      <c r="J1113" s="147"/>
      <c r="K1113" s="147"/>
      <c r="L1113" s="147"/>
      <c r="M1113" s="147"/>
      <c r="N1113" s="147"/>
      <c r="O1113" s="148"/>
      <c r="P1113" s="106"/>
      <c r="U1113" s="7"/>
    </row>
    <row r="1114" spans="1:26" s="2" customFormat="1" ht="18.75" x14ac:dyDescent="0.3">
      <c r="A1114" s="149"/>
      <c r="B1114" s="150"/>
      <c r="C1114" s="150"/>
      <c r="D1114" s="150"/>
      <c r="E1114" s="150"/>
      <c r="F1114" s="150"/>
      <c r="G1114" s="150"/>
      <c r="H1114" s="150"/>
      <c r="I1114" s="150"/>
      <c r="J1114" s="150"/>
      <c r="K1114" s="150"/>
      <c r="L1114" s="150"/>
      <c r="M1114" s="150"/>
      <c r="N1114" s="150"/>
      <c r="O1114" s="151"/>
      <c r="P1114" s="106"/>
      <c r="T1114" s="101"/>
      <c r="U1114" s="7"/>
    </row>
    <row r="1115" spans="1:26" s="2" customFormat="1" ht="15.75" x14ac:dyDescent="0.25">
      <c r="A1115" s="149"/>
      <c r="B1115" s="150"/>
      <c r="C1115" s="150"/>
      <c r="D1115" s="150"/>
      <c r="E1115" s="150"/>
      <c r="F1115" s="150"/>
      <c r="G1115" s="150"/>
      <c r="H1115" s="150"/>
      <c r="I1115" s="150"/>
      <c r="J1115" s="150"/>
      <c r="K1115" s="150"/>
      <c r="L1115" s="150"/>
      <c r="M1115" s="150"/>
      <c r="N1115" s="150"/>
      <c r="O1115" s="151"/>
      <c r="P1115" s="106"/>
      <c r="S1115" s="102"/>
      <c r="T1115" s="103"/>
      <c r="U1115" s="7"/>
    </row>
    <row r="1116" spans="1:26" s="2" customFormat="1" ht="15.75" x14ac:dyDescent="0.25">
      <c r="A1116" s="149"/>
      <c r="B1116" s="150"/>
      <c r="C1116" s="150"/>
      <c r="D1116" s="150"/>
      <c r="E1116" s="150"/>
      <c r="F1116" s="150"/>
      <c r="G1116" s="150"/>
      <c r="H1116" s="150"/>
      <c r="I1116" s="150"/>
      <c r="J1116" s="150"/>
      <c r="K1116" s="150"/>
      <c r="L1116" s="150"/>
      <c r="M1116" s="150"/>
      <c r="N1116" s="150"/>
      <c r="O1116" s="151"/>
      <c r="P1116" s="106"/>
      <c r="S1116" s="102"/>
      <c r="T1116" s="104"/>
      <c r="U1116" s="7"/>
    </row>
    <row r="1117" spans="1:26" s="2" customFormat="1" ht="15.75" x14ac:dyDescent="0.25">
      <c r="A1117" s="149"/>
      <c r="B1117" s="150"/>
      <c r="C1117" s="150"/>
      <c r="D1117" s="150"/>
      <c r="E1117" s="150"/>
      <c r="F1117" s="150"/>
      <c r="G1117" s="150"/>
      <c r="H1117" s="150"/>
      <c r="I1117" s="150"/>
      <c r="J1117" s="150"/>
      <c r="K1117" s="150"/>
      <c r="L1117" s="150"/>
      <c r="M1117" s="150"/>
      <c r="N1117" s="150"/>
      <c r="O1117" s="151"/>
      <c r="P1117" s="106"/>
      <c r="S1117" s="102"/>
      <c r="T1117" s="104"/>
      <c r="U1117" s="7"/>
    </row>
    <row r="1118" spans="1:26" s="2" customFormat="1" ht="15.75" x14ac:dyDescent="0.25">
      <c r="A1118" s="149"/>
      <c r="B1118" s="150"/>
      <c r="C1118" s="150"/>
      <c r="D1118" s="150"/>
      <c r="E1118" s="150"/>
      <c r="F1118" s="150"/>
      <c r="G1118" s="150"/>
      <c r="H1118" s="150"/>
      <c r="I1118" s="150"/>
      <c r="J1118" s="150"/>
      <c r="K1118" s="150"/>
      <c r="L1118" s="150"/>
      <c r="M1118" s="150"/>
      <c r="N1118" s="150"/>
      <c r="O1118" s="151"/>
      <c r="P1118" s="106"/>
      <c r="S1118" s="102"/>
      <c r="T1118" s="104"/>
      <c r="U1118" s="7"/>
    </row>
    <row r="1119" spans="1:26" s="2" customFormat="1" ht="15.75" x14ac:dyDescent="0.25">
      <c r="A1119" s="149"/>
      <c r="B1119" s="150"/>
      <c r="C1119" s="150"/>
      <c r="D1119" s="150"/>
      <c r="E1119" s="150"/>
      <c r="F1119" s="150"/>
      <c r="G1119" s="150"/>
      <c r="H1119" s="150"/>
      <c r="I1119" s="150"/>
      <c r="J1119" s="150"/>
      <c r="K1119" s="150"/>
      <c r="L1119" s="150"/>
      <c r="M1119" s="150"/>
      <c r="N1119" s="150"/>
      <c r="O1119" s="151"/>
      <c r="P1119" s="106"/>
      <c r="S1119" s="102"/>
      <c r="T1119" s="105"/>
      <c r="U1119" s="7"/>
    </row>
    <row r="1120" spans="1:26" s="2" customFormat="1" x14ac:dyDescent="0.25">
      <c r="A1120" s="149"/>
      <c r="B1120" s="150"/>
      <c r="C1120" s="150"/>
      <c r="D1120" s="150"/>
      <c r="E1120" s="150"/>
      <c r="F1120" s="150"/>
      <c r="G1120" s="150"/>
      <c r="H1120" s="150"/>
      <c r="I1120" s="150"/>
      <c r="J1120" s="150"/>
      <c r="K1120" s="150"/>
      <c r="L1120" s="150"/>
      <c r="M1120" s="150"/>
      <c r="N1120" s="150"/>
      <c r="O1120" s="151"/>
      <c r="P1120" s="106"/>
      <c r="U1120" s="7"/>
    </row>
    <row r="1121" spans="1:38" s="2" customFormat="1" ht="15.75" thickBot="1" x14ac:dyDescent="0.3">
      <c r="A1121" s="152"/>
      <c r="B1121" s="153"/>
      <c r="C1121" s="153"/>
      <c r="D1121" s="153"/>
      <c r="E1121" s="153"/>
      <c r="F1121" s="153"/>
      <c r="G1121" s="153"/>
      <c r="H1121" s="153"/>
      <c r="I1121" s="153"/>
      <c r="J1121" s="153"/>
      <c r="K1121" s="153"/>
      <c r="L1121" s="153"/>
      <c r="M1121" s="153"/>
      <c r="N1121" s="153"/>
      <c r="O1121" s="154"/>
      <c r="P1121" s="106"/>
      <c r="U1121" s="7"/>
    </row>
    <row r="1122" spans="1:38" s="2" customFormat="1" ht="15.75" thickTop="1" x14ac:dyDescent="0.25">
      <c r="E1122" s="1"/>
      <c r="F1122" s="1"/>
      <c r="K1122" s="7"/>
      <c r="U1122" s="7"/>
    </row>
    <row r="1125" spans="1:38" s="2" customFormat="1" ht="26.25" x14ac:dyDescent="0.4">
      <c r="A1125" s="12"/>
      <c r="B1125" s="13" t="s">
        <v>83</v>
      </c>
      <c r="C1125" s="14"/>
      <c r="D1125" s="14"/>
      <c r="E1125" s="15"/>
      <c r="F1125" s="16"/>
      <c r="G1125" s="14"/>
      <c r="H1125" s="17"/>
      <c r="I1125" s="18"/>
      <c r="J1125" s="17"/>
      <c r="K1125" s="18"/>
      <c r="L1125" s="17"/>
      <c r="M1125" s="18"/>
      <c r="N1125" s="17"/>
      <c r="O1125" s="14"/>
      <c r="P1125" s="17"/>
      <c r="Q1125" s="14"/>
      <c r="R1125" s="17"/>
      <c r="S1125" s="18"/>
      <c r="T1125" s="17"/>
      <c r="U1125" s="14"/>
      <c r="V1125" s="17"/>
      <c r="W1125" s="17"/>
      <c r="X1125" s="18"/>
      <c r="Y1125" s="17"/>
      <c r="Z1125" s="17"/>
      <c r="AA1125" s="18"/>
      <c r="AB1125" s="14"/>
      <c r="AC1125" s="14"/>
      <c r="AD1125" s="14"/>
      <c r="AE1125" s="14"/>
      <c r="AF1125" s="14"/>
      <c r="AG1125" s="18"/>
      <c r="AH1125" s="14"/>
      <c r="AI1125" s="14"/>
      <c r="AJ1125" s="14"/>
      <c r="AK1125" s="14"/>
      <c r="AL1125" s="14"/>
    </row>
    <row r="1126" spans="1:38" ht="15.75" thickBot="1" x14ac:dyDescent="0.3"/>
    <row r="1127" spans="1:38" s="2" customFormat="1" ht="52.5" customHeight="1" thickBot="1" x14ac:dyDescent="0.3">
      <c r="A1127" s="124" t="s">
        <v>3</v>
      </c>
      <c r="B1127" s="125"/>
      <c r="C1127" s="128" t="s">
        <v>32</v>
      </c>
      <c r="D1127" s="129"/>
      <c r="E1127" s="130" t="s">
        <v>0</v>
      </c>
      <c r="F1127" s="131"/>
      <c r="G1127" s="132" t="s">
        <v>1</v>
      </c>
      <c r="H1127" s="132"/>
      <c r="I1127" s="132"/>
      <c r="J1127" s="132"/>
      <c r="K1127" s="132"/>
      <c r="L1127" s="133"/>
      <c r="M1127" s="134" t="s">
        <v>33</v>
      </c>
      <c r="N1127" s="135"/>
      <c r="O1127" s="135"/>
      <c r="P1127" s="136"/>
      <c r="Q1127" s="137" t="s">
        <v>34</v>
      </c>
      <c r="R1127" s="138"/>
      <c r="S1127" s="138"/>
      <c r="T1127" s="138"/>
      <c r="U1127" s="138"/>
      <c r="V1127" s="139"/>
      <c r="W1127" s="107" t="s">
        <v>35</v>
      </c>
      <c r="X1127" s="108"/>
      <c r="Y1127" s="109"/>
    </row>
    <row r="1128" spans="1:38" s="2" customFormat="1" ht="52.5" customHeight="1" thickBot="1" x14ac:dyDescent="0.3">
      <c r="A1128" s="126"/>
      <c r="B1128" s="127"/>
      <c r="C1128" s="110" t="s">
        <v>36</v>
      </c>
      <c r="D1128" s="112" t="s">
        <v>37</v>
      </c>
      <c r="E1128" s="114" t="s">
        <v>4</v>
      </c>
      <c r="F1128" s="114" t="s">
        <v>5</v>
      </c>
      <c r="G1128" s="116" t="s">
        <v>6</v>
      </c>
      <c r="H1128" s="118" t="s">
        <v>7</v>
      </c>
      <c r="I1128" s="118" t="s">
        <v>8</v>
      </c>
      <c r="J1128" s="120" t="s">
        <v>9</v>
      </c>
      <c r="K1128" s="122" t="s">
        <v>2</v>
      </c>
      <c r="L1128" s="123"/>
      <c r="M1128" s="140" t="s">
        <v>38</v>
      </c>
      <c r="N1128" s="141"/>
      <c r="O1128" s="140" t="s">
        <v>39</v>
      </c>
      <c r="P1128" s="141"/>
      <c r="Q1128" s="142" t="s">
        <v>40</v>
      </c>
      <c r="R1128" s="143"/>
      <c r="S1128" s="138" t="s">
        <v>41</v>
      </c>
      <c r="T1128" s="139"/>
      <c r="U1128" s="137" t="s">
        <v>2</v>
      </c>
      <c r="V1128" s="139"/>
      <c r="W1128" s="155" t="s">
        <v>42</v>
      </c>
      <c r="X1128" s="157" t="s">
        <v>43</v>
      </c>
      <c r="Y1128" s="109" t="s">
        <v>44</v>
      </c>
    </row>
    <row r="1129" spans="1:38" s="2" customFormat="1" ht="139.5" customHeight="1" thickBot="1" x14ac:dyDescent="0.3">
      <c r="A1129" s="126"/>
      <c r="B1129" s="127"/>
      <c r="C1129" s="111"/>
      <c r="D1129" s="113"/>
      <c r="E1129" s="115"/>
      <c r="F1129" s="115"/>
      <c r="G1129" s="117"/>
      <c r="H1129" s="119"/>
      <c r="I1129" s="119"/>
      <c r="J1129" s="121"/>
      <c r="K1129" s="19" t="s">
        <v>10</v>
      </c>
      <c r="L1129" s="20" t="s">
        <v>11</v>
      </c>
      <c r="M1129" s="21" t="s">
        <v>12</v>
      </c>
      <c r="N1129" s="22" t="s">
        <v>13</v>
      </c>
      <c r="O1129" s="21" t="s">
        <v>14</v>
      </c>
      <c r="P1129" s="22" t="s">
        <v>15</v>
      </c>
      <c r="Q1129" s="23" t="s">
        <v>6</v>
      </c>
      <c r="R1129" s="24" t="s">
        <v>7</v>
      </c>
      <c r="S1129" s="25" t="s">
        <v>16</v>
      </c>
      <c r="T1129" s="26" t="s">
        <v>17</v>
      </c>
      <c r="U1129" s="27" t="s">
        <v>18</v>
      </c>
      <c r="V1129" s="28" t="s">
        <v>19</v>
      </c>
      <c r="W1129" s="156"/>
      <c r="X1129" s="158"/>
      <c r="Y1129" s="159"/>
    </row>
    <row r="1130" spans="1:38" s="2" customFormat="1" ht="38.25" customHeight="1" thickBot="1" x14ac:dyDescent="0.3">
      <c r="A1130" s="160">
        <v>1</v>
      </c>
      <c r="B1130" s="161"/>
      <c r="C1130" s="29">
        <v>2</v>
      </c>
      <c r="D1130" s="30">
        <v>3</v>
      </c>
      <c r="E1130" s="31">
        <v>4</v>
      </c>
      <c r="F1130" s="32">
        <v>5</v>
      </c>
      <c r="G1130" s="33">
        <v>6</v>
      </c>
      <c r="H1130" s="34">
        <v>7</v>
      </c>
      <c r="I1130" s="34">
        <v>8</v>
      </c>
      <c r="J1130" s="34">
        <v>9</v>
      </c>
      <c r="K1130" s="34">
        <v>10</v>
      </c>
      <c r="L1130" s="34">
        <v>11</v>
      </c>
      <c r="M1130" s="35">
        <v>12</v>
      </c>
      <c r="N1130" s="35">
        <v>13</v>
      </c>
      <c r="O1130" s="35">
        <v>14</v>
      </c>
      <c r="P1130" s="35">
        <v>15</v>
      </c>
      <c r="Q1130" s="36">
        <v>16</v>
      </c>
      <c r="R1130" s="36">
        <v>17</v>
      </c>
      <c r="S1130" s="36">
        <v>18</v>
      </c>
      <c r="T1130" s="36">
        <v>19</v>
      </c>
      <c r="U1130" s="36">
        <v>20</v>
      </c>
      <c r="V1130" s="36">
        <v>21</v>
      </c>
      <c r="W1130" s="37">
        <v>22</v>
      </c>
      <c r="X1130" s="37">
        <v>23</v>
      </c>
      <c r="Y1130" s="38">
        <v>24</v>
      </c>
    </row>
    <row r="1131" spans="1:38" s="2" customFormat="1" ht="108.75" customHeight="1" x14ac:dyDescent="0.25">
      <c r="A1131" s="39">
        <v>1</v>
      </c>
      <c r="B1131" s="40" t="s">
        <v>45</v>
      </c>
      <c r="C1131" s="162">
        <f>L1144</f>
        <v>342491.63</v>
      </c>
      <c r="D1131" s="164">
        <f>C1131-V1144</f>
        <v>75543.88</v>
      </c>
      <c r="E1131" s="41"/>
      <c r="F1131" s="42"/>
      <c r="G1131" s="43"/>
      <c r="H1131" s="44"/>
      <c r="I1131" s="43"/>
      <c r="J1131" s="45"/>
      <c r="K1131" s="46">
        <f>G1131+I1131</f>
        <v>0</v>
      </c>
      <c r="L1131" s="47">
        <f>H1131+J1131</f>
        <v>0</v>
      </c>
      <c r="M1131" s="48"/>
      <c r="N1131" s="49"/>
      <c r="O1131" s="48"/>
      <c r="P1131" s="49"/>
      <c r="Q1131" s="50"/>
      <c r="R1131" s="51"/>
      <c r="S1131" s="50"/>
      <c r="T1131" s="51"/>
      <c r="U1131" s="46">
        <f>Q1131+S1131</f>
        <v>0</v>
      </c>
      <c r="V1131" s="52">
        <f>R1131+T1131</f>
        <v>0</v>
      </c>
      <c r="W1131" s="53">
        <f>IFERROR(R1131/H1131,0)</f>
        <v>0</v>
      </c>
      <c r="X1131" s="54">
        <f>IFERROR((T1131+P1131)/J1131,0)</f>
        <v>0</v>
      </c>
      <c r="Y1131" s="55">
        <f>IFERROR((V1131+P1131)/L1131,0)</f>
        <v>0</v>
      </c>
      <c r="Z1131" s="56"/>
    </row>
    <row r="1132" spans="1:38" s="2" customFormat="1" ht="87" customHeight="1" x14ac:dyDescent="0.25">
      <c r="A1132" s="57">
        <v>2</v>
      </c>
      <c r="B1132" s="58" t="s">
        <v>29</v>
      </c>
      <c r="C1132" s="162"/>
      <c r="D1132" s="164"/>
      <c r="E1132" s="59">
        <v>0</v>
      </c>
      <c r="F1132" s="60">
        <v>0</v>
      </c>
      <c r="G1132" s="61">
        <v>0</v>
      </c>
      <c r="H1132" s="62">
        <v>0</v>
      </c>
      <c r="I1132" s="61">
        <v>5</v>
      </c>
      <c r="J1132" s="63">
        <v>170845.13</v>
      </c>
      <c r="K1132" s="46">
        <f t="shared" ref="K1132:L1143" si="204">G1132+I1132</f>
        <v>5</v>
      </c>
      <c r="L1132" s="47">
        <f t="shared" si="204"/>
        <v>170845.13</v>
      </c>
      <c r="M1132" s="64">
        <v>0</v>
      </c>
      <c r="N1132" s="65">
        <v>0</v>
      </c>
      <c r="O1132" s="64">
        <v>0</v>
      </c>
      <c r="P1132" s="65">
        <v>0</v>
      </c>
      <c r="Q1132" s="66">
        <v>0</v>
      </c>
      <c r="R1132" s="67">
        <v>0</v>
      </c>
      <c r="S1132" s="66">
        <v>4</v>
      </c>
      <c r="T1132" s="67">
        <v>111984.07</v>
      </c>
      <c r="U1132" s="46">
        <f t="shared" ref="U1132:V1143" si="205">Q1132+S1132</f>
        <v>4</v>
      </c>
      <c r="V1132" s="52">
        <f>R1132+T1132</f>
        <v>111984.07</v>
      </c>
      <c r="W1132" s="53">
        <f t="shared" ref="W1132:W1143" si="206">IFERROR(R1132/H1132,0)</f>
        <v>0</v>
      </c>
      <c r="X1132" s="54">
        <f t="shared" ref="X1132:X1144" si="207">IFERROR((T1132+P1132)/J1132,0)</f>
        <v>0.65547124462956596</v>
      </c>
      <c r="Y1132" s="55">
        <f t="shared" ref="Y1132:Y1144" si="208">IFERROR((V1132+P1132)/L1132,0)</f>
        <v>0.65547124462956596</v>
      </c>
      <c r="Z1132" s="56"/>
    </row>
    <row r="1133" spans="1:38" s="2" customFormat="1" ht="85.5" customHeight="1" x14ac:dyDescent="0.25">
      <c r="A1133" s="57">
        <v>3</v>
      </c>
      <c r="B1133" s="58" t="s">
        <v>26</v>
      </c>
      <c r="C1133" s="162"/>
      <c r="D1133" s="164"/>
      <c r="E1133" s="59"/>
      <c r="F1133" s="60"/>
      <c r="G1133" s="61"/>
      <c r="H1133" s="62"/>
      <c r="I1133" s="61"/>
      <c r="J1133" s="63"/>
      <c r="K1133" s="46">
        <f t="shared" si="204"/>
        <v>0</v>
      </c>
      <c r="L1133" s="47">
        <f t="shared" si="204"/>
        <v>0</v>
      </c>
      <c r="M1133" s="64"/>
      <c r="N1133" s="65"/>
      <c r="O1133" s="64"/>
      <c r="P1133" s="65"/>
      <c r="Q1133" s="66"/>
      <c r="R1133" s="67"/>
      <c r="S1133" s="66"/>
      <c r="T1133" s="67"/>
      <c r="U1133" s="46">
        <f t="shared" si="205"/>
        <v>0</v>
      </c>
      <c r="V1133" s="52">
        <f t="shared" si="205"/>
        <v>0</v>
      </c>
      <c r="W1133" s="53">
        <f t="shared" si="206"/>
        <v>0</v>
      </c>
      <c r="X1133" s="54">
        <f t="shared" si="207"/>
        <v>0</v>
      </c>
      <c r="Y1133" s="55">
        <f t="shared" si="208"/>
        <v>0</v>
      </c>
      <c r="Z1133" s="56"/>
    </row>
    <row r="1134" spans="1:38" s="2" customFormat="1" ht="137.25" customHeight="1" x14ac:dyDescent="0.25">
      <c r="A1134" s="57">
        <v>4</v>
      </c>
      <c r="B1134" s="58" t="s">
        <v>20</v>
      </c>
      <c r="C1134" s="162"/>
      <c r="D1134" s="164"/>
      <c r="E1134" s="59"/>
      <c r="F1134" s="60"/>
      <c r="G1134" s="61"/>
      <c r="H1134" s="62"/>
      <c r="I1134" s="61"/>
      <c r="J1134" s="63"/>
      <c r="K1134" s="46">
        <f t="shared" si="204"/>
        <v>0</v>
      </c>
      <c r="L1134" s="47">
        <f t="shared" si="204"/>
        <v>0</v>
      </c>
      <c r="M1134" s="64"/>
      <c r="N1134" s="65"/>
      <c r="O1134" s="64"/>
      <c r="P1134" s="65"/>
      <c r="Q1134" s="66"/>
      <c r="R1134" s="67"/>
      <c r="S1134" s="66"/>
      <c r="T1134" s="67"/>
      <c r="U1134" s="46">
        <f t="shared" si="205"/>
        <v>0</v>
      </c>
      <c r="V1134" s="52">
        <f t="shared" si="205"/>
        <v>0</v>
      </c>
      <c r="W1134" s="53">
        <f t="shared" si="206"/>
        <v>0</v>
      </c>
      <c r="X1134" s="54">
        <f t="shared" si="207"/>
        <v>0</v>
      </c>
      <c r="Y1134" s="55">
        <f t="shared" si="208"/>
        <v>0</v>
      </c>
      <c r="Z1134" s="56"/>
    </row>
    <row r="1135" spans="1:38" s="2" customFormat="1" ht="171.75" customHeight="1" x14ac:dyDescent="0.25">
      <c r="A1135" s="57">
        <v>5</v>
      </c>
      <c r="B1135" s="58" t="s">
        <v>30</v>
      </c>
      <c r="C1135" s="162"/>
      <c r="D1135" s="164"/>
      <c r="E1135" s="59">
        <v>4</v>
      </c>
      <c r="F1135" s="60">
        <v>141149.75</v>
      </c>
      <c r="G1135" s="61">
        <v>1</v>
      </c>
      <c r="H1135" s="62">
        <v>20246.5</v>
      </c>
      <c r="I1135" s="61">
        <v>5</v>
      </c>
      <c r="J1135" s="63">
        <v>151400</v>
      </c>
      <c r="K1135" s="46">
        <f t="shared" si="204"/>
        <v>6</v>
      </c>
      <c r="L1135" s="47">
        <f t="shared" si="204"/>
        <v>171646.5</v>
      </c>
      <c r="M1135" s="64">
        <v>0</v>
      </c>
      <c r="N1135" s="65">
        <v>0</v>
      </c>
      <c r="O1135" s="64">
        <v>0</v>
      </c>
      <c r="P1135" s="65">
        <v>0</v>
      </c>
      <c r="Q1135" s="66">
        <v>1</v>
      </c>
      <c r="R1135" s="67">
        <v>19900</v>
      </c>
      <c r="S1135" s="66">
        <v>5</v>
      </c>
      <c r="T1135" s="67">
        <v>135063.67999999999</v>
      </c>
      <c r="U1135" s="46">
        <f t="shared" si="205"/>
        <v>6</v>
      </c>
      <c r="V1135" s="52">
        <f t="shared" si="205"/>
        <v>154963.68</v>
      </c>
      <c r="W1135" s="53">
        <f t="shared" si="206"/>
        <v>0.98288593090163734</v>
      </c>
      <c r="X1135" s="54">
        <f t="shared" si="207"/>
        <v>0.89209828269484803</v>
      </c>
      <c r="Y1135" s="55">
        <f t="shared" si="208"/>
        <v>0.90280710646590523</v>
      </c>
      <c r="Z1135" s="56"/>
    </row>
    <row r="1136" spans="1:38" s="2" customFormat="1" ht="116.25" customHeight="1" x14ac:dyDescent="0.25">
      <c r="A1136" s="57">
        <v>6</v>
      </c>
      <c r="B1136" s="58" t="s">
        <v>21</v>
      </c>
      <c r="C1136" s="162"/>
      <c r="D1136" s="164"/>
      <c r="E1136" s="59"/>
      <c r="F1136" s="60"/>
      <c r="G1136" s="61"/>
      <c r="H1136" s="62"/>
      <c r="I1136" s="61"/>
      <c r="J1136" s="63"/>
      <c r="K1136" s="46">
        <f t="shared" si="204"/>
        <v>0</v>
      </c>
      <c r="L1136" s="47">
        <f t="shared" si="204"/>
        <v>0</v>
      </c>
      <c r="M1136" s="64"/>
      <c r="N1136" s="65"/>
      <c r="O1136" s="64"/>
      <c r="P1136" s="65"/>
      <c r="Q1136" s="66"/>
      <c r="R1136" s="67"/>
      <c r="S1136" s="66"/>
      <c r="T1136" s="67"/>
      <c r="U1136" s="46">
        <f t="shared" si="205"/>
        <v>0</v>
      </c>
      <c r="V1136" s="52">
        <f t="shared" si="205"/>
        <v>0</v>
      </c>
      <c r="W1136" s="53">
        <f t="shared" si="206"/>
        <v>0</v>
      </c>
      <c r="X1136" s="54">
        <f t="shared" si="207"/>
        <v>0</v>
      </c>
      <c r="Y1136" s="55">
        <f t="shared" si="208"/>
        <v>0</v>
      </c>
      <c r="Z1136" s="56"/>
    </row>
    <row r="1137" spans="1:26" s="2" customFormat="1" ht="65.25" customHeight="1" x14ac:dyDescent="0.25">
      <c r="A1137" s="57">
        <v>7</v>
      </c>
      <c r="B1137" s="58" t="s">
        <v>28</v>
      </c>
      <c r="C1137" s="162"/>
      <c r="D1137" s="164"/>
      <c r="E1137" s="59"/>
      <c r="F1137" s="60"/>
      <c r="G1137" s="61"/>
      <c r="H1137" s="62"/>
      <c r="I1137" s="61"/>
      <c r="J1137" s="63"/>
      <c r="K1137" s="46">
        <f t="shared" si="204"/>
        <v>0</v>
      </c>
      <c r="L1137" s="47">
        <f t="shared" si="204"/>
        <v>0</v>
      </c>
      <c r="M1137" s="64"/>
      <c r="N1137" s="65"/>
      <c r="O1137" s="64"/>
      <c r="P1137" s="65"/>
      <c r="Q1137" s="66"/>
      <c r="R1137" s="67"/>
      <c r="S1137" s="66"/>
      <c r="T1137" s="67"/>
      <c r="U1137" s="46">
        <f t="shared" si="205"/>
        <v>0</v>
      </c>
      <c r="V1137" s="52">
        <f t="shared" si="205"/>
        <v>0</v>
      </c>
      <c r="W1137" s="53">
        <f t="shared" si="206"/>
        <v>0</v>
      </c>
      <c r="X1137" s="54">
        <f t="shared" si="207"/>
        <v>0</v>
      </c>
      <c r="Y1137" s="55">
        <f t="shared" si="208"/>
        <v>0</v>
      </c>
      <c r="Z1137" s="56"/>
    </row>
    <row r="1138" spans="1:26" s="2" customFormat="1" ht="59.25" customHeight="1" x14ac:dyDescent="0.25">
      <c r="A1138" s="57">
        <v>8</v>
      </c>
      <c r="B1138" s="58" t="s">
        <v>46</v>
      </c>
      <c r="C1138" s="162"/>
      <c r="D1138" s="164"/>
      <c r="E1138" s="59"/>
      <c r="F1138" s="60"/>
      <c r="G1138" s="61"/>
      <c r="H1138" s="62"/>
      <c r="I1138" s="61"/>
      <c r="J1138" s="63"/>
      <c r="K1138" s="46">
        <f t="shared" si="204"/>
        <v>0</v>
      </c>
      <c r="L1138" s="47">
        <f t="shared" si="204"/>
        <v>0</v>
      </c>
      <c r="M1138" s="64"/>
      <c r="N1138" s="65"/>
      <c r="O1138" s="64"/>
      <c r="P1138" s="65"/>
      <c r="Q1138" s="66"/>
      <c r="R1138" s="67"/>
      <c r="S1138" s="66"/>
      <c r="T1138" s="67"/>
      <c r="U1138" s="46">
        <f t="shared" si="205"/>
        <v>0</v>
      </c>
      <c r="V1138" s="52">
        <f t="shared" si="205"/>
        <v>0</v>
      </c>
      <c r="W1138" s="53">
        <f t="shared" si="206"/>
        <v>0</v>
      </c>
      <c r="X1138" s="54">
        <f t="shared" si="207"/>
        <v>0</v>
      </c>
      <c r="Y1138" s="55">
        <f t="shared" si="208"/>
        <v>0</v>
      </c>
      <c r="Z1138" s="56"/>
    </row>
    <row r="1139" spans="1:26" s="2" customFormat="1" ht="71.25" customHeight="1" x14ac:dyDescent="0.25">
      <c r="A1139" s="57">
        <v>9</v>
      </c>
      <c r="B1139" s="58" t="s">
        <v>22</v>
      </c>
      <c r="C1139" s="162"/>
      <c r="D1139" s="164"/>
      <c r="E1139" s="59"/>
      <c r="F1139" s="60"/>
      <c r="G1139" s="61"/>
      <c r="H1139" s="62"/>
      <c r="I1139" s="61"/>
      <c r="J1139" s="63"/>
      <c r="K1139" s="46">
        <f t="shared" si="204"/>
        <v>0</v>
      </c>
      <c r="L1139" s="47">
        <f t="shared" si="204"/>
        <v>0</v>
      </c>
      <c r="M1139" s="64"/>
      <c r="N1139" s="65"/>
      <c r="O1139" s="64"/>
      <c r="P1139" s="65"/>
      <c r="Q1139" s="66"/>
      <c r="R1139" s="67"/>
      <c r="S1139" s="66"/>
      <c r="T1139" s="67"/>
      <c r="U1139" s="46">
        <f t="shared" si="205"/>
        <v>0</v>
      </c>
      <c r="V1139" s="52">
        <f t="shared" si="205"/>
        <v>0</v>
      </c>
      <c r="W1139" s="53">
        <f t="shared" si="206"/>
        <v>0</v>
      </c>
      <c r="X1139" s="54">
        <f t="shared" si="207"/>
        <v>0</v>
      </c>
      <c r="Y1139" s="55">
        <f t="shared" si="208"/>
        <v>0</v>
      </c>
      <c r="Z1139" s="56"/>
    </row>
    <row r="1140" spans="1:26" s="2" customFormat="1" ht="92.25" customHeight="1" x14ac:dyDescent="0.25">
      <c r="A1140" s="57">
        <v>10</v>
      </c>
      <c r="B1140" s="58" t="s">
        <v>23</v>
      </c>
      <c r="C1140" s="162"/>
      <c r="D1140" s="164"/>
      <c r="E1140" s="59"/>
      <c r="F1140" s="60"/>
      <c r="G1140" s="61"/>
      <c r="H1140" s="62"/>
      <c r="I1140" s="61"/>
      <c r="J1140" s="63"/>
      <c r="K1140" s="46">
        <f t="shared" si="204"/>
        <v>0</v>
      </c>
      <c r="L1140" s="47">
        <f t="shared" si="204"/>
        <v>0</v>
      </c>
      <c r="M1140" s="64"/>
      <c r="N1140" s="65"/>
      <c r="O1140" s="64"/>
      <c r="P1140" s="65"/>
      <c r="Q1140" s="66"/>
      <c r="R1140" s="67"/>
      <c r="S1140" s="66"/>
      <c r="T1140" s="67"/>
      <c r="U1140" s="46">
        <f t="shared" si="205"/>
        <v>0</v>
      </c>
      <c r="V1140" s="52">
        <f t="shared" si="205"/>
        <v>0</v>
      </c>
      <c r="W1140" s="53">
        <f t="shared" si="206"/>
        <v>0</v>
      </c>
      <c r="X1140" s="54">
        <f t="shared" si="207"/>
        <v>0</v>
      </c>
      <c r="Y1140" s="55">
        <f t="shared" si="208"/>
        <v>0</v>
      </c>
      <c r="Z1140" s="56"/>
    </row>
    <row r="1141" spans="1:26" s="2" customFormat="1" ht="153.75" customHeight="1" x14ac:dyDescent="0.25">
      <c r="A1141" s="57">
        <v>11</v>
      </c>
      <c r="B1141" s="58" t="s">
        <v>24</v>
      </c>
      <c r="C1141" s="162"/>
      <c r="D1141" s="164"/>
      <c r="E1141" s="59"/>
      <c r="F1141" s="60"/>
      <c r="G1141" s="61"/>
      <c r="H1141" s="62"/>
      <c r="I1141" s="61"/>
      <c r="J1141" s="63"/>
      <c r="K1141" s="46">
        <f t="shared" si="204"/>
        <v>0</v>
      </c>
      <c r="L1141" s="47">
        <f t="shared" si="204"/>
        <v>0</v>
      </c>
      <c r="M1141" s="64"/>
      <c r="N1141" s="65"/>
      <c r="O1141" s="64"/>
      <c r="P1141" s="65"/>
      <c r="Q1141" s="66"/>
      <c r="R1141" s="67"/>
      <c r="S1141" s="66"/>
      <c r="T1141" s="67"/>
      <c r="U1141" s="46">
        <f t="shared" si="205"/>
        <v>0</v>
      </c>
      <c r="V1141" s="52">
        <f t="shared" si="205"/>
        <v>0</v>
      </c>
      <c r="W1141" s="53">
        <f t="shared" si="206"/>
        <v>0</v>
      </c>
      <c r="X1141" s="54">
        <f t="shared" si="207"/>
        <v>0</v>
      </c>
      <c r="Y1141" s="55">
        <f t="shared" si="208"/>
        <v>0</v>
      </c>
      <c r="Z1141" s="56"/>
    </row>
    <row r="1142" spans="1:26" s="2" customFormat="1" ht="87" customHeight="1" x14ac:dyDescent="0.25">
      <c r="A1142" s="57">
        <v>12</v>
      </c>
      <c r="B1142" s="58" t="s">
        <v>27</v>
      </c>
      <c r="C1142" s="162"/>
      <c r="D1142" s="164"/>
      <c r="E1142" s="59"/>
      <c r="F1142" s="60"/>
      <c r="G1142" s="61"/>
      <c r="H1142" s="62"/>
      <c r="I1142" s="61"/>
      <c r="J1142" s="63"/>
      <c r="K1142" s="46">
        <f t="shared" si="204"/>
        <v>0</v>
      </c>
      <c r="L1142" s="47">
        <f t="shared" si="204"/>
        <v>0</v>
      </c>
      <c r="M1142" s="64"/>
      <c r="N1142" s="65"/>
      <c r="O1142" s="64"/>
      <c r="P1142" s="65"/>
      <c r="Q1142" s="66"/>
      <c r="R1142" s="67"/>
      <c r="S1142" s="66"/>
      <c r="T1142" s="67"/>
      <c r="U1142" s="46">
        <f t="shared" si="205"/>
        <v>0</v>
      </c>
      <c r="V1142" s="52">
        <f t="shared" si="205"/>
        <v>0</v>
      </c>
      <c r="W1142" s="53">
        <f t="shared" si="206"/>
        <v>0</v>
      </c>
      <c r="X1142" s="54">
        <f t="shared" si="207"/>
        <v>0</v>
      </c>
      <c r="Y1142" s="55">
        <f t="shared" si="208"/>
        <v>0</v>
      </c>
      <c r="Z1142" s="56"/>
    </row>
    <row r="1143" spans="1:26" s="2" customFormat="1" ht="62.25" customHeight="1" thickBot="1" x14ac:dyDescent="0.3">
      <c r="A1143" s="68">
        <v>13</v>
      </c>
      <c r="B1143" s="69" t="s">
        <v>25</v>
      </c>
      <c r="C1143" s="163"/>
      <c r="D1143" s="165"/>
      <c r="E1143" s="70"/>
      <c r="F1143" s="71"/>
      <c r="G1143" s="72"/>
      <c r="H1143" s="73"/>
      <c r="I1143" s="72"/>
      <c r="J1143" s="74"/>
      <c r="K1143" s="75">
        <f t="shared" si="204"/>
        <v>0</v>
      </c>
      <c r="L1143" s="76">
        <f t="shared" si="204"/>
        <v>0</v>
      </c>
      <c r="M1143" s="77"/>
      <c r="N1143" s="78"/>
      <c r="O1143" s="77"/>
      <c r="P1143" s="78"/>
      <c r="Q1143" s="79"/>
      <c r="R1143" s="80"/>
      <c r="S1143" s="79"/>
      <c r="T1143" s="80"/>
      <c r="U1143" s="46">
        <f t="shared" si="205"/>
        <v>0</v>
      </c>
      <c r="V1143" s="52">
        <f t="shared" si="205"/>
        <v>0</v>
      </c>
      <c r="W1143" s="53">
        <f t="shared" si="206"/>
        <v>0</v>
      </c>
      <c r="X1143" s="54">
        <f t="shared" si="207"/>
        <v>0</v>
      </c>
      <c r="Y1143" s="55">
        <f t="shared" si="208"/>
        <v>0</v>
      </c>
      <c r="Z1143" s="56"/>
    </row>
    <row r="1144" spans="1:26" s="2" customFormat="1" ht="29.25" customHeight="1" thickBot="1" x14ac:dyDescent="0.3">
      <c r="A1144" s="144" t="s">
        <v>47</v>
      </c>
      <c r="B1144" s="145"/>
      <c r="C1144" s="81">
        <f>C1131</f>
        <v>342491.63</v>
      </c>
      <c r="D1144" s="81">
        <f>D1131</f>
        <v>75543.88</v>
      </c>
      <c r="E1144" s="82">
        <f>SUM(E1131:E1143)</f>
        <v>4</v>
      </c>
      <c r="F1144" s="83">
        <f>SUM(F1131:F1143)</f>
        <v>141149.75</v>
      </c>
      <c r="G1144" s="82">
        <f>SUM(G1131:G1143)</f>
        <v>1</v>
      </c>
      <c r="H1144" s="83">
        <f>SUM(H1131:H1143)</f>
        <v>20246.5</v>
      </c>
      <c r="I1144" s="82">
        <f t="shared" ref="I1144:V1144" si="209">SUM(I1131:I1143)</f>
        <v>10</v>
      </c>
      <c r="J1144" s="83">
        <f t="shared" si="209"/>
        <v>322245.13</v>
      </c>
      <c r="K1144" s="82">
        <f t="shared" si="209"/>
        <v>11</v>
      </c>
      <c r="L1144" s="83">
        <f t="shared" si="209"/>
        <v>342491.63</v>
      </c>
      <c r="M1144" s="82">
        <f t="shared" si="209"/>
        <v>0</v>
      </c>
      <c r="N1144" s="84">
        <f t="shared" si="209"/>
        <v>0</v>
      </c>
      <c r="O1144" s="85">
        <f t="shared" si="209"/>
        <v>0</v>
      </c>
      <c r="P1144" s="86">
        <f t="shared" si="209"/>
        <v>0</v>
      </c>
      <c r="Q1144" s="85">
        <f t="shared" si="209"/>
        <v>1</v>
      </c>
      <c r="R1144" s="87">
        <f t="shared" si="209"/>
        <v>19900</v>
      </c>
      <c r="S1144" s="85">
        <f t="shared" si="209"/>
        <v>9</v>
      </c>
      <c r="T1144" s="87">
        <f t="shared" si="209"/>
        <v>247047.75</v>
      </c>
      <c r="U1144" s="85">
        <f t="shared" si="209"/>
        <v>10</v>
      </c>
      <c r="V1144" s="87">
        <f t="shared" si="209"/>
        <v>266947.75</v>
      </c>
      <c r="W1144" s="88">
        <f>IFERROR(R1144/H1144,0)</f>
        <v>0.98288593090163734</v>
      </c>
      <c r="X1144" s="89">
        <f t="shared" si="207"/>
        <v>0.76664541059162006</v>
      </c>
      <c r="Y1144" s="89">
        <f t="shared" si="208"/>
        <v>0.779428536691539</v>
      </c>
    </row>
    <row r="1145" spans="1:26" s="2" customFormat="1" ht="29.25" customHeight="1" thickBot="1" x14ac:dyDescent="0.45">
      <c r="A1145" s="90"/>
      <c r="B1145" s="90"/>
      <c r="C1145" s="91"/>
      <c r="D1145" s="91"/>
      <c r="E1145" s="92"/>
      <c r="F1145" s="91"/>
      <c r="G1145" s="92"/>
      <c r="H1145" s="93"/>
      <c r="I1145" s="94"/>
      <c r="J1145" s="93"/>
      <c r="K1145" s="95"/>
      <c r="L1145" s="93"/>
      <c r="M1145" s="94"/>
      <c r="N1145" s="93"/>
      <c r="O1145" s="94"/>
      <c r="P1145" s="93"/>
      <c r="Q1145" s="94"/>
      <c r="R1145" s="93"/>
      <c r="S1145" s="94"/>
      <c r="T1145" s="96" t="s">
        <v>48</v>
      </c>
      <c r="U1145" s="97">
        <v>4.2549000000000001</v>
      </c>
      <c r="V1145" s="98">
        <f>V1144/U1145</f>
        <v>62738.901031751622</v>
      </c>
      <c r="W1145" s="99"/>
      <c r="X1145" s="99"/>
      <c r="Y1145" s="100"/>
    </row>
    <row r="1146" spans="1:26" s="2" customFormat="1" ht="15.75" thickTop="1" x14ac:dyDescent="0.25">
      <c r="A1146" s="146" t="s">
        <v>96</v>
      </c>
      <c r="B1146" s="147"/>
      <c r="C1146" s="147"/>
      <c r="D1146" s="147"/>
      <c r="E1146" s="147"/>
      <c r="F1146" s="147"/>
      <c r="G1146" s="147"/>
      <c r="H1146" s="147"/>
      <c r="I1146" s="147"/>
      <c r="J1146" s="147"/>
      <c r="K1146" s="147"/>
      <c r="L1146" s="147"/>
      <c r="M1146" s="147"/>
      <c r="N1146" s="147"/>
      <c r="O1146" s="148"/>
      <c r="P1146" s="106"/>
      <c r="U1146" s="7"/>
    </row>
    <row r="1147" spans="1:26" s="2" customFormat="1" ht="18.75" x14ac:dyDescent="0.3">
      <c r="A1147" s="149"/>
      <c r="B1147" s="150"/>
      <c r="C1147" s="150"/>
      <c r="D1147" s="150"/>
      <c r="E1147" s="150"/>
      <c r="F1147" s="150"/>
      <c r="G1147" s="150"/>
      <c r="H1147" s="150"/>
      <c r="I1147" s="150"/>
      <c r="J1147" s="150"/>
      <c r="K1147" s="150"/>
      <c r="L1147" s="150"/>
      <c r="M1147" s="150"/>
      <c r="N1147" s="150"/>
      <c r="O1147" s="151"/>
      <c r="P1147" s="106"/>
      <c r="T1147" s="101"/>
      <c r="U1147" s="7"/>
    </row>
    <row r="1148" spans="1:26" s="2" customFormat="1" ht="15.75" x14ac:dyDescent="0.25">
      <c r="A1148" s="149"/>
      <c r="B1148" s="150"/>
      <c r="C1148" s="150"/>
      <c r="D1148" s="150"/>
      <c r="E1148" s="150"/>
      <c r="F1148" s="150"/>
      <c r="G1148" s="150"/>
      <c r="H1148" s="150"/>
      <c r="I1148" s="150"/>
      <c r="J1148" s="150"/>
      <c r="K1148" s="150"/>
      <c r="L1148" s="150"/>
      <c r="M1148" s="150"/>
      <c r="N1148" s="150"/>
      <c r="O1148" s="151"/>
      <c r="P1148" s="106"/>
      <c r="S1148" s="102"/>
      <c r="T1148" s="103"/>
      <c r="U1148" s="7"/>
    </row>
    <row r="1149" spans="1:26" s="2" customFormat="1" ht="15.75" x14ac:dyDescent="0.25">
      <c r="A1149" s="149"/>
      <c r="B1149" s="150"/>
      <c r="C1149" s="150"/>
      <c r="D1149" s="150"/>
      <c r="E1149" s="150"/>
      <c r="F1149" s="150"/>
      <c r="G1149" s="150"/>
      <c r="H1149" s="150"/>
      <c r="I1149" s="150"/>
      <c r="J1149" s="150"/>
      <c r="K1149" s="150"/>
      <c r="L1149" s="150"/>
      <c r="M1149" s="150"/>
      <c r="N1149" s="150"/>
      <c r="O1149" s="151"/>
      <c r="P1149" s="106"/>
      <c r="S1149" s="102"/>
      <c r="T1149" s="104"/>
      <c r="U1149" s="7"/>
    </row>
    <row r="1150" spans="1:26" s="2" customFormat="1" ht="15.75" x14ac:dyDescent="0.25">
      <c r="A1150" s="149"/>
      <c r="B1150" s="150"/>
      <c r="C1150" s="150"/>
      <c r="D1150" s="150"/>
      <c r="E1150" s="150"/>
      <c r="F1150" s="150"/>
      <c r="G1150" s="150"/>
      <c r="H1150" s="150"/>
      <c r="I1150" s="150"/>
      <c r="J1150" s="150"/>
      <c r="K1150" s="150"/>
      <c r="L1150" s="150"/>
      <c r="M1150" s="150"/>
      <c r="N1150" s="150"/>
      <c r="O1150" s="151"/>
      <c r="P1150" s="106"/>
      <c r="S1150" s="102"/>
      <c r="T1150" s="104"/>
      <c r="U1150" s="7"/>
    </row>
    <row r="1151" spans="1:26" s="2" customFormat="1" ht="15.75" x14ac:dyDescent="0.25">
      <c r="A1151" s="149"/>
      <c r="B1151" s="150"/>
      <c r="C1151" s="150"/>
      <c r="D1151" s="150"/>
      <c r="E1151" s="150"/>
      <c r="F1151" s="150"/>
      <c r="G1151" s="150"/>
      <c r="H1151" s="150"/>
      <c r="I1151" s="150"/>
      <c r="J1151" s="150"/>
      <c r="K1151" s="150"/>
      <c r="L1151" s="150"/>
      <c r="M1151" s="150"/>
      <c r="N1151" s="150"/>
      <c r="O1151" s="151"/>
      <c r="P1151" s="106"/>
      <c r="S1151" s="102"/>
      <c r="T1151" s="104"/>
      <c r="U1151" s="7"/>
    </row>
    <row r="1152" spans="1:26" s="2" customFormat="1" ht="15.75" x14ac:dyDescent="0.25">
      <c r="A1152" s="149"/>
      <c r="B1152" s="150"/>
      <c r="C1152" s="150"/>
      <c r="D1152" s="150"/>
      <c r="E1152" s="150"/>
      <c r="F1152" s="150"/>
      <c r="G1152" s="150"/>
      <c r="H1152" s="150"/>
      <c r="I1152" s="150"/>
      <c r="J1152" s="150"/>
      <c r="K1152" s="150"/>
      <c r="L1152" s="150"/>
      <c r="M1152" s="150"/>
      <c r="N1152" s="150"/>
      <c r="O1152" s="151"/>
      <c r="P1152" s="106"/>
      <c r="S1152" s="102"/>
      <c r="T1152" s="105"/>
      <c r="U1152" s="7"/>
    </row>
    <row r="1153" spans="1:38" s="2" customFormat="1" x14ac:dyDescent="0.25">
      <c r="A1153" s="149"/>
      <c r="B1153" s="150"/>
      <c r="C1153" s="150"/>
      <c r="D1153" s="150"/>
      <c r="E1153" s="150"/>
      <c r="F1153" s="150"/>
      <c r="G1153" s="150"/>
      <c r="H1153" s="150"/>
      <c r="I1153" s="150"/>
      <c r="J1153" s="150"/>
      <c r="K1153" s="150"/>
      <c r="L1153" s="150"/>
      <c r="M1153" s="150"/>
      <c r="N1153" s="150"/>
      <c r="O1153" s="151"/>
      <c r="P1153" s="106"/>
      <c r="U1153" s="7"/>
    </row>
    <row r="1154" spans="1:38" s="2" customFormat="1" ht="15.75" thickBot="1" x14ac:dyDescent="0.3">
      <c r="A1154" s="152"/>
      <c r="B1154" s="153"/>
      <c r="C1154" s="153"/>
      <c r="D1154" s="153"/>
      <c r="E1154" s="153"/>
      <c r="F1154" s="153"/>
      <c r="G1154" s="153"/>
      <c r="H1154" s="153"/>
      <c r="I1154" s="153"/>
      <c r="J1154" s="153"/>
      <c r="K1154" s="153"/>
      <c r="L1154" s="153"/>
      <c r="M1154" s="153"/>
      <c r="N1154" s="153"/>
      <c r="O1154" s="154"/>
      <c r="P1154" s="106"/>
      <c r="U1154" s="7"/>
    </row>
    <row r="1155" spans="1:38" s="2" customFormat="1" ht="15.75" thickTop="1" x14ac:dyDescent="0.25">
      <c r="E1155" s="1"/>
      <c r="F1155" s="1"/>
      <c r="K1155" s="7"/>
      <c r="U1155" s="7"/>
    </row>
    <row r="1158" spans="1:38" s="2" customFormat="1" ht="26.25" x14ac:dyDescent="0.4">
      <c r="A1158" s="12"/>
      <c r="B1158" s="13" t="s">
        <v>84</v>
      </c>
      <c r="C1158" s="14"/>
      <c r="D1158" s="14"/>
      <c r="E1158" s="15"/>
      <c r="F1158" s="16"/>
      <c r="G1158" s="14"/>
      <c r="H1158" s="17"/>
      <c r="I1158" s="18"/>
      <c r="J1158" s="17"/>
      <c r="K1158" s="18"/>
      <c r="L1158" s="17"/>
      <c r="M1158" s="18"/>
      <c r="N1158" s="17"/>
      <c r="O1158" s="14"/>
      <c r="P1158" s="17"/>
      <c r="Q1158" s="14"/>
      <c r="R1158" s="17"/>
      <c r="S1158" s="18"/>
      <c r="T1158" s="17"/>
      <c r="U1158" s="14"/>
      <c r="V1158" s="17"/>
      <c r="W1158" s="17"/>
      <c r="X1158" s="18"/>
      <c r="Y1158" s="17"/>
      <c r="Z1158" s="17"/>
      <c r="AA1158" s="18"/>
      <c r="AB1158" s="14"/>
      <c r="AC1158" s="14"/>
      <c r="AD1158" s="14"/>
      <c r="AE1158" s="14"/>
      <c r="AF1158" s="14"/>
      <c r="AG1158" s="18"/>
      <c r="AH1158" s="14"/>
      <c r="AI1158" s="14"/>
      <c r="AJ1158" s="14"/>
      <c r="AK1158" s="14"/>
      <c r="AL1158" s="14"/>
    </row>
    <row r="1159" spans="1:38" ht="15.75" thickBot="1" x14ac:dyDescent="0.3"/>
    <row r="1160" spans="1:38" s="2" customFormat="1" ht="52.5" customHeight="1" thickBot="1" x14ac:dyDescent="0.3">
      <c r="A1160" s="124" t="s">
        <v>3</v>
      </c>
      <c r="B1160" s="125"/>
      <c r="C1160" s="128" t="s">
        <v>32</v>
      </c>
      <c r="D1160" s="129"/>
      <c r="E1160" s="130" t="s">
        <v>0</v>
      </c>
      <c r="F1160" s="131"/>
      <c r="G1160" s="132" t="s">
        <v>1</v>
      </c>
      <c r="H1160" s="132"/>
      <c r="I1160" s="132"/>
      <c r="J1160" s="132"/>
      <c r="K1160" s="132"/>
      <c r="L1160" s="133"/>
      <c r="M1160" s="134" t="s">
        <v>33</v>
      </c>
      <c r="N1160" s="135"/>
      <c r="O1160" s="135"/>
      <c r="P1160" s="136"/>
      <c r="Q1160" s="137" t="s">
        <v>34</v>
      </c>
      <c r="R1160" s="138"/>
      <c r="S1160" s="138"/>
      <c r="T1160" s="138"/>
      <c r="U1160" s="138"/>
      <c r="V1160" s="139"/>
      <c r="W1160" s="107" t="s">
        <v>35</v>
      </c>
      <c r="X1160" s="108"/>
      <c r="Y1160" s="109"/>
    </row>
    <row r="1161" spans="1:38" s="2" customFormat="1" ht="52.5" customHeight="1" thickBot="1" x14ac:dyDescent="0.3">
      <c r="A1161" s="126"/>
      <c r="B1161" s="127"/>
      <c r="C1161" s="110" t="s">
        <v>36</v>
      </c>
      <c r="D1161" s="112" t="s">
        <v>37</v>
      </c>
      <c r="E1161" s="114" t="s">
        <v>4</v>
      </c>
      <c r="F1161" s="114" t="s">
        <v>5</v>
      </c>
      <c r="G1161" s="116" t="s">
        <v>6</v>
      </c>
      <c r="H1161" s="118" t="s">
        <v>7</v>
      </c>
      <c r="I1161" s="118" t="s">
        <v>8</v>
      </c>
      <c r="J1161" s="120" t="s">
        <v>9</v>
      </c>
      <c r="K1161" s="122" t="s">
        <v>2</v>
      </c>
      <c r="L1161" s="123"/>
      <c r="M1161" s="140" t="s">
        <v>38</v>
      </c>
      <c r="N1161" s="141"/>
      <c r="O1161" s="140" t="s">
        <v>39</v>
      </c>
      <c r="P1161" s="141"/>
      <c r="Q1161" s="142" t="s">
        <v>40</v>
      </c>
      <c r="R1161" s="143"/>
      <c r="S1161" s="138" t="s">
        <v>41</v>
      </c>
      <c r="T1161" s="139"/>
      <c r="U1161" s="137" t="s">
        <v>2</v>
      </c>
      <c r="V1161" s="139"/>
      <c r="W1161" s="155" t="s">
        <v>42</v>
      </c>
      <c r="X1161" s="157" t="s">
        <v>43</v>
      </c>
      <c r="Y1161" s="109" t="s">
        <v>44</v>
      </c>
    </row>
    <row r="1162" spans="1:38" s="2" customFormat="1" ht="139.5" customHeight="1" thickBot="1" x14ac:dyDescent="0.3">
      <c r="A1162" s="126"/>
      <c r="B1162" s="127"/>
      <c r="C1162" s="111"/>
      <c r="D1162" s="113"/>
      <c r="E1162" s="115"/>
      <c r="F1162" s="115"/>
      <c r="G1162" s="117"/>
      <c r="H1162" s="119"/>
      <c r="I1162" s="119"/>
      <c r="J1162" s="121"/>
      <c r="K1162" s="19" t="s">
        <v>10</v>
      </c>
      <c r="L1162" s="20" t="s">
        <v>11</v>
      </c>
      <c r="M1162" s="21" t="s">
        <v>12</v>
      </c>
      <c r="N1162" s="22" t="s">
        <v>13</v>
      </c>
      <c r="O1162" s="21" t="s">
        <v>14</v>
      </c>
      <c r="P1162" s="22" t="s">
        <v>15</v>
      </c>
      <c r="Q1162" s="23" t="s">
        <v>6</v>
      </c>
      <c r="R1162" s="24" t="s">
        <v>7</v>
      </c>
      <c r="S1162" s="25" t="s">
        <v>16</v>
      </c>
      <c r="T1162" s="26" t="s">
        <v>17</v>
      </c>
      <c r="U1162" s="27" t="s">
        <v>18</v>
      </c>
      <c r="V1162" s="28" t="s">
        <v>19</v>
      </c>
      <c r="W1162" s="156"/>
      <c r="X1162" s="158"/>
      <c r="Y1162" s="159"/>
    </row>
    <row r="1163" spans="1:38" s="2" customFormat="1" ht="38.25" customHeight="1" thickBot="1" x14ac:dyDescent="0.3">
      <c r="A1163" s="160">
        <v>1</v>
      </c>
      <c r="B1163" s="161"/>
      <c r="C1163" s="29">
        <v>2</v>
      </c>
      <c r="D1163" s="30">
        <v>3</v>
      </c>
      <c r="E1163" s="31">
        <v>4</v>
      </c>
      <c r="F1163" s="32">
        <v>5</v>
      </c>
      <c r="G1163" s="33">
        <v>6</v>
      </c>
      <c r="H1163" s="34">
        <v>7</v>
      </c>
      <c r="I1163" s="34">
        <v>8</v>
      </c>
      <c r="J1163" s="34">
        <v>9</v>
      </c>
      <c r="K1163" s="34">
        <v>10</v>
      </c>
      <c r="L1163" s="34">
        <v>11</v>
      </c>
      <c r="M1163" s="35">
        <v>12</v>
      </c>
      <c r="N1163" s="35">
        <v>13</v>
      </c>
      <c r="O1163" s="35">
        <v>14</v>
      </c>
      <c r="P1163" s="35">
        <v>15</v>
      </c>
      <c r="Q1163" s="36">
        <v>16</v>
      </c>
      <c r="R1163" s="36">
        <v>17</v>
      </c>
      <c r="S1163" s="36">
        <v>18</v>
      </c>
      <c r="T1163" s="36">
        <v>19</v>
      </c>
      <c r="U1163" s="36">
        <v>20</v>
      </c>
      <c r="V1163" s="36">
        <v>21</v>
      </c>
      <c r="W1163" s="37">
        <v>22</v>
      </c>
      <c r="X1163" s="37">
        <v>23</v>
      </c>
      <c r="Y1163" s="38">
        <v>24</v>
      </c>
    </row>
    <row r="1164" spans="1:38" s="2" customFormat="1" ht="108.75" customHeight="1" x14ac:dyDescent="0.25">
      <c r="A1164" s="39">
        <v>1</v>
      </c>
      <c r="B1164" s="40" t="s">
        <v>45</v>
      </c>
      <c r="C1164" s="162">
        <f>L1177</f>
        <v>760324.73</v>
      </c>
      <c r="D1164" s="164">
        <f>C1164-V1177</f>
        <v>76965.449999999953</v>
      </c>
      <c r="E1164" s="41"/>
      <c r="F1164" s="42"/>
      <c r="G1164" s="43"/>
      <c r="H1164" s="44"/>
      <c r="I1164" s="43"/>
      <c r="J1164" s="45"/>
      <c r="K1164" s="46">
        <f>G1164+I1164</f>
        <v>0</v>
      </c>
      <c r="L1164" s="47">
        <f>H1164+J1164</f>
        <v>0</v>
      </c>
      <c r="M1164" s="48"/>
      <c r="N1164" s="49"/>
      <c r="O1164" s="48"/>
      <c r="P1164" s="49"/>
      <c r="Q1164" s="50"/>
      <c r="R1164" s="51"/>
      <c r="S1164" s="50"/>
      <c r="T1164" s="51"/>
      <c r="U1164" s="46">
        <f>Q1164+S1164</f>
        <v>0</v>
      </c>
      <c r="V1164" s="52">
        <f>R1164+T1164</f>
        <v>0</v>
      </c>
      <c r="W1164" s="53">
        <f>IFERROR(R1164/H1164,0)</f>
        <v>0</v>
      </c>
      <c r="X1164" s="54">
        <f>IFERROR((T1164+P1164)/J1164,0)</f>
        <v>0</v>
      </c>
      <c r="Y1164" s="55">
        <f>IFERROR((V1164+P1164)/L1164,0)</f>
        <v>0</v>
      </c>
      <c r="Z1164" s="56"/>
    </row>
    <row r="1165" spans="1:38" s="2" customFormat="1" ht="87" customHeight="1" x14ac:dyDescent="0.25">
      <c r="A1165" s="57">
        <v>2</v>
      </c>
      <c r="B1165" s="58" t="s">
        <v>29</v>
      </c>
      <c r="C1165" s="162"/>
      <c r="D1165" s="164"/>
      <c r="E1165" s="59">
        <v>0</v>
      </c>
      <c r="F1165" s="60">
        <v>0</v>
      </c>
      <c r="G1165" s="61">
        <v>0</v>
      </c>
      <c r="H1165" s="62">
        <v>0</v>
      </c>
      <c r="I1165" s="61">
        <v>11</v>
      </c>
      <c r="J1165" s="63">
        <v>260242.36</v>
      </c>
      <c r="K1165" s="46">
        <f t="shared" ref="K1165:L1176" si="210">G1165+I1165</f>
        <v>11</v>
      </c>
      <c r="L1165" s="47">
        <f t="shared" si="210"/>
        <v>260242.36</v>
      </c>
      <c r="M1165" s="64">
        <v>0</v>
      </c>
      <c r="N1165" s="65">
        <v>0</v>
      </c>
      <c r="O1165" s="64">
        <v>0</v>
      </c>
      <c r="P1165" s="65">
        <v>0</v>
      </c>
      <c r="Q1165" s="66">
        <v>0</v>
      </c>
      <c r="R1165" s="67">
        <v>0</v>
      </c>
      <c r="S1165" s="66">
        <v>11</v>
      </c>
      <c r="T1165" s="67">
        <v>212223.43</v>
      </c>
      <c r="U1165" s="46">
        <f t="shared" ref="U1165:V1176" si="211">Q1165+S1165</f>
        <v>11</v>
      </c>
      <c r="V1165" s="52">
        <f>R1165+T1165</f>
        <v>212223.43</v>
      </c>
      <c r="W1165" s="53">
        <f t="shared" ref="W1165:W1176" si="212">IFERROR(R1165/H1165,0)</f>
        <v>0</v>
      </c>
      <c r="X1165" s="54">
        <f t="shared" ref="X1165:X1177" si="213">IFERROR((T1165+P1165)/J1165,0)</f>
        <v>0.81548380517299335</v>
      </c>
      <c r="Y1165" s="55">
        <f t="shared" ref="Y1165:Y1177" si="214">IFERROR((V1165+P1165)/L1165,0)</f>
        <v>0.81548380517299335</v>
      </c>
      <c r="Z1165" s="56"/>
    </row>
    <row r="1166" spans="1:38" s="2" customFormat="1" ht="85.5" customHeight="1" x14ac:dyDescent="0.25">
      <c r="A1166" s="57">
        <v>3</v>
      </c>
      <c r="B1166" s="58" t="s">
        <v>26</v>
      </c>
      <c r="C1166" s="162"/>
      <c r="D1166" s="164"/>
      <c r="E1166" s="59"/>
      <c r="F1166" s="60"/>
      <c r="G1166" s="61"/>
      <c r="H1166" s="62"/>
      <c r="I1166" s="61"/>
      <c r="J1166" s="63"/>
      <c r="K1166" s="46">
        <f t="shared" si="210"/>
        <v>0</v>
      </c>
      <c r="L1166" s="47">
        <f t="shared" si="210"/>
        <v>0</v>
      </c>
      <c r="M1166" s="64"/>
      <c r="N1166" s="65"/>
      <c r="O1166" s="64"/>
      <c r="P1166" s="65"/>
      <c r="Q1166" s="66"/>
      <c r="R1166" s="67"/>
      <c r="S1166" s="66"/>
      <c r="T1166" s="67"/>
      <c r="U1166" s="46">
        <f t="shared" si="211"/>
        <v>0</v>
      </c>
      <c r="V1166" s="52">
        <f t="shared" si="211"/>
        <v>0</v>
      </c>
      <c r="W1166" s="53">
        <f t="shared" si="212"/>
        <v>0</v>
      </c>
      <c r="X1166" s="54">
        <f t="shared" si="213"/>
        <v>0</v>
      </c>
      <c r="Y1166" s="55">
        <f t="shared" si="214"/>
        <v>0</v>
      </c>
      <c r="Z1166" s="56"/>
    </row>
    <row r="1167" spans="1:38" s="2" customFormat="1" ht="137.25" customHeight="1" x14ac:dyDescent="0.25">
      <c r="A1167" s="57">
        <v>4</v>
      </c>
      <c r="B1167" s="58" t="s">
        <v>20</v>
      </c>
      <c r="C1167" s="162"/>
      <c r="D1167" s="164"/>
      <c r="E1167" s="59"/>
      <c r="F1167" s="60"/>
      <c r="G1167" s="61"/>
      <c r="H1167" s="62"/>
      <c r="I1167" s="61"/>
      <c r="J1167" s="63"/>
      <c r="K1167" s="46">
        <f t="shared" si="210"/>
        <v>0</v>
      </c>
      <c r="L1167" s="47">
        <f t="shared" si="210"/>
        <v>0</v>
      </c>
      <c r="M1167" s="64"/>
      <c r="N1167" s="65"/>
      <c r="O1167" s="64"/>
      <c r="P1167" s="65"/>
      <c r="Q1167" s="66"/>
      <c r="R1167" s="67"/>
      <c r="S1167" s="66"/>
      <c r="T1167" s="67"/>
      <c r="U1167" s="46">
        <f t="shared" si="211"/>
        <v>0</v>
      </c>
      <c r="V1167" s="52">
        <f t="shared" si="211"/>
        <v>0</v>
      </c>
      <c r="W1167" s="53">
        <f t="shared" si="212"/>
        <v>0</v>
      </c>
      <c r="X1167" s="54">
        <f t="shared" si="213"/>
        <v>0</v>
      </c>
      <c r="Y1167" s="55">
        <f t="shared" si="214"/>
        <v>0</v>
      </c>
      <c r="Z1167" s="56"/>
    </row>
    <row r="1168" spans="1:38" s="2" customFormat="1" ht="171.75" customHeight="1" x14ac:dyDescent="0.25">
      <c r="A1168" s="57">
        <v>5</v>
      </c>
      <c r="B1168" s="58" t="s">
        <v>30</v>
      </c>
      <c r="C1168" s="162"/>
      <c r="D1168" s="164"/>
      <c r="E1168" s="59">
        <v>10</v>
      </c>
      <c r="F1168" s="60">
        <v>426342.77</v>
      </c>
      <c r="G1168" s="61">
        <v>5</v>
      </c>
      <c r="H1168" s="62">
        <v>199900.37</v>
      </c>
      <c r="I1168" s="61">
        <v>6</v>
      </c>
      <c r="J1168" s="63">
        <v>300182</v>
      </c>
      <c r="K1168" s="46">
        <f t="shared" si="210"/>
        <v>11</v>
      </c>
      <c r="L1168" s="47">
        <f t="shared" si="210"/>
        <v>500082.37</v>
      </c>
      <c r="M1168" s="64">
        <v>0</v>
      </c>
      <c r="N1168" s="65">
        <v>0</v>
      </c>
      <c r="O1168" s="64">
        <v>0</v>
      </c>
      <c r="P1168" s="65">
        <v>0</v>
      </c>
      <c r="Q1168" s="66">
        <v>5</v>
      </c>
      <c r="R1168" s="67">
        <v>195399.88</v>
      </c>
      <c r="S1168" s="66">
        <v>6</v>
      </c>
      <c r="T1168" s="67">
        <v>275735.96999999997</v>
      </c>
      <c r="U1168" s="46">
        <f t="shared" si="211"/>
        <v>11</v>
      </c>
      <c r="V1168" s="52">
        <f t="shared" si="211"/>
        <v>471135.85</v>
      </c>
      <c r="W1168" s="53">
        <f t="shared" si="212"/>
        <v>0.97748633481768943</v>
      </c>
      <c r="X1168" s="54">
        <f t="shared" si="213"/>
        <v>0.91856263866587595</v>
      </c>
      <c r="Y1168" s="55">
        <f t="shared" si="214"/>
        <v>0.94211649572849365</v>
      </c>
      <c r="Z1168" s="56"/>
    </row>
    <row r="1169" spans="1:26" s="2" customFormat="1" ht="116.25" customHeight="1" x14ac:dyDescent="0.25">
      <c r="A1169" s="57">
        <v>6</v>
      </c>
      <c r="B1169" s="58" t="s">
        <v>21</v>
      </c>
      <c r="C1169" s="162"/>
      <c r="D1169" s="164"/>
      <c r="E1169" s="59"/>
      <c r="F1169" s="60"/>
      <c r="G1169" s="61"/>
      <c r="H1169" s="62"/>
      <c r="I1169" s="61"/>
      <c r="J1169" s="63"/>
      <c r="K1169" s="46">
        <f t="shared" si="210"/>
        <v>0</v>
      </c>
      <c r="L1169" s="47">
        <f t="shared" si="210"/>
        <v>0</v>
      </c>
      <c r="M1169" s="64"/>
      <c r="N1169" s="65"/>
      <c r="O1169" s="64"/>
      <c r="P1169" s="65"/>
      <c r="Q1169" s="66"/>
      <c r="R1169" s="67"/>
      <c r="S1169" s="66"/>
      <c r="T1169" s="67"/>
      <c r="U1169" s="46">
        <f t="shared" si="211"/>
        <v>0</v>
      </c>
      <c r="V1169" s="52">
        <f t="shared" si="211"/>
        <v>0</v>
      </c>
      <c r="W1169" s="53">
        <f t="shared" si="212"/>
        <v>0</v>
      </c>
      <c r="X1169" s="54">
        <f t="shared" si="213"/>
        <v>0</v>
      </c>
      <c r="Y1169" s="55">
        <f t="shared" si="214"/>
        <v>0</v>
      </c>
      <c r="Z1169" s="56"/>
    </row>
    <row r="1170" spans="1:26" s="2" customFormat="1" ht="65.25" customHeight="1" x14ac:dyDescent="0.25">
      <c r="A1170" s="57">
        <v>7</v>
      </c>
      <c r="B1170" s="58" t="s">
        <v>28</v>
      </c>
      <c r="C1170" s="162"/>
      <c r="D1170" s="164"/>
      <c r="E1170" s="59"/>
      <c r="F1170" s="60"/>
      <c r="G1170" s="61"/>
      <c r="H1170" s="62"/>
      <c r="I1170" s="61"/>
      <c r="J1170" s="63"/>
      <c r="K1170" s="46">
        <f t="shared" si="210"/>
        <v>0</v>
      </c>
      <c r="L1170" s="47">
        <f t="shared" si="210"/>
        <v>0</v>
      </c>
      <c r="M1170" s="64"/>
      <c r="N1170" s="65"/>
      <c r="O1170" s="64"/>
      <c r="P1170" s="65"/>
      <c r="Q1170" s="66"/>
      <c r="R1170" s="67"/>
      <c r="S1170" s="66"/>
      <c r="T1170" s="67"/>
      <c r="U1170" s="46">
        <f t="shared" si="211"/>
        <v>0</v>
      </c>
      <c r="V1170" s="52">
        <f t="shared" si="211"/>
        <v>0</v>
      </c>
      <c r="W1170" s="53">
        <f t="shared" si="212"/>
        <v>0</v>
      </c>
      <c r="X1170" s="54">
        <f t="shared" si="213"/>
        <v>0</v>
      </c>
      <c r="Y1170" s="55">
        <f t="shared" si="214"/>
        <v>0</v>
      </c>
      <c r="Z1170" s="56"/>
    </row>
    <row r="1171" spans="1:26" s="2" customFormat="1" ht="59.25" customHeight="1" x14ac:dyDescent="0.25">
      <c r="A1171" s="57">
        <v>8</v>
      </c>
      <c r="B1171" s="58" t="s">
        <v>46</v>
      </c>
      <c r="C1171" s="162"/>
      <c r="D1171" s="164"/>
      <c r="E1171" s="59"/>
      <c r="F1171" s="60"/>
      <c r="G1171" s="61"/>
      <c r="H1171" s="62"/>
      <c r="I1171" s="61"/>
      <c r="J1171" s="63"/>
      <c r="K1171" s="46">
        <f t="shared" si="210"/>
        <v>0</v>
      </c>
      <c r="L1171" s="47">
        <f t="shared" si="210"/>
        <v>0</v>
      </c>
      <c r="M1171" s="64"/>
      <c r="N1171" s="65"/>
      <c r="O1171" s="64"/>
      <c r="P1171" s="65"/>
      <c r="Q1171" s="66"/>
      <c r="R1171" s="67"/>
      <c r="S1171" s="66"/>
      <c r="T1171" s="67"/>
      <c r="U1171" s="46">
        <f t="shared" si="211"/>
        <v>0</v>
      </c>
      <c r="V1171" s="52">
        <f t="shared" si="211"/>
        <v>0</v>
      </c>
      <c r="W1171" s="53">
        <f t="shared" si="212"/>
        <v>0</v>
      </c>
      <c r="X1171" s="54">
        <f t="shared" si="213"/>
        <v>0</v>
      </c>
      <c r="Y1171" s="55">
        <f t="shared" si="214"/>
        <v>0</v>
      </c>
      <c r="Z1171" s="56"/>
    </row>
    <row r="1172" spans="1:26" s="2" customFormat="1" ht="71.25" customHeight="1" x14ac:dyDescent="0.25">
      <c r="A1172" s="57">
        <v>9</v>
      </c>
      <c r="B1172" s="58" t="s">
        <v>22</v>
      </c>
      <c r="C1172" s="162"/>
      <c r="D1172" s="164"/>
      <c r="E1172" s="59"/>
      <c r="F1172" s="60"/>
      <c r="G1172" s="61"/>
      <c r="H1172" s="62"/>
      <c r="I1172" s="61"/>
      <c r="J1172" s="63"/>
      <c r="K1172" s="46">
        <f t="shared" si="210"/>
        <v>0</v>
      </c>
      <c r="L1172" s="47">
        <f t="shared" si="210"/>
        <v>0</v>
      </c>
      <c r="M1172" s="64"/>
      <c r="N1172" s="65"/>
      <c r="O1172" s="64"/>
      <c r="P1172" s="65"/>
      <c r="Q1172" s="66"/>
      <c r="R1172" s="67"/>
      <c r="S1172" s="66"/>
      <c r="T1172" s="67"/>
      <c r="U1172" s="46">
        <f t="shared" si="211"/>
        <v>0</v>
      </c>
      <c r="V1172" s="52">
        <f t="shared" si="211"/>
        <v>0</v>
      </c>
      <c r="W1172" s="53">
        <f t="shared" si="212"/>
        <v>0</v>
      </c>
      <c r="X1172" s="54">
        <f t="shared" si="213"/>
        <v>0</v>
      </c>
      <c r="Y1172" s="55">
        <f t="shared" si="214"/>
        <v>0</v>
      </c>
      <c r="Z1172" s="56"/>
    </row>
    <row r="1173" spans="1:26" s="2" customFormat="1" ht="92.25" customHeight="1" x14ac:dyDescent="0.25">
      <c r="A1173" s="57">
        <v>10</v>
      </c>
      <c r="B1173" s="58" t="s">
        <v>23</v>
      </c>
      <c r="C1173" s="162"/>
      <c r="D1173" s="164"/>
      <c r="E1173" s="59"/>
      <c r="F1173" s="60"/>
      <c r="G1173" s="61"/>
      <c r="H1173" s="62"/>
      <c r="I1173" s="61"/>
      <c r="J1173" s="63"/>
      <c r="K1173" s="46">
        <f t="shared" si="210"/>
        <v>0</v>
      </c>
      <c r="L1173" s="47">
        <f t="shared" si="210"/>
        <v>0</v>
      </c>
      <c r="M1173" s="64"/>
      <c r="N1173" s="65"/>
      <c r="O1173" s="64"/>
      <c r="P1173" s="65"/>
      <c r="Q1173" s="66"/>
      <c r="R1173" s="67"/>
      <c r="S1173" s="66"/>
      <c r="T1173" s="67"/>
      <c r="U1173" s="46">
        <f t="shared" si="211"/>
        <v>0</v>
      </c>
      <c r="V1173" s="52">
        <f t="shared" si="211"/>
        <v>0</v>
      </c>
      <c r="W1173" s="53">
        <f t="shared" si="212"/>
        <v>0</v>
      </c>
      <c r="X1173" s="54">
        <f t="shared" si="213"/>
        <v>0</v>
      </c>
      <c r="Y1173" s="55">
        <f t="shared" si="214"/>
        <v>0</v>
      </c>
      <c r="Z1173" s="56"/>
    </row>
    <row r="1174" spans="1:26" s="2" customFormat="1" ht="153.75" customHeight="1" x14ac:dyDescent="0.25">
      <c r="A1174" s="57">
        <v>11</v>
      </c>
      <c r="B1174" s="58" t="s">
        <v>24</v>
      </c>
      <c r="C1174" s="162"/>
      <c r="D1174" s="164"/>
      <c r="E1174" s="59"/>
      <c r="F1174" s="60"/>
      <c r="G1174" s="61"/>
      <c r="H1174" s="62"/>
      <c r="I1174" s="61"/>
      <c r="J1174" s="63"/>
      <c r="K1174" s="46">
        <f t="shared" si="210"/>
        <v>0</v>
      </c>
      <c r="L1174" s="47">
        <f t="shared" si="210"/>
        <v>0</v>
      </c>
      <c r="M1174" s="64"/>
      <c r="N1174" s="65"/>
      <c r="O1174" s="64"/>
      <c r="P1174" s="65"/>
      <c r="Q1174" s="66"/>
      <c r="R1174" s="67"/>
      <c r="S1174" s="66"/>
      <c r="T1174" s="67"/>
      <c r="U1174" s="46">
        <f t="shared" si="211"/>
        <v>0</v>
      </c>
      <c r="V1174" s="52">
        <f t="shared" si="211"/>
        <v>0</v>
      </c>
      <c r="W1174" s="53">
        <f t="shared" si="212"/>
        <v>0</v>
      </c>
      <c r="X1174" s="54">
        <f t="shared" si="213"/>
        <v>0</v>
      </c>
      <c r="Y1174" s="55">
        <f t="shared" si="214"/>
        <v>0</v>
      </c>
      <c r="Z1174" s="56"/>
    </row>
    <row r="1175" spans="1:26" s="2" customFormat="1" ht="87" customHeight="1" x14ac:dyDescent="0.25">
      <c r="A1175" s="57">
        <v>12</v>
      </c>
      <c r="B1175" s="58" t="s">
        <v>27</v>
      </c>
      <c r="C1175" s="162"/>
      <c r="D1175" s="164"/>
      <c r="E1175" s="59"/>
      <c r="F1175" s="60"/>
      <c r="G1175" s="61"/>
      <c r="H1175" s="62"/>
      <c r="I1175" s="61"/>
      <c r="J1175" s="63"/>
      <c r="K1175" s="46">
        <f t="shared" si="210"/>
        <v>0</v>
      </c>
      <c r="L1175" s="47">
        <f t="shared" si="210"/>
        <v>0</v>
      </c>
      <c r="M1175" s="64"/>
      <c r="N1175" s="65"/>
      <c r="O1175" s="64"/>
      <c r="P1175" s="65"/>
      <c r="Q1175" s="66"/>
      <c r="R1175" s="67"/>
      <c r="S1175" s="66"/>
      <c r="T1175" s="67"/>
      <c r="U1175" s="46">
        <f t="shared" si="211"/>
        <v>0</v>
      </c>
      <c r="V1175" s="52">
        <f t="shared" si="211"/>
        <v>0</v>
      </c>
      <c r="W1175" s="53">
        <f t="shared" si="212"/>
        <v>0</v>
      </c>
      <c r="X1175" s="54">
        <f t="shared" si="213"/>
        <v>0</v>
      </c>
      <c r="Y1175" s="55">
        <f t="shared" si="214"/>
        <v>0</v>
      </c>
      <c r="Z1175" s="56"/>
    </row>
    <row r="1176" spans="1:26" s="2" customFormat="1" ht="62.25" customHeight="1" thickBot="1" x14ac:dyDescent="0.3">
      <c r="A1176" s="68">
        <v>13</v>
      </c>
      <c r="B1176" s="69" t="s">
        <v>25</v>
      </c>
      <c r="C1176" s="163"/>
      <c r="D1176" s="165"/>
      <c r="E1176" s="70"/>
      <c r="F1176" s="71"/>
      <c r="G1176" s="72"/>
      <c r="H1176" s="73"/>
      <c r="I1176" s="72"/>
      <c r="J1176" s="74"/>
      <c r="K1176" s="75">
        <f t="shared" si="210"/>
        <v>0</v>
      </c>
      <c r="L1176" s="76">
        <f t="shared" si="210"/>
        <v>0</v>
      </c>
      <c r="M1176" s="77"/>
      <c r="N1176" s="78"/>
      <c r="O1176" s="77"/>
      <c r="P1176" s="78"/>
      <c r="Q1176" s="79"/>
      <c r="R1176" s="80"/>
      <c r="S1176" s="79"/>
      <c r="T1176" s="80"/>
      <c r="U1176" s="46">
        <f t="shared" si="211"/>
        <v>0</v>
      </c>
      <c r="V1176" s="52">
        <f t="shared" si="211"/>
        <v>0</v>
      </c>
      <c r="W1176" s="53">
        <f t="shared" si="212"/>
        <v>0</v>
      </c>
      <c r="X1176" s="54">
        <f t="shared" si="213"/>
        <v>0</v>
      </c>
      <c r="Y1176" s="55">
        <f t="shared" si="214"/>
        <v>0</v>
      </c>
      <c r="Z1176" s="56"/>
    </row>
    <row r="1177" spans="1:26" s="2" customFormat="1" ht="29.25" customHeight="1" thickBot="1" x14ac:dyDescent="0.3">
      <c r="A1177" s="144" t="s">
        <v>47</v>
      </c>
      <c r="B1177" s="145"/>
      <c r="C1177" s="81">
        <f>C1164</f>
        <v>760324.73</v>
      </c>
      <c r="D1177" s="81">
        <f>D1164</f>
        <v>76965.449999999953</v>
      </c>
      <c r="E1177" s="82">
        <f>SUM(E1164:E1176)</f>
        <v>10</v>
      </c>
      <c r="F1177" s="83">
        <f>SUM(F1164:F1176)</f>
        <v>426342.77</v>
      </c>
      <c r="G1177" s="82">
        <f>SUM(G1164:G1176)</f>
        <v>5</v>
      </c>
      <c r="H1177" s="83">
        <f>SUM(H1164:H1176)</f>
        <v>199900.37</v>
      </c>
      <c r="I1177" s="82">
        <f t="shared" ref="I1177:V1177" si="215">SUM(I1164:I1176)</f>
        <v>17</v>
      </c>
      <c r="J1177" s="83">
        <f t="shared" si="215"/>
        <v>560424.36</v>
      </c>
      <c r="K1177" s="82">
        <f t="shared" si="215"/>
        <v>22</v>
      </c>
      <c r="L1177" s="83">
        <f t="shared" si="215"/>
        <v>760324.73</v>
      </c>
      <c r="M1177" s="82">
        <f t="shared" si="215"/>
        <v>0</v>
      </c>
      <c r="N1177" s="84">
        <f t="shared" si="215"/>
        <v>0</v>
      </c>
      <c r="O1177" s="85">
        <f t="shared" si="215"/>
        <v>0</v>
      </c>
      <c r="P1177" s="86">
        <f t="shared" si="215"/>
        <v>0</v>
      </c>
      <c r="Q1177" s="85">
        <f t="shared" si="215"/>
        <v>5</v>
      </c>
      <c r="R1177" s="87">
        <f t="shared" si="215"/>
        <v>195399.88</v>
      </c>
      <c r="S1177" s="85">
        <f t="shared" si="215"/>
        <v>17</v>
      </c>
      <c r="T1177" s="87">
        <f t="shared" si="215"/>
        <v>487959.39999999997</v>
      </c>
      <c r="U1177" s="85">
        <f t="shared" si="215"/>
        <v>22</v>
      </c>
      <c r="V1177" s="87">
        <f t="shared" si="215"/>
        <v>683359.28</v>
      </c>
      <c r="W1177" s="88">
        <f>IFERROR(R1177/H1177,0)</f>
        <v>0.97748633481768943</v>
      </c>
      <c r="X1177" s="89">
        <f t="shared" si="213"/>
        <v>0.8706962702335066</v>
      </c>
      <c r="Y1177" s="89">
        <f t="shared" si="214"/>
        <v>0.89877292298515665</v>
      </c>
    </row>
    <row r="1178" spans="1:26" s="2" customFormat="1" ht="29.25" customHeight="1" thickBot="1" x14ac:dyDescent="0.45">
      <c r="A1178" s="90"/>
      <c r="B1178" s="90"/>
      <c r="C1178" s="91"/>
      <c r="D1178" s="91"/>
      <c r="E1178" s="92"/>
      <c r="F1178" s="91"/>
      <c r="G1178" s="92"/>
      <c r="H1178" s="93"/>
      <c r="I1178" s="94"/>
      <c r="J1178" s="93"/>
      <c r="K1178" s="95"/>
      <c r="L1178" s="93"/>
      <c r="M1178" s="94"/>
      <c r="N1178" s="93"/>
      <c r="O1178" s="94"/>
      <c r="P1178" s="93"/>
      <c r="Q1178" s="94"/>
      <c r="R1178" s="93"/>
      <c r="S1178" s="94"/>
      <c r="T1178" s="96" t="s">
        <v>48</v>
      </c>
      <c r="U1178" s="97">
        <v>4.2549000000000001</v>
      </c>
      <c r="V1178" s="98">
        <f>V1177/U1178</f>
        <v>160605.2504171661</v>
      </c>
      <c r="W1178" s="99"/>
      <c r="X1178" s="99"/>
      <c r="Y1178" s="100"/>
    </row>
    <row r="1179" spans="1:26" s="2" customFormat="1" ht="15.75" thickTop="1" x14ac:dyDescent="0.25">
      <c r="A1179" s="146" t="s">
        <v>49</v>
      </c>
      <c r="B1179" s="147"/>
      <c r="C1179" s="147"/>
      <c r="D1179" s="147"/>
      <c r="E1179" s="147"/>
      <c r="F1179" s="147"/>
      <c r="G1179" s="147"/>
      <c r="H1179" s="147"/>
      <c r="I1179" s="147"/>
      <c r="J1179" s="147"/>
      <c r="K1179" s="147"/>
      <c r="L1179" s="147"/>
      <c r="M1179" s="147"/>
      <c r="N1179" s="147"/>
      <c r="O1179" s="148"/>
      <c r="P1179" s="106"/>
      <c r="U1179" s="7"/>
    </row>
    <row r="1180" spans="1:26" s="2" customFormat="1" ht="18.75" x14ac:dyDescent="0.3">
      <c r="A1180" s="149"/>
      <c r="B1180" s="150"/>
      <c r="C1180" s="150"/>
      <c r="D1180" s="150"/>
      <c r="E1180" s="150"/>
      <c r="F1180" s="150"/>
      <c r="G1180" s="150"/>
      <c r="H1180" s="150"/>
      <c r="I1180" s="150"/>
      <c r="J1180" s="150"/>
      <c r="K1180" s="150"/>
      <c r="L1180" s="150"/>
      <c r="M1180" s="150"/>
      <c r="N1180" s="150"/>
      <c r="O1180" s="151"/>
      <c r="P1180" s="106"/>
      <c r="T1180" s="101"/>
      <c r="U1180" s="7"/>
    </row>
    <row r="1181" spans="1:26" s="2" customFormat="1" ht="15.75" x14ac:dyDescent="0.25">
      <c r="A1181" s="149"/>
      <c r="B1181" s="150"/>
      <c r="C1181" s="150"/>
      <c r="D1181" s="150"/>
      <c r="E1181" s="150"/>
      <c r="F1181" s="150"/>
      <c r="G1181" s="150"/>
      <c r="H1181" s="150"/>
      <c r="I1181" s="150"/>
      <c r="J1181" s="150"/>
      <c r="K1181" s="150"/>
      <c r="L1181" s="150"/>
      <c r="M1181" s="150"/>
      <c r="N1181" s="150"/>
      <c r="O1181" s="151"/>
      <c r="P1181" s="106"/>
      <c r="S1181" s="102"/>
      <c r="T1181" s="103"/>
      <c r="U1181" s="7"/>
    </row>
    <row r="1182" spans="1:26" s="2" customFormat="1" ht="15.75" x14ac:dyDescent="0.25">
      <c r="A1182" s="149"/>
      <c r="B1182" s="150"/>
      <c r="C1182" s="150"/>
      <c r="D1182" s="150"/>
      <c r="E1182" s="150"/>
      <c r="F1182" s="150"/>
      <c r="G1182" s="150"/>
      <c r="H1182" s="150"/>
      <c r="I1182" s="150"/>
      <c r="J1182" s="150"/>
      <c r="K1182" s="150"/>
      <c r="L1182" s="150"/>
      <c r="M1182" s="150"/>
      <c r="N1182" s="150"/>
      <c r="O1182" s="151"/>
      <c r="P1182" s="106"/>
      <c r="S1182" s="102"/>
      <c r="T1182" s="104"/>
      <c r="U1182" s="7"/>
    </row>
    <row r="1183" spans="1:26" s="2" customFormat="1" ht="15.75" x14ac:dyDescent="0.25">
      <c r="A1183" s="149"/>
      <c r="B1183" s="150"/>
      <c r="C1183" s="150"/>
      <c r="D1183" s="150"/>
      <c r="E1183" s="150"/>
      <c r="F1183" s="150"/>
      <c r="G1183" s="150"/>
      <c r="H1183" s="150"/>
      <c r="I1183" s="150"/>
      <c r="J1183" s="150"/>
      <c r="K1183" s="150"/>
      <c r="L1183" s="150"/>
      <c r="M1183" s="150"/>
      <c r="N1183" s="150"/>
      <c r="O1183" s="151"/>
      <c r="P1183" s="106"/>
      <c r="S1183" s="102"/>
      <c r="T1183" s="104"/>
      <c r="U1183" s="7"/>
    </row>
    <row r="1184" spans="1:26" s="2" customFormat="1" ht="15.75" x14ac:dyDescent="0.25">
      <c r="A1184" s="149"/>
      <c r="B1184" s="150"/>
      <c r="C1184" s="150"/>
      <c r="D1184" s="150"/>
      <c r="E1184" s="150"/>
      <c r="F1184" s="150"/>
      <c r="G1184" s="150"/>
      <c r="H1184" s="150"/>
      <c r="I1184" s="150"/>
      <c r="J1184" s="150"/>
      <c r="K1184" s="150"/>
      <c r="L1184" s="150"/>
      <c r="M1184" s="150"/>
      <c r="N1184" s="150"/>
      <c r="O1184" s="151"/>
      <c r="P1184" s="106"/>
      <c r="S1184" s="102"/>
      <c r="T1184" s="104"/>
      <c r="U1184" s="7"/>
    </row>
    <row r="1185" spans="1:38" s="2" customFormat="1" ht="15.75" x14ac:dyDescent="0.25">
      <c r="A1185" s="149"/>
      <c r="B1185" s="150"/>
      <c r="C1185" s="150"/>
      <c r="D1185" s="150"/>
      <c r="E1185" s="150"/>
      <c r="F1185" s="150"/>
      <c r="G1185" s="150"/>
      <c r="H1185" s="150"/>
      <c r="I1185" s="150"/>
      <c r="J1185" s="150"/>
      <c r="K1185" s="150"/>
      <c r="L1185" s="150"/>
      <c r="M1185" s="150"/>
      <c r="N1185" s="150"/>
      <c r="O1185" s="151"/>
      <c r="P1185" s="106"/>
      <c r="S1185" s="102"/>
      <c r="T1185" s="105"/>
      <c r="U1185" s="7"/>
    </row>
    <row r="1186" spans="1:38" s="2" customFormat="1" x14ac:dyDescent="0.25">
      <c r="A1186" s="149"/>
      <c r="B1186" s="150"/>
      <c r="C1186" s="150"/>
      <c r="D1186" s="150"/>
      <c r="E1186" s="150"/>
      <c r="F1186" s="150"/>
      <c r="G1186" s="150"/>
      <c r="H1186" s="150"/>
      <c r="I1186" s="150"/>
      <c r="J1186" s="150"/>
      <c r="K1186" s="150"/>
      <c r="L1186" s="150"/>
      <c r="M1186" s="150"/>
      <c r="N1186" s="150"/>
      <c r="O1186" s="151"/>
      <c r="P1186" s="106"/>
      <c r="U1186" s="7"/>
    </row>
    <row r="1187" spans="1:38" s="2" customFormat="1" ht="15.75" thickBot="1" x14ac:dyDescent="0.3">
      <c r="A1187" s="152"/>
      <c r="B1187" s="153"/>
      <c r="C1187" s="153"/>
      <c r="D1187" s="153"/>
      <c r="E1187" s="153"/>
      <c r="F1187" s="153"/>
      <c r="G1187" s="153"/>
      <c r="H1187" s="153"/>
      <c r="I1187" s="153"/>
      <c r="J1187" s="153"/>
      <c r="K1187" s="153"/>
      <c r="L1187" s="153"/>
      <c r="M1187" s="153"/>
      <c r="N1187" s="153"/>
      <c r="O1187" s="154"/>
      <c r="P1187" s="106"/>
      <c r="U1187" s="7"/>
    </row>
    <row r="1188" spans="1:38" s="2" customFormat="1" ht="15.75" thickTop="1" x14ac:dyDescent="0.25">
      <c r="E1188" s="1"/>
      <c r="F1188" s="1"/>
      <c r="K1188" s="7"/>
      <c r="U1188" s="7"/>
    </row>
    <row r="1191" spans="1:38" s="2" customFormat="1" ht="26.25" x14ac:dyDescent="0.4">
      <c r="A1191" s="12"/>
      <c r="B1191" s="13" t="s">
        <v>85</v>
      </c>
      <c r="C1191" s="14"/>
      <c r="D1191" s="14"/>
      <c r="E1191" s="15"/>
      <c r="F1191" s="16"/>
      <c r="G1191" s="14"/>
      <c r="H1191" s="17"/>
      <c r="I1191" s="18"/>
      <c r="J1191" s="17"/>
      <c r="K1191" s="18"/>
      <c r="L1191" s="17"/>
      <c r="M1191" s="18"/>
      <c r="N1191" s="17"/>
      <c r="O1191" s="14"/>
      <c r="P1191" s="17"/>
      <c r="Q1191" s="14"/>
      <c r="R1191" s="17"/>
      <c r="S1191" s="18"/>
      <c r="T1191" s="17"/>
      <c r="U1191" s="14"/>
      <c r="V1191" s="17"/>
      <c r="W1191" s="17"/>
      <c r="X1191" s="18"/>
      <c r="Y1191" s="17"/>
      <c r="Z1191" s="17"/>
      <c r="AA1191" s="18"/>
      <c r="AB1191" s="14"/>
      <c r="AC1191" s="14"/>
      <c r="AD1191" s="14"/>
      <c r="AE1191" s="14"/>
      <c r="AF1191" s="14"/>
      <c r="AG1191" s="18"/>
      <c r="AH1191" s="14"/>
      <c r="AI1191" s="14"/>
      <c r="AJ1191" s="14"/>
      <c r="AK1191" s="14"/>
      <c r="AL1191" s="14"/>
    </row>
    <row r="1192" spans="1:38" ht="15.75" thickBot="1" x14ac:dyDescent="0.3"/>
    <row r="1193" spans="1:38" s="2" customFormat="1" ht="52.5" customHeight="1" thickBot="1" x14ac:dyDescent="0.3">
      <c r="A1193" s="124" t="s">
        <v>3</v>
      </c>
      <c r="B1193" s="125"/>
      <c r="C1193" s="128" t="s">
        <v>32</v>
      </c>
      <c r="D1193" s="129"/>
      <c r="E1193" s="130" t="s">
        <v>0</v>
      </c>
      <c r="F1193" s="131"/>
      <c r="G1193" s="132" t="s">
        <v>1</v>
      </c>
      <c r="H1193" s="132"/>
      <c r="I1193" s="132"/>
      <c r="J1193" s="132"/>
      <c r="K1193" s="132"/>
      <c r="L1193" s="133"/>
      <c r="M1193" s="134" t="s">
        <v>33</v>
      </c>
      <c r="N1193" s="135"/>
      <c r="O1193" s="135"/>
      <c r="P1193" s="136"/>
      <c r="Q1193" s="137" t="s">
        <v>34</v>
      </c>
      <c r="R1193" s="138"/>
      <c r="S1193" s="138"/>
      <c r="T1193" s="138"/>
      <c r="U1193" s="138"/>
      <c r="V1193" s="139"/>
      <c r="W1193" s="107" t="s">
        <v>35</v>
      </c>
      <c r="X1193" s="108"/>
      <c r="Y1193" s="109"/>
    </row>
    <row r="1194" spans="1:38" s="2" customFormat="1" ht="52.5" customHeight="1" thickBot="1" x14ac:dyDescent="0.3">
      <c r="A1194" s="126"/>
      <c r="B1194" s="127"/>
      <c r="C1194" s="110" t="s">
        <v>36</v>
      </c>
      <c r="D1194" s="112" t="s">
        <v>37</v>
      </c>
      <c r="E1194" s="114" t="s">
        <v>4</v>
      </c>
      <c r="F1194" s="114" t="s">
        <v>5</v>
      </c>
      <c r="G1194" s="116" t="s">
        <v>6</v>
      </c>
      <c r="H1194" s="118" t="s">
        <v>7</v>
      </c>
      <c r="I1194" s="118" t="s">
        <v>8</v>
      </c>
      <c r="J1194" s="120" t="s">
        <v>9</v>
      </c>
      <c r="K1194" s="122" t="s">
        <v>2</v>
      </c>
      <c r="L1194" s="123"/>
      <c r="M1194" s="140" t="s">
        <v>38</v>
      </c>
      <c r="N1194" s="141"/>
      <c r="O1194" s="140" t="s">
        <v>39</v>
      </c>
      <c r="P1194" s="141"/>
      <c r="Q1194" s="142" t="s">
        <v>40</v>
      </c>
      <c r="R1194" s="143"/>
      <c r="S1194" s="138" t="s">
        <v>41</v>
      </c>
      <c r="T1194" s="139"/>
      <c r="U1194" s="137" t="s">
        <v>2</v>
      </c>
      <c r="V1194" s="139"/>
      <c r="W1194" s="155" t="s">
        <v>42</v>
      </c>
      <c r="X1194" s="157" t="s">
        <v>43</v>
      </c>
      <c r="Y1194" s="109" t="s">
        <v>44</v>
      </c>
    </row>
    <row r="1195" spans="1:38" s="2" customFormat="1" ht="139.5" customHeight="1" thickBot="1" x14ac:dyDescent="0.3">
      <c r="A1195" s="126"/>
      <c r="B1195" s="127"/>
      <c r="C1195" s="111"/>
      <c r="D1195" s="113"/>
      <c r="E1195" s="115"/>
      <c r="F1195" s="115"/>
      <c r="G1195" s="117"/>
      <c r="H1195" s="119"/>
      <c r="I1195" s="119"/>
      <c r="J1195" s="121"/>
      <c r="K1195" s="19" t="s">
        <v>10</v>
      </c>
      <c r="L1195" s="20" t="s">
        <v>11</v>
      </c>
      <c r="M1195" s="21" t="s">
        <v>12</v>
      </c>
      <c r="N1195" s="22" t="s">
        <v>13</v>
      </c>
      <c r="O1195" s="21" t="s">
        <v>14</v>
      </c>
      <c r="P1195" s="22" t="s">
        <v>15</v>
      </c>
      <c r="Q1195" s="23" t="s">
        <v>6</v>
      </c>
      <c r="R1195" s="24" t="s">
        <v>7</v>
      </c>
      <c r="S1195" s="25" t="s">
        <v>16</v>
      </c>
      <c r="T1195" s="26" t="s">
        <v>17</v>
      </c>
      <c r="U1195" s="27" t="s">
        <v>18</v>
      </c>
      <c r="V1195" s="28" t="s">
        <v>19</v>
      </c>
      <c r="W1195" s="156"/>
      <c r="X1195" s="158"/>
      <c r="Y1195" s="159"/>
    </row>
    <row r="1196" spans="1:38" s="2" customFormat="1" ht="38.25" customHeight="1" thickBot="1" x14ac:dyDescent="0.3">
      <c r="A1196" s="160">
        <v>1</v>
      </c>
      <c r="B1196" s="161"/>
      <c r="C1196" s="29">
        <v>2</v>
      </c>
      <c r="D1196" s="30">
        <v>3</v>
      </c>
      <c r="E1196" s="31">
        <v>4</v>
      </c>
      <c r="F1196" s="32">
        <v>5</v>
      </c>
      <c r="G1196" s="33">
        <v>6</v>
      </c>
      <c r="H1196" s="34">
        <v>7</v>
      </c>
      <c r="I1196" s="34">
        <v>8</v>
      </c>
      <c r="J1196" s="34">
        <v>9</v>
      </c>
      <c r="K1196" s="34">
        <v>10</v>
      </c>
      <c r="L1196" s="34">
        <v>11</v>
      </c>
      <c r="M1196" s="35">
        <v>12</v>
      </c>
      <c r="N1196" s="35">
        <v>13</v>
      </c>
      <c r="O1196" s="35">
        <v>14</v>
      </c>
      <c r="P1196" s="35">
        <v>15</v>
      </c>
      <c r="Q1196" s="36">
        <v>16</v>
      </c>
      <c r="R1196" s="36">
        <v>17</v>
      </c>
      <c r="S1196" s="36">
        <v>18</v>
      </c>
      <c r="T1196" s="36">
        <v>19</v>
      </c>
      <c r="U1196" s="36">
        <v>20</v>
      </c>
      <c r="V1196" s="36">
        <v>21</v>
      </c>
      <c r="W1196" s="37">
        <v>22</v>
      </c>
      <c r="X1196" s="37">
        <v>23</v>
      </c>
      <c r="Y1196" s="38">
        <v>24</v>
      </c>
    </row>
    <row r="1197" spans="1:38" s="2" customFormat="1" ht="108.75" customHeight="1" x14ac:dyDescent="0.25">
      <c r="A1197" s="39">
        <v>1</v>
      </c>
      <c r="B1197" s="40" t="s">
        <v>45</v>
      </c>
      <c r="C1197" s="162">
        <f>L1210</f>
        <v>391005.63</v>
      </c>
      <c r="D1197" s="164">
        <f>C1197-V1210</f>
        <v>1155</v>
      </c>
      <c r="E1197" s="41"/>
      <c r="F1197" s="42"/>
      <c r="G1197" s="43"/>
      <c r="H1197" s="44"/>
      <c r="I1197" s="43"/>
      <c r="J1197" s="45"/>
      <c r="K1197" s="46">
        <f>G1197+I1197</f>
        <v>0</v>
      </c>
      <c r="L1197" s="47">
        <f>H1197+J1197</f>
        <v>0</v>
      </c>
      <c r="M1197" s="48"/>
      <c r="N1197" s="49"/>
      <c r="O1197" s="48"/>
      <c r="P1197" s="49"/>
      <c r="Q1197" s="50"/>
      <c r="R1197" s="51"/>
      <c r="S1197" s="50"/>
      <c r="T1197" s="51"/>
      <c r="U1197" s="46">
        <f>Q1197+S1197</f>
        <v>0</v>
      </c>
      <c r="V1197" s="52">
        <f>R1197+T1197</f>
        <v>0</v>
      </c>
      <c r="W1197" s="53">
        <f>IFERROR(R1197/H1197,0)</f>
        <v>0</v>
      </c>
      <c r="X1197" s="54">
        <f>IFERROR((T1197+P1197)/J1197,0)</f>
        <v>0</v>
      </c>
      <c r="Y1197" s="55">
        <f>IFERROR((V1197+P1197)/L1197,0)</f>
        <v>0</v>
      </c>
      <c r="Z1197" s="56"/>
    </row>
    <row r="1198" spans="1:38" s="2" customFormat="1" ht="87" customHeight="1" x14ac:dyDescent="0.25">
      <c r="A1198" s="57">
        <v>2</v>
      </c>
      <c r="B1198" s="58" t="s">
        <v>29</v>
      </c>
      <c r="C1198" s="162"/>
      <c r="D1198" s="164"/>
      <c r="E1198" s="59">
        <v>0</v>
      </c>
      <c r="F1198" s="60">
        <v>0</v>
      </c>
      <c r="G1198" s="61">
        <v>0</v>
      </c>
      <c r="H1198" s="62">
        <v>0</v>
      </c>
      <c r="I1198" s="61">
        <v>6</v>
      </c>
      <c r="J1198" s="63">
        <v>142688.75</v>
      </c>
      <c r="K1198" s="46">
        <f t="shared" ref="K1198:L1209" si="216">G1198+I1198</f>
        <v>6</v>
      </c>
      <c r="L1198" s="47">
        <f t="shared" si="216"/>
        <v>142688.75</v>
      </c>
      <c r="M1198" s="64">
        <v>0</v>
      </c>
      <c r="N1198" s="65">
        <v>0</v>
      </c>
      <c r="O1198" s="64">
        <v>0</v>
      </c>
      <c r="P1198" s="65">
        <v>0</v>
      </c>
      <c r="Q1198" s="66">
        <v>0</v>
      </c>
      <c r="R1198" s="67">
        <v>0</v>
      </c>
      <c r="S1198" s="66">
        <v>6</v>
      </c>
      <c r="T1198" s="67">
        <v>142688.75</v>
      </c>
      <c r="U1198" s="46">
        <f t="shared" ref="U1198:V1209" si="217">Q1198+S1198</f>
        <v>6</v>
      </c>
      <c r="V1198" s="52">
        <f>R1198+T1198</f>
        <v>142688.75</v>
      </c>
      <c r="W1198" s="53">
        <f t="shared" ref="W1198:W1209" si="218">IFERROR(R1198/H1198,0)</f>
        <v>0</v>
      </c>
      <c r="X1198" s="54">
        <f t="shared" ref="X1198:X1210" si="219">IFERROR((T1198+P1198)/J1198,0)</f>
        <v>1</v>
      </c>
      <c r="Y1198" s="55">
        <f t="shared" ref="Y1198:Y1210" si="220">IFERROR((V1198+P1198)/L1198,0)</f>
        <v>1</v>
      </c>
      <c r="Z1198" s="56"/>
    </row>
    <row r="1199" spans="1:38" s="2" customFormat="1" ht="85.5" customHeight="1" x14ac:dyDescent="0.25">
      <c r="A1199" s="57">
        <v>3</v>
      </c>
      <c r="B1199" s="58" t="s">
        <v>26</v>
      </c>
      <c r="C1199" s="162"/>
      <c r="D1199" s="164"/>
      <c r="E1199" s="59"/>
      <c r="F1199" s="60"/>
      <c r="G1199" s="61"/>
      <c r="H1199" s="62"/>
      <c r="I1199" s="61"/>
      <c r="J1199" s="63"/>
      <c r="K1199" s="46">
        <f t="shared" si="216"/>
        <v>0</v>
      </c>
      <c r="L1199" s="47">
        <f t="shared" si="216"/>
        <v>0</v>
      </c>
      <c r="M1199" s="64"/>
      <c r="N1199" s="65"/>
      <c r="O1199" s="64"/>
      <c r="P1199" s="65"/>
      <c r="Q1199" s="66"/>
      <c r="R1199" s="67"/>
      <c r="S1199" s="66"/>
      <c r="T1199" s="67"/>
      <c r="U1199" s="46">
        <f t="shared" si="217"/>
        <v>0</v>
      </c>
      <c r="V1199" s="52">
        <f t="shared" si="217"/>
        <v>0</v>
      </c>
      <c r="W1199" s="53">
        <f t="shared" si="218"/>
        <v>0</v>
      </c>
      <c r="X1199" s="54">
        <f t="shared" si="219"/>
        <v>0</v>
      </c>
      <c r="Y1199" s="55">
        <f t="shared" si="220"/>
        <v>0</v>
      </c>
      <c r="Z1199" s="56"/>
    </row>
    <row r="1200" spans="1:38" s="2" customFormat="1" ht="137.25" customHeight="1" x14ac:dyDescent="0.25">
      <c r="A1200" s="57">
        <v>4</v>
      </c>
      <c r="B1200" s="58" t="s">
        <v>20</v>
      </c>
      <c r="C1200" s="162"/>
      <c r="D1200" s="164"/>
      <c r="E1200" s="59"/>
      <c r="F1200" s="60"/>
      <c r="G1200" s="61"/>
      <c r="H1200" s="62"/>
      <c r="I1200" s="61"/>
      <c r="J1200" s="63"/>
      <c r="K1200" s="46">
        <f t="shared" si="216"/>
        <v>0</v>
      </c>
      <c r="L1200" s="47">
        <f t="shared" si="216"/>
        <v>0</v>
      </c>
      <c r="M1200" s="64"/>
      <c r="N1200" s="65"/>
      <c r="O1200" s="64"/>
      <c r="P1200" s="65"/>
      <c r="Q1200" s="66"/>
      <c r="R1200" s="67"/>
      <c r="S1200" s="66"/>
      <c r="T1200" s="67"/>
      <c r="U1200" s="46">
        <f t="shared" si="217"/>
        <v>0</v>
      </c>
      <c r="V1200" s="52">
        <f t="shared" si="217"/>
        <v>0</v>
      </c>
      <c r="W1200" s="53">
        <f t="shared" si="218"/>
        <v>0</v>
      </c>
      <c r="X1200" s="54">
        <f t="shared" si="219"/>
        <v>0</v>
      </c>
      <c r="Y1200" s="55">
        <f t="shared" si="220"/>
        <v>0</v>
      </c>
      <c r="Z1200" s="56"/>
    </row>
    <row r="1201" spans="1:26" s="2" customFormat="1" ht="171.75" customHeight="1" x14ac:dyDescent="0.25">
      <c r="A1201" s="57">
        <v>5</v>
      </c>
      <c r="B1201" s="58" t="s">
        <v>30</v>
      </c>
      <c r="C1201" s="162"/>
      <c r="D1201" s="164"/>
      <c r="E1201" s="59">
        <v>5</v>
      </c>
      <c r="F1201" s="60">
        <v>212755.47</v>
      </c>
      <c r="G1201" s="61">
        <v>0</v>
      </c>
      <c r="H1201" s="62">
        <v>0</v>
      </c>
      <c r="I1201" s="61">
        <v>5</v>
      </c>
      <c r="J1201" s="63">
        <v>248316.88</v>
      </c>
      <c r="K1201" s="46">
        <f t="shared" si="216"/>
        <v>5</v>
      </c>
      <c r="L1201" s="47">
        <f t="shared" si="216"/>
        <v>248316.88</v>
      </c>
      <c r="M1201" s="64">
        <v>0</v>
      </c>
      <c r="N1201" s="65">
        <v>0</v>
      </c>
      <c r="O1201" s="64">
        <v>0</v>
      </c>
      <c r="P1201" s="65">
        <v>0</v>
      </c>
      <c r="Q1201" s="66">
        <v>0</v>
      </c>
      <c r="R1201" s="67">
        <v>0</v>
      </c>
      <c r="S1201" s="66">
        <v>5</v>
      </c>
      <c r="T1201" s="67">
        <v>247161.88</v>
      </c>
      <c r="U1201" s="46">
        <f t="shared" si="217"/>
        <v>5</v>
      </c>
      <c r="V1201" s="52">
        <f t="shared" si="217"/>
        <v>247161.88</v>
      </c>
      <c r="W1201" s="53">
        <f t="shared" si="218"/>
        <v>0</v>
      </c>
      <c r="X1201" s="54">
        <f t="shared" si="219"/>
        <v>0.99534868511556684</v>
      </c>
      <c r="Y1201" s="55">
        <f t="shared" si="220"/>
        <v>0.99534868511556684</v>
      </c>
      <c r="Z1201" s="56"/>
    </row>
    <row r="1202" spans="1:26" s="2" customFormat="1" ht="116.25" customHeight="1" x14ac:dyDescent="0.25">
      <c r="A1202" s="57">
        <v>6</v>
      </c>
      <c r="B1202" s="58" t="s">
        <v>21</v>
      </c>
      <c r="C1202" s="162"/>
      <c r="D1202" s="164"/>
      <c r="E1202" s="59"/>
      <c r="F1202" s="60"/>
      <c r="G1202" s="61"/>
      <c r="H1202" s="62"/>
      <c r="I1202" s="61"/>
      <c r="J1202" s="63"/>
      <c r="K1202" s="46">
        <f t="shared" si="216"/>
        <v>0</v>
      </c>
      <c r="L1202" s="47">
        <f t="shared" si="216"/>
        <v>0</v>
      </c>
      <c r="M1202" s="64"/>
      <c r="N1202" s="65"/>
      <c r="O1202" s="64"/>
      <c r="P1202" s="65"/>
      <c r="Q1202" s="66"/>
      <c r="R1202" s="67"/>
      <c r="S1202" s="66"/>
      <c r="T1202" s="67"/>
      <c r="U1202" s="46">
        <f t="shared" si="217"/>
        <v>0</v>
      </c>
      <c r="V1202" s="52">
        <f t="shared" si="217"/>
        <v>0</v>
      </c>
      <c r="W1202" s="53">
        <f t="shared" si="218"/>
        <v>0</v>
      </c>
      <c r="X1202" s="54">
        <f t="shared" si="219"/>
        <v>0</v>
      </c>
      <c r="Y1202" s="55">
        <f t="shared" si="220"/>
        <v>0</v>
      </c>
      <c r="Z1202" s="56"/>
    </row>
    <row r="1203" spans="1:26" s="2" customFormat="1" ht="65.25" customHeight="1" x14ac:dyDescent="0.25">
      <c r="A1203" s="57">
        <v>7</v>
      </c>
      <c r="B1203" s="58" t="s">
        <v>28</v>
      </c>
      <c r="C1203" s="162"/>
      <c r="D1203" s="164"/>
      <c r="E1203" s="59"/>
      <c r="F1203" s="60"/>
      <c r="G1203" s="61"/>
      <c r="H1203" s="62"/>
      <c r="I1203" s="61"/>
      <c r="J1203" s="63"/>
      <c r="K1203" s="46">
        <f t="shared" si="216"/>
        <v>0</v>
      </c>
      <c r="L1203" s="47">
        <f t="shared" si="216"/>
        <v>0</v>
      </c>
      <c r="M1203" s="64"/>
      <c r="N1203" s="65"/>
      <c r="O1203" s="64"/>
      <c r="P1203" s="65"/>
      <c r="Q1203" s="66"/>
      <c r="R1203" s="67"/>
      <c r="S1203" s="66"/>
      <c r="T1203" s="67"/>
      <c r="U1203" s="46">
        <f t="shared" si="217"/>
        <v>0</v>
      </c>
      <c r="V1203" s="52">
        <f t="shared" si="217"/>
        <v>0</v>
      </c>
      <c r="W1203" s="53">
        <f t="shared" si="218"/>
        <v>0</v>
      </c>
      <c r="X1203" s="54">
        <f t="shared" si="219"/>
        <v>0</v>
      </c>
      <c r="Y1203" s="55">
        <f t="shared" si="220"/>
        <v>0</v>
      </c>
      <c r="Z1203" s="56"/>
    </row>
    <row r="1204" spans="1:26" s="2" customFormat="1" ht="59.25" customHeight="1" x14ac:dyDescent="0.25">
      <c r="A1204" s="57">
        <v>8</v>
      </c>
      <c r="B1204" s="58" t="s">
        <v>46</v>
      </c>
      <c r="C1204" s="162"/>
      <c r="D1204" s="164"/>
      <c r="E1204" s="59"/>
      <c r="F1204" s="60"/>
      <c r="G1204" s="61"/>
      <c r="H1204" s="62"/>
      <c r="I1204" s="61"/>
      <c r="J1204" s="63"/>
      <c r="K1204" s="46">
        <f t="shared" si="216"/>
        <v>0</v>
      </c>
      <c r="L1204" s="47">
        <f t="shared" si="216"/>
        <v>0</v>
      </c>
      <c r="M1204" s="64"/>
      <c r="N1204" s="65"/>
      <c r="O1204" s="64"/>
      <c r="P1204" s="65"/>
      <c r="Q1204" s="66"/>
      <c r="R1204" s="67"/>
      <c r="S1204" s="66"/>
      <c r="T1204" s="67"/>
      <c r="U1204" s="46">
        <f t="shared" si="217"/>
        <v>0</v>
      </c>
      <c r="V1204" s="52">
        <f t="shared" si="217"/>
        <v>0</v>
      </c>
      <c r="W1204" s="53">
        <f t="shared" si="218"/>
        <v>0</v>
      </c>
      <c r="X1204" s="54">
        <f t="shared" si="219"/>
        <v>0</v>
      </c>
      <c r="Y1204" s="55">
        <f t="shared" si="220"/>
        <v>0</v>
      </c>
      <c r="Z1204" s="56"/>
    </row>
    <row r="1205" spans="1:26" s="2" customFormat="1" ht="71.25" customHeight="1" x14ac:dyDescent="0.25">
      <c r="A1205" s="57">
        <v>9</v>
      </c>
      <c r="B1205" s="58" t="s">
        <v>22</v>
      </c>
      <c r="C1205" s="162"/>
      <c r="D1205" s="164"/>
      <c r="E1205" s="59"/>
      <c r="F1205" s="60"/>
      <c r="G1205" s="61"/>
      <c r="H1205" s="62"/>
      <c r="I1205" s="61"/>
      <c r="J1205" s="63"/>
      <c r="K1205" s="46">
        <f t="shared" si="216"/>
        <v>0</v>
      </c>
      <c r="L1205" s="47">
        <f t="shared" si="216"/>
        <v>0</v>
      </c>
      <c r="M1205" s="64"/>
      <c r="N1205" s="65"/>
      <c r="O1205" s="64"/>
      <c r="P1205" s="65"/>
      <c r="Q1205" s="66"/>
      <c r="R1205" s="67"/>
      <c r="S1205" s="66"/>
      <c r="T1205" s="67"/>
      <c r="U1205" s="46">
        <f t="shared" si="217"/>
        <v>0</v>
      </c>
      <c r="V1205" s="52">
        <f t="shared" si="217"/>
        <v>0</v>
      </c>
      <c r="W1205" s="53">
        <f t="shared" si="218"/>
        <v>0</v>
      </c>
      <c r="X1205" s="54">
        <f t="shared" si="219"/>
        <v>0</v>
      </c>
      <c r="Y1205" s="55">
        <f t="shared" si="220"/>
        <v>0</v>
      </c>
      <c r="Z1205" s="56"/>
    </row>
    <row r="1206" spans="1:26" s="2" customFormat="1" ht="92.25" customHeight="1" x14ac:dyDescent="0.25">
      <c r="A1206" s="57">
        <v>10</v>
      </c>
      <c r="B1206" s="58" t="s">
        <v>23</v>
      </c>
      <c r="C1206" s="162"/>
      <c r="D1206" s="164"/>
      <c r="E1206" s="59"/>
      <c r="F1206" s="60"/>
      <c r="G1206" s="61"/>
      <c r="H1206" s="62"/>
      <c r="I1206" s="61"/>
      <c r="J1206" s="63"/>
      <c r="K1206" s="46">
        <f t="shared" si="216"/>
        <v>0</v>
      </c>
      <c r="L1206" s="47">
        <f t="shared" si="216"/>
        <v>0</v>
      </c>
      <c r="M1206" s="64"/>
      <c r="N1206" s="65"/>
      <c r="O1206" s="64"/>
      <c r="P1206" s="65"/>
      <c r="Q1206" s="66"/>
      <c r="R1206" s="67"/>
      <c r="S1206" s="66"/>
      <c r="T1206" s="67"/>
      <c r="U1206" s="46">
        <f t="shared" si="217"/>
        <v>0</v>
      </c>
      <c r="V1206" s="52">
        <f t="shared" si="217"/>
        <v>0</v>
      </c>
      <c r="W1206" s="53">
        <f t="shared" si="218"/>
        <v>0</v>
      </c>
      <c r="X1206" s="54">
        <f t="shared" si="219"/>
        <v>0</v>
      </c>
      <c r="Y1206" s="55">
        <f t="shared" si="220"/>
        <v>0</v>
      </c>
      <c r="Z1206" s="56"/>
    </row>
    <row r="1207" spans="1:26" s="2" customFormat="1" ht="153.75" customHeight="1" x14ac:dyDescent="0.25">
      <c r="A1207" s="57">
        <v>11</v>
      </c>
      <c r="B1207" s="58" t="s">
        <v>24</v>
      </c>
      <c r="C1207" s="162"/>
      <c r="D1207" s="164"/>
      <c r="E1207" s="59"/>
      <c r="F1207" s="60"/>
      <c r="G1207" s="61"/>
      <c r="H1207" s="62"/>
      <c r="I1207" s="61"/>
      <c r="J1207" s="63"/>
      <c r="K1207" s="46">
        <f t="shared" si="216"/>
        <v>0</v>
      </c>
      <c r="L1207" s="47">
        <f t="shared" si="216"/>
        <v>0</v>
      </c>
      <c r="M1207" s="64"/>
      <c r="N1207" s="65"/>
      <c r="O1207" s="64"/>
      <c r="P1207" s="65"/>
      <c r="Q1207" s="66"/>
      <c r="R1207" s="67"/>
      <c r="S1207" s="66"/>
      <c r="T1207" s="67"/>
      <c r="U1207" s="46">
        <f t="shared" si="217"/>
        <v>0</v>
      </c>
      <c r="V1207" s="52">
        <f t="shared" si="217"/>
        <v>0</v>
      </c>
      <c r="W1207" s="53">
        <f t="shared" si="218"/>
        <v>0</v>
      </c>
      <c r="X1207" s="54">
        <f t="shared" si="219"/>
        <v>0</v>
      </c>
      <c r="Y1207" s="55">
        <f t="shared" si="220"/>
        <v>0</v>
      </c>
      <c r="Z1207" s="56"/>
    </row>
    <row r="1208" spans="1:26" s="2" customFormat="1" ht="87" customHeight="1" x14ac:dyDescent="0.25">
      <c r="A1208" s="57">
        <v>12</v>
      </c>
      <c r="B1208" s="58" t="s">
        <v>27</v>
      </c>
      <c r="C1208" s="162"/>
      <c r="D1208" s="164"/>
      <c r="E1208" s="59"/>
      <c r="F1208" s="60"/>
      <c r="G1208" s="61"/>
      <c r="H1208" s="62"/>
      <c r="I1208" s="61"/>
      <c r="J1208" s="63"/>
      <c r="K1208" s="46">
        <f t="shared" si="216"/>
        <v>0</v>
      </c>
      <c r="L1208" s="47">
        <f t="shared" si="216"/>
        <v>0</v>
      </c>
      <c r="M1208" s="64"/>
      <c r="N1208" s="65"/>
      <c r="O1208" s="64"/>
      <c r="P1208" s="65"/>
      <c r="Q1208" s="66"/>
      <c r="R1208" s="67"/>
      <c r="S1208" s="66"/>
      <c r="T1208" s="67"/>
      <c r="U1208" s="46">
        <f t="shared" si="217"/>
        <v>0</v>
      </c>
      <c r="V1208" s="52">
        <f t="shared" si="217"/>
        <v>0</v>
      </c>
      <c r="W1208" s="53">
        <f t="shared" si="218"/>
        <v>0</v>
      </c>
      <c r="X1208" s="54">
        <f t="shared" si="219"/>
        <v>0</v>
      </c>
      <c r="Y1208" s="55">
        <f t="shared" si="220"/>
        <v>0</v>
      </c>
      <c r="Z1208" s="56"/>
    </row>
    <row r="1209" spans="1:26" s="2" customFormat="1" ht="62.25" customHeight="1" thickBot="1" x14ac:dyDescent="0.3">
      <c r="A1209" s="68">
        <v>13</v>
      </c>
      <c r="B1209" s="69" t="s">
        <v>25</v>
      </c>
      <c r="C1209" s="163"/>
      <c r="D1209" s="165"/>
      <c r="E1209" s="70"/>
      <c r="F1209" s="71"/>
      <c r="G1209" s="72"/>
      <c r="H1209" s="73"/>
      <c r="I1209" s="72"/>
      <c r="J1209" s="74"/>
      <c r="K1209" s="75">
        <f t="shared" si="216"/>
        <v>0</v>
      </c>
      <c r="L1209" s="76">
        <f t="shared" si="216"/>
        <v>0</v>
      </c>
      <c r="M1209" s="77"/>
      <c r="N1209" s="78"/>
      <c r="O1209" s="77"/>
      <c r="P1209" s="78"/>
      <c r="Q1209" s="79"/>
      <c r="R1209" s="80"/>
      <c r="S1209" s="79"/>
      <c r="T1209" s="80"/>
      <c r="U1209" s="46">
        <f t="shared" si="217"/>
        <v>0</v>
      </c>
      <c r="V1209" s="52">
        <f t="shared" si="217"/>
        <v>0</v>
      </c>
      <c r="W1209" s="53">
        <f t="shared" si="218"/>
        <v>0</v>
      </c>
      <c r="X1209" s="54">
        <f t="shared" si="219"/>
        <v>0</v>
      </c>
      <c r="Y1209" s="55">
        <f t="shared" si="220"/>
        <v>0</v>
      </c>
      <c r="Z1209" s="56"/>
    </row>
    <row r="1210" spans="1:26" s="2" customFormat="1" ht="29.25" customHeight="1" thickBot="1" x14ac:dyDescent="0.3">
      <c r="A1210" s="144" t="s">
        <v>47</v>
      </c>
      <c r="B1210" s="145"/>
      <c r="C1210" s="81">
        <f>C1197</f>
        <v>391005.63</v>
      </c>
      <c r="D1210" s="81">
        <f>D1197</f>
        <v>1155</v>
      </c>
      <c r="E1210" s="82">
        <f>SUM(E1197:E1209)</f>
        <v>5</v>
      </c>
      <c r="F1210" s="83">
        <f>SUM(F1197:F1209)</f>
        <v>212755.47</v>
      </c>
      <c r="G1210" s="82">
        <f>SUM(G1197:G1209)</f>
        <v>0</v>
      </c>
      <c r="H1210" s="83">
        <f>SUM(H1197:H1209)</f>
        <v>0</v>
      </c>
      <c r="I1210" s="82">
        <f t="shared" ref="I1210:V1210" si="221">SUM(I1197:I1209)</f>
        <v>11</v>
      </c>
      <c r="J1210" s="83">
        <f t="shared" si="221"/>
        <v>391005.63</v>
      </c>
      <c r="K1210" s="82">
        <f t="shared" si="221"/>
        <v>11</v>
      </c>
      <c r="L1210" s="83">
        <f t="shared" si="221"/>
        <v>391005.63</v>
      </c>
      <c r="M1210" s="82">
        <f t="shared" si="221"/>
        <v>0</v>
      </c>
      <c r="N1210" s="84">
        <f t="shared" si="221"/>
        <v>0</v>
      </c>
      <c r="O1210" s="85">
        <f t="shared" si="221"/>
        <v>0</v>
      </c>
      <c r="P1210" s="86">
        <f t="shared" si="221"/>
        <v>0</v>
      </c>
      <c r="Q1210" s="85">
        <f t="shared" si="221"/>
        <v>0</v>
      </c>
      <c r="R1210" s="87">
        <f t="shared" si="221"/>
        <v>0</v>
      </c>
      <c r="S1210" s="85">
        <f t="shared" si="221"/>
        <v>11</v>
      </c>
      <c r="T1210" s="87">
        <f t="shared" si="221"/>
        <v>389850.63</v>
      </c>
      <c r="U1210" s="85">
        <f t="shared" si="221"/>
        <v>11</v>
      </c>
      <c r="V1210" s="87">
        <f t="shared" si="221"/>
        <v>389850.63</v>
      </c>
      <c r="W1210" s="88">
        <f>IFERROR(R1210/H1210,0)</f>
        <v>0</v>
      </c>
      <c r="X1210" s="89">
        <f t="shared" si="219"/>
        <v>0.99704607833907655</v>
      </c>
      <c r="Y1210" s="89">
        <f t="shared" si="220"/>
        <v>0.99704607833907655</v>
      </c>
    </row>
    <row r="1211" spans="1:26" s="2" customFormat="1" ht="29.25" customHeight="1" thickBot="1" x14ac:dyDescent="0.45">
      <c r="A1211" s="90"/>
      <c r="B1211" s="90"/>
      <c r="C1211" s="91"/>
      <c r="D1211" s="91"/>
      <c r="E1211" s="92"/>
      <c r="F1211" s="91"/>
      <c r="G1211" s="92"/>
      <c r="H1211" s="93"/>
      <c r="I1211" s="94"/>
      <c r="J1211" s="93"/>
      <c r="K1211" s="95"/>
      <c r="L1211" s="93"/>
      <c r="M1211" s="94"/>
      <c r="N1211" s="93"/>
      <c r="O1211" s="94"/>
      <c r="P1211" s="93"/>
      <c r="Q1211" s="94"/>
      <c r="R1211" s="93"/>
      <c r="S1211" s="94"/>
      <c r="T1211" s="96" t="s">
        <v>48</v>
      </c>
      <c r="U1211" s="97">
        <v>4.2549000000000001</v>
      </c>
      <c r="V1211" s="98">
        <f>V1210/U1211</f>
        <v>91623.923006416124</v>
      </c>
      <c r="W1211" s="99"/>
      <c r="X1211" s="99"/>
      <c r="Y1211" s="100"/>
    </row>
    <row r="1212" spans="1:26" s="2" customFormat="1" ht="15.75" thickTop="1" x14ac:dyDescent="0.25">
      <c r="A1212" s="146" t="s">
        <v>97</v>
      </c>
      <c r="B1212" s="147"/>
      <c r="C1212" s="147"/>
      <c r="D1212" s="147"/>
      <c r="E1212" s="147"/>
      <c r="F1212" s="147"/>
      <c r="G1212" s="147"/>
      <c r="H1212" s="147"/>
      <c r="I1212" s="147"/>
      <c r="J1212" s="147"/>
      <c r="K1212" s="147"/>
      <c r="L1212" s="147"/>
      <c r="M1212" s="147"/>
      <c r="N1212" s="147"/>
      <c r="O1212" s="148"/>
      <c r="P1212" s="106"/>
      <c r="U1212" s="7"/>
    </row>
    <row r="1213" spans="1:26" s="2" customFormat="1" ht="18.75" x14ac:dyDescent="0.3">
      <c r="A1213" s="149"/>
      <c r="B1213" s="150"/>
      <c r="C1213" s="150"/>
      <c r="D1213" s="150"/>
      <c r="E1213" s="150"/>
      <c r="F1213" s="150"/>
      <c r="G1213" s="150"/>
      <c r="H1213" s="150"/>
      <c r="I1213" s="150"/>
      <c r="J1213" s="150"/>
      <c r="K1213" s="150"/>
      <c r="L1213" s="150"/>
      <c r="M1213" s="150"/>
      <c r="N1213" s="150"/>
      <c r="O1213" s="151"/>
      <c r="P1213" s="106"/>
      <c r="T1213" s="101"/>
      <c r="U1213" s="7"/>
    </row>
    <row r="1214" spans="1:26" s="2" customFormat="1" ht="15.75" x14ac:dyDescent="0.25">
      <c r="A1214" s="149"/>
      <c r="B1214" s="150"/>
      <c r="C1214" s="150"/>
      <c r="D1214" s="150"/>
      <c r="E1214" s="150"/>
      <c r="F1214" s="150"/>
      <c r="G1214" s="150"/>
      <c r="H1214" s="150"/>
      <c r="I1214" s="150"/>
      <c r="J1214" s="150"/>
      <c r="K1214" s="150"/>
      <c r="L1214" s="150"/>
      <c r="M1214" s="150"/>
      <c r="N1214" s="150"/>
      <c r="O1214" s="151"/>
      <c r="P1214" s="106"/>
      <c r="S1214" s="102"/>
      <c r="T1214" s="103"/>
      <c r="U1214" s="7"/>
    </row>
    <row r="1215" spans="1:26" s="2" customFormat="1" ht="15.75" x14ac:dyDescent="0.25">
      <c r="A1215" s="149"/>
      <c r="B1215" s="150"/>
      <c r="C1215" s="150"/>
      <c r="D1215" s="150"/>
      <c r="E1215" s="150"/>
      <c r="F1215" s="150"/>
      <c r="G1215" s="150"/>
      <c r="H1215" s="150"/>
      <c r="I1215" s="150"/>
      <c r="J1215" s="150"/>
      <c r="K1215" s="150"/>
      <c r="L1215" s="150"/>
      <c r="M1215" s="150"/>
      <c r="N1215" s="150"/>
      <c r="O1215" s="151"/>
      <c r="P1215" s="106"/>
      <c r="S1215" s="102"/>
      <c r="T1215" s="104"/>
      <c r="U1215" s="7"/>
    </row>
    <row r="1216" spans="1:26" s="2" customFormat="1" ht="15.75" x14ac:dyDescent="0.25">
      <c r="A1216" s="149"/>
      <c r="B1216" s="150"/>
      <c r="C1216" s="150"/>
      <c r="D1216" s="150"/>
      <c r="E1216" s="150"/>
      <c r="F1216" s="150"/>
      <c r="G1216" s="150"/>
      <c r="H1216" s="150"/>
      <c r="I1216" s="150"/>
      <c r="J1216" s="150"/>
      <c r="K1216" s="150"/>
      <c r="L1216" s="150"/>
      <c r="M1216" s="150"/>
      <c r="N1216" s="150"/>
      <c r="O1216" s="151"/>
      <c r="P1216" s="106"/>
      <c r="S1216" s="102"/>
      <c r="T1216" s="104"/>
      <c r="U1216" s="7"/>
    </row>
    <row r="1217" spans="1:38" s="2" customFormat="1" ht="15.75" x14ac:dyDescent="0.25">
      <c r="A1217" s="149"/>
      <c r="B1217" s="150"/>
      <c r="C1217" s="150"/>
      <c r="D1217" s="150"/>
      <c r="E1217" s="150"/>
      <c r="F1217" s="150"/>
      <c r="G1217" s="150"/>
      <c r="H1217" s="150"/>
      <c r="I1217" s="150"/>
      <c r="J1217" s="150"/>
      <c r="K1217" s="150"/>
      <c r="L1217" s="150"/>
      <c r="M1217" s="150"/>
      <c r="N1217" s="150"/>
      <c r="O1217" s="151"/>
      <c r="P1217" s="106"/>
      <c r="S1217" s="102"/>
      <c r="T1217" s="104"/>
      <c r="U1217" s="7"/>
    </row>
    <row r="1218" spans="1:38" s="2" customFormat="1" ht="15.75" x14ac:dyDescent="0.25">
      <c r="A1218" s="149"/>
      <c r="B1218" s="150"/>
      <c r="C1218" s="150"/>
      <c r="D1218" s="150"/>
      <c r="E1218" s="150"/>
      <c r="F1218" s="150"/>
      <c r="G1218" s="150"/>
      <c r="H1218" s="150"/>
      <c r="I1218" s="150"/>
      <c r="J1218" s="150"/>
      <c r="K1218" s="150"/>
      <c r="L1218" s="150"/>
      <c r="M1218" s="150"/>
      <c r="N1218" s="150"/>
      <c r="O1218" s="151"/>
      <c r="P1218" s="106"/>
      <c r="S1218" s="102"/>
      <c r="T1218" s="105"/>
      <c r="U1218" s="7"/>
    </row>
    <row r="1219" spans="1:38" s="2" customFormat="1" x14ac:dyDescent="0.25">
      <c r="A1219" s="149"/>
      <c r="B1219" s="150"/>
      <c r="C1219" s="150"/>
      <c r="D1219" s="150"/>
      <c r="E1219" s="150"/>
      <c r="F1219" s="150"/>
      <c r="G1219" s="150"/>
      <c r="H1219" s="150"/>
      <c r="I1219" s="150"/>
      <c r="J1219" s="150"/>
      <c r="K1219" s="150"/>
      <c r="L1219" s="150"/>
      <c r="M1219" s="150"/>
      <c r="N1219" s="150"/>
      <c r="O1219" s="151"/>
      <c r="P1219" s="106"/>
      <c r="U1219" s="7"/>
    </row>
    <row r="1220" spans="1:38" s="2" customFormat="1" ht="15.75" thickBot="1" x14ac:dyDescent="0.3">
      <c r="A1220" s="152"/>
      <c r="B1220" s="153"/>
      <c r="C1220" s="153"/>
      <c r="D1220" s="153"/>
      <c r="E1220" s="153"/>
      <c r="F1220" s="153"/>
      <c r="G1220" s="153"/>
      <c r="H1220" s="153"/>
      <c r="I1220" s="153"/>
      <c r="J1220" s="153"/>
      <c r="K1220" s="153"/>
      <c r="L1220" s="153"/>
      <c r="M1220" s="153"/>
      <c r="N1220" s="153"/>
      <c r="O1220" s="154"/>
      <c r="P1220" s="106"/>
      <c r="U1220" s="7"/>
    </row>
    <row r="1221" spans="1:38" s="2" customFormat="1" ht="15.75" thickTop="1" x14ac:dyDescent="0.25">
      <c r="E1221" s="1"/>
      <c r="F1221" s="1"/>
      <c r="K1221" s="7"/>
      <c r="U1221" s="7"/>
    </row>
    <row r="1224" spans="1:38" s="2" customFormat="1" ht="26.25" x14ac:dyDescent="0.4">
      <c r="A1224" s="12"/>
      <c r="B1224" s="13" t="s">
        <v>86</v>
      </c>
      <c r="C1224" s="14"/>
      <c r="D1224" s="14"/>
      <c r="E1224" s="15"/>
      <c r="F1224" s="16"/>
      <c r="G1224" s="14"/>
      <c r="H1224" s="17"/>
      <c r="I1224" s="18"/>
      <c r="J1224" s="17"/>
      <c r="K1224" s="18"/>
      <c r="L1224" s="17"/>
      <c r="M1224" s="18"/>
      <c r="N1224" s="17"/>
      <c r="O1224" s="14"/>
      <c r="P1224" s="17"/>
      <c r="Q1224" s="14"/>
      <c r="R1224" s="17"/>
      <c r="S1224" s="18"/>
      <c r="T1224" s="17"/>
      <c r="U1224" s="14"/>
      <c r="V1224" s="17"/>
      <c r="W1224" s="17"/>
      <c r="X1224" s="18"/>
      <c r="Y1224" s="17"/>
      <c r="Z1224" s="17"/>
      <c r="AA1224" s="18"/>
      <c r="AB1224" s="14"/>
      <c r="AC1224" s="14"/>
      <c r="AD1224" s="14"/>
      <c r="AE1224" s="14"/>
      <c r="AF1224" s="14"/>
      <c r="AG1224" s="18"/>
      <c r="AH1224" s="14"/>
      <c r="AI1224" s="14"/>
      <c r="AJ1224" s="14"/>
      <c r="AK1224" s="14"/>
      <c r="AL1224" s="14"/>
    </row>
    <row r="1225" spans="1:38" ht="15.75" thickBot="1" x14ac:dyDescent="0.3"/>
    <row r="1226" spans="1:38" s="2" customFormat="1" ht="52.5" customHeight="1" thickBot="1" x14ac:dyDescent="0.3">
      <c r="A1226" s="124" t="s">
        <v>3</v>
      </c>
      <c r="B1226" s="125"/>
      <c r="C1226" s="128" t="s">
        <v>32</v>
      </c>
      <c r="D1226" s="129"/>
      <c r="E1226" s="130" t="s">
        <v>0</v>
      </c>
      <c r="F1226" s="131"/>
      <c r="G1226" s="132" t="s">
        <v>1</v>
      </c>
      <c r="H1226" s="132"/>
      <c r="I1226" s="132"/>
      <c r="J1226" s="132"/>
      <c r="K1226" s="132"/>
      <c r="L1226" s="133"/>
      <c r="M1226" s="134" t="s">
        <v>33</v>
      </c>
      <c r="N1226" s="135"/>
      <c r="O1226" s="135"/>
      <c r="P1226" s="136"/>
      <c r="Q1226" s="137" t="s">
        <v>34</v>
      </c>
      <c r="R1226" s="138"/>
      <c r="S1226" s="138"/>
      <c r="T1226" s="138"/>
      <c r="U1226" s="138"/>
      <c r="V1226" s="139"/>
      <c r="W1226" s="107" t="s">
        <v>35</v>
      </c>
      <c r="X1226" s="108"/>
      <c r="Y1226" s="109"/>
    </row>
    <row r="1227" spans="1:38" s="2" customFormat="1" ht="52.5" customHeight="1" thickBot="1" x14ac:dyDescent="0.3">
      <c r="A1227" s="126"/>
      <c r="B1227" s="127"/>
      <c r="C1227" s="110" t="s">
        <v>36</v>
      </c>
      <c r="D1227" s="112" t="s">
        <v>37</v>
      </c>
      <c r="E1227" s="114" t="s">
        <v>4</v>
      </c>
      <c r="F1227" s="114" t="s">
        <v>5</v>
      </c>
      <c r="G1227" s="116" t="s">
        <v>6</v>
      </c>
      <c r="H1227" s="118" t="s">
        <v>7</v>
      </c>
      <c r="I1227" s="118" t="s">
        <v>8</v>
      </c>
      <c r="J1227" s="120" t="s">
        <v>9</v>
      </c>
      <c r="K1227" s="122" t="s">
        <v>2</v>
      </c>
      <c r="L1227" s="123"/>
      <c r="M1227" s="140" t="s">
        <v>38</v>
      </c>
      <c r="N1227" s="141"/>
      <c r="O1227" s="140" t="s">
        <v>39</v>
      </c>
      <c r="P1227" s="141"/>
      <c r="Q1227" s="142" t="s">
        <v>40</v>
      </c>
      <c r="R1227" s="143"/>
      <c r="S1227" s="138" t="s">
        <v>41</v>
      </c>
      <c r="T1227" s="139"/>
      <c r="U1227" s="137" t="s">
        <v>2</v>
      </c>
      <c r="V1227" s="139"/>
      <c r="W1227" s="155" t="s">
        <v>42</v>
      </c>
      <c r="X1227" s="157" t="s">
        <v>43</v>
      </c>
      <c r="Y1227" s="109" t="s">
        <v>44</v>
      </c>
    </row>
    <row r="1228" spans="1:38" s="2" customFormat="1" ht="139.5" customHeight="1" thickBot="1" x14ac:dyDescent="0.3">
      <c r="A1228" s="126"/>
      <c r="B1228" s="127"/>
      <c r="C1228" s="111"/>
      <c r="D1228" s="113"/>
      <c r="E1228" s="115"/>
      <c r="F1228" s="115"/>
      <c r="G1228" s="117"/>
      <c r="H1228" s="119"/>
      <c r="I1228" s="119"/>
      <c r="J1228" s="121"/>
      <c r="K1228" s="19" t="s">
        <v>10</v>
      </c>
      <c r="L1228" s="20" t="s">
        <v>11</v>
      </c>
      <c r="M1228" s="21" t="s">
        <v>12</v>
      </c>
      <c r="N1228" s="22" t="s">
        <v>13</v>
      </c>
      <c r="O1228" s="21" t="s">
        <v>14</v>
      </c>
      <c r="P1228" s="22" t="s">
        <v>15</v>
      </c>
      <c r="Q1228" s="23" t="s">
        <v>6</v>
      </c>
      <c r="R1228" s="24" t="s">
        <v>7</v>
      </c>
      <c r="S1228" s="25" t="s">
        <v>16</v>
      </c>
      <c r="T1228" s="26" t="s">
        <v>17</v>
      </c>
      <c r="U1228" s="27" t="s">
        <v>18</v>
      </c>
      <c r="V1228" s="28" t="s">
        <v>19</v>
      </c>
      <c r="W1228" s="156"/>
      <c r="X1228" s="158"/>
      <c r="Y1228" s="159"/>
    </row>
    <row r="1229" spans="1:38" s="2" customFormat="1" ht="38.25" customHeight="1" thickBot="1" x14ac:dyDescent="0.3">
      <c r="A1229" s="160">
        <v>1</v>
      </c>
      <c r="B1229" s="161"/>
      <c r="C1229" s="29">
        <v>2</v>
      </c>
      <c r="D1229" s="30">
        <v>3</v>
      </c>
      <c r="E1229" s="31">
        <v>4</v>
      </c>
      <c r="F1229" s="32">
        <v>5</v>
      </c>
      <c r="G1229" s="33">
        <v>6</v>
      </c>
      <c r="H1229" s="34">
        <v>7</v>
      </c>
      <c r="I1229" s="34">
        <v>8</v>
      </c>
      <c r="J1229" s="34">
        <v>9</v>
      </c>
      <c r="K1229" s="34">
        <v>10</v>
      </c>
      <c r="L1229" s="34">
        <v>11</v>
      </c>
      <c r="M1229" s="35">
        <v>12</v>
      </c>
      <c r="N1229" s="35">
        <v>13</v>
      </c>
      <c r="O1229" s="35">
        <v>14</v>
      </c>
      <c r="P1229" s="35">
        <v>15</v>
      </c>
      <c r="Q1229" s="36">
        <v>16</v>
      </c>
      <c r="R1229" s="36">
        <v>17</v>
      </c>
      <c r="S1229" s="36">
        <v>18</v>
      </c>
      <c r="T1229" s="36">
        <v>19</v>
      </c>
      <c r="U1229" s="36">
        <v>20</v>
      </c>
      <c r="V1229" s="36">
        <v>21</v>
      </c>
      <c r="W1229" s="37">
        <v>22</v>
      </c>
      <c r="X1229" s="37">
        <v>23</v>
      </c>
      <c r="Y1229" s="38">
        <v>24</v>
      </c>
    </row>
    <row r="1230" spans="1:38" s="2" customFormat="1" ht="108.75" customHeight="1" x14ac:dyDescent="0.25">
      <c r="A1230" s="39">
        <v>1</v>
      </c>
      <c r="B1230" s="40" t="s">
        <v>45</v>
      </c>
      <c r="C1230" s="162">
        <f>L1243</f>
        <v>71811845.420000002</v>
      </c>
      <c r="D1230" s="164">
        <f>C1230-V1243</f>
        <v>8570879.6000000089</v>
      </c>
      <c r="E1230" s="41">
        <v>0</v>
      </c>
      <c r="F1230" s="42">
        <v>0</v>
      </c>
      <c r="G1230" s="43">
        <v>0</v>
      </c>
      <c r="H1230" s="44">
        <v>0</v>
      </c>
      <c r="I1230" s="43">
        <v>0</v>
      </c>
      <c r="J1230" s="45">
        <v>0</v>
      </c>
      <c r="K1230" s="46">
        <f>G1230+I1230</f>
        <v>0</v>
      </c>
      <c r="L1230" s="47">
        <f>H1230+J1230</f>
        <v>0</v>
      </c>
      <c r="M1230" s="48">
        <v>0</v>
      </c>
      <c r="N1230" s="49">
        <v>0</v>
      </c>
      <c r="O1230" s="48">
        <v>0</v>
      </c>
      <c r="P1230" s="49">
        <v>0</v>
      </c>
      <c r="Q1230" s="50">
        <v>0</v>
      </c>
      <c r="R1230" s="51">
        <v>0</v>
      </c>
      <c r="S1230" s="50">
        <v>0</v>
      </c>
      <c r="T1230" s="51">
        <v>0</v>
      </c>
      <c r="U1230" s="46">
        <f>Q1230+S1230</f>
        <v>0</v>
      </c>
      <c r="V1230" s="52">
        <f>R1230+T1230</f>
        <v>0</v>
      </c>
      <c r="W1230" s="53">
        <f>IFERROR(R1230/H1230,0)</f>
        <v>0</v>
      </c>
      <c r="X1230" s="54">
        <f>IFERROR((T1230+P1230)/J1230,0)</f>
        <v>0</v>
      </c>
      <c r="Y1230" s="55">
        <f>IFERROR((V1230+P1230)/L1230,0)</f>
        <v>0</v>
      </c>
      <c r="Z1230" s="56"/>
    </row>
    <row r="1231" spans="1:38" s="2" customFormat="1" ht="87" customHeight="1" x14ac:dyDescent="0.25">
      <c r="A1231" s="57">
        <v>2</v>
      </c>
      <c r="B1231" s="58" t="s">
        <v>29</v>
      </c>
      <c r="C1231" s="162"/>
      <c r="D1231" s="164"/>
      <c r="E1231" s="59">
        <v>0</v>
      </c>
      <c r="F1231" s="60">
        <v>0</v>
      </c>
      <c r="G1231" s="61">
        <v>0</v>
      </c>
      <c r="H1231" s="62">
        <v>0</v>
      </c>
      <c r="I1231" s="61">
        <v>139</v>
      </c>
      <c r="J1231" s="63">
        <v>5974426.2699999996</v>
      </c>
      <c r="K1231" s="46">
        <f t="shared" ref="K1231:L1242" si="222">G1231+I1231</f>
        <v>139</v>
      </c>
      <c r="L1231" s="47">
        <f t="shared" si="222"/>
        <v>5974426.2699999996</v>
      </c>
      <c r="M1231" s="64">
        <v>0</v>
      </c>
      <c r="N1231" s="65">
        <v>0</v>
      </c>
      <c r="O1231" s="64">
        <v>0</v>
      </c>
      <c r="P1231" s="65">
        <v>0</v>
      </c>
      <c r="Q1231" s="66">
        <v>0</v>
      </c>
      <c r="R1231" s="67">
        <v>0</v>
      </c>
      <c r="S1231" s="66">
        <v>137</v>
      </c>
      <c r="T1231" s="67">
        <v>5061202.8499999996</v>
      </c>
      <c r="U1231" s="46">
        <f t="shared" ref="U1231:V1242" si="223">Q1231+S1231</f>
        <v>137</v>
      </c>
      <c r="V1231" s="52">
        <f>R1231+T1231</f>
        <v>5061202.8499999996</v>
      </c>
      <c r="W1231" s="53">
        <f t="shared" ref="W1231:W1242" si="224">IFERROR(R1231/H1231,0)</f>
        <v>0</v>
      </c>
      <c r="X1231" s="54">
        <f t="shared" ref="X1231:X1243" si="225">IFERROR((T1231+P1231)/J1231,0)</f>
        <v>0.84714458280527083</v>
      </c>
      <c r="Y1231" s="55">
        <f t="shared" ref="Y1231:Y1243" si="226">IFERROR((V1231+P1231)/L1231,0)</f>
        <v>0.84714458280527083</v>
      </c>
      <c r="Z1231" s="56"/>
    </row>
    <row r="1232" spans="1:38" s="2" customFormat="1" ht="85.5" customHeight="1" x14ac:dyDescent="0.25">
      <c r="A1232" s="57">
        <v>3</v>
      </c>
      <c r="B1232" s="58" t="s">
        <v>26</v>
      </c>
      <c r="C1232" s="162"/>
      <c r="D1232" s="164"/>
      <c r="E1232" s="59">
        <v>7</v>
      </c>
      <c r="F1232" s="60">
        <v>135577.4</v>
      </c>
      <c r="G1232" s="61">
        <v>6</v>
      </c>
      <c r="H1232" s="62">
        <v>126859.5</v>
      </c>
      <c r="I1232" s="61">
        <v>32</v>
      </c>
      <c r="J1232" s="63">
        <v>2117356.5499999998</v>
      </c>
      <c r="K1232" s="46">
        <f t="shared" si="222"/>
        <v>38</v>
      </c>
      <c r="L1232" s="47">
        <f t="shared" si="222"/>
        <v>2244216.0499999998</v>
      </c>
      <c r="M1232" s="64">
        <v>0</v>
      </c>
      <c r="N1232" s="65">
        <v>0</v>
      </c>
      <c r="O1232" s="64">
        <v>0</v>
      </c>
      <c r="P1232" s="65">
        <v>0</v>
      </c>
      <c r="Q1232" s="66">
        <v>6</v>
      </c>
      <c r="R1232" s="67">
        <v>126317</v>
      </c>
      <c r="S1232" s="66">
        <v>29</v>
      </c>
      <c r="T1232" s="67">
        <v>1741854.45</v>
      </c>
      <c r="U1232" s="46">
        <f t="shared" si="223"/>
        <v>35</v>
      </c>
      <c r="V1232" s="52">
        <f t="shared" si="223"/>
        <v>1868171.45</v>
      </c>
      <c r="W1232" s="53">
        <f t="shared" si="224"/>
        <v>0.99572361549588329</v>
      </c>
      <c r="X1232" s="54">
        <f t="shared" si="225"/>
        <v>0.82265523489655068</v>
      </c>
      <c r="Y1232" s="55">
        <f t="shared" si="226"/>
        <v>0.83243832517818417</v>
      </c>
      <c r="Z1232" s="56"/>
    </row>
    <row r="1233" spans="1:26" s="2" customFormat="1" ht="137.25" customHeight="1" x14ac:dyDescent="0.25">
      <c r="A1233" s="57">
        <v>4</v>
      </c>
      <c r="B1233" s="58" t="s">
        <v>20</v>
      </c>
      <c r="C1233" s="162"/>
      <c r="D1233" s="164"/>
      <c r="E1233" s="59">
        <v>77</v>
      </c>
      <c r="F1233" s="60">
        <v>4460886.91</v>
      </c>
      <c r="G1233" s="61">
        <v>68</v>
      </c>
      <c r="H1233" s="62">
        <v>3735299.29</v>
      </c>
      <c r="I1233" s="61">
        <v>27</v>
      </c>
      <c r="J1233" s="63">
        <v>1088480.55</v>
      </c>
      <c r="K1233" s="46">
        <f t="shared" si="222"/>
        <v>95</v>
      </c>
      <c r="L1233" s="47">
        <f t="shared" si="222"/>
        <v>4823779.84</v>
      </c>
      <c r="M1233" s="64">
        <v>0</v>
      </c>
      <c r="N1233" s="65">
        <v>0</v>
      </c>
      <c r="O1233" s="64">
        <v>0</v>
      </c>
      <c r="P1233" s="65">
        <v>0</v>
      </c>
      <c r="Q1233" s="66">
        <v>67</v>
      </c>
      <c r="R1233" s="67">
        <v>3327610.24</v>
      </c>
      <c r="S1233" s="66">
        <v>26</v>
      </c>
      <c r="T1233" s="67">
        <v>1007977.19</v>
      </c>
      <c r="U1233" s="46">
        <f t="shared" si="223"/>
        <v>93</v>
      </c>
      <c r="V1233" s="52">
        <f t="shared" si="223"/>
        <v>4335587.43</v>
      </c>
      <c r="W1233" s="53">
        <f t="shared" si="224"/>
        <v>0.89085505113567487</v>
      </c>
      <c r="X1233" s="54">
        <f t="shared" si="225"/>
        <v>0.92604060770768926</v>
      </c>
      <c r="Y1233" s="55">
        <f t="shared" si="226"/>
        <v>0.8987946327998253</v>
      </c>
      <c r="Z1233" s="56"/>
    </row>
    <row r="1234" spans="1:26" s="2" customFormat="1" ht="171.75" customHeight="1" x14ac:dyDescent="0.25">
      <c r="A1234" s="57">
        <v>5</v>
      </c>
      <c r="B1234" s="58" t="s">
        <v>30</v>
      </c>
      <c r="C1234" s="162"/>
      <c r="D1234" s="164"/>
      <c r="E1234" s="59">
        <v>119</v>
      </c>
      <c r="F1234" s="60">
        <v>7133337.4800000004</v>
      </c>
      <c r="G1234" s="61">
        <v>40</v>
      </c>
      <c r="H1234" s="62">
        <v>2666259.61</v>
      </c>
      <c r="I1234" s="61">
        <v>102</v>
      </c>
      <c r="J1234" s="63">
        <v>3648496.6</v>
      </c>
      <c r="K1234" s="46">
        <f t="shared" si="222"/>
        <v>142</v>
      </c>
      <c r="L1234" s="47">
        <f t="shared" si="222"/>
        <v>6314756.21</v>
      </c>
      <c r="M1234" s="64">
        <v>0</v>
      </c>
      <c r="N1234" s="65">
        <v>0</v>
      </c>
      <c r="O1234" s="64">
        <v>0</v>
      </c>
      <c r="P1234" s="65">
        <v>0</v>
      </c>
      <c r="Q1234" s="66">
        <v>40</v>
      </c>
      <c r="R1234" s="67">
        <v>2544219.52</v>
      </c>
      <c r="S1234" s="66">
        <v>102</v>
      </c>
      <c r="T1234" s="67">
        <v>3333580.36</v>
      </c>
      <c r="U1234" s="46">
        <f t="shared" si="223"/>
        <v>142</v>
      </c>
      <c r="V1234" s="52">
        <f t="shared" si="223"/>
        <v>5877799.8799999999</v>
      </c>
      <c r="W1234" s="53">
        <f t="shared" si="224"/>
        <v>0.95422797932268877</v>
      </c>
      <c r="X1234" s="54">
        <f t="shared" si="225"/>
        <v>0.91368602618404515</v>
      </c>
      <c r="Y1234" s="55">
        <f t="shared" si="226"/>
        <v>0.93080392726673444</v>
      </c>
      <c r="Z1234" s="56"/>
    </row>
    <row r="1235" spans="1:26" s="2" customFormat="1" ht="116.25" customHeight="1" x14ac:dyDescent="0.25">
      <c r="A1235" s="57">
        <v>6</v>
      </c>
      <c r="B1235" s="58" t="s">
        <v>21</v>
      </c>
      <c r="C1235" s="162"/>
      <c r="D1235" s="164"/>
      <c r="E1235" s="59">
        <v>412</v>
      </c>
      <c r="F1235" s="60">
        <v>28782369.260000002</v>
      </c>
      <c r="G1235" s="61">
        <v>224</v>
      </c>
      <c r="H1235" s="62">
        <v>13052794.949999999</v>
      </c>
      <c r="I1235" s="61">
        <v>86</v>
      </c>
      <c r="J1235" s="63">
        <v>8750878.4900000002</v>
      </c>
      <c r="K1235" s="46">
        <f t="shared" si="222"/>
        <v>310</v>
      </c>
      <c r="L1235" s="47">
        <f t="shared" si="222"/>
        <v>21803673.439999998</v>
      </c>
      <c r="M1235" s="64">
        <v>0</v>
      </c>
      <c r="N1235" s="65">
        <v>0</v>
      </c>
      <c r="O1235" s="64">
        <v>0</v>
      </c>
      <c r="P1235" s="65">
        <v>0</v>
      </c>
      <c r="Q1235" s="66">
        <v>223</v>
      </c>
      <c r="R1235" s="67">
        <v>11867488.49</v>
      </c>
      <c r="S1235" s="66">
        <v>82</v>
      </c>
      <c r="T1235" s="67">
        <v>7144624.7300000004</v>
      </c>
      <c r="U1235" s="46">
        <f t="shared" si="223"/>
        <v>305</v>
      </c>
      <c r="V1235" s="52">
        <f t="shared" si="223"/>
        <v>19012113.219999999</v>
      </c>
      <c r="W1235" s="53">
        <f t="shared" si="224"/>
        <v>0.90919136747796692</v>
      </c>
      <c r="X1235" s="54">
        <f t="shared" si="225"/>
        <v>0.81644657026885536</v>
      </c>
      <c r="Y1235" s="55">
        <f t="shared" si="226"/>
        <v>0.87196835305381459</v>
      </c>
      <c r="Z1235" s="56"/>
    </row>
    <row r="1236" spans="1:26" s="2" customFormat="1" ht="65.25" customHeight="1" x14ac:dyDescent="0.25">
      <c r="A1236" s="57">
        <v>7</v>
      </c>
      <c r="B1236" s="58" t="s">
        <v>28</v>
      </c>
      <c r="C1236" s="162"/>
      <c r="D1236" s="164"/>
      <c r="E1236" s="59">
        <v>0</v>
      </c>
      <c r="F1236" s="60">
        <v>0</v>
      </c>
      <c r="G1236" s="61">
        <v>0</v>
      </c>
      <c r="H1236" s="62">
        <v>0</v>
      </c>
      <c r="I1236" s="61">
        <v>5</v>
      </c>
      <c r="J1236" s="63">
        <v>470281.87</v>
      </c>
      <c r="K1236" s="46">
        <f t="shared" si="222"/>
        <v>5</v>
      </c>
      <c r="L1236" s="47">
        <f t="shared" si="222"/>
        <v>470281.87</v>
      </c>
      <c r="M1236" s="64">
        <v>0</v>
      </c>
      <c r="N1236" s="65">
        <v>0</v>
      </c>
      <c r="O1236" s="64">
        <v>0</v>
      </c>
      <c r="P1236" s="65">
        <v>0</v>
      </c>
      <c r="Q1236" s="66">
        <v>0</v>
      </c>
      <c r="R1236" s="67">
        <v>0</v>
      </c>
      <c r="S1236" s="66">
        <v>2</v>
      </c>
      <c r="T1236" s="67">
        <v>185924.62</v>
      </c>
      <c r="U1236" s="46">
        <f t="shared" si="223"/>
        <v>2</v>
      </c>
      <c r="V1236" s="52">
        <f t="shared" si="223"/>
        <v>185924.62</v>
      </c>
      <c r="W1236" s="53">
        <f t="shared" si="224"/>
        <v>0</v>
      </c>
      <c r="X1236" s="54">
        <f t="shared" si="225"/>
        <v>0.39534719890435072</v>
      </c>
      <c r="Y1236" s="55">
        <f t="shared" si="226"/>
        <v>0.39534719890435072</v>
      </c>
      <c r="Z1236" s="56"/>
    </row>
    <row r="1237" spans="1:26" s="2" customFormat="1" ht="59.25" customHeight="1" x14ac:dyDescent="0.25">
      <c r="A1237" s="57">
        <v>8</v>
      </c>
      <c r="B1237" s="58" t="s">
        <v>46</v>
      </c>
      <c r="C1237" s="162"/>
      <c r="D1237" s="164"/>
      <c r="E1237" s="59"/>
      <c r="F1237" s="60"/>
      <c r="G1237" s="61"/>
      <c r="H1237" s="62"/>
      <c r="I1237" s="61">
        <v>199</v>
      </c>
      <c r="J1237" s="63">
        <v>7574579.3300000001</v>
      </c>
      <c r="K1237" s="46">
        <f t="shared" si="222"/>
        <v>199</v>
      </c>
      <c r="L1237" s="47">
        <f t="shared" si="222"/>
        <v>7574579.3300000001</v>
      </c>
      <c r="M1237" s="64"/>
      <c r="N1237" s="65"/>
      <c r="O1237" s="64">
        <v>2</v>
      </c>
      <c r="P1237" s="65">
        <v>7752</v>
      </c>
      <c r="Q1237" s="66"/>
      <c r="R1237" s="67"/>
      <c r="S1237" s="66">
        <v>189</v>
      </c>
      <c r="T1237" s="67">
        <v>6454912.4699999997</v>
      </c>
      <c r="U1237" s="46">
        <f t="shared" si="223"/>
        <v>189</v>
      </c>
      <c r="V1237" s="52">
        <f t="shared" si="223"/>
        <v>6454912.4699999997</v>
      </c>
      <c r="W1237" s="53">
        <f t="shared" si="224"/>
        <v>0</v>
      </c>
      <c r="X1237" s="54">
        <f t="shared" si="225"/>
        <v>0.85320440759051364</v>
      </c>
      <c r="Y1237" s="55">
        <f t="shared" si="226"/>
        <v>0.85320440759051364</v>
      </c>
      <c r="Z1237" s="56"/>
    </row>
    <row r="1238" spans="1:26" s="2" customFormat="1" ht="71.25" customHeight="1" x14ac:dyDescent="0.25">
      <c r="A1238" s="57">
        <v>9</v>
      </c>
      <c r="B1238" s="58" t="s">
        <v>22</v>
      </c>
      <c r="C1238" s="162"/>
      <c r="D1238" s="164"/>
      <c r="E1238" s="59">
        <v>90</v>
      </c>
      <c r="F1238" s="60">
        <v>5267554.59</v>
      </c>
      <c r="G1238" s="61">
        <v>67</v>
      </c>
      <c r="H1238" s="62">
        <v>3017927.18</v>
      </c>
      <c r="I1238" s="61">
        <v>42</v>
      </c>
      <c r="J1238" s="63">
        <v>1893288.05</v>
      </c>
      <c r="K1238" s="46">
        <f t="shared" si="222"/>
        <v>109</v>
      </c>
      <c r="L1238" s="47">
        <f t="shared" si="222"/>
        <v>4911215.2300000004</v>
      </c>
      <c r="M1238" s="64">
        <v>0</v>
      </c>
      <c r="N1238" s="65">
        <v>0</v>
      </c>
      <c r="O1238" s="64">
        <v>0</v>
      </c>
      <c r="P1238" s="65">
        <v>0</v>
      </c>
      <c r="Q1238" s="66">
        <v>67</v>
      </c>
      <c r="R1238" s="67">
        <v>2885145.27</v>
      </c>
      <c r="S1238" s="66">
        <v>41</v>
      </c>
      <c r="T1238" s="67">
        <v>1656242.6</v>
      </c>
      <c r="U1238" s="46">
        <f t="shared" si="223"/>
        <v>108</v>
      </c>
      <c r="V1238" s="52">
        <f t="shared" si="223"/>
        <v>4541387.87</v>
      </c>
      <c r="W1238" s="53">
        <f t="shared" si="224"/>
        <v>0.95600228167201828</v>
      </c>
      <c r="X1238" s="54">
        <f t="shared" si="225"/>
        <v>0.87479694386704654</v>
      </c>
      <c r="Y1238" s="55">
        <f t="shared" si="226"/>
        <v>0.92469738289193237</v>
      </c>
      <c r="Z1238" s="56"/>
    </row>
    <row r="1239" spans="1:26" s="2" customFormat="1" ht="92.25" customHeight="1" x14ac:dyDescent="0.25">
      <c r="A1239" s="57">
        <v>10</v>
      </c>
      <c r="B1239" s="58" t="s">
        <v>23</v>
      </c>
      <c r="C1239" s="162"/>
      <c r="D1239" s="164"/>
      <c r="E1239" s="59">
        <v>58</v>
      </c>
      <c r="F1239" s="60">
        <v>3213486.37</v>
      </c>
      <c r="G1239" s="61">
        <v>38</v>
      </c>
      <c r="H1239" s="62">
        <v>1484207.4</v>
      </c>
      <c r="I1239" s="61">
        <v>34</v>
      </c>
      <c r="J1239" s="63">
        <v>2554498.0499999998</v>
      </c>
      <c r="K1239" s="46">
        <f t="shared" si="222"/>
        <v>72</v>
      </c>
      <c r="L1239" s="47">
        <f t="shared" si="222"/>
        <v>4038705.4499999997</v>
      </c>
      <c r="M1239" s="64">
        <v>0</v>
      </c>
      <c r="N1239" s="65">
        <v>0</v>
      </c>
      <c r="O1239" s="64">
        <v>0</v>
      </c>
      <c r="P1239" s="65">
        <v>0</v>
      </c>
      <c r="Q1239" s="66">
        <v>38</v>
      </c>
      <c r="R1239" s="67">
        <v>1415757.08</v>
      </c>
      <c r="S1239" s="66">
        <v>34</v>
      </c>
      <c r="T1239" s="67">
        <v>2436454.79</v>
      </c>
      <c r="U1239" s="46">
        <f t="shared" si="223"/>
        <v>72</v>
      </c>
      <c r="V1239" s="52">
        <f t="shared" si="223"/>
        <v>3852211.87</v>
      </c>
      <c r="W1239" s="53">
        <f t="shared" si="224"/>
        <v>0.95388089292641998</v>
      </c>
      <c r="X1239" s="54">
        <f t="shared" si="225"/>
        <v>0.95379003714643673</v>
      </c>
      <c r="Y1239" s="55">
        <f t="shared" si="226"/>
        <v>0.95382342626645389</v>
      </c>
      <c r="Z1239" s="56"/>
    </row>
    <row r="1240" spans="1:26" s="2" customFormat="1" ht="153.75" customHeight="1" x14ac:dyDescent="0.25">
      <c r="A1240" s="57">
        <v>11</v>
      </c>
      <c r="B1240" s="58" t="s">
        <v>24</v>
      </c>
      <c r="C1240" s="162"/>
      <c r="D1240" s="164"/>
      <c r="E1240" s="59">
        <v>166</v>
      </c>
      <c r="F1240" s="60">
        <v>7675155.6500000004</v>
      </c>
      <c r="G1240" s="61">
        <v>80</v>
      </c>
      <c r="H1240" s="62">
        <v>2761523.5</v>
      </c>
      <c r="I1240" s="61">
        <v>18</v>
      </c>
      <c r="J1240" s="63">
        <v>844299</v>
      </c>
      <c r="K1240" s="46">
        <f t="shared" si="222"/>
        <v>98</v>
      </c>
      <c r="L1240" s="47">
        <f t="shared" si="222"/>
        <v>3605822.5</v>
      </c>
      <c r="M1240" s="64">
        <v>0</v>
      </c>
      <c r="N1240" s="65">
        <v>0</v>
      </c>
      <c r="O1240" s="64">
        <v>0</v>
      </c>
      <c r="P1240" s="65">
        <v>0</v>
      </c>
      <c r="Q1240" s="66">
        <v>80</v>
      </c>
      <c r="R1240" s="67">
        <v>2484085.08</v>
      </c>
      <c r="S1240" s="66">
        <v>18</v>
      </c>
      <c r="T1240" s="67">
        <v>726137.19</v>
      </c>
      <c r="U1240" s="46">
        <f t="shared" si="223"/>
        <v>98</v>
      </c>
      <c r="V1240" s="52">
        <f t="shared" si="223"/>
        <v>3210222.27</v>
      </c>
      <c r="W1240" s="53">
        <f t="shared" si="224"/>
        <v>0.899534289677419</v>
      </c>
      <c r="X1240" s="54">
        <f t="shared" si="225"/>
        <v>0.86004743580177156</v>
      </c>
      <c r="Y1240" s="55">
        <f t="shared" si="226"/>
        <v>0.89028849035136925</v>
      </c>
      <c r="Z1240" s="56"/>
    </row>
    <row r="1241" spans="1:26" s="2" customFormat="1" ht="87" customHeight="1" x14ac:dyDescent="0.25">
      <c r="A1241" s="57">
        <v>12</v>
      </c>
      <c r="B1241" s="58" t="s">
        <v>27</v>
      </c>
      <c r="C1241" s="162"/>
      <c r="D1241" s="164"/>
      <c r="E1241" s="59">
        <v>23</v>
      </c>
      <c r="F1241" s="60">
        <v>2402626.09</v>
      </c>
      <c r="G1241" s="61">
        <v>14</v>
      </c>
      <c r="H1241" s="62">
        <v>1951225.96</v>
      </c>
      <c r="I1241" s="61">
        <v>14</v>
      </c>
      <c r="J1241" s="63">
        <v>2101229.42</v>
      </c>
      <c r="K1241" s="46">
        <f t="shared" si="222"/>
        <v>28</v>
      </c>
      <c r="L1241" s="47">
        <f t="shared" si="222"/>
        <v>4052455.38</v>
      </c>
      <c r="M1241" s="64">
        <v>0</v>
      </c>
      <c r="N1241" s="65">
        <v>0</v>
      </c>
      <c r="O1241" s="64">
        <v>0</v>
      </c>
      <c r="P1241" s="65">
        <v>0</v>
      </c>
      <c r="Q1241" s="66">
        <v>14</v>
      </c>
      <c r="R1241" s="67">
        <v>1537471.02</v>
      </c>
      <c r="S1241" s="66">
        <v>12</v>
      </c>
      <c r="T1241" s="67">
        <v>2004573.44</v>
      </c>
      <c r="U1241" s="46">
        <f t="shared" si="223"/>
        <v>26</v>
      </c>
      <c r="V1241" s="52">
        <f t="shared" si="223"/>
        <v>3542044.46</v>
      </c>
      <c r="W1241" s="53">
        <f t="shared" si="224"/>
        <v>0.78795129396494912</v>
      </c>
      <c r="X1241" s="54">
        <f t="shared" si="225"/>
        <v>0.95400027284978717</v>
      </c>
      <c r="Y1241" s="55">
        <f t="shared" si="226"/>
        <v>0.87404897225543299</v>
      </c>
      <c r="Z1241" s="56"/>
    </row>
    <row r="1242" spans="1:26" s="2" customFormat="1" ht="62.25" customHeight="1" thickBot="1" x14ac:dyDescent="0.3">
      <c r="A1242" s="68">
        <v>13</v>
      </c>
      <c r="B1242" s="69" t="s">
        <v>25</v>
      </c>
      <c r="C1242" s="163"/>
      <c r="D1242" s="165"/>
      <c r="E1242" s="70">
        <v>188</v>
      </c>
      <c r="F1242" s="71">
        <v>9988821.7100000009</v>
      </c>
      <c r="G1242" s="72">
        <v>101</v>
      </c>
      <c r="H1242" s="73">
        <v>4394974.26</v>
      </c>
      <c r="I1242" s="72">
        <v>41</v>
      </c>
      <c r="J1242" s="74">
        <v>1602959.59</v>
      </c>
      <c r="K1242" s="75">
        <f t="shared" si="222"/>
        <v>142</v>
      </c>
      <c r="L1242" s="76">
        <f t="shared" si="222"/>
        <v>5997933.8499999996</v>
      </c>
      <c r="M1242" s="77">
        <v>0</v>
      </c>
      <c r="N1242" s="78">
        <v>0</v>
      </c>
      <c r="O1242" s="77">
        <v>0</v>
      </c>
      <c r="P1242" s="78">
        <v>0</v>
      </c>
      <c r="Q1242" s="79">
        <v>101</v>
      </c>
      <c r="R1242" s="80">
        <v>4086651.54</v>
      </c>
      <c r="S1242" s="79">
        <v>41</v>
      </c>
      <c r="T1242" s="80">
        <v>1212735.8899999999</v>
      </c>
      <c r="U1242" s="46">
        <f t="shared" si="223"/>
        <v>142</v>
      </c>
      <c r="V1242" s="52">
        <f t="shared" si="223"/>
        <v>5299387.43</v>
      </c>
      <c r="W1242" s="53">
        <f t="shared" si="224"/>
        <v>0.92984652428885906</v>
      </c>
      <c r="X1242" s="54">
        <f t="shared" si="225"/>
        <v>0.75656048821542643</v>
      </c>
      <c r="Y1242" s="55">
        <f t="shared" si="226"/>
        <v>0.88353549114250407</v>
      </c>
      <c r="Z1242" s="56"/>
    </row>
    <row r="1243" spans="1:26" s="2" customFormat="1" ht="29.25" customHeight="1" thickBot="1" x14ac:dyDescent="0.3">
      <c r="A1243" s="144" t="s">
        <v>47</v>
      </c>
      <c r="B1243" s="145"/>
      <c r="C1243" s="81">
        <f>C1230</f>
        <v>71811845.420000002</v>
      </c>
      <c r="D1243" s="81">
        <f>D1230</f>
        <v>8570879.6000000089</v>
      </c>
      <c r="E1243" s="82">
        <f>SUM(E1230:E1242)</f>
        <v>1140</v>
      </c>
      <c r="F1243" s="83">
        <f>SUM(F1230:F1242)</f>
        <v>69059815.460000008</v>
      </c>
      <c r="G1243" s="82">
        <f>SUM(G1230:G1242)</f>
        <v>638</v>
      </c>
      <c r="H1243" s="83">
        <f>SUM(H1230:H1242)</f>
        <v>33191071.649999999</v>
      </c>
      <c r="I1243" s="82">
        <f t="shared" ref="I1243:V1243" si="227">SUM(I1230:I1242)</f>
        <v>739</v>
      </c>
      <c r="J1243" s="83">
        <f t="shared" si="227"/>
        <v>38620773.770000011</v>
      </c>
      <c r="K1243" s="82">
        <f t="shared" si="227"/>
        <v>1377</v>
      </c>
      <c r="L1243" s="83">
        <f t="shared" si="227"/>
        <v>71811845.420000002</v>
      </c>
      <c r="M1243" s="82">
        <f t="shared" si="227"/>
        <v>0</v>
      </c>
      <c r="N1243" s="84">
        <f t="shared" si="227"/>
        <v>0</v>
      </c>
      <c r="O1243" s="85">
        <f t="shared" si="227"/>
        <v>2</v>
      </c>
      <c r="P1243" s="86">
        <f t="shared" si="227"/>
        <v>7752</v>
      </c>
      <c r="Q1243" s="85">
        <f t="shared" si="227"/>
        <v>636</v>
      </c>
      <c r="R1243" s="87">
        <f t="shared" si="227"/>
        <v>30274745.239999998</v>
      </c>
      <c r="S1243" s="85">
        <f t="shared" si="227"/>
        <v>713</v>
      </c>
      <c r="T1243" s="87">
        <f t="shared" si="227"/>
        <v>32966220.580000002</v>
      </c>
      <c r="U1243" s="85">
        <f t="shared" si="227"/>
        <v>1349</v>
      </c>
      <c r="V1243" s="87">
        <f t="shared" si="227"/>
        <v>63240965.819999993</v>
      </c>
      <c r="W1243" s="88">
        <f>IFERROR(R1243/H1243,0)</f>
        <v>0.91213521392883379</v>
      </c>
      <c r="X1243" s="89">
        <f t="shared" si="225"/>
        <v>0.85378850191794053</v>
      </c>
      <c r="Y1243" s="89">
        <f t="shared" si="226"/>
        <v>0.88075605702767346</v>
      </c>
    </row>
    <row r="1244" spans="1:26" s="2" customFormat="1" ht="29.25" customHeight="1" thickBot="1" x14ac:dyDescent="0.45">
      <c r="A1244" s="90"/>
      <c r="B1244" s="90"/>
      <c r="C1244" s="91"/>
      <c r="D1244" s="91"/>
      <c r="E1244" s="92"/>
      <c r="F1244" s="91"/>
      <c r="G1244" s="92"/>
      <c r="H1244" s="93"/>
      <c r="I1244" s="94"/>
      <c r="J1244" s="93"/>
      <c r="K1244" s="95"/>
      <c r="L1244" s="93"/>
      <c r="M1244" s="94"/>
      <c r="N1244" s="93"/>
      <c r="O1244" s="94"/>
      <c r="P1244" s="93"/>
      <c r="Q1244" s="94"/>
      <c r="R1244" s="93"/>
      <c r="S1244" s="94"/>
      <c r="T1244" s="96" t="s">
        <v>48</v>
      </c>
      <c r="U1244" s="97">
        <v>4.2549000000000001</v>
      </c>
      <c r="V1244" s="98">
        <f>V1243/U1244</f>
        <v>14863090.982161742</v>
      </c>
      <c r="W1244" s="99"/>
      <c r="X1244" s="99"/>
      <c r="Y1244" s="100"/>
    </row>
    <row r="1245" spans="1:26" s="2" customFormat="1" ht="15.75" thickTop="1" x14ac:dyDescent="0.25">
      <c r="A1245" s="146" t="s">
        <v>49</v>
      </c>
      <c r="B1245" s="147"/>
      <c r="C1245" s="147"/>
      <c r="D1245" s="147"/>
      <c r="E1245" s="147"/>
      <c r="F1245" s="147"/>
      <c r="G1245" s="147"/>
      <c r="H1245" s="147"/>
      <c r="I1245" s="147"/>
      <c r="J1245" s="147"/>
      <c r="K1245" s="147"/>
      <c r="L1245" s="147"/>
      <c r="M1245" s="147"/>
      <c r="N1245" s="147"/>
      <c r="O1245" s="148"/>
      <c r="P1245" s="106"/>
      <c r="U1245" s="7"/>
    </row>
    <row r="1246" spans="1:26" s="2" customFormat="1" ht="18.75" x14ac:dyDescent="0.3">
      <c r="A1246" s="149"/>
      <c r="B1246" s="150"/>
      <c r="C1246" s="150"/>
      <c r="D1246" s="150"/>
      <c r="E1246" s="150"/>
      <c r="F1246" s="150"/>
      <c r="G1246" s="150"/>
      <c r="H1246" s="150"/>
      <c r="I1246" s="150"/>
      <c r="J1246" s="150"/>
      <c r="K1246" s="150"/>
      <c r="L1246" s="150"/>
      <c r="M1246" s="150"/>
      <c r="N1246" s="150"/>
      <c r="O1246" s="151"/>
      <c r="P1246" s="106"/>
      <c r="T1246" s="101"/>
      <c r="U1246" s="7"/>
    </row>
    <row r="1247" spans="1:26" s="2" customFormat="1" ht="15.75" x14ac:dyDescent="0.25">
      <c r="A1247" s="149"/>
      <c r="B1247" s="150"/>
      <c r="C1247" s="150"/>
      <c r="D1247" s="150"/>
      <c r="E1247" s="150"/>
      <c r="F1247" s="150"/>
      <c r="G1247" s="150"/>
      <c r="H1247" s="150"/>
      <c r="I1247" s="150"/>
      <c r="J1247" s="150"/>
      <c r="K1247" s="150"/>
      <c r="L1247" s="150"/>
      <c r="M1247" s="150"/>
      <c r="N1247" s="150"/>
      <c r="O1247" s="151"/>
      <c r="P1247" s="106"/>
      <c r="S1247" s="102"/>
      <c r="T1247" s="103"/>
      <c r="U1247" s="7"/>
    </row>
    <row r="1248" spans="1:26" s="2" customFormat="1" ht="15.75" x14ac:dyDescent="0.25">
      <c r="A1248" s="149"/>
      <c r="B1248" s="150"/>
      <c r="C1248" s="150"/>
      <c r="D1248" s="150"/>
      <c r="E1248" s="150"/>
      <c r="F1248" s="150"/>
      <c r="G1248" s="150"/>
      <c r="H1248" s="150"/>
      <c r="I1248" s="150"/>
      <c r="J1248" s="150"/>
      <c r="K1248" s="150"/>
      <c r="L1248" s="150"/>
      <c r="M1248" s="150"/>
      <c r="N1248" s="150"/>
      <c r="O1248" s="151"/>
      <c r="P1248" s="106"/>
      <c r="S1248" s="102"/>
      <c r="T1248" s="104"/>
      <c r="U1248" s="7"/>
    </row>
    <row r="1249" spans="1:21" s="2" customFormat="1" ht="15.75" x14ac:dyDescent="0.25">
      <c r="A1249" s="149"/>
      <c r="B1249" s="150"/>
      <c r="C1249" s="150"/>
      <c r="D1249" s="150"/>
      <c r="E1249" s="150"/>
      <c r="F1249" s="150"/>
      <c r="G1249" s="150"/>
      <c r="H1249" s="150"/>
      <c r="I1249" s="150"/>
      <c r="J1249" s="150"/>
      <c r="K1249" s="150"/>
      <c r="L1249" s="150"/>
      <c r="M1249" s="150"/>
      <c r="N1249" s="150"/>
      <c r="O1249" s="151"/>
      <c r="P1249" s="106"/>
      <c r="S1249" s="102"/>
      <c r="T1249" s="104"/>
      <c r="U1249" s="7"/>
    </row>
    <row r="1250" spans="1:21" s="2" customFormat="1" ht="15.75" x14ac:dyDescent="0.25">
      <c r="A1250" s="149"/>
      <c r="B1250" s="150"/>
      <c r="C1250" s="150"/>
      <c r="D1250" s="150"/>
      <c r="E1250" s="150"/>
      <c r="F1250" s="150"/>
      <c r="G1250" s="150"/>
      <c r="H1250" s="150"/>
      <c r="I1250" s="150"/>
      <c r="J1250" s="150"/>
      <c r="K1250" s="150"/>
      <c r="L1250" s="150"/>
      <c r="M1250" s="150"/>
      <c r="N1250" s="150"/>
      <c r="O1250" s="151"/>
      <c r="P1250" s="106"/>
      <c r="S1250" s="102"/>
      <c r="T1250" s="104"/>
      <c r="U1250" s="7"/>
    </row>
    <row r="1251" spans="1:21" s="2" customFormat="1" ht="15.75" x14ac:dyDescent="0.25">
      <c r="A1251" s="149"/>
      <c r="B1251" s="150"/>
      <c r="C1251" s="150"/>
      <c r="D1251" s="150"/>
      <c r="E1251" s="150"/>
      <c r="F1251" s="150"/>
      <c r="G1251" s="150"/>
      <c r="H1251" s="150"/>
      <c r="I1251" s="150"/>
      <c r="J1251" s="150"/>
      <c r="K1251" s="150"/>
      <c r="L1251" s="150"/>
      <c r="M1251" s="150"/>
      <c r="N1251" s="150"/>
      <c r="O1251" s="151"/>
      <c r="P1251" s="106"/>
      <c r="S1251" s="102"/>
      <c r="T1251" s="105"/>
      <c r="U1251" s="7"/>
    </row>
    <row r="1252" spans="1:21" s="2" customFormat="1" x14ac:dyDescent="0.25">
      <c r="A1252" s="149"/>
      <c r="B1252" s="150"/>
      <c r="C1252" s="150"/>
      <c r="D1252" s="150"/>
      <c r="E1252" s="150"/>
      <c r="F1252" s="150"/>
      <c r="G1252" s="150"/>
      <c r="H1252" s="150"/>
      <c r="I1252" s="150"/>
      <c r="J1252" s="150"/>
      <c r="K1252" s="150"/>
      <c r="L1252" s="150"/>
      <c r="M1252" s="150"/>
      <c r="N1252" s="150"/>
      <c r="O1252" s="151"/>
      <c r="P1252" s="106"/>
      <c r="U1252" s="7"/>
    </row>
    <row r="1253" spans="1:21" s="2" customFormat="1" ht="15.75" thickBot="1" x14ac:dyDescent="0.3">
      <c r="A1253" s="152"/>
      <c r="B1253" s="153"/>
      <c r="C1253" s="153"/>
      <c r="D1253" s="153"/>
      <c r="E1253" s="153"/>
      <c r="F1253" s="153"/>
      <c r="G1253" s="153"/>
      <c r="H1253" s="153"/>
      <c r="I1253" s="153"/>
      <c r="J1253" s="153"/>
      <c r="K1253" s="153"/>
      <c r="L1253" s="153"/>
      <c r="M1253" s="153"/>
      <c r="N1253" s="153"/>
      <c r="O1253" s="154"/>
      <c r="P1253" s="106"/>
      <c r="U1253" s="7"/>
    </row>
    <row r="1254" spans="1:21" s="2" customFormat="1" ht="15.75" thickTop="1" x14ac:dyDescent="0.25">
      <c r="E1254" s="1"/>
      <c r="F1254" s="1"/>
      <c r="K1254" s="7"/>
      <c r="U1254" s="7"/>
    </row>
  </sheetData>
  <mergeCells count="1102">
    <mergeCell ref="A1229:B1229"/>
    <mergeCell ref="C1230:C1242"/>
    <mergeCell ref="D1230:D1242"/>
    <mergeCell ref="A1243:B1243"/>
    <mergeCell ref="A1245:O1253"/>
    <mergeCell ref="Q1227:R1227"/>
    <mergeCell ref="S1227:T1227"/>
    <mergeCell ref="U1227:V1227"/>
    <mergeCell ref="W1227:W1228"/>
    <mergeCell ref="X1227:X1228"/>
    <mergeCell ref="Y1227:Y1228"/>
    <mergeCell ref="Q1226:V1226"/>
    <mergeCell ref="W1226:Y1226"/>
    <mergeCell ref="C1227:C1228"/>
    <mergeCell ref="D1227:D1228"/>
    <mergeCell ref="E1227:E1228"/>
    <mergeCell ref="F1227:F1228"/>
    <mergeCell ref="G1227:G1228"/>
    <mergeCell ref="H1227:H1228"/>
    <mergeCell ref="I1227:I1228"/>
    <mergeCell ref="J1227:J1228"/>
    <mergeCell ref="A1210:B1210"/>
    <mergeCell ref="A1212:O1220"/>
    <mergeCell ref="A1226:B1228"/>
    <mergeCell ref="C1226:D1226"/>
    <mergeCell ref="E1226:F1226"/>
    <mergeCell ref="G1226:L1226"/>
    <mergeCell ref="M1226:P1226"/>
    <mergeCell ref="K1227:L1227"/>
    <mergeCell ref="M1227:N1227"/>
    <mergeCell ref="O1227:P1227"/>
    <mergeCell ref="W1194:W1195"/>
    <mergeCell ref="X1194:X1195"/>
    <mergeCell ref="Y1194:Y1195"/>
    <mergeCell ref="A1196:B1196"/>
    <mergeCell ref="C1197:C1209"/>
    <mergeCell ref="D1197:D1209"/>
    <mergeCell ref="K1194:L1194"/>
    <mergeCell ref="M1194:N1194"/>
    <mergeCell ref="O1194:P1194"/>
    <mergeCell ref="Q1194:R1194"/>
    <mergeCell ref="S1194:T1194"/>
    <mergeCell ref="U1194:V1194"/>
    <mergeCell ref="Q1193:V1193"/>
    <mergeCell ref="W1193:Y1193"/>
    <mergeCell ref="C1194:C1195"/>
    <mergeCell ref="D1194:D1195"/>
    <mergeCell ref="E1194:E1195"/>
    <mergeCell ref="F1194:F1195"/>
    <mergeCell ref="G1194:G1195"/>
    <mergeCell ref="H1194:H1195"/>
    <mergeCell ref="I1194:I1195"/>
    <mergeCell ref="J1194:J1195"/>
    <mergeCell ref="A1163:B1163"/>
    <mergeCell ref="C1164:C1176"/>
    <mergeCell ref="D1164:D1176"/>
    <mergeCell ref="A1177:B1177"/>
    <mergeCell ref="A1179:O1187"/>
    <mergeCell ref="A1193:B1195"/>
    <mergeCell ref="C1193:D1193"/>
    <mergeCell ref="E1193:F1193"/>
    <mergeCell ref="G1193:L1193"/>
    <mergeCell ref="M1193:P1193"/>
    <mergeCell ref="Q1161:R1161"/>
    <mergeCell ref="S1161:T1161"/>
    <mergeCell ref="U1161:V1161"/>
    <mergeCell ref="W1161:W1162"/>
    <mergeCell ref="X1161:X1162"/>
    <mergeCell ref="Y1161:Y1162"/>
    <mergeCell ref="Q1160:V1160"/>
    <mergeCell ref="W1160:Y1160"/>
    <mergeCell ref="C1161:C1162"/>
    <mergeCell ref="D1161:D1162"/>
    <mergeCell ref="E1161:E1162"/>
    <mergeCell ref="F1161:F1162"/>
    <mergeCell ref="G1161:G1162"/>
    <mergeCell ref="H1161:H1162"/>
    <mergeCell ref="I1161:I1162"/>
    <mergeCell ref="J1161:J1162"/>
    <mergeCell ref="A1144:B1144"/>
    <mergeCell ref="A1146:O1154"/>
    <mergeCell ref="A1160:B1162"/>
    <mergeCell ref="C1160:D1160"/>
    <mergeCell ref="E1160:F1160"/>
    <mergeCell ref="G1160:L1160"/>
    <mergeCell ref="M1160:P1160"/>
    <mergeCell ref="K1161:L1161"/>
    <mergeCell ref="M1161:N1161"/>
    <mergeCell ref="O1161:P1161"/>
    <mergeCell ref="A1130:B1130"/>
    <mergeCell ref="C1131:C1143"/>
    <mergeCell ref="D1131:D1143"/>
    <mergeCell ref="K1128:L1128"/>
    <mergeCell ref="M1128:N1128"/>
    <mergeCell ref="O1128:P1128"/>
    <mergeCell ref="Q1128:R1128"/>
    <mergeCell ref="S1128:T1128"/>
    <mergeCell ref="U1128:V1128"/>
    <mergeCell ref="Q1127:V1127"/>
    <mergeCell ref="W1127:Y1127"/>
    <mergeCell ref="C1128:C1129"/>
    <mergeCell ref="D1128:D1129"/>
    <mergeCell ref="E1128:E1129"/>
    <mergeCell ref="F1128:F1129"/>
    <mergeCell ref="G1128:G1129"/>
    <mergeCell ref="H1128:H1129"/>
    <mergeCell ref="I1128:I1129"/>
    <mergeCell ref="J1128:J1129"/>
    <mergeCell ref="A1097:B1097"/>
    <mergeCell ref="C1098:C1110"/>
    <mergeCell ref="D1098:D1110"/>
    <mergeCell ref="A1111:B1111"/>
    <mergeCell ref="A1113:O1121"/>
    <mergeCell ref="A1127:B1129"/>
    <mergeCell ref="C1127:D1127"/>
    <mergeCell ref="E1127:F1127"/>
    <mergeCell ref="G1127:L1127"/>
    <mergeCell ref="M1127:P1127"/>
    <mergeCell ref="Q1095:R1095"/>
    <mergeCell ref="S1095:T1095"/>
    <mergeCell ref="U1095:V1095"/>
    <mergeCell ref="W1095:W1096"/>
    <mergeCell ref="X1095:X1096"/>
    <mergeCell ref="Y1095:Y1096"/>
    <mergeCell ref="Q1094:V1094"/>
    <mergeCell ref="W1094:Y1094"/>
    <mergeCell ref="C1095:C1096"/>
    <mergeCell ref="D1095:D1096"/>
    <mergeCell ref="E1095:E1096"/>
    <mergeCell ref="F1095:F1096"/>
    <mergeCell ref="G1095:G1096"/>
    <mergeCell ref="H1095:H1096"/>
    <mergeCell ref="I1095:I1096"/>
    <mergeCell ref="J1095:J1096"/>
    <mergeCell ref="W1128:W1129"/>
    <mergeCell ref="X1128:X1129"/>
    <mergeCell ref="Y1128:Y1129"/>
    <mergeCell ref="A1078:B1078"/>
    <mergeCell ref="A1080:O1088"/>
    <mergeCell ref="A1094:B1096"/>
    <mergeCell ref="C1094:D1094"/>
    <mergeCell ref="E1094:F1094"/>
    <mergeCell ref="G1094:L1094"/>
    <mergeCell ref="M1094:P1094"/>
    <mergeCell ref="K1095:L1095"/>
    <mergeCell ref="M1095:N1095"/>
    <mergeCell ref="O1095:P1095"/>
    <mergeCell ref="W1062:W1063"/>
    <mergeCell ref="X1062:X1063"/>
    <mergeCell ref="Y1062:Y1063"/>
    <mergeCell ref="A1064:B1064"/>
    <mergeCell ref="C1065:C1077"/>
    <mergeCell ref="D1065:D1077"/>
    <mergeCell ref="K1062:L1062"/>
    <mergeCell ref="M1062:N1062"/>
    <mergeCell ref="O1062:P1062"/>
    <mergeCell ref="Q1062:R1062"/>
    <mergeCell ref="S1062:T1062"/>
    <mergeCell ref="U1062:V1062"/>
    <mergeCell ref="Q1061:V1061"/>
    <mergeCell ref="W1061:Y1061"/>
    <mergeCell ref="C1062:C1063"/>
    <mergeCell ref="D1062:D1063"/>
    <mergeCell ref="E1062:E1063"/>
    <mergeCell ref="F1062:F1063"/>
    <mergeCell ref="G1062:G1063"/>
    <mergeCell ref="H1062:H1063"/>
    <mergeCell ref="I1062:I1063"/>
    <mergeCell ref="J1062:J1063"/>
    <mergeCell ref="A1031:B1031"/>
    <mergeCell ref="C1032:C1044"/>
    <mergeCell ref="D1032:D1044"/>
    <mergeCell ref="A1045:B1045"/>
    <mergeCell ref="A1047:O1055"/>
    <mergeCell ref="A1061:B1063"/>
    <mergeCell ref="C1061:D1061"/>
    <mergeCell ref="E1061:F1061"/>
    <mergeCell ref="G1061:L1061"/>
    <mergeCell ref="M1061:P1061"/>
    <mergeCell ref="Q1029:R1029"/>
    <mergeCell ref="S1029:T1029"/>
    <mergeCell ref="U1029:V1029"/>
    <mergeCell ref="W1029:W1030"/>
    <mergeCell ref="X1029:X1030"/>
    <mergeCell ref="Y1029:Y1030"/>
    <mergeCell ref="Q1028:V1028"/>
    <mergeCell ref="W1028:Y1028"/>
    <mergeCell ref="C1029:C1030"/>
    <mergeCell ref="D1029:D1030"/>
    <mergeCell ref="E1029:E1030"/>
    <mergeCell ref="F1029:F1030"/>
    <mergeCell ref="G1029:G1030"/>
    <mergeCell ref="H1029:H1030"/>
    <mergeCell ref="I1029:I1030"/>
    <mergeCell ref="J1029:J1030"/>
    <mergeCell ref="A1012:B1012"/>
    <mergeCell ref="A1014:O1022"/>
    <mergeCell ref="A1028:B1030"/>
    <mergeCell ref="C1028:D1028"/>
    <mergeCell ref="E1028:F1028"/>
    <mergeCell ref="G1028:L1028"/>
    <mergeCell ref="M1028:P1028"/>
    <mergeCell ref="K1029:L1029"/>
    <mergeCell ref="M1029:N1029"/>
    <mergeCell ref="O1029:P1029"/>
    <mergeCell ref="A998:B998"/>
    <mergeCell ref="C999:C1011"/>
    <mergeCell ref="D999:D1011"/>
    <mergeCell ref="K996:L996"/>
    <mergeCell ref="M996:N996"/>
    <mergeCell ref="O996:P996"/>
    <mergeCell ref="Q996:R996"/>
    <mergeCell ref="S996:T996"/>
    <mergeCell ref="U996:V996"/>
    <mergeCell ref="Q995:V995"/>
    <mergeCell ref="W995:Y995"/>
    <mergeCell ref="C996:C997"/>
    <mergeCell ref="D996:D997"/>
    <mergeCell ref="E996:E997"/>
    <mergeCell ref="F996:F997"/>
    <mergeCell ref="G996:G997"/>
    <mergeCell ref="H996:H997"/>
    <mergeCell ref="I996:I997"/>
    <mergeCell ref="J996:J997"/>
    <mergeCell ref="A965:B965"/>
    <mergeCell ref="C966:C978"/>
    <mergeCell ref="D966:D978"/>
    <mergeCell ref="A979:B979"/>
    <mergeCell ref="A981:O989"/>
    <mergeCell ref="A995:B997"/>
    <mergeCell ref="C995:D995"/>
    <mergeCell ref="E995:F995"/>
    <mergeCell ref="G995:L995"/>
    <mergeCell ref="M995:P995"/>
    <mergeCell ref="Q963:R963"/>
    <mergeCell ref="S963:T963"/>
    <mergeCell ref="U963:V963"/>
    <mergeCell ref="W963:W964"/>
    <mergeCell ref="X963:X964"/>
    <mergeCell ref="Y963:Y964"/>
    <mergeCell ref="Q962:V962"/>
    <mergeCell ref="W962:Y962"/>
    <mergeCell ref="C963:C964"/>
    <mergeCell ref="D963:D964"/>
    <mergeCell ref="E963:E964"/>
    <mergeCell ref="F963:F964"/>
    <mergeCell ref="G963:G964"/>
    <mergeCell ref="H963:H964"/>
    <mergeCell ref="I963:I964"/>
    <mergeCell ref="J963:J964"/>
    <mergeCell ref="W996:W997"/>
    <mergeCell ref="X996:X997"/>
    <mergeCell ref="Y996:Y997"/>
    <mergeCell ref="A946:B946"/>
    <mergeCell ref="A948:O956"/>
    <mergeCell ref="A962:B964"/>
    <mergeCell ref="C962:D962"/>
    <mergeCell ref="E962:F962"/>
    <mergeCell ref="G962:L962"/>
    <mergeCell ref="M962:P962"/>
    <mergeCell ref="K963:L963"/>
    <mergeCell ref="M963:N963"/>
    <mergeCell ref="O963:P963"/>
    <mergeCell ref="W930:W931"/>
    <mergeCell ref="X930:X931"/>
    <mergeCell ref="Y930:Y931"/>
    <mergeCell ref="A932:B932"/>
    <mergeCell ref="C933:C945"/>
    <mergeCell ref="D933:D945"/>
    <mergeCell ref="K930:L930"/>
    <mergeCell ref="M930:N930"/>
    <mergeCell ref="O930:P930"/>
    <mergeCell ref="Q930:R930"/>
    <mergeCell ref="S930:T930"/>
    <mergeCell ref="U930:V930"/>
    <mergeCell ref="Q929:V929"/>
    <mergeCell ref="W929:Y929"/>
    <mergeCell ref="C930:C931"/>
    <mergeCell ref="D930:D931"/>
    <mergeCell ref="E930:E931"/>
    <mergeCell ref="F930:F931"/>
    <mergeCell ref="G930:G931"/>
    <mergeCell ref="H930:H931"/>
    <mergeCell ref="I930:I931"/>
    <mergeCell ref="J930:J931"/>
    <mergeCell ref="A899:B899"/>
    <mergeCell ref="C900:C912"/>
    <mergeCell ref="D900:D912"/>
    <mergeCell ref="A913:B913"/>
    <mergeCell ref="A915:O923"/>
    <mergeCell ref="A929:B931"/>
    <mergeCell ref="C929:D929"/>
    <mergeCell ref="E929:F929"/>
    <mergeCell ref="G929:L929"/>
    <mergeCell ref="M929:P929"/>
    <mergeCell ref="Q897:R897"/>
    <mergeCell ref="S897:T897"/>
    <mergeCell ref="U897:V897"/>
    <mergeCell ref="W897:W898"/>
    <mergeCell ref="X897:X898"/>
    <mergeCell ref="Y897:Y898"/>
    <mergeCell ref="Q896:V896"/>
    <mergeCell ref="W896:Y896"/>
    <mergeCell ref="C897:C898"/>
    <mergeCell ref="D897:D898"/>
    <mergeCell ref="E897:E898"/>
    <mergeCell ref="F897:F898"/>
    <mergeCell ref="G897:G898"/>
    <mergeCell ref="H897:H898"/>
    <mergeCell ref="I897:I898"/>
    <mergeCell ref="J897:J898"/>
    <mergeCell ref="A880:B880"/>
    <mergeCell ref="A882:O890"/>
    <mergeCell ref="A896:B898"/>
    <mergeCell ref="C896:D896"/>
    <mergeCell ref="E896:F896"/>
    <mergeCell ref="G896:L896"/>
    <mergeCell ref="M896:P896"/>
    <mergeCell ref="K897:L897"/>
    <mergeCell ref="M897:N897"/>
    <mergeCell ref="O897:P897"/>
    <mergeCell ref="A866:B866"/>
    <mergeCell ref="C867:C879"/>
    <mergeCell ref="D867:D879"/>
    <mergeCell ref="K864:L864"/>
    <mergeCell ref="M864:N864"/>
    <mergeCell ref="O864:P864"/>
    <mergeCell ref="Q864:R864"/>
    <mergeCell ref="S864:T864"/>
    <mergeCell ref="U864:V864"/>
    <mergeCell ref="Q863:V863"/>
    <mergeCell ref="W863:Y863"/>
    <mergeCell ref="C864:C865"/>
    <mergeCell ref="D864:D865"/>
    <mergeCell ref="E864:E865"/>
    <mergeCell ref="F864:F865"/>
    <mergeCell ref="G864:G865"/>
    <mergeCell ref="H864:H865"/>
    <mergeCell ref="I864:I865"/>
    <mergeCell ref="J864:J865"/>
    <mergeCell ref="A833:B833"/>
    <mergeCell ref="C834:C846"/>
    <mergeCell ref="D834:D846"/>
    <mergeCell ref="A847:B847"/>
    <mergeCell ref="A849:O857"/>
    <mergeCell ref="A863:B865"/>
    <mergeCell ref="C863:D863"/>
    <mergeCell ref="E863:F863"/>
    <mergeCell ref="G863:L863"/>
    <mergeCell ref="M863:P863"/>
    <mergeCell ref="Q831:R831"/>
    <mergeCell ref="S831:T831"/>
    <mergeCell ref="U831:V831"/>
    <mergeCell ref="W831:W832"/>
    <mergeCell ref="X831:X832"/>
    <mergeCell ref="Y831:Y832"/>
    <mergeCell ref="Q830:V830"/>
    <mergeCell ref="W830:Y830"/>
    <mergeCell ref="C831:C832"/>
    <mergeCell ref="D831:D832"/>
    <mergeCell ref="E831:E832"/>
    <mergeCell ref="F831:F832"/>
    <mergeCell ref="G831:G832"/>
    <mergeCell ref="H831:H832"/>
    <mergeCell ref="I831:I832"/>
    <mergeCell ref="J831:J832"/>
    <mergeCell ref="W864:W865"/>
    <mergeCell ref="X864:X865"/>
    <mergeCell ref="Y864:Y865"/>
    <mergeCell ref="A814:B814"/>
    <mergeCell ref="A816:O824"/>
    <mergeCell ref="A830:B832"/>
    <mergeCell ref="C830:D830"/>
    <mergeCell ref="E830:F830"/>
    <mergeCell ref="G830:L830"/>
    <mergeCell ref="M830:P830"/>
    <mergeCell ref="K831:L831"/>
    <mergeCell ref="M831:N831"/>
    <mergeCell ref="O831:P831"/>
    <mergeCell ref="W798:W799"/>
    <mergeCell ref="X798:X799"/>
    <mergeCell ref="Y798:Y799"/>
    <mergeCell ref="A800:B800"/>
    <mergeCell ref="C801:C813"/>
    <mergeCell ref="D801:D813"/>
    <mergeCell ref="K798:L798"/>
    <mergeCell ref="M798:N798"/>
    <mergeCell ref="O798:P798"/>
    <mergeCell ref="Q798:R798"/>
    <mergeCell ref="S798:T798"/>
    <mergeCell ref="U798:V798"/>
    <mergeCell ref="Q797:V797"/>
    <mergeCell ref="W797:Y797"/>
    <mergeCell ref="C798:C799"/>
    <mergeCell ref="D798:D799"/>
    <mergeCell ref="E798:E799"/>
    <mergeCell ref="F798:F799"/>
    <mergeCell ref="G798:G799"/>
    <mergeCell ref="H798:H799"/>
    <mergeCell ref="I798:I799"/>
    <mergeCell ref="J798:J799"/>
    <mergeCell ref="A767:B767"/>
    <mergeCell ref="C768:C780"/>
    <mergeCell ref="D768:D780"/>
    <mergeCell ref="A781:B781"/>
    <mergeCell ref="A783:O791"/>
    <mergeCell ref="A797:B799"/>
    <mergeCell ref="C797:D797"/>
    <mergeCell ref="E797:F797"/>
    <mergeCell ref="G797:L797"/>
    <mergeCell ref="M797:P797"/>
    <mergeCell ref="Q765:R765"/>
    <mergeCell ref="S765:T765"/>
    <mergeCell ref="U765:V765"/>
    <mergeCell ref="W765:W766"/>
    <mergeCell ref="X765:X766"/>
    <mergeCell ref="Y765:Y766"/>
    <mergeCell ref="Q764:V764"/>
    <mergeCell ref="W764:Y764"/>
    <mergeCell ref="C765:C766"/>
    <mergeCell ref="D765:D766"/>
    <mergeCell ref="E765:E766"/>
    <mergeCell ref="F765:F766"/>
    <mergeCell ref="G765:G766"/>
    <mergeCell ref="H765:H766"/>
    <mergeCell ref="I765:I766"/>
    <mergeCell ref="J765:J766"/>
    <mergeCell ref="A748:B748"/>
    <mergeCell ref="A750:O758"/>
    <mergeCell ref="A764:B766"/>
    <mergeCell ref="C764:D764"/>
    <mergeCell ref="E764:F764"/>
    <mergeCell ref="G764:L764"/>
    <mergeCell ref="M764:P764"/>
    <mergeCell ref="K765:L765"/>
    <mergeCell ref="M765:N765"/>
    <mergeCell ref="O765:P765"/>
    <mergeCell ref="A734:B734"/>
    <mergeCell ref="C735:C747"/>
    <mergeCell ref="D735:D747"/>
    <mergeCell ref="K732:L732"/>
    <mergeCell ref="M732:N732"/>
    <mergeCell ref="O732:P732"/>
    <mergeCell ref="Q732:R732"/>
    <mergeCell ref="S732:T732"/>
    <mergeCell ref="U732:V732"/>
    <mergeCell ref="Q731:V731"/>
    <mergeCell ref="W731:Y731"/>
    <mergeCell ref="C732:C733"/>
    <mergeCell ref="D732:D733"/>
    <mergeCell ref="E732:E733"/>
    <mergeCell ref="F732:F733"/>
    <mergeCell ref="G732:G733"/>
    <mergeCell ref="H732:H733"/>
    <mergeCell ref="I732:I733"/>
    <mergeCell ref="J732:J733"/>
    <mergeCell ref="A701:B701"/>
    <mergeCell ref="C702:C714"/>
    <mergeCell ref="D702:D714"/>
    <mergeCell ref="A715:B715"/>
    <mergeCell ref="A717:O725"/>
    <mergeCell ref="A731:B733"/>
    <mergeCell ref="C731:D731"/>
    <mergeCell ref="E731:F731"/>
    <mergeCell ref="G731:L731"/>
    <mergeCell ref="M731:P731"/>
    <mergeCell ref="Q699:R699"/>
    <mergeCell ref="S699:T699"/>
    <mergeCell ref="U699:V699"/>
    <mergeCell ref="W699:W700"/>
    <mergeCell ref="X699:X700"/>
    <mergeCell ref="Y699:Y700"/>
    <mergeCell ref="Q698:V698"/>
    <mergeCell ref="W698:Y698"/>
    <mergeCell ref="C699:C700"/>
    <mergeCell ref="D699:D700"/>
    <mergeCell ref="E699:E700"/>
    <mergeCell ref="F699:F700"/>
    <mergeCell ref="G699:G700"/>
    <mergeCell ref="H699:H700"/>
    <mergeCell ref="I699:I700"/>
    <mergeCell ref="J699:J700"/>
    <mergeCell ref="W732:W733"/>
    <mergeCell ref="X732:X733"/>
    <mergeCell ref="Y732:Y733"/>
    <mergeCell ref="A682:B682"/>
    <mergeCell ref="A684:O692"/>
    <mergeCell ref="A698:B700"/>
    <mergeCell ref="C698:D698"/>
    <mergeCell ref="E698:F698"/>
    <mergeCell ref="G698:L698"/>
    <mergeCell ref="M698:P698"/>
    <mergeCell ref="K699:L699"/>
    <mergeCell ref="M699:N699"/>
    <mergeCell ref="O699:P699"/>
    <mergeCell ref="W666:W667"/>
    <mergeCell ref="X666:X667"/>
    <mergeCell ref="Y666:Y667"/>
    <mergeCell ref="A668:B668"/>
    <mergeCell ref="C669:C681"/>
    <mergeCell ref="D669:D681"/>
    <mergeCell ref="K666:L666"/>
    <mergeCell ref="M666:N666"/>
    <mergeCell ref="O666:P666"/>
    <mergeCell ref="Q666:R666"/>
    <mergeCell ref="S666:T666"/>
    <mergeCell ref="U666:V666"/>
    <mergeCell ref="Q665:V665"/>
    <mergeCell ref="W665:Y665"/>
    <mergeCell ref="C666:C667"/>
    <mergeCell ref="D666:D667"/>
    <mergeCell ref="E666:E667"/>
    <mergeCell ref="F666:F667"/>
    <mergeCell ref="G666:G667"/>
    <mergeCell ref="H666:H667"/>
    <mergeCell ref="I666:I667"/>
    <mergeCell ref="J666:J667"/>
    <mergeCell ref="A635:B635"/>
    <mergeCell ref="C636:C648"/>
    <mergeCell ref="D636:D648"/>
    <mergeCell ref="A649:B649"/>
    <mergeCell ref="A651:O659"/>
    <mergeCell ref="A665:B667"/>
    <mergeCell ref="C665:D665"/>
    <mergeCell ref="E665:F665"/>
    <mergeCell ref="G665:L665"/>
    <mergeCell ref="M665:P665"/>
    <mergeCell ref="Q633:R633"/>
    <mergeCell ref="S633:T633"/>
    <mergeCell ref="U633:V633"/>
    <mergeCell ref="W633:W634"/>
    <mergeCell ref="X633:X634"/>
    <mergeCell ref="Y633:Y634"/>
    <mergeCell ref="Q632:V632"/>
    <mergeCell ref="W632:Y632"/>
    <mergeCell ref="C633:C634"/>
    <mergeCell ref="D633:D634"/>
    <mergeCell ref="E633:E634"/>
    <mergeCell ref="F633:F634"/>
    <mergeCell ref="G633:G634"/>
    <mergeCell ref="H633:H634"/>
    <mergeCell ref="I633:I634"/>
    <mergeCell ref="J633:J634"/>
    <mergeCell ref="A616:B616"/>
    <mergeCell ref="A618:O626"/>
    <mergeCell ref="A632:B634"/>
    <mergeCell ref="C632:D632"/>
    <mergeCell ref="E632:F632"/>
    <mergeCell ref="G632:L632"/>
    <mergeCell ref="M632:P632"/>
    <mergeCell ref="K633:L633"/>
    <mergeCell ref="M633:N633"/>
    <mergeCell ref="O633:P633"/>
    <mergeCell ref="A602:B602"/>
    <mergeCell ref="C603:C615"/>
    <mergeCell ref="D603:D615"/>
    <mergeCell ref="K600:L600"/>
    <mergeCell ref="M600:N600"/>
    <mergeCell ref="O600:P600"/>
    <mergeCell ref="Q600:R600"/>
    <mergeCell ref="S600:T600"/>
    <mergeCell ref="U600:V600"/>
    <mergeCell ref="Q599:V599"/>
    <mergeCell ref="W599:Y599"/>
    <mergeCell ref="C600:C601"/>
    <mergeCell ref="D600:D601"/>
    <mergeCell ref="E600:E601"/>
    <mergeCell ref="F600:F601"/>
    <mergeCell ref="G600:G601"/>
    <mergeCell ref="H600:H601"/>
    <mergeCell ref="I600:I601"/>
    <mergeCell ref="J600:J601"/>
    <mergeCell ref="A569:B569"/>
    <mergeCell ref="C570:C582"/>
    <mergeCell ref="D570:D582"/>
    <mergeCell ref="A583:B583"/>
    <mergeCell ref="A585:O593"/>
    <mergeCell ref="A599:B601"/>
    <mergeCell ref="C599:D599"/>
    <mergeCell ref="E599:F599"/>
    <mergeCell ref="G599:L599"/>
    <mergeCell ref="M599:P599"/>
    <mergeCell ref="Q567:R567"/>
    <mergeCell ref="S567:T567"/>
    <mergeCell ref="U567:V567"/>
    <mergeCell ref="W567:W568"/>
    <mergeCell ref="X567:X568"/>
    <mergeCell ref="Y567:Y568"/>
    <mergeCell ref="Q566:V566"/>
    <mergeCell ref="W566:Y566"/>
    <mergeCell ref="C567:C568"/>
    <mergeCell ref="D567:D568"/>
    <mergeCell ref="E567:E568"/>
    <mergeCell ref="F567:F568"/>
    <mergeCell ref="G567:G568"/>
    <mergeCell ref="H567:H568"/>
    <mergeCell ref="I567:I568"/>
    <mergeCell ref="J567:J568"/>
    <mergeCell ref="W600:W601"/>
    <mergeCell ref="X600:X601"/>
    <mergeCell ref="Y600:Y601"/>
    <mergeCell ref="A550:B550"/>
    <mergeCell ref="A552:O560"/>
    <mergeCell ref="A566:B568"/>
    <mergeCell ref="C566:D566"/>
    <mergeCell ref="E566:F566"/>
    <mergeCell ref="G566:L566"/>
    <mergeCell ref="M566:P566"/>
    <mergeCell ref="K567:L567"/>
    <mergeCell ref="M567:N567"/>
    <mergeCell ref="O567:P567"/>
    <mergeCell ref="W534:W535"/>
    <mergeCell ref="X534:X535"/>
    <mergeCell ref="Y534:Y535"/>
    <mergeCell ref="A536:B536"/>
    <mergeCell ref="C537:C549"/>
    <mergeCell ref="D537:D549"/>
    <mergeCell ref="K534:L534"/>
    <mergeCell ref="M534:N534"/>
    <mergeCell ref="O534:P534"/>
    <mergeCell ref="Q534:R534"/>
    <mergeCell ref="S534:T534"/>
    <mergeCell ref="U534:V534"/>
    <mergeCell ref="Q533:V533"/>
    <mergeCell ref="W533:Y533"/>
    <mergeCell ref="C534:C535"/>
    <mergeCell ref="D534:D535"/>
    <mergeCell ref="E534:E535"/>
    <mergeCell ref="F534:F535"/>
    <mergeCell ref="G534:G535"/>
    <mergeCell ref="H534:H535"/>
    <mergeCell ref="I534:I535"/>
    <mergeCell ref="J534:J535"/>
    <mergeCell ref="A503:B503"/>
    <mergeCell ref="C504:C516"/>
    <mergeCell ref="D504:D516"/>
    <mergeCell ref="A517:B517"/>
    <mergeCell ref="A519:O527"/>
    <mergeCell ref="A533:B535"/>
    <mergeCell ref="C533:D533"/>
    <mergeCell ref="E533:F533"/>
    <mergeCell ref="G533:L533"/>
    <mergeCell ref="M533:P533"/>
    <mergeCell ref="Q501:R501"/>
    <mergeCell ref="S501:T501"/>
    <mergeCell ref="U501:V501"/>
    <mergeCell ref="W501:W502"/>
    <mergeCell ref="X501:X502"/>
    <mergeCell ref="Y501:Y502"/>
    <mergeCell ref="Q500:V500"/>
    <mergeCell ref="W500:Y500"/>
    <mergeCell ref="C501:C502"/>
    <mergeCell ref="D501:D502"/>
    <mergeCell ref="E501:E502"/>
    <mergeCell ref="F501:F502"/>
    <mergeCell ref="G501:G502"/>
    <mergeCell ref="H501:H502"/>
    <mergeCell ref="I501:I502"/>
    <mergeCell ref="J501:J502"/>
    <mergeCell ref="A484:B484"/>
    <mergeCell ref="A486:O494"/>
    <mergeCell ref="A500:B502"/>
    <mergeCell ref="C500:D500"/>
    <mergeCell ref="E500:F500"/>
    <mergeCell ref="G500:L500"/>
    <mergeCell ref="M500:P500"/>
    <mergeCell ref="K501:L501"/>
    <mergeCell ref="M501:N501"/>
    <mergeCell ref="O501:P501"/>
    <mergeCell ref="A470:B470"/>
    <mergeCell ref="C471:C483"/>
    <mergeCell ref="D471:D483"/>
    <mergeCell ref="K468:L468"/>
    <mergeCell ref="M468:N468"/>
    <mergeCell ref="O468:P468"/>
    <mergeCell ref="Q468:R468"/>
    <mergeCell ref="S468:T468"/>
    <mergeCell ref="U468:V468"/>
    <mergeCell ref="Q467:V467"/>
    <mergeCell ref="W467:Y467"/>
    <mergeCell ref="C468:C469"/>
    <mergeCell ref="D468:D469"/>
    <mergeCell ref="E468:E469"/>
    <mergeCell ref="F468:F469"/>
    <mergeCell ref="G468:G469"/>
    <mergeCell ref="H468:H469"/>
    <mergeCell ref="I468:I469"/>
    <mergeCell ref="J468:J469"/>
    <mergeCell ref="A437:B437"/>
    <mergeCell ref="C438:C450"/>
    <mergeCell ref="D438:D450"/>
    <mergeCell ref="A451:B451"/>
    <mergeCell ref="A453:O461"/>
    <mergeCell ref="A467:B469"/>
    <mergeCell ref="C467:D467"/>
    <mergeCell ref="E467:F467"/>
    <mergeCell ref="G467:L467"/>
    <mergeCell ref="M467:P467"/>
    <mergeCell ref="Q435:R435"/>
    <mergeCell ref="S435:T435"/>
    <mergeCell ref="U435:V435"/>
    <mergeCell ref="W435:W436"/>
    <mergeCell ref="X435:X436"/>
    <mergeCell ref="Y435:Y436"/>
    <mergeCell ref="Q434:V434"/>
    <mergeCell ref="W434:Y434"/>
    <mergeCell ref="C435:C436"/>
    <mergeCell ref="D435:D436"/>
    <mergeCell ref="E435:E436"/>
    <mergeCell ref="F435:F436"/>
    <mergeCell ref="G435:G436"/>
    <mergeCell ref="H435:H436"/>
    <mergeCell ref="I435:I436"/>
    <mergeCell ref="J435:J436"/>
    <mergeCell ref="W468:W469"/>
    <mergeCell ref="X468:X469"/>
    <mergeCell ref="Y468:Y469"/>
    <mergeCell ref="A418:B418"/>
    <mergeCell ref="A420:O428"/>
    <mergeCell ref="A434:B436"/>
    <mergeCell ref="C434:D434"/>
    <mergeCell ref="E434:F434"/>
    <mergeCell ref="G434:L434"/>
    <mergeCell ref="M434:P434"/>
    <mergeCell ref="K435:L435"/>
    <mergeCell ref="M435:N435"/>
    <mergeCell ref="O435:P435"/>
    <mergeCell ref="W402:W403"/>
    <mergeCell ref="X402:X403"/>
    <mergeCell ref="Y402:Y403"/>
    <mergeCell ref="A404:B404"/>
    <mergeCell ref="C405:C417"/>
    <mergeCell ref="D405:D417"/>
    <mergeCell ref="K402:L402"/>
    <mergeCell ref="M402:N402"/>
    <mergeCell ref="O402:P402"/>
    <mergeCell ref="Q402:R402"/>
    <mergeCell ref="S402:T402"/>
    <mergeCell ref="U402:V402"/>
    <mergeCell ref="Q401:V401"/>
    <mergeCell ref="W401:Y401"/>
    <mergeCell ref="C402:C403"/>
    <mergeCell ref="D402:D403"/>
    <mergeCell ref="E402:E403"/>
    <mergeCell ref="F402:F403"/>
    <mergeCell ref="G402:G403"/>
    <mergeCell ref="H402:H403"/>
    <mergeCell ref="I402:I403"/>
    <mergeCell ref="J402:J403"/>
    <mergeCell ref="A371:B371"/>
    <mergeCell ref="C372:C384"/>
    <mergeCell ref="D372:D384"/>
    <mergeCell ref="A385:B385"/>
    <mergeCell ref="A387:O395"/>
    <mergeCell ref="A401:B403"/>
    <mergeCell ref="C401:D401"/>
    <mergeCell ref="E401:F401"/>
    <mergeCell ref="G401:L401"/>
    <mergeCell ref="M401:P401"/>
    <mergeCell ref="Q369:R369"/>
    <mergeCell ref="S369:T369"/>
    <mergeCell ref="U369:V369"/>
    <mergeCell ref="W369:W370"/>
    <mergeCell ref="X369:X370"/>
    <mergeCell ref="Y369:Y370"/>
    <mergeCell ref="Q368:V368"/>
    <mergeCell ref="W368:Y368"/>
    <mergeCell ref="C369:C370"/>
    <mergeCell ref="D369:D370"/>
    <mergeCell ref="E369:E370"/>
    <mergeCell ref="F369:F370"/>
    <mergeCell ref="G369:G370"/>
    <mergeCell ref="H369:H370"/>
    <mergeCell ref="I369:I370"/>
    <mergeCell ref="J369:J370"/>
    <mergeCell ref="A352:B352"/>
    <mergeCell ref="A354:O362"/>
    <mergeCell ref="A368:B370"/>
    <mergeCell ref="C368:D368"/>
    <mergeCell ref="E368:F368"/>
    <mergeCell ref="G368:L368"/>
    <mergeCell ref="M368:P368"/>
    <mergeCell ref="K369:L369"/>
    <mergeCell ref="M369:N369"/>
    <mergeCell ref="O369:P369"/>
    <mergeCell ref="A338:B338"/>
    <mergeCell ref="C339:C351"/>
    <mergeCell ref="D339:D351"/>
    <mergeCell ref="K336:L336"/>
    <mergeCell ref="M336:N336"/>
    <mergeCell ref="O336:P336"/>
    <mergeCell ref="Q336:R336"/>
    <mergeCell ref="S336:T336"/>
    <mergeCell ref="U336:V336"/>
    <mergeCell ref="Q335:V335"/>
    <mergeCell ref="W335:Y335"/>
    <mergeCell ref="C336:C337"/>
    <mergeCell ref="D336:D337"/>
    <mergeCell ref="E336:E337"/>
    <mergeCell ref="F336:F337"/>
    <mergeCell ref="G336:G337"/>
    <mergeCell ref="H336:H337"/>
    <mergeCell ref="I336:I337"/>
    <mergeCell ref="J336:J337"/>
    <mergeCell ref="A305:B305"/>
    <mergeCell ref="C306:C318"/>
    <mergeCell ref="D306:D318"/>
    <mergeCell ref="A319:B319"/>
    <mergeCell ref="A321:O329"/>
    <mergeCell ref="A335:B337"/>
    <mergeCell ref="C335:D335"/>
    <mergeCell ref="E335:F335"/>
    <mergeCell ref="G335:L335"/>
    <mergeCell ref="M335:P335"/>
    <mergeCell ref="Q303:R303"/>
    <mergeCell ref="S303:T303"/>
    <mergeCell ref="U303:V303"/>
    <mergeCell ref="W303:W304"/>
    <mergeCell ref="X303:X304"/>
    <mergeCell ref="Y303:Y304"/>
    <mergeCell ref="Q302:V302"/>
    <mergeCell ref="W302:Y302"/>
    <mergeCell ref="C303:C304"/>
    <mergeCell ref="D303:D304"/>
    <mergeCell ref="E303:E304"/>
    <mergeCell ref="F303:F304"/>
    <mergeCell ref="G303:G304"/>
    <mergeCell ref="H303:H304"/>
    <mergeCell ref="I303:I304"/>
    <mergeCell ref="J303:J304"/>
    <mergeCell ref="W336:W337"/>
    <mergeCell ref="X336:X337"/>
    <mergeCell ref="Y336:Y337"/>
    <mergeCell ref="A286:B286"/>
    <mergeCell ref="A288:O296"/>
    <mergeCell ref="A302:B304"/>
    <mergeCell ref="C302:D302"/>
    <mergeCell ref="E302:F302"/>
    <mergeCell ref="G302:L302"/>
    <mergeCell ref="M302:P302"/>
    <mergeCell ref="K303:L303"/>
    <mergeCell ref="M303:N303"/>
    <mergeCell ref="O303:P303"/>
    <mergeCell ref="W270:W271"/>
    <mergeCell ref="X270:X271"/>
    <mergeCell ref="Y270:Y271"/>
    <mergeCell ref="A272:B272"/>
    <mergeCell ref="C273:C285"/>
    <mergeCell ref="D273:D285"/>
    <mergeCell ref="K270:L270"/>
    <mergeCell ref="M270:N270"/>
    <mergeCell ref="O270:P270"/>
    <mergeCell ref="Q270:R270"/>
    <mergeCell ref="S270:T270"/>
    <mergeCell ref="U270:V270"/>
    <mergeCell ref="Q269:V269"/>
    <mergeCell ref="W269:Y269"/>
    <mergeCell ref="C270:C271"/>
    <mergeCell ref="D270:D271"/>
    <mergeCell ref="E270:E271"/>
    <mergeCell ref="F270:F271"/>
    <mergeCell ref="G270:G271"/>
    <mergeCell ref="H270:H271"/>
    <mergeCell ref="I270:I271"/>
    <mergeCell ref="J270:J271"/>
    <mergeCell ref="A239:B239"/>
    <mergeCell ref="C240:C252"/>
    <mergeCell ref="D240:D252"/>
    <mergeCell ref="A253:B253"/>
    <mergeCell ref="A255:O263"/>
    <mergeCell ref="A269:B271"/>
    <mergeCell ref="C269:D269"/>
    <mergeCell ref="E269:F269"/>
    <mergeCell ref="G269:L269"/>
    <mergeCell ref="M269:P269"/>
    <mergeCell ref="Q237:R237"/>
    <mergeCell ref="S237:T237"/>
    <mergeCell ref="U237:V237"/>
    <mergeCell ref="W237:W238"/>
    <mergeCell ref="X237:X238"/>
    <mergeCell ref="Y237:Y238"/>
    <mergeCell ref="Q236:V236"/>
    <mergeCell ref="W236:Y236"/>
    <mergeCell ref="C237:C238"/>
    <mergeCell ref="D237:D238"/>
    <mergeCell ref="E237:E238"/>
    <mergeCell ref="F237:F238"/>
    <mergeCell ref="G237:G238"/>
    <mergeCell ref="H237:H238"/>
    <mergeCell ref="I237:I238"/>
    <mergeCell ref="J237:J238"/>
    <mergeCell ref="A220:B220"/>
    <mergeCell ref="A222:O230"/>
    <mergeCell ref="A236:B238"/>
    <mergeCell ref="C236:D236"/>
    <mergeCell ref="E236:F236"/>
    <mergeCell ref="G236:L236"/>
    <mergeCell ref="M236:P236"/>
    <mergeCell ref="K237:L237"/>
    <mergeCell ref="M237:N237"/>
    <mergeCell ref="O237:P237"/>
    <mergeCell ref="A206:B206"/>
    <mergeCell ref="C207:C219"/>
    <mergeCell ref="D207:D219"/>
    <mergeCell ref="K204:L204"/>
    <mergeCell ref="M204:N204"/>
    <mergeCell ref="O204:P204"/>
    <mergeCell ref="Q204:R204"/>
    <mergeCell ref="S204:T204"/>
    <mergeCell ref="U204:V204"/>
    <mergeCell ref="Q203:V203"/>
    <mergeCell ref="W203:Y203"/>
    <mergeCell ref="C204:C205"/>
    <mergeCell ref="D204:D205"/>
    <mergeCell ref="E204:E205"/>
    <mergeCell ref="F204:F205"/>
    <mergeCell ref="G204:G205"/>
    <mergeCell ref="H204:H205"/>
    <mergeCell ref="I204:I205"/>
    <mergeCell ref="J204:J205"/>
    <mergeCell ref="A173:B173"/>
    <mergeCell ref="C174:C186"/>
    <mergeCell ref="D174:D186"/>
    <mergeCell ref="A187:B187"/>
    <mergeCell ref="A189:O197"/>
    <mergeCell ref="A203:B205"/>
    <mergeCell ref="C203:D203"/>
    <mergeCell ref="E203:F203"/>
    <mergeCell ref="G203:L203"/>
    <mergeCell ref="M203:P203"/>
    <mergeCell ref="Q171:R171"/>
    <mergeCell ref="S171:T171"/>
    <mergeCell ref="U171:V171"/>
    <mergeCell ref="W171:W172"/>
    <mergeCell ref="X171:X172"/>
    <mergeCell ref="Y171:Y172"/>
    <mergeCell ref="Q170:V170"/>
    <mergeCell ref="W170:Y170"/>
    <mergeCell ref="C171:C172"/>
    <mergeCell ref="D171:D172"/>
    <mergeCell ref="E171:E172"/>
    <mergeCell ref="F171:F172"/>
    <mergeCell ref="G171:G172"/>
    <mergeCell ref="H171:H172"/>
    <mergeCell ref="I171:I172"/>
    <mergeCell ref="J171:J172"/>
    <mergeCell ref="W204:W205"/>
    <mergeCell ref="X204:X205"/>
    <mergeCell ref="Y204:Y205"/>
    <mergeCell ref="A154:B154"/>
    <mergeCell ref="A156:O164"/>
    <mergeCell ref="A170:B172"/>
    <mergeCell ref="C170:D170"/>
    <mergeCell ref="E170:F170"/>
    <mergeCell ref="G170:L170"/>
    <mergeCell ref="M170:P170"/>
    <mergeCell ref="K171:L171"/>
    <mergeCell ref="M171:N171"/>
    <mergeCell ref="O171:P171"/>
    <mergeCell ref="W138:W139"/>
    <mergeCell ref="X138:X139"/>
    <mergeCell ref="Y138:Y139"/>
    <mergeCell ref="A140:B140"/>
    <mergeCell ref="C141:C153"/>
    <mergeCell ref="D141:D153"/>
    <mergeCell ref="K138:L138"/>
    <mergeCell ref="M138:N138"/>
    <mergeCell ref="O138:P138"/>
    <mergeCell ref="Q138:R138"/>
    <mergeCell ref="S138:T138"/>
    <mergeCell ref="U138:V138"/>
    <mergeCell ref="Q137:V137"/>
    <mergeCell ref="W137:Y137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A107:B107"/>
    <mergeCell ref="C108:C120"/>
    <mergeCell ref="D108:D120"/>
    <mergeCell ref="A121:B121"/>
    <mergeCell ref="A123:O131"/>
    <mergeCell ref="A137:B139"/>
    <mergeCell ref="C137:D137"/>
    <mergeCell ref="E137:F137"/>
    <mergeCell ref="G137:L137"/>
    <mergeCell ref="M137:P137"/>
    <mergeCell ref="Q105:R105"/>
    <mergeCell ref="S105:T105"/>
    <mergeCell ref="U105:V105"/>
    <mergeCell ref="W105:W106"/>
    <mergeCell ref="X105:X106"/>
    <mergeCell ref="Y105:Y106"/>
    <mergeCell ref="Q104:V104"/>
    <mergeCell ref="W104:Y104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A88:B88"/>
    <mergeCell ref="A90:O98"/>
    <mergeCell ref="A104:B106"/>
    <mergeCell ref="C104:D104"/>
    <mergeCell ref="E104:F104"/>
    <mergeCell ref="G104:L104"/>
    <mergeCell ref="M104:P104"/>
    <mergeCell ref="K105:L105"/>
    <mergeCell ref="M105:N105"/>
    <mergeCell ref="O105:P105"/>
    <mergeCell ref="A74:B74"/>
    <mergeCell ref="C75:C87"/>
    <mergeCell ref="D75:D87"/>
    <mergeCell ref="K72:L72"/>
    <mergeCell ref="M72:N72"/>
    <mergeCell ref="O72:P72"/>
    <mergeCell ref="Q72:R72"/>
    <mergeCell ref="S72:T72"/>
    <mergeCell ref="U72:V72"/>
    <mergeCell ref="Q71:V71"/>
    <mergeCell ref="W71:Y71"/>
    <mergeCell ref="C72:C73"/>
    <mergeCell ref="D72:D73"/>
    <mergeCell ref="E72:E73"/>
    <mergeCell ref="F72:F73"/>
    <mergeCell ref="G72:G73"/>
    <mergeCell ref="H72:H73"/>
    <mergeCell ref="I72:I73"/>
    <mergeCell ref="J72:J73"/>
    <mergeCell ref="A41:B41"/>
    <mergeCell ref="C42:C54"/>
    <mergeCell ref="D42:D54"/>
    <mergeCell ref="A55:B55"/>
    <mergeCell ref="A57:O65"/>
    <mergeCell ref="A71:B73"/>
    <mergeCell ref="C71:D71"/>
    <mergeCell ref="E71:F71"/>
    <mergeCell ref="G71:L71"/>
    <mergeCell ref="M71:P71"/>
    <mergeCell ref="Q39:R39"/>
    <mergeCell ref="S39:T39"/>
    <mergeCell ref="U39:V39"/>
    <mergeCell ref="W39:W40"/>
    <mergeCell ref="X39:X40"/>
    <mergeCell ref="Y39:Y40"/>
    <mergeCell ref="Q38:V38"/>
    <mergeCell ref="W38:Y38"/>
    <mergeCell ref="C39:C40"/>
    <mergeCell ref="D39:D40"/>
    <mergeCell ref="E39:E40"/>
    <mergeCell ref="F39:F40"/>
    <mergeCell ref="G39:G40"/>
    <mergeCell ref="H39:H40"/>
    <mergeCell ref="I39:I40"/>
    <mergeCell ref="J39:J40"/>
    <mergeCell ref="W72:W73"/>
    <mergeCell ref="X72:X73"/>
    <mergeCell ref="Y72:Y73"/>
    <mergeCell ref="A22:B22"/>
    <mergeCell ref="A24:O32"/>
    <mergeCell ref="A38:B40"/>
    <mergeCell ref="C38:D38"/>
    <mergeCell ref="E38:F38"/>
    <mergeCell ref="G38:L38"/>
    <mergeCell ref="M38:P38"/>
    <mergeCell ref="K39:L39"/>
    <mergeCell ref="M39:N39"/>
    <mergeCell ref="O39:P39"/>
    <mergeCell ref="U6:V6"/>
    <mergeCell ref="W6:W7"/>
    <mergeCell ref="X6:X7"/>
    <mergeCell ref="Y6:Y7"/>
    <mergeCell ref="A8:B8"/>
    <mergeCell ref="C9:C21"/>
    <mergeCell ref="D9:D21"/>
    <mergeCell ref="W5:Y5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A5:B7"/>
    <mergeCell ref="C5:D5"/>
    <mergeCell ref="E5:F5"/>
    <mergeCell ref="G5:L5"/>
    <mergeCell ref="M5:P5"/>
    <mergeCell ref="Q5:V5"/>
    <mergeCell ref="M6:N6"/>
    <mergeCell ref="O6:P6"/>
    <mergeCell ref="Q6:R6"/>
    <mergeCell ref="S6:T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38</vt:i4>
      </vt:variant>
    </vt:vector>
  </HeadingPairs>
  <TitlesOfParts>
    <vt:vector size="39" baseType="lpstr">
      <vt:lpstr>Informacja zbiorcza</vt:lpstr>
      <vt:lpstr>_01</vt:lpstr>
      <vt:lpstr>_02</vt:lpstr>
      <vt:lpstr>_03</vt:lpstr>
      <vt:lpstr>_04</vt:lpstr>
      <vt:lpstr>_05</vt:lpstr>
      <vt:lpstr>_06</vt:lpstr>
      <vt:lpstr>_07</vt:lpstr>
      <vt:lpstr>_08</vt:lpstr>
      <vt:lpstr>_09</vt:lpstr>
      <vt:lpstr>_10</vt:lpstr>
      <vt:lpstr>_11</vt:lpstr>
      <vt:lpstr>_12</vt:lpstr>
      <vt:lpstr>_13</vt:lpstr>
      <vt:lpstr>_14</vt:lpstr>
      <vt:lpstr>_15</vt:lpstr>
      <vt:lpstr>_16</vt:lpstr>
      <vt:lpstr>_17</vt:lpstr>
      <vt:lpstr>_18</vt:lpstr>
      <vt:lpstr>_19</vt:lpstr>
      <vt:lpstr>_20</vt:lpstr>
      <vt:lpstr>_21</vt:lpstr>
      <vt:lpstr>_22</vt:lpstr>
      <vt:lpstr>_23</vt:lpstr>
      <vt:lpstr>_24</vt:lpstr>
      <vt:lpstr>_25</vt:lpstr>
      <vt:lpstr>_26</vt:lpstr>
      <vt:lpstr>_27</vt:lpstr>
      <vt:lpstr>_28</vt:lpstr>
      <vt:lpstr>_29</vt:lpstr>
      <vt:lpstr>_30</vt:lpstr>
      <vt:lpstr>_31</vt:lpstr>
      <vt:lpstr>_32</vt:lpstr>
      <vt:lpstr>_33</vt:lpstr>
      <vt:lpstr>_34</vt:lpstr>
      <vt:lpstr>_35</vt:lpstr>
      <vt:lpstr>_36</vt:lpstr>
      <vt:lpstr>_37</vt:lpstr>
      <vt:lpstr>_38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2020-01-31T07:18:34Z</dcterms:created>
  <dcterms:modified xsi:type="dcterms:W3CDTF">2020-03-03T07:19:33Z</dcterms:modified>
</cp:coreProperties>
</file>