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en_skoroszyt"/>
  <mc:AlternateContent xmlns:mc="http://schemas.openxmlformats.org/markup-compatibility/2006">
    <mc:Choice Requires="x15">
      <x15ac:absPath xmlns:x15ac="http://schemas.microsoft.com/office/spreadsheetml/2010/11/ac" url="Z:\GRUPA ROBOCZA\Grupa Robocza ds. KSOW\GR ds. KSOW_2019 rok\Uchwały nr 44, 45 _tryb obiegowy\5. Uchwała nr 45_po akceptcji GR ds. KSOW\Uchwała nr 45_III informacja półroczna PO 2O18-2019\"/>
    </mc:Choice>
  </mc:AlternateContent>
  <xr:revisionPtr revIDLastSave="0" documentId="13_ncr:1_{391BBAAA-F620-4AC7-9936-5C74F677701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formacja zbiorcza" sheetId="3" r:id="rId1"/>
  </sheets>
  <definedNames>
    <definedName name="_01">'Informacja zbiorcza'!$A$6</definedName>
    <definedName name="_02">'Informacja zbiorcza'!$A$39</definedName>
    <definedName name="_03">'Informacja zbiorcza'!$A$72</definedName>
    <definedName name="_04">'Informacja zbiorcza'!$A$105</definedName>
    <definedName name="_05">'Informacja zbiorcza'!$A$138</definedName>
    <definedName name="_06">'Informacja zbiorcza'!$A$171</definedName>
    <definedName name="_07">'Informacja zbiorcza'!$A$204</definedName>
    <definedName name="_08">'Informacja zbiorcza'!$A$237</definedName>
    <definedName name="_09">'Informacja zbiorcza'!$A$270</definedName>
    <definedName name="_10">'Informacja zbiorcza'!$A$303</definedName>
    <definedName name="_11">'Informacja zbiorcza'!$A$336</definedName>
    <definedName name="_12">'Informacja zbiorcza'!$A$369</definedName>
    <definedName name="_13">'Informacja zbiorcza'!$A$402</definedName>
    <definedName name="_14">'Informacja zbiorcza'!$A$435</definedName>
    <definedName name="_15">'Informacja zbiorcza'!$A$468</definedName>
    <definedName name="_16">'Informacja zbiorcza'!$A$501</definedName>
    <definedName name="_17">'Informacja zbiorcza'!$A$534</definedName>
    <definedName name="_18">'Informacja zbiorcza'!$A$567</definedName>
    <definedName name="_19">'Informacja zbiorcza'!$A$600</definedName>
    <definedName name="_20">'Informacja zbiorcza'!$A$666</definedName>
    <definedName name="_21">'Informacja zbiorcza'!$A$699</definedName>
    <definedName name="_22">'Informacja zbiorcza'!$A$732</definedName>
    <definedName name="_23">'Informacja zbiorcza'!$A$765</definedName>
    <definedName name="_24">'Informacja zbiorcza'!$A$798</definedName>
    <definedName name="_25">'Informacja zbiorcza'!$A$831</definedName>
    <definedName name="_26">'Informacja zbiorcza'!$A$864</definedName>
    <definedName name="_27">'Informacja zbiorcza'!$A$897</definedName>
    <definedName name="_28">'Informacja zbiorcza'!$A$930</definedName>
    <definedName name="_29">'Informacja zbiorcza'!$A$963</definedName>
    <definedName name="_30">'Informacja zbiorcza'!$A$996</definedName>
    <definedName name="_31">'Informacja zbiorcza'!$A$1029</definedName>
    <definedName name="_32">'Informacja zbiorcza'!$A$1062</definedName>
    <definedName name="_33">'Informacja zbiorcza'!$A$1095</definedName>
    <definedName name="_34">'Informacja zbiorcza'!$A$1128</definedName>
    <definedName name="_35">'Informacja zbiorcza'!$A$1161</definedName>
    <definedName name="_36">'Informacja zbiorcza'!$A$1194</definedName>
    <definedName name="_37">'Informacja zbiorcza'!$A$633</definedName>
    <definedName name="_38">'Informacja zbiorcza'!$A$1227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244" i="3" l="1"/>
  <c r="S1244" i="3"/>
  <c r="R1244" i="3"/>
  <c r="Q1244" i="3"/>
  <c r="P1244" i="3"/>
  <c r="O1244" i="3"/>
  <c r="N1244" i="3"/>
  <c r="M1244" i="3"/>
  <c r="J1244" i="3"/>
  <c r="X1244" i="3" s="1"/>
  <c r="I1244" i="3"/>
  <c r="H1244" i="3"/>
  <c r="G1244" i="3"/>
  <c r="F1244" i="3"/>
  <c r="E1244" i="3"/>
  <c r="X1243" i="3"/>
  <c r="W1243" i="3"/>
  <c r="V1243" i="3"/>
  <c r="U1243" i="3"/>
  <c r="L1243" i="3"/>
  <c r="K1243" i="3"/>
  <c r="X1242" i="3"/>
  <c r="W1242" i="3"/>
  <c r="V1242" i="3"/>
  <c r="U1242" i="3"/>
  <c r="L1242" i="3"/>
  <c r="K1242" i="3"/>
  <c r="X1241" i="3"/>
  <c r="W1241" i="3"/>
  <c r="V1241" i="3"/>
  <c r="U1241" i="3"/>
  <c r="L1241" i="3"/>
  <c r="Y1241" i="3" s="1"/>
  <c r="K1241" i="3"/>
  <c r="X1240" i="3"/>
  <c r="W1240" i="3"/>
  <c r="V1240" i="3"/>
  <c r="U1240" i="3"/>
  <c r="L1240" i="3"/>
  <c r="K1240" i="3"/>
  <c r="X1239" i="3"/>
  <c r="W1239" i="3"/>
  <c r="V1239" i="3"/>
  <c r="U1239" i="3"/>
  <c r="L1239" i="3"/>
  <c r="Y1239" i="3" s="1"/>
  <c r="K1239" i="3"/>
  <c r="X1238" i="3"/>
  <c r="W1238" i="3"/>
  <c r="V1238" i="3"/>
  <c r="Y1238" i="3" s="1"/>
  <c r="U1238" i="3"/>
  <c r="L1238" i="3"/>
  <c r="K1238" i="3"/>
  <c r="X1237" i="3"/>
  <c r="W1237" i="3"/>
  <c r="V1237" i="3"/>
  <c r="U1237" i="3"/>
  <c r="L1237" i="3"/>
  <c r="K1237" i="3"/>
  <c r="X1236" i="3"/>
  <c r="W1236" i="3"/>
  <c r="V1236" i="3"/>
  <c r="Y1236" i="3" s="1"/>
  <c r="U1236" i="3"/>
  <c r="L1236" i="3"/>
  <c r="K1236" i="3"/>
  <c r="X1235" i="3"/>
  <c r="W1235" i="3"/>
  <c r="V1235" i="3"/>
  <c r="U1235" i="3"/>
  <c r="L1235" i="3"/>
  <c r="Y1235" i="3" s="1"/>
  <c r="K1235" i="3"/>
  <c r="X1234" i="3"/>
  <c r="W1234" i="3"/>
  <c r="V1234" i="3"/>
  <c r="U1234" i="3"/>
  <c r="L1234" i="3"/>
  <c r="K1234" i="3"/>
  <c r="X1233" i="3"/>
  <c r="W1233" i="3"/>
  <c r="V1233" i="3"/>
  <c r="U1233" i="3"/>
  <c r="L1233" i="3"/>
  <c r="K1233" i="3"/>
  <c r="X1232" i="3"/>
  <c r="W1232" i="3"/>
  <c r="V1232" i="3"/>
  <c r="U1232" i="3"/>
  <c r="L1232" i="3"/>
  <c r="K1232" i="3"/>
  <c r="X1231" i="3"/>
  <c r="W1231" i="3"/>
  <c r="V1231" i="3"/>
  <c r="U1231" i="3"/>
  <c r="L1231" i="3"/>
  <c r="K1231" i="3"/>
  <c r="T1211" i="3"/>
  <c r="S1211" i="3"/>
  <c r="R1211" i="3"/>
  <c r="Q1211" i="3"/>
  <c r="P1211" i="3"/>
  <c r="O1211" i="3"/>
  <c r="N1211" i="3"/>
  <c r="M1211" i="3"/>
  <c r="J1211" i="3"/>
  <c r="I1211" i="3"/>
  <c r="H1211" i="3"/>
  <c r="G1211" i="3"/>
  <c r="F1211" i="3"/>
  <c r="E1211" i="3"/>
  <c r="X1210" i="3"/>
  <c r="W1210" i="3"/>
  <c r="V1210" i="3"/>
  <c r="U1210" i="3"/>
  <c r="L1210" i="3"/>
  <c r="Y1210" i="3" s="1"/>
  <c r="K1210" i="3"/>
  <c r="X1209" i="3"/>
  <c r="W1209" i="3"/>
  <c r="V1209" i="3"/>
  <c r="U1209" i="3"/>
  <c r="L1209" i="3"/>
  <c r="K1209" i="3"/>
  <c r="X1208" i="3"/>
  <c r="W1208" i="3"/>
  <c r="V1208" i="3"/>
  <c r="U1208" i="3"/>
  <c r="L1208" i="3"/>
  <c r="K1208" i="3"/>
  <c r="X1207" i="3"/>
  <c r="W1207" i="3"/>
  <c r="V1207" i="3"/>
  <c r="Y1207" i="3" s="1"/>
  <c r="U1207" i="3"/>
  <c r="L1207" i="3"/>
  <c r="K1207" i="3"/>
  <c r="Y1206" i="3"/>
  <c r="X1206" i="3"/>
  <c r="W1206" i="3"/>
  <c r="V1206" i="3"/>
  <c r="U1206" i="3"/>
  <c r="L1206" i="3"/>
  <c r="K1206" i="3"/>
  <c r="X1205" i="3"/>
  <c r="W1205" i="3"/>
  <c r="V1205" i="3"/>
  <c r="U1205" i="3"/>
  <c r="L1205" i="3"/>
  <c r="Y1205" i="3" s="1"/>
  <c r="K1205" i="3"/>
  <c r="X1204" i="3"/>
  <c r="W1204" i="3"/>
  <c r="V1204" i="3"/>
  <c r="U1204" i="3"/>
  <c r="L1204" i="3"/>
  <c r="K1204" i="3"/>
  <c r="X1203" i="3"/>
  <c r="W1203" i="3"/>
  <c r="V1203" i="3"/>
  <c r="U1203" i="3"/>
  <c r="L1203" i="3"/>
  <c r="K1203" i="3"/>
  <c r="X1202" i="3"/>
  <c r="W1202" i="3"/>
  <c r="V1202" i="3"/>
  <c r="U1202" i="3"/>
  <c r="L1202" i="3"/>
  <c r="K1202" i="3"/>
  <c r="X1201" i="3"/>
  <c r="W1201" i="3"/>
  <c r="V1201" i="3"/>
  <c r="U1201" i="3"/>
  <c r="L1201" i="3"/>
  <c r="K1201" i="3"/>
  <c r="X1200" i="3"/>
  <c r="W1200" i="3"/>
  <c r="V1200" i="3"/>
  <c r="Y1200" i="3" s="1"/>
  <c r="U1200" i="3"/>
  <c r="L1200" i="3"/>
  <c r="K1200" i="3"/>
  <c r="X1199" i="3"/>
  <c r="W1199" i="3"/>
  <c r="V1199" i="3"/>
  <c r="U1199" i="3"/>
  <c r="L1199" i="3"/>
  <c r="K1199" i="3"/>
  <c r="X1198" i="3"/>
  <c r="W1198" i="3"/>
  <c r="V1198" i="3"/>
  <c r="U1198" i="3"/>
  <c r="L1198" i="3"/>
  <c r="K1198" i="3"/>
  <c r="T1178" i="3"/>
  <c r="S1178" i="3"/>
  <c r="R1178" i="3"/>
  <c r="Q1178" i="3"/>
  <c r="P1178" i="3"/>
  <c r="O1178" i="3"/>
  <c r="N1178" i="3"/>
  <c r="M1178" i="3"/>
  <c r="J1178" i="3"/>
  <c r="I1178" i="3"/>
  <c r="H1178" i="3"/>
  <c r="G1178" i="3"/>
  <c r="F1178" i="3"/>
  <c r="E1178" i="3"/>
  <c r="X1177" i="3"/>
  <c r="W1177" i="3"/>
  <c r="V1177" i="3"/>
  <c r="Y1177" i="3" s="1"/>
  <c r="U1177" i="3"/>
  <c r="L1177" i="3"/>
  <c r="K1177" i="3"/>
  <c r="X1176" i="3"/>
  <c r="W1176" i="3"/>
  <c r="V1176" i="3"/>
  <c r="Y1176" i="3" s="1"/>
  <c r="U1176" i="3"/>
  <c r="L1176" i="3"/>
  <c r="K1176" i="3"/>
  <c r="X1175" i="3"/>
  <c r="W1175" i="3"/>
  <c r="V1175" i="3"/>
  <c r="U1175" i="3"/>
  <c r="L1175" i="3"/>
  <c r="K1175" i="3"/>
  <c r="X1174" i="3"/>
  <c r="W1174" i="3"/>
  <c r="V1174" i="3"/>
  <c r="U1174" i="3"/>
  <c r="L1174" i="3"/>
  <c r="Y1174" i="3" s="1"/>
  <c r="K1174" i="3"/>
  <c r="X1173" i="3"/>
  <c r="W1173" i="3"/>
  <c r="V1173" i="3"/>
  <c r="Y1173" i="3" s="1"/>
  <c r="U1173" i="3"/>
  <c r="L1173" i="3"/>
  <c r="K1173" i="3"/>
  <c r="X1172" i="3"/>
  <c r="W1172" i="3"/>
  <c r="V1172" i="3"/>
  <c r="U1172" i="3"/>
  <c r="L1172" i="3"/>
  <c r="K1172" i="3"/>
  <c r="X1171" i="3"/>
  <c r="W1171" i="3"/>
  <c r="V1171" i="3"/>
  <c r="Y1171" i="3" s="1"/>
  <c r="U1171" i="3"/>
  <c r="L1171" i="3"/>
  <c r="K1171" i="3"/>
  <c r="X1170" i="3"/>
  <c r="W1170" i="3"/>
  <c r="V1170" i="3"/>
  <c r="U1170" i="3"/>
  <c r="L1170" i="3"/>
  <c r="K1170" i="3"/>
  <c r="X1169" i="3"/>
  <c r="W1169" i="3"/>
  <c r="V1169" i="3"/>
  <c r="U1169" i="3"/>
  <c r="L1169" i="3"/>
  <c r="K1169" i="3"/>
  <c r="X1168" i="3"/>
  <c r="W1168" i="3"/>
  <c r="V1168" i="3"/>
  <c r="U1168" i="3"/>
  <c r="L1168" i="3"/>
  <c r="K1168" i="3"/>
  <c r="X1167" i="3"/>
  <c r="W1167" i="3"/>
  <c r="V1167" i="3"/>
  <c r="U1167" i="3"/>
  <c r="L1167" i="3"/>
  <c r="K1167" i="3"/>
  <c r="X1166" i="3"/>
  <c r="W1166" i="3"/>
  <c r="V1166" i="3"/>
  <c r="U1166" i="3"/>
  <c r="L1166" i="3"/>
  <c r="K1166" i="3"/>
  <c r="X1165" i="3"/>
  <c r="W1165" i="3"/>
  <c r="V1165" i="3"/>
  <c r="Y1165" i="3" s="1"/>
  <c r="U1165" i="3"/>
  <c r="L1165" i="3"/>
  <c r="K1165" i="3"/>
  <c r="T1145" i="3"/>
  <c r="S1145" i="3"/>
  <c r="R1145" i="3"/>
  <c r="Q1145" i="3"/>
  <c r="P1145" i="3"/>
  <c r="O1145" i="3"/>
  <c r="N1145" i="3"/>
  <c r="M1145" i="3"/>
  <c r="J1145" i="3"/>
  <c r="I1145" i="3"/>
  <c r="H1145" i="3"/>
  <c r="G1145" i="3"/>
  <c r="F1145" i="3"/>
  <c r="E1145" i="3"/>
  <c r="X1144" i="3"/>
  <c r="W1144" i="3"/>
  <c r="V1144" i="3"/>
  <c r="U1144" i="3"/>
  <c r="L1144" i="3"/>
  <c r="K1144" i="3"/>
  <c r="X1143" i="3"/>
  <c r="W1143" i="3"/>
  <c r="V1143" i="3"/>
  <c r="U1143" i="3"/>
  <c r="L1143" i="3"/>
  <c r="K1143" i="3"/>
  <c r="X1142" i="3"/>
  <c r="W1142" i="3"/>
  <c r="V1142" i="3"/>
  <c r="Y1142" i="3" s="1"/>
  <c r="U1142" i="3"/>
  <c r="L1142" i="3"/>
  <c r="K1142" i="3"/>
  <c r="X1141" i="3"/>
  <c r="W1141" i="3"/>
  <c r="V1141" i="3"/>
  <c r="U1141" i="3"/>
  <c r="L1141" i="3"/>
  <c r="K1141" i="3"/>
  <c r="X1140" i="3"/>
  <c r="W1140" i="3"/>
  <c r="V1140" i="3"/>
  <c r="Y1140" i="3" s="1"/>
  <c r="U1140" i="3"/>
  <c r="L1140" i="3"/>
  <c r="K1140" i="3"/>
  <c r="Y1139" i="3"/>
  <c r="X1139" i="3"/>
  <c r="W1139" i="3"/>
  <c r="V1139" i="3"/>
  <c r="U1139" i="3"/>
  <c r="L1139" i="3"/>
  <c r="K1139" i="3"/>
  <c r="X1138" i="3"/>
  <c r="W1138" i="3"/>
  <c r="V1138" i="3"/>
  <c r="U1138" i="3"/>
  <c r="L1138" i="3"/>
  <c r="K1138" i="3"/>
  <c r="X1137" i="3"/>
  <c r="W1137" i="3"/>
  <c r="V1137" i="3"/>
  <c r="U1137" i="3"/>
  <c r="L1137" i="3"/>
  <c r="Y1137" i="3" s="1"/>
  <c r="K1137" i="3"/>
  <c r="X1136" i="3"/>
  <c r="W1136" i="3"/>
  <c r="V1136" i="3"/>
  <c r="U1136" i="3"/>
  <c r="L1136" i="3"/>
  <c r="K1136" i="3"/>
  <c r="X1135" i="3"/>
  <c r="W1135" i="3"/>
  <c r="V1135" i="3"/>
  <c r="U1135" i="3"/>
  <c r="L1135" i="3"/>
  <c r="K1135" i="3"/>
  <c r="X1134" i="3"/>
  <c r="W1134" i="3"/>
  <c r="V1134" i="3"/>
  <c r="Y1134" i="3" s="1"/>
  <c r="U1134" i="3"/>
  <c r="L1134" i="3"/>
  <c r="K1134" i="3"/>
  <c r="X1133" i="3"/>
  <c r="W1133" i="3"/>
  <c r="V1133" i="3"/>
  <c r="U1133" i="3"/>
  <c r="L1133" i="3"/>
  <c r="K1133" i="3"/>
  <c r="X1132" i="3"/>
  <c r="W1132" i="3"/>
  <c r="V1132" i="3"/>
  <c r="U1132" i="3"/>
  <c r="L1132" i="3"/>
  <c r="Y1132" i="3" s="1"/>
  <c r="K1132" i="3"/>
  <c r="T1112" i="3"/>
  <c r="S1112" i="3"/>
  <c r="R1112" i="3"/>
  <c r="Q1112" i="3"/>
  <c r="P1112" i="3"/>
  <c r="O1112" i="3"/>
  <c r="N1112" i="3"/>
  <c r="M1112" i="3"/>
  <c r="J1112" i="3"/>
  <c r="I1112" i="3"/>
  <c r="H1112" i="3"/>
  <c r="G1112" i="3"/>
  <c r="F1112" i="3"/>
  <c r="E1112" i="3"/>
  <c r="X1111" i="3"/>
  <c r="W1111" i="3"/>
  <c r="V1111" i="3"/>
  <c r="U1111" i="3"/>
  <c r="L1111" i="3"/>
  <c r="K1111" i="3"/>
  <c r="X1110" i="3"/>
  <c r="W1110" i="3"/>
  <c r="V1110" i="3"/>
  <c r="Y1110" i="3" s="1"/>
  <c r="U1110" i="3"/>
  <c r="L1110" i="3"/>
  <c r="K1110" i="3"/>
  <c r="Y1109" i="3"/>
  <c r="X1109" i="3"/>
  <c r="W1109" i="3"/>
  <c r="V1109" i="3"/>
  <c r="U1109" i="3"/>
  <c r="L1109" i="3"/>
  <c r="K1109" i="3"/>
  <c r="X1108" i="3"/>
  <c r="W1108" i="3"/>
  <c r="V1108" i="3"/>
  <c r="U1108" i="3"/>
  <c r="L1108" i="3"/>
  <c r="K1108" i="3"/>
  <c r="X1107" i="3"/>
  <c r="W1107" i="3"/>
  <c r="V1107" i="3"/>
  <c r="U1107" i="3"/>
  <c r="L1107" i="3"/>
  <c r="Y1107" i="3" s="1"/>
  <c r="K1107" i="3"/>
  <c r="X1106" i="3"/>
  <c r="W1106" i="3"/>
  <c r="V1106" i="3"/>
  <c r="Y1106" i="3" s="1"/>
  <c r="U1106" i="3"/>
  <c r="L1106" i="3"/>
  <c r="K1106" i="3"/>
  <c r="X1105" i="3"/>
  <c r="W1105" i="3"/>
  <c r="V1105" i="3"/>
  <c r="U1105" i="3"/>
  <c r="L1105" i="3"/>
  <c r="K1105" i="3"/>
  <c r="X1104" i="3"/>
  <c r="W1104" i="3"/>
  <c r="V1104" i="3"/>
  <c r="U1104" i="3"/>
  <c r="L1104" i="3"/>
  <c r="K1104" i="3"/>
  <c r="X1103" i="3"/>
  <c r="W1103" i="3"/>
  <c r="V1103" i="3"/>
  <c r="U1103" i="3"/>
  <c r="L1103" i="3"/>
  <c r="K1103" i="3"/>
  <c r="X1102" i="3"/>
  <c r="W1102" i="3"/>
  <c r="V1102" i="3"/>
  <c r="U1102" i="3"/>
  <c r="L1102" i="3"/>
  <c r="Y1102" i="3" s="1"/>
  <c r="K1102" i="3"/>
  <c r="X1101" i="3"/>
  <c r="W1101" i="3"/>
  <c r="V1101" i="3"/>
  <c r="Y1101" i="3" s="1"/>
  <c r="U1101" i="3"/>
  <c r="L1101" i="3"/>
  <c r="K1101" i="3"/>
  <c r="X1100" i="3"/>
  <c r="W1100" i="3"/>
  <c r="V1100" i="3"/>
  <c r="U1100" i="3"/>
  <c r="L1100" i="3"/>
  <c r="K1100" i="3"/>
  <c r="X1099" i="3"/>
  <c r="W1099" i="3"/>
  <c r="V1099" i="3"/>
  <c r="Y1099" i="3" s="1"/>
  <c r="U1099" i="3"/>
  <c r="L1099" i="3"/>
  <c r="K1099" i="3"/>
  <c r="T1079" i="3"/>
  <c r="S1079" i="3"/>
  <c r="R1079" i="3"/>
  <c r="Q1079" i="3"/>
  <c r="P1079" i="3"/>
  <c r="O1079" i="3"/>
  <c r="N1079" i="3"/>
  <c r="M1079" i="3"/>
  <c r="J1079" i="3"/>
  <c r="I1079" i="3"/>
  <c r="H1079" i="3"/>
  <c r="G1079" i="3"/>
  <c r="F1079" i="3"/>
  <c r="E1079" i="3"/>
  <c r="X1078" i="3"/>
  <c r="W1078" i="3"/>
  <c r="V1078" i="3"/>
  <c r="U1078" i="3"/>
  <c r="L1078" i="3"/>
  <c r="K1078" i="3"/>
  <c r="X1077" i="3"/>
  <c r="W1077" i="3"/>
  <c r="V1077" i="3"/>
  <c r="U1077" i="3"/>
  <c r="L1077" i="3"/>
  <c r="Y1077" i="3" s="1"/>
  <c r="K1077" i="3"/>
  <c r="X1076" i="3"/>
  <c r="W1076" i="3"/>
  <c r="V1076" i="3"/>
  <c r="Y1076" i="3" s="1"/>
  <c r="U1076" i="3"/>
  <c r="L1076" i="3"/>
  <c r="K1076" i="3"/>
  <c r="X1075" i="3"/>
  <c r="W1075" i="3"/>
  <c r="V1075" i="3"/>
  <c r="U1075" i="3"/>
  <c r="U1079" i="3" s="1"/>
  <c r="L1075" i="3"/>
  <c r="K1075" i="3"/>
  <c r="X1074" i="3"/>
  <c r="W1074" i="3"/>
  <c r="V1074" i="3"/>
  <c r="U1074" i="3"/>
  <c r="L1074" i="3"/>
  <c r="K1074" i="3"/>
  <c r="X1073" i="3"/>
  <c r="W1073" i="3"/>
  <c r="V1073" i="3"/>
  <c r="U1073" i="3"/>
  <c r="L1073" i="3"/>
  <c r="K1073" i="3"/>
  <c r="X1072" i="3"/>
  <c r="W1072" i="3"/>
  <c r="V1072" i="3"/>
  <c r="U1072" i="3"/>
  <c r="L1072" i="3"/>
  <c r="Y1072" i="3" s="1"/>
  <c r="K1072" i="3"/>
  <c r="X1071" i="3"/>
  <c r="W1071" i="3"/>
  <c r="V1071" i="3"/>
  <c r="U1071" i="3"/>
  <c r="L1071" i="3"/>
  <c r="K1071" i="3"/>
  <c r="X1070" i="3"/>
  <c r="W1070" i="3"/>
  <c r="V1070" i="3"/>
  <c r="U1070" i="3"/>
  <c r="L1070" i="3"/>
  <c r="K1070" i="3"/>
  <c r="X1069" i="3"/>
  <c r="W1069" i="3"/>
  <c r="V1069" i="3"/>
  <c r="Y1069" i="3" s="1"/>
  <c r="U1069" i="3"/>
  <c r="L1069" i="3"/>
  <c r="K1069" i="3"/>
  <c r="X1068" i="3"/>
  <c r="W1068" i="3"/>
  <c r="V1068" i="3"/>
  <c r="U1068" i="3"/>
  <c r="L1068" i="3"/>
  <c r="K1068" i="3"/>
  <c r="X1067" i="3"/>
  <c r="W1067" i="3"/>
  <c r="V1067" i="3"/>
  <c r="U1067" i="3"/>
  <c r="L1067" i="3"/>
  <c r="K1067" i="3"/>
  <c r="X1066" i="3"/>
  <c r="W1066" i="3"/>
  <c r="V1066" i="3"/>
  <c r="U1066" i="3"/>
  <c r="L1066" i="3"/>
  <c r="K1066" i="3"/>
  <c r="T1046" i="3"/>
  <c r="S1046" i="3"/>
  <c r="R1046" i="3"/>
  <c r="Q1046" i="3"/>
  <c r="P1046" i="3"/>
  <c r="O1046" i="3"/>
  <c r="N1046" i="3"/>
  <c r="M1046" i="3"/>
  <c r="J1046" i="3"/>
  <c r="I1046" i="3"/>
  <c r="H1046" i="3"/>
  <c r="G1046" i="3"/>
  <c r="F1046" i="3"/>
  <c r="E1046" i="3"/>
  <c r="X1045" i="3"/>
  <c r="W1045" i="3"/>
  <c r="V1045" i="3"/>
  <c r="U1045" i="3"/>
  <c r="L1045" i="3"/>
  <c r="K1045" i="3"/>
  <c r="Y1044" i="3"/>
  <c r="X1044" i="3"/>
  <c r="W1044" i="3"/>
  <c r="V1044" i="3"/>
  <c r="U1044" i="3"/>
  <c r="L1044" i="3"/>
  <c r="K1044" i="3"/>
  <c r="X1043" i="3"/>
  <c r="W1043" i="3"/>
  <c r="V1043" i="3"/>
  <c r="U1043" i="3"/>
  <c r="L1043" i="3"/>
  <c r="Y1043" i="3" s="1"/>
  <c r="K1043" i="3"/>
  <c r="X1042" i="3"/>
  <c r="W1042" i="3"/>
  <c r="V1042" i="3"/>
  <c r="U1042" i="3"/>
  <c r="L1042" i="3"/>
  <c r="Y1042" i="3" s="1"/>
  <c r="K1042" i="3"/>
  <c r="X1041" i="3"/>
  <c r="W1041" i="3"/>
  <c r="V1041" i="3"/>
  <c r="Y1041" i="3" s="1"/>
  <c r="U1041" i="3"/>
  <c r="L1041" i="3"/>
  <c r="K1041" i="3"/>
  <c r="X1040" i="3"/>
  <c r="W1040" i="3"/>
  <c r="V1040" i="3"/>
  <c r="U1040" i="3"/>
  <c r="L1040" i="3"/>
  <c r="K1040" i="3"/>
  <c r="X1039" i="3"/>
  <c r="W1039" i="3"/>
  <c r="V1039" i="3"/>
  <c r="Y1039" i="3" s="1"/>
  <c r="U1039" i="3"/>
  <c r="L1039" i="3"/>
  <c r="K1039" i="3"/>
  <c r="X1038" i="3"/>
  <c r="W1038" i="3"/>
  <c r="V1038" i="3"/>
  <c r="U1038" i="3"/>
  <c r="L1038" i="3"/>
  <c r="K1038" i="3"/>
  <c r="X1037" i="3"/>
  <c r="W1037" i="3"/>
  <c r="V1037" i="3"/>
  <c r="Y1037" i="3" s="1"/>
  <c r="U1037" i="3"/>
  <c r="L1037" i="3"/>
  <c r="K1037" i="3"/>
  <c r="X1036" i="3"/>
  <c r="W1036" i="3"/>
  <c r="V1036" i="3"/>
  <c r="U1036" i="3"/>
  <c r="L1036" i="3"/>
  <c r="K1036" i="3"/>
  <c r="X1035" i="3"/>
  <c r="W1035" i="3"/>
  <c r="V1035" i="3"/>
  <c r="U1035" i="3"/>
  <c r="L1035" i="3"/>
  <c r="K1035" i="3"/>
  <c r="X1034" i="3"/>
  <c r="W1034" i="3"/>
  <c r="V1034" i="3"/>
  <c r="U1034" i="3"/>
  <c r="L1034" i="3"/>
  <c r="K1034" i="3"/>
  <c r="K1046" i="3" s="1"/>
  <c r="X1033" i="3"/>
  <c r="W1033" i="3"/>
  <c r="V1033" i="3"/>
  <c r="Y1033" i="3" s="1"/>
  <c r="U1033" i="3"/>
  <c r="L1033" i="3"/>
  <c r="K1033" i="3"/>
  <c r="T1013" i="3"/>
  <c r="S1013" i="3"/>
  <c r="R1013" i="3"/>
  <c r="Q1013" i="3"/>
  <c r="P1013" i="3"/>
  <c r="O1013" i="3"/>
  <c r="N1013" i="3"/>
  <c r="M1013" i="3"/>
  <c r="J1013" i="3"/>
  <c r="I1013" i="3"/>
  <c r="H1013" i="3"/>
  <c r="G1013" i="3"/>
  <c r="F1013" i="3"/>
  <c r="E1013" i="3"/>
  <c r="X1012" i="3"/>
  <c r="W1012" i="3"/>
  <c r="V1012" i="3"/>
  <c r="U1012" i="3"/>
  <c r="L1012" i="3"/>
  <c r="K1012" i="3"/>
  <c r="X1011" i="3"/>
  <c r="W1011" i="3"/>
  <c r="V1011" i="3"/>
  <c r="U1011" i="3"/>
  <c r="L1011" i="3"/>
  <c r="K1011" i="3"/>
  <c r="X1010" i="3"/>
  <c r="W1010" i="3"/>
  <c r="V1010" i="3"/>
  <c r="U1010" i="3"/>
  <c r="L1010" i="3"/>
  <c r="K1010" i="3"/>
  <c r="X1009" i="3"/>
  <c r="W1009" i="3"/>
  <c r="V1009" i="3"/>
  <c r="U1009" i="3"/>
  <c r="L1009" i="3"/>
  <c r="K1009" i="3"/>
  <c r="X1008" i="3"/>
  <c r="W1008" i="3"/>
  <c r="V1008" i="3"/>
  <c r="Y1008" i="3" s="1"/>
  <c r="U1008" i="3"/>
  <c r="L1008" i="3"/>
  <c r="K1008" i="3"/>
  <c r="X1007" i="3"/>
  <c r="W1007" i="3"/>
  <c r="V1007" i="3"/>
  <c r="Y1007" i="3" s="1"/>
  <c r="U1007" i="3"/>
  <c r="L1007" i="3"/>
  <c r="K1007" i="3"/>
  <c r="X1006" i="3"/>
  <c r="W1006" i="3"/>
  <c r="V1006" i="3"/>
  <c r="U1006" i="3"/>
  <c r="L1006" i="3"/>
  <c r="K1006" i="3"/>
  <c r="X1005" i="3"/>
  <c r="W1005" i="3"/>
  <c r="V1005" i="3"/>
  <c r="U1005" i="3"/>
  <c r="L1005" i="3"/>
  <c r="Y1005" i="3" s="1"/>
  <c r="K1005" i="3"/>
  <c r="X1004" i="3"/>
  <c r="W1004" i="3"/>
  <c r="V1004" i="3"/>
  <c r="U1004" i="3"/>
  <c r="L1004" i="3"/>
  <c r="K1004" i="3"/>
  <c r="X1003" i="3"/>
  <c r="W1003" i="3"/>
  <c r="V1003" i="3"/>
  <c r="U1003" i="3"/>
  <c r="L1003" i="3"/>
  <c r="K1003" i="3"/>
  <c r="Y1002" i="3"/>
  <c r="X1002" i="3"/>
  <c r="W1002" i="3"/>
  <c r="V1002" i="3"/>
  <c r="U1002" i="3"/>
  <c r="L1002" i="3"/>
  <c r="K1002" i="3"/>
  <c r="X1001" i="3"/>
  <c r="W1001" i="3"/>
  <c r="V1001" i="3"/>
  <c r="U1001" i="3"/>
  <c r="L1001" i="3"/>
  <c r="K1001" i="3"/>
  <c r="X1000" i="3"/>
  <c r="W1000" i="3"/>
  <c r="V1000" i="3"/>
  <c r="U1000" i="3"/>
  <c r="L1000" i="3"/>
  <c r="Y1000" i="3" s="1"/>
  <c r="K1000" i="3"/>
  <c r="T980" i="3"/>
  <c r="S980" i="3"/>
  <c r="R980" i="3"/>
  <c r="Q980" i="3"/>
  <c r="P980" i="3"/>
  <c r="O980" i="3"/>
  <c r="N980" i="3"/>
  <c r="M980" i="3"/>
  <c r="J980" i="3"/>
  <c r="X980" i="3" s="1"/>
  <c r="I980" i="3"/>
  <c r="H980" i="3"/>
  <c r="G980" i="3"/>
  <c r="F980" i="3"/>
  <c r="E980" i="3"/>
  <c r="X979" i="3"/>
  <c r="W979" i="3"/>
  <c r="V979" i="3"/>
  <c r="U979" i="3"/>
  <c r="L979" i="3"/>
  <c r="K979" i="3"/>
  <c r="X978" i="3"/>
  <c r="W978" i="3"/>
  <c r="V978" i="3"/>
  <c r="Y978" i="3" s="1"/>
  <c r="U978" i="3"/>
  <c r="L978" i="3"/>
  <c r="K978" i="3"/>
  <c r="X977" i="3"/>
  <c r="W977" i="3"/>
  <c r="V977" i="3"/>
  <c r="Y977" i="3" s="1"/>
  <c r="U977" i="3"/>
  <c r="L977" i="3"/>
  <c r="K977" i="3"/>
  <c r="X976" i="3"/>
  <c r="W976" i="3"/>
  <c r="V976" i="3"/>
  <c r="U976" i="3"/>
  <c r="L976" i="3"/>
  <c r="K976" i="3"/>
  <c r="X975" i="3"/>
  <c r="W975" i="3"/>
  <c r="V975" i="3"/>
  <c r="U975" i="3"/>
  <c r="L975" i="3"/>
  <c r="Y975" i="3" s="1"/>
  <c r="K975" i="3"/>
  <c r="X974" i="3"/>
  <c r="W974" i="3"/>
  <c r="V974" i="3"/>
  <c r="Y974" i="3" s="1"/>
  <c r="U974" i="3"/>
  <c r="L974" i="3"/>
  <c r="K974" i="3"/>
  <c r="X973" i="3"/>
  <c r="W973" i="3"/>
  <c r="V973" i="3"/>
  <c r="U973" i="3"/>
  <c r="L973" i="3"/>
  <c r="K973" i="3"/>
  <c r="Y972" i="3"/>
  <c r="X972" i="3"/>
  <c r="W972" i="3"/>
  <c r="V972" i="3"/>
  <c r="U972" i="3"/>
  <c r="L972" i="3"/>
  <c r="K972" i="3"/>
  <c r="X971" i="3"/>
  <c r="W971" i="3"/>
  <c r="V971" i="3"/>
  <c r="U971" i="3"/>
  <c r="L971" i="3"/>
  <c r="Y971" i="3" s="1"/>
  <c r="K971" i="3"/>
  <c r="X970" i="3"/>
  <c r="W970" i="3"/>
  <c r="V970" i="3"/>
  <c r="U970" i="3"/>
  <c r="L970" i="3"/>
  <c r="K970" i="3"/>
  <c r="X969" i="3"/>
  <c r="W969" i="3"/>
  <c r="V969" i="3"/>
  <c r="U969" i="3"/>
  <c r="L969" i="3"/>
  <c r="K969" i="3"/>
  <c r="X968" i="3"/>
  <c r="W968" i="3"/>
  <c r="V968" i="3"/>
  <c r="U968" i="3"/>
  <c r="L968" i="3"/>
  <c r="K968" i="3"/>
  <c r="X967" i="3"/>
  <c r="W967" i="3"/>
  <c r="V967" i="3"/>
  <c r="Y967" i="3" s="1"/>
  <c r="U967" i="3"/>
  <c r="L967" i="3"/>
  <c r="K967" i="3"/>
  <c r="T947" i="3"/>
  <c r="S947" i="3"/>
  <c r="R947" i="3"/>
  <c r="Q947" i="3"/>
  <c r="P947" i="3"/>
  <c r="O947" i="3"/>
  <c r="N947" i="3"/>
  <c r="M947" i="3"/>
  <c r="J947" i="3"/>
  <c r="X947" i="3" s="1"/>
  <c r="I947" i="3"/>
  <c r="H947" i="3"/>
  <c r="G947" i="3"/>
  <c r="F947" i="3"/>
  <c r="E947" i="3"/>
  <c r="X946" i="3"/>
  <c r="W946" i="3"/>
  <c r="V946" i="3"/>
  <c r="U946" i="3"/>
  <c r="L946" i="3"/>
  <c r="K946" i="3"/>
  <c r="X945" i="3"/>
  <c r="W945" i="3"/>
  <c r="V945" i="3"/>
  <c r="U945" i="3"/>
  <c r="L945" i="3"/>
  <c r="Y945" i="3" s="1"/>
  <c r="K945" i="3"/>
  <c r="X944" i="3"/>
  <c r="W944" i="3"/>
  <c r="V944" i="3"/>
  <c r="Y944" i="3" s="1"/>
  <c r="U944" i="3"/>
  <c r="L944" i="3"/>
  <c r="K944" i="3"/>
  <c r="X943" i="3"/>
  <c r="W943" i="3"/>
  <c r="V943" i="3"/>
  <c r="U943" i="3"/>
  <c r="L943" i="3"/>
  <c r="K943" i="3"/>
  <c r="X942" i="3"/>
  <c r="W942" i="3"/>
  <c r="V942" i="3"/>
  <c r="Y942" i="3" s="1"/>
  <c r="U942" i="3"/>
  <c r="L942" i="3"/>
  <c r="K942" i="3"/>
  <c r="X941" i="3"/>
  <c r="W941" i="3"/>
  <c r="V941" i="3"/>
  <c r="U941" i="3"/>
  <c r="L941" i="3"/>
  <c r="Y941" i="3" s="1"/>
  <c r="K941" i="3"/>
  <c r="X940" i="3"/>
  <c r="W940" i="3"/>
  <c r="V940" i="3"/>
  <c r="U940" i="3"/>
  <c r="L940" i="3"/>
  <c r="K940" i="3"/>
  <c r="X939" i="3"/>
  <c r="W939" i="3"/>
  <c r="V939" i="3"/>
  <c r="U939" i="3"/>
  <c r="L939" i="3"/>
  <c r="K939" i="3"/>
  <c r="X938" i="3"/>
  <c r="W938" i="3"/>
  <c r="V938" i="3"/>
  <c r="U938" i="3"/>
  <c r="L938" i="3"/>
  <c r="K938" i="3"/>
  <c r="X937" i="3"/>
  <c r="W937" i="3"/>
  <c r="V937" i="3"/>
  <c r="U937" i="3"/>
  <c r="L937" i="3"/>
  <c r="K937" i="3"/>
  <c r="X936" i="3"/>
  <c r="W936" i="3"/>
  <c r="V936" i="3"/>
  <c r="Y936" i="3" s="1"/>
  <c r="U936" i="3"/>
  <c r="L936" i="3"/>
  <c r="K936" i="3"/>
  <c r="Y935" i="3"/>
  <c r="X935" i="3"/>
  <c r="W935" i="3"/>
  <c r="V935" i="3"/>
  <c r="U935" i="3"/>
  <c r="L935" i="3"/>
  <c r="K935" i="3"/>
  <c r="X934" i="3"/>
  <c r="W934" i="3"/>
  <c r="V934" i="3"/>
  <c r="U934" i="3"/>
  <c r="L934" i="3"/>
  <c r="K934" i="3"/>
  <c r="K947" i="3" s="1"/>
  <c r="T914" i="3"/>
  <c r="X914" i="3" s="1"/>
  <c r="S914" i="3"/>
  <c r="R914" i="3"/>
  <c r="Q914" i="3"/>
  <c r="P914" i="3"/>
  <c r="O914" i="3"/>
  <c r="N914" i="3"/>
  <c r="M914" i="3"/>
  <c r="J914" i="3"/>
  <c r="I914" i="3"/>
  <c r="H914" i="3"/>
  <c r="G914" i="3"/>
  <c r="F914" i="3"/>
  <c r="E914" i="3"/>
  <c r="X913" i="3"/>
  <c r="W913" i="3"/>
  <c r="V913" i="3"/>
  <c r="U913" i="3"/>
  <c r="L913" i="3"/>
  <c r="K913" i="3"/>
  <c r="Y912" i="3"/>
  <c r="X912" i="3"/>
  <c r="W912" i="3"/>
  <c r="V912" i="3"/>
  <c r="U912" i="3"/>
  <c r="L912" i="3"/>
  <c r="K912" i="3"/>
  <c r="X911" i="3"/>
  <c r="W911" i="3"/>
  <c r="V911" i="3"/>
  <c r="U911" i="3"/>
  <c r="L911" i="3"/>
  <c r="K911" i="3"/>
  <c r="X910" i="3"/>
  <c r="W910" i="3"/>
  <c r="V910" i="3"/>
  <c r="U910" i="3"/>
  <c r="L910" i="3"/>
  <c r="Y910" i="3" s="1"/>
  <c r="K910" i="3"/>
  <c r="X909" i="3"/>
  <c r="W909" i="3"/>
  <c r="V909" i="3"/>
  <c r="Y909" i="3" s="1"/>
  <c r="U909" i="3"/>
  <c r="L909" i="3"/>
  <c r="K909" i="3"/>
  <c r="X908" i="3"/>
  <c r="W908" i="3"/>
  <c r="V908" i="3"/>
  <c r="U908" i="3"/>
  <c r="L908" i="3"/>
  <c r="K908" i="3"/>
  <c r="X907" i="3"/>
  <c r="W907" i="3"/>
  <c r="V907" i="3"/>
  <c r="Y907" i="3" s="1"/>
  <c r="U907" i="3"/>
  <c r="L907" i="3"/>
  <c r="K907" i="3"/>
  <c r="X906" i="3"/>
  <c r="W906" i="3"/>
  <c r="V906" i="3"/>
  <c r="U906" i="3"/>
  <c r="L906" i="3"/>
  <c r="K906" i="3"/>
  <c r="X905" i="3"/>
  <c r="W905" i="3"/>
  <c r="V905" i="3"/>
  <c r="U905" i="3"/>
  <c r="L905" i="3"/>
  <c r="K905" i="3"/>
  <c r="X904" i="3"/>
  <c r="W904" i="3"/>
  <c r="V904" i="3"/>
  <c r="U904" i="3"/>
  <c r="L904" i="3"/>
  <c r="K904" i="3"/>
  <c r="X903" i="3"/>
  <c r="W903" i="3"/>
  <c r="V903" i="3"/>
  <c r="U903" i="3"/>
  <c r="L903" i="3"/>
  <c r="K903" i="3"/>
  <c r="X902" i="3"/>
  <c r="W902" i="3"/>
  <c r="V902" i="3"/>
  <c r="U902" i="3"/>
  <c r="L902" i="3"/>
  <c r="K902" i="3"/>
  <c r="X901" i="3"/>
  <c r="W901" i="3"/>
  <c r="V901" i="3"/>
  <c r="Y901" i="3" s="1"/>
  <c r="U901" i="3"/>
  <c r="L901" i="3"/>
  <c r="K901" i="3"/>
  <c r="T881" i="3"/>
  <c r="S881" i="3"/>
  <c r="R881" i="3"/>
  <c r="Q881" i="3"/>
  <c r="P881" i="3"/>
  <c r="O881" i="3"/>
  <c r="N881" i="3"/>
  <c r="M881" i="3"/>
  <c r="J881" i="3"/>
  <c r="I881" i="3"/>
  <c r="H881" i="3"/>
  <c r="G881" i="3"/>
  <c r="F881" i="3"/>
  <c r="E881" i="3"/>
  <c r="X880" i="3"/>
  <c r="W880" i="3"/>
  <c r="V880" i="3"/>
  <c r="U880" i="3"/>
  <c r="L880" i="3"/>
  <c r="K880" i="3"/>
  <c r="X879" i="3"/>
  <c r="W879" i="3"/>
  <c r="V879" i="3"/>
  <c r="U879" i="3"/>
  <c r="L879" i="3"/>
  <c r="K879" i="3"/>
  <c r="X878" i="3"/>
  <c r="W878" i="3"/>
  <c r="V878" i="3"/>
  <c r="Y878" i="3" s="1"/>
  <c r="U878" i="3"/>
  <c r="L878" i="3"/>
  <c r="K878" i="3"/>
  <c r="X877" i="3"/>
  <c r="W877" i="3"/>
  <c r="V877" i="3"/>
  <c r="U877" i="3"/>
  <c r="L877" i="3"/>
  <c r="K877" i="3"/>
  <c r="X876" i="3"/>
  <c r="W876" i="3"/>
  <c r="V876" i="3"/>
  <c r="Y876" i="3" s="1"/>
  <c r="U876" i="3"/>
  <c r="L876" i="3"/>
  <c r="K876" i="3"/>
  <c r="X875" i="3"/>
  <c r="W875" i="3"/>
  <c r="V875" i="3"/>
  <c r="Y875" i="3" s="1"/>
  <c r="U875" i="3"/>
  <c r="L875" i="3"/>
  <c r="K875" i="3"/>
  <c r="X874" i="3"/>
  <c r="W874" i="3"/>
  <c r="V874" i="3"/>
  <c r="U874" i="3"/>
  <c r="L874" i="3"/>
  <c r="K874" i="3"/>
  <c r="X873" i="3"/>
  <c r="W873" i="3"/>
  <c r="V873" i="3"/>
  <c r="U873" i="3"/>
  <c r="L873" i="3"/>
  <c r="Y873" i="3" s="1"/>
  <c r="K873" i="3"/>
  <c r="X872" i="3"/>
  <c r="W872" i="3"/>
  <c r="V872" i="3"/>
  <c r="U872" i="3"/>
  <c r="L872" i="3"/>
  <c r="K872" i="3"/>
  <c r="X871" i="3"/>
  <c r="W871" i="3"/>
  <c r="V871" i="3"/>
  <c r="U871" i="3"/>
  <c r="L871" i="3"/>
  <c r="K871" i="3"/>
  <c r="Y870" i="3"/>
  <c r="X870" i="3"/>
  <c r="W870" i="3"/>
  <c r="V870" i="3"/>
  <c r="U870" i="3"/>
  <c r="L870" i="3"/>
  <c r="K870" i="3"/>
  <c r="X869" i="3"/>
  <c r="W869" i="3"/>
  <c r="V869" i="3"/>
  <c r="U869" i="3"/>
  <c r="L869" i="3"/>
  <c r="K869" i="3"/>
  <c r="X868" i="3"/>
  <c r="W868" i="3"/>
  <c r="V868" i="3"/>
  <c r="U868" i="3"/>
  <c r="L868" i="3"/>
  <c r="Y868" i="3" s="1"/>
  <c r="K868" i="3"/>
  <c r="T848" i="3"/>
  <c r="S848" i="3"/>
  <c r="R848" i="3"/>
  <c r="Q848" i="3"/>
  <c r="P848" i="3"/>
  <c r="O848" i="3"/>
  <c r="N848" i="3"/>
  <c r="M848" i="3"/>
  <c r="J848" i="3"/>
  <c r="I848" i="3"/>
  <c r="H848" i="3"/>
  <c r="G848" i="3"/>
  <c r="F848" i="3"/>
  <c r="E848" i="3"/>
  <c r="X847" i="3"/>
  <c r="W847" i="3"/>
  <c r="V847" i="3"/>
  <c r="U847" i="3"/>
  <c r="L847" i="3"/>
  <c r="K847" i="3"/>
  <c r="X846" i="3"/>
  <c r="W846" i="3"/>
  <c r="V846" i="3"/>
  <c r="U846" i="3"/>
  <c r="L846" i="3"/>
  <c r="K846" i="3"/>
  <c r="X845" i="3"/>
  <c r="W845" i="3"/>
  <c r="V845" i="3"/>
  <c r="Y845" i="3" s="1"/>
  <c r="U845" i="3"/>
  <c r="L845" i="3"/>
  <c r="K845" i="3"/>
  <c r="X844" i="3"/>
  <c r="W844" i="3"/>
  <c r="V844" i="3"/>
  <c r="U844" i="3"/>
  <c r="L844" i="3"/>
  <c r="K844" i="3"/>
  <c r="X843" i="3"/>
  <c r="W843" i="3"/>
  <c r="V843" i="3"/>
  <c r="U843" i="3"/>
  <c r="L843" i="3"/>
  <c r="Y843" i="3" s="1"/>
  <c r="K843" i="3"/>
  <c r="X842" i="3"/>
  <c r="W842" i="3"/>
  <c r="V842" i="3"/>
  <c r="Y842" i="3" s="1"/>
  <c r="U842" i="3"/>
  <c r="L842" i="3"/>
  <c r="K842" i="3"/>
  <c r="X841" i="3"/>
  <c r="W841" i="3"/>
  <c r="V841" i="3"/>
  <c r="U841" i="3"/>
  <c r="L841" i="3"/>
  <c r="K841" i="3"/>
  <c r="Y840" i="3"/>
  <c r="X840" i="3"/>
  <c r="W840" i="3"/>
  <c r="V840" i="3"/>
  <c r="U840" i="3"/>
  <c r="L840" i="3"/>
  <c r="K840" i="3"/>
  <c r="X839" i="3"/>
  <c r="W839" i="3"/>
  <c r="V839" i="3"/>
  <c r="U839" i="3"/>
  <c r="L839" i="3"/>
  <c r="Y839" i="3" s="1"/>
  <c r="K839" i="3"/>
  <c r="X838" i="3"/>
  <c r="W838" i="3"/>
  <c r="V838" i="3"/>
  <c r="U838" i="3"/>
  <c r="L838" i="3"/>
  <c r="Y838" i="3" s="1"/>
  <c r="K838" i="3"/>
  <c r="X837" i="3"/>
  <c r="W837" i="3"/>
  <c r="V837" i="3"/>
  <c r="Y837" i="3" s="1"/>
  <c r="U837" i="3"/>
  <c r="L837" i="3"/>
  <c r="K837" i="3"/>
  <c r="X836" i="3"/>
  <c r="W836" i="3"/>
  <c r="V836" i="3"/>
  <c r="U836" i="3"/>
  <c r="L836" i="3"/>
  <c r="K836" i="3"/>
  <c r="X835" i="3"/>
  <c r="W835" i="3"/>
  <c r="V835" i="3"/>
  <c r="Y835" i="3" s="1"/>
  <c r="U835" i="3"/>
  <c r="L835" i="3"/>
  <c r="K835" i="3"/>
  <c r="T815" i="3"/>
  <c r="S815" i="3"/>
  <c r="R815" i="3"/>
  <c r="Q815" i="3"/>
  <c r="P815" i="3"/>
  <c r="O815" i="3"/>
  <c r="N815" i="3"/>
  <c r="M815" i="3"/>
  <c r="J815" i="3"/>
  <c r="I815" i="3"/>
  <c r="H815" i="3"/>
  <c r="G815" i="3"/>
  <c r="F815" i="3"/>
  <c r="E815" i="3"/>
  <c r="X814" i="3"/>
  <c r="W814" i="3"/>
  <c r="V814" i="3"/>
  <c r="U814" i="3"/>
  <c r="L814" i="3"/>
  <c r="K814" i="3"/>
  <c r="X813" i="3"/>
  <c r="W813" i="3"/>
  <c r="V813" i="3"/>
  <c r="U813" i="3"/>
  <c r="L813" i="3"/>
  <c r="Y813" i="3" s="1"/>
  <c r="K813" i="3"/>
  <c r="X812" i="3"/>
  <c r="W812" i="3"/>
  <c r="V812" i="3"/>
  <c r="Y812" i="3" s="1"/>
  <c r="U812" i="3"/>
  <c r="L812" i="3"/>
  <c r="K812" i="3"/>
  <c r="X811" i="3"/>
  <c r="W811" i="3"/>
  <c r="V811" i="3"/>
  <c r="U811" i="3"/>
  <c r="L811" i="3"/>
  <c r="K811" i="3"/>
  <c r="X810" i="3"/>
  <c r="W810" i="3"/>
  <c r="V810" i="3"/>
  <c r="Y810" i="3" s="1"/>
  <c r="U810" i="3"/>
  <c r="L810" i="3"/>
  <c r="K810" i="3"/>
  <c r="Y809" i="3"/>
  <c r="X809" i="3"/>
  <c r="W809" i="3"/>
  <c r="V809" i="3"/>
  <c r="U809" i="3"/>
  <c r="L809" i="3"/>
  <c r="K809" i="3"/>
  <c r="X808" i="3"/>
  <c r="W808" i="3"/>
  <c r="V808" i="3"/>
  <c r="U808" i="3"/>
  <c r="L808" i="3"/>
  <c r="Y808" i="3" s="1"/>
  <c r="K808" i="3"/>
  <c r="X807" i="3"/>
  <c r="W807" i="3"/>
  <c r="V807" i="3"/>
  <c r="Y807" i="3" s="1"/>
  <c r="U807" i="3"/>
  <c r="L807" i="3"/>
  <c r="K807" i="3"/>
  <c r="X806" i="3"/>
  <c r="W806" i="3"/>
  <c r="V806" i="3"/>
  <c r="U806" i="3"/>
  <c r="L806" i="3"/>
  <c r="K806" i="3"/>
  <c r="X805" i="3"/>
  <c r="W805" i="3"/>
  <c r="V805" i="3"/>
  <c r="Y805" i="3" s="1"/>
  <c r="U805" i="3"/>
  <c r="L805" i="3"/>
  <c r="K805" i="3"/>
  <c r="X804" i="3"/>
  <c r="W804" i="3"/>
  <c r="V804" i="3"/>
  <c r="U804" i="3"/>
  <c r="L804" i="3"/>
  <c r="K804" i="3"/>
  <c r="X803" i="3"/>
  <c r="W803" i="3"/>
  <c r="V803" i="3"/>
  <c r="U803" i="3"/>
  <c r="L803" i="3"/>
  <c r="K803" i="3"/>
  <c r="X802" i="3"/>
  <c r="W802" i="3"/>
  <c r="V802" i="3"/>
  <c r="U802" i="3"/>
  <c r="L802" i="3"/>
  <c r="K802" i="3"/>
  <c r="T782" i="3"/>
  <c r="S782" i="3"/>
  <c r="R782" i="3"/>
  <c r="Q782" i="3"/>
  <c r="P782" i="3"/>
  <c r="O782" i="3"/>
  <c r="N782" i="3"/>
  <c r="M782" i="3"/>
  <c r="J782" i="3"/>
  <c r="I782" i="3"/>
  <c r="H782" i="3"/>
  <c r="G782" i="3"/>
  <c r="F782" i="3"/>
  <c r="E782" i="3"/>
  <c r="X781" i="3"/>
  <c r="W781" i="3"/>
  <c r="V781" i="3"/>
  <c r="U781" i="3"/>
  <c r="L781" i="3"/>
  <c r="K781" i="3"/>
  <c r="X780" i="3"/>
  <c r="W780" i="3"/>
  <c r="V780" i="3"/>
  <c r="Y780" i="3" s="1"/>
  <c r="U780" i="3"/>
  <c r="L780" i="3"/>
  <c r="K780" i="3"/>
  <c r="Y779" i="3"/>
  <c r="X779" i="3"/>
  <c r="W779" i="3"/>
  <c r="V779" i="3"/>
  <c r="U779" i="3"/>
  <c r="L779" i="3"/>
  <c r="K779" i="3"/>
  <c r="X778" i="3"/>
  <c r="W778" i="3"/>
  <c r="V778" i="3"/>
  <c r="U778" i="3"/>
  <c r="L778" i="3"/>
  <c r="Y778" i="3" s="1"/>
  <c r="K778" i="3"/>
  <c r="X777" i="3"/>
  <c r="W777" i="3"/>
  <c r="V777" i="3"/>
  <c r="Y777" i="3" s="1"/>
  <c r="U777" i="3"/>
  <c r="L777" i="3"/>
  <c r="K777" i="3"/>
  <c r="X776" i="3"/>
  <c r="W776" i="3"/>
  <c r="V776" i="3"/>
  <c r="U776" i="3"/>
  <c r="L776" i="3"/>
  <c r="K776" i="3"/>
  <c r="X775" i="3"/>
  <c r="W775" i="3"/>
  <c r="V775" i="3"/>
  <c r="Y775" i="3" s="1"/>
  <c r="U775" i="3"/>
  <c r="L775" i="3"/>
  <c r="K775" i="3"/>
  <c r="X774" i="3"/>
  <c r="W774" i="3"/>
  <c r="V774" i="3"/>
  <c r="U774" i="3"/>
  <c r="L774" i="3"/>
  <c r="K774" i="3"/>
  <c r="X773" i="3"/>
  <c r="W773" i="3"/>
  <c r="V773" i="3"/>
  <c r="Y773" i="3" s="1"/>
  <c r="U773" i="3"/>
  <c r="L773" i="3"/>
  <c r="K773" i="3"/>
  <c r="X772" i="3"/>
  <c r="W772" i="3"/>
  <c r="V772" i="3"/>
  <c r="U772" i="3"/>
  <c r="L772" i="3"/>
  <c r="Y772" i="3" s="1"/>
  <c r="K772" i="3"/>
  <c r="X771" i="3"/>
  <c r="W771" i="3"/>
  <c r="V771" i="3"/>
  <c r="U771" i="3"/>
  <c r="L771" i="3"/>
  <c r="K771" i="3"/>
  <c r="X770" i="3"/>
  <c r="W770" i="3"/>
  <c r="V770" i="3"/>
  <c r="U770" i="3"/>
  <c r="L770" i="3"/>
  <c r="K770" i="3"/>
  <c r="X769" i="3"/>
  <c r="W769" i="3"/>
  <c r="V769" i="3"/>
  <c r="U769" i="3"/>
  <c r="L769" i="3"/>
  <c r="K769" i="3"/>
  <c r="T749" i="3"/>
  <c r="S749" i="3"/>
  <c r="R749" i="3"/>
  <c r="Q749" i="3"/>
  <c r="P749" i="3"/>
  <c r="O749" i="3"/>
  <c r="N749" i="3"/>
  <c r="M749" i="3"/>
  <c r="J749" i="3"/>
  <c r="I749" i="3"/>
  <c r="H749" i="3"/>
  <c r="G749" i="3"/>
  <c r="F749" i="3"/>
  <c r="E749" i="3"/>
  <c r="X748" i="3"/>
  <c r="W748" i="3"/>
  <c r="V748" i="3"/>
  <c r="U748" i="3"/>
  <c r="L748" i="3"/>
  <c r="K748" i="3"/>
  <c r="X747" i="3"/>
  <c r="W747" i="3"/>
  <c r="V747" i="3"/>
  <c r="U747" i="3"/>
  <c r="L747" i="3"/>
  <c r="K747" i="3"/>
  <c r="Y746" i="3"/>
  <c r="X746" i="3"/>
  <c r="W746" i="3"/>
  <c r="V746" i="3"/>
  <c r="U746" i="3"/>
  <c r="L746" i="3"/>
  <c r="K746" i="3"/>
  <c r="X745" i="3"/>
  <c r="W745" i="3"/>
  <c r="V745" i="3"/>
  <c r="U745" i="3"/>
  <c r="L745" i="3"/>
  <c r="K745" i="3"/>
  <c r="X744" i="3"/>
  <c r="W744" i="3"/>
  <c r="V744" i="3"/>
  <c r="Y744" i="3" s="1"/>
  <c r="U744" i="3"/>
  <c r="L744" i="3"/>
  <c r="K744" i="3"/>
  <c r="Y743" i="3"/>
  <c r="X743" i="3"/>
  <c r="W743" i="3"/>
  <c r="V743" i="3"/>
  <c r="U743" i="3"/>
  <c r="L743" i="3"/>
  <c r="K743" i="3"/>
  <c r="X742" i="3"/>
  <c r="W742" i="3"/>
  <c r="V742" i="3"/>
  <c r="U742" i="3"/>
  <c r="L742" i="3"/>
  <c r="K742" i="3"/>
  <c r="X741" i="3"/>
  <c r="W741" i="3"/>
  <c r="V741" i="3"/>
  <c r="U741" i="3"/>
  <c r="L741" i="3"/>
  <c r="Y741" i="3" s="1"/>
  <c r="K741" i="3"/>
  <c r="X740" i="3"/>
  <c r="W740" i="3"/>
  <c r="V740" i="3"/>
  <c r="U740" i="3"/>
  <c r="L740" i="3"/>
  <c r="K740" i="3"/>
  <c r="X739" i="3"/>
  <c r="W739" i="3"/>
  <c r="V739" i="3"/>
  <c r="U739" i="3"/>
  <c r="L739" i="3"/>
  <c r="K739" i="3"/>
  <c r="X738" i="3"/>
  <c r="W738" i="3"/>
  <c r="V738" i="3"/>
  <c r="Y738" i="3" s="1"/>
  <c r="U738" i="3"/>
  <c r="L738" i="3"/>
  <c r="K738" i="3"/>
  <c r="X737" i="3"/>
  <c r="W737" i="3"/>
  <c r="V737" i="3"/>
  <c r="U737" i="3"/>
  <c r="L737" i="3"/>
  <c r="Y737" i="3" s="1"/>
  <c r="K737" i="3"/>
  <c r="X736" i="3"/>
  <c r="W736" i="3"/>
  <c r="V736" i="3"/>
  <c r="U736" i="3"/>
  <c r="L736" i="3"/>
  <c r="K736" i="3"/>
  <c r="T716" i="3"/>
  <c r="S716" i="3"/>
  <c r="R716" i="3"/>
  <c r="Q716" i="3"/>
  <c r="P716" i="3"/>
  <c r="O716" i="3"/>
  <c r="N716" i="3"/>
  <c r="M716" i="3"/>
  <c r="J716" i="3"/>
  <c r="I716" i="3"/>
  <c r="H716" i="3"/>
  <c r="G716" i="3"/>
  <c r="F716" i="3"/>
  <c r="E716" i="3"/>
  <c r="X715" i="3"/>
  <c r="W715" i="3"/>
  <c r="V715" i="3"/>
  <c r="Y715" i="3" s="1"/>
  <c r="U715" i="3"/>
  <c r="L715" i="3"/>
  <c r="K715" i="3"/>
  <c r="Y714" i="3"/>
  <c r="X714" i="3"/>
  <c r="W714" i="3"/>
  <c r="V714" i="3"/>
  <c r="U714" i="3"/>
  <c r="L714" i="3"/>
  <c r="K714" i="3"/>
  <c r="X713" i="3"/>
  <c r="W713" i="3"/>
  <c r="V713" i="3"/>
  <c r="U713" i="3"/>
  <c r="L713" i="3"/>
  <c r="K713" i="3"/>
  <c r="X712" i="3"/>
  <c r="W712" i="3"/>
  <c r="V712" i="3"/>
  <c r="U712" i="3"/>
  <c r="L712" i="3"/>
  <c r="K712" i="3"/>
  <c r="X711" i="3"/>
  <c r="W711" i="3"/>
  <c r="V711" i="3"/>
  <c r="U711" i="3"/>
  <c r="L711" i="3"/>
  <c r="Y711" i="3" s="1"/>
  <c r="K711" i="3"/>
  <c r="X710" i="3"/>
  <c r="W710" i="3"/>
  <c r="V710" i="3"/>
  <c r="Y710" i="3" s="1"/>
  <c r="U710" i="3"/>
  <c r="L710" i="3"/>
  <c r="K710" i="3"/>
  <c r="X709" i="3"/>
  <c r="W709" i="3"/>
  <c r="V709" i="3"/>
  <c r="U709" i="3"/>
  <c r="L709" i="3"/>
  <c r="K709" i="3"/>
  <c r="Y708" i="3"/>
  <c r="X708" i="3"/>
  <c r="W708" i="3"/>
  <c r="V708" i="3"/>
  <c r="U708" i="3"/>
  <c r="L708" i="3"/>
  <c r="K708" i="3"/>
  <c r="X707" i="3"/>
  <c r="W707" i="3"/>
  <c r="V707" i="3"/>
  <c r="U707" i="3"/>
  <c r="L707" i="3"/>
  <c r="K707" i="3"/>
  <c r="X706" i="3"/>
  <c r="W706" i="3"/>
  <c r="V706" i="3"/>
  <c r="U706" i="3"/>
  <c r="L706" i="3"/>
  <c r="Y706" i="3" s="1"/>
  <c r="K706" i="3"/>
  <c r="X705" i="3"/>
  <c r="W705" i="3"/>
  <c r="V705" i="3"/>
  <c r="Y705" i="3" s="1"/>
  <c r="U705" i="3"/>
  <c r="L705" i="3"/>
  <c r="K705" i="3"/>
  <c r="X704" i="3"/>
  <c r="W704" i="3"/>
  <c r="V704" i="3"/>
  <c r="U704" i="3"/>
  <c r="L704" i="3"/>
  <c r="K704" i="3"/>
  <c r="X703" i="3"/>
  <c r="W703" i="3"/>
  <c r="V703" i="3"/>
  <c r="Y703" i="3" s="1"/>
  <c r="U703" i="3"/>
  <c r="L703" i="3"/>
  <c r="K703" i="3"/>
  <c r="T683" i="3"/>
  <c r="S683" i="3"/>
  <c r="R683" i="3"/>
  <c r="Q683" i="3"/>
  <c r="P683" i="3"/>
  <c r="O683" i="3"/>
  <c r="N683" i="3"/>
  <c r="M683" i="3"/>
  <c r="J683" i="3"/>
  <c r="I683" i="3"/>
  <c r="H683" i="3"/>
  <c r="G683" i="3"/>
  <c r="F683" i="3"/>
  <c r="E683" i="3"/>
  <c r="X682" i="3"/>
  <c r="W682" i="3"/>
  <c r="V682" i="3"/>
  <c r="Y682" i="3" s="1"/>
  <c r="U682" i="3"/>
  <c r="L682" i="3"/>
  <c r="K682" i="3"/>
  <c r="X681" i="3"/>
  <c r="W681" i="3"/>
  <c r="V681" i="3"/>
  <c r="U681" i="3"/>
  <c r="L681" i="3"/>
  <c r="Y681" i="3" s="1"/>
  <c r="K681" i="3"/>
  <c r="X680" i="3"/>
  <c r="W680" i="3"/>
  <c r="V680" i="3"/>
  <c r="Y680" i="3" s="1"/>
  <c r="U680" i="3"/>
  <c r="L680" i="3"/>
  <c r="K680" i="3"/>
  <c r="X679" i="3"/>
  <c r="W679" i="3"/>
  <c r="V679" i="3"/>
  <c r="U679" i="3"/>
  <c r="L679" i="3"/>
  <c r="K679" i="3"/>
  <c r="Y678" i="3"/>
  <c r="X678" i="3"/>
  <c r="W678" i="3"/>
  <c r="V678" i="3"/>
  <c r="U678" i="3"/>
  <c r="L678" i="3"/>
  <c r="K678" i="3"/>
  <c r="X677" i="3"/>
  <c r="W677" i="3"/>
  <c r="V677" i="3"/>
  <c r="U677" i="3"/>
  <c r="L677" i="3"/>
  <c r="K677" i="3"/>
  <c r="X676" i="3"/>
  <c r="W676" i="3"/>
  <c r="V676" i="3"/>
  <c r="U676" i="3"/>
  <c r="L676" i="3"/>
  <c r="Y676" i="3" s="1"/>
  <c r="K676" i="3"/>
  <c r="X675" i="3"/>
  <c r="W675" i="3"/>
  <c r="V675" i="3"/>
  <c r="Y675" i="3" s="1"/>
  <c r="U675" i="3"/>
  <c r="L675" i="3"/>
  <c r="K675" i="3"/>
  <c r="X674" i="3"/>
  <c r="W674" i="3"/>
  <c r="V674" i="3"/>
  <c r="U674" i="3"/>
  <c r="L674" i="3"/>
  <c r="K674" i="3"/>
  <c r="X673" i="3"/>
  <c r="W673" i="3"/>
  <c r="V673" i="3"/>
  <c r="Y673" i="3" s="1"/>
  <c r="U673" i="3"/>
  <c r="L673" i="3"/>
  <c r="K673" i="3"/>
  <c r="X672" i="3"/>
  <c r="W672" i="3"/>
  <c r="V672" i="3"/>
  <c r="U672" i="3"/>
  <c r="L672" i="3"/>
  <c r="K672" i="3"/>
  <c r="X671" i="3"/>
  <c r="W671" i="3"/>
  <c r="V671" i="3"/>
  <c r="U671" i="3"/>
  <c r="L671" i="3"/>
  <c r="K671" i="3"/>
  <c r="X670" i="3"/>
  <c r="W670" i="3"/>
  <c r="V670" i="3"/>
  <c r="U670" i="3"/>
  <c r="L670" i="3"/>
  <c r="K670" i="3"/>
  <c r="T650" i="3"/>
  <c r="S650" i="3"/>
  <c r="R650" i="3"/>
  <c r="Q650" i="3"/>
  <c r="P650" i="3"/>
  <c r="O650" i="3"/>
  <c r="N650" i="3"/>
  <c r="M650" i="3"/>
  <c r="J650" i="3"/>
  <c r="X650" i="3" s="1"/>
  <c r="I650" i="3"/>
  <c r="H650" i="3"/>
  <c r="G650" i="3"/>
  <c r="F650" i="3"/>
  <c r="E650" i="3"/>
  <c r="X649" i="3"/>
  <c r="W649" i="3"/>
  <c r="V649" i="3"/>
  <c r="U649" i="3"/>
  <c r="L649" i="3"/>
  <c r="K649" i="3"/>
  <c r="X648" i="3"/>
  <c r="W648" i="3"/>
  <c r="V648" i="3"/>
  <c r="Y648" i="3" s="1"/>
  <c r="U648" i="3"/>
  <c r="L648" i="3"/>
  <c r="K648" i="3"/>
  <c r="X647" i="3"/>
  <c r="W647" i="3"/>
  <c r="V647" i="3"/>
  <c r="U647" i="3"/>
  <c r="L647" i="3"/>
  <c r="Y647" i="3" s="1"/>
  <c r="K647" i="3"/>
  <c r="X646" i="3"/>
  <c r="W646" i="3"/>
  <c r="V646" i="3"/>
  <c r="U646" i="3"/>
  <c r="L646" i="3"/>
  <c r="K646" i="3"/>
  <c r="X645" i="3"/>
  <c r="W645" i="3"/>
  <c r="V645" i="3"/>
  <c r="U645" i="3"/>
  <c r="L645" i="3"/>
  <c r="K645" i="3"/>
  <c r="Y644" i="3"/>
  <c r="X644" i="3"/>
  <c r="W644" i="3"/>
  <c r="V644" i="3"/>
  <c r="U644" i="3"/>
  <c r="L644" i="3"/>
  <c r="K644" i="3"/>
  <c r="X643" i="3"/>
  <c r="W643" i="3"/>
  <c r="V643" i="3"/>
  <c r="U643" i="3"/>
  <c r="L643" i="3"/>
  <c r="K643" i="3"/>
  <c r="X642" i="3"/>
  <c r="W642" i="3"/>
  <c r="V642" i="3"/>
  <c r="U642" i="3"/>
  <c r="L642" i="3"/>
  <c r="K642" i="3"/>
  <c r="X641" i="3"/>
  <c r="W641" i="3"/>
  <c r="V641" i="3"/>
  <c r="Y641" i="3" s="1"/>
  <c r="U641" i="3"/>
  <c r="L641" i="3"/>
  <c r="K641" i="3"/>
  <c r="X640" i="3"/>
  <c r="W640" i="3"/>
  <c r="V640" i="3"/>
  <c r="U640" i="3"/>
  <c r="L640" i="3"/>
  <c r="Y640" i="3" s="1"/>
  <c r="K640" i="3"/>
  <c r="X639" i="3"/>
  <c r="W639" i="3"/>
  <c r="V639" i="3"/>
  <c r="U639" i="3"/>
  <c r="L639" i="3"/>
  <c r="K639" i="3"/>
  <c r="X638" i="3"/>
  <c r="W638" i="3"/>
  <c r="V638" i="3"/>
  <c r="U638" i="3"/>
  <c r="L638" i="3"/>
  <c r="K638" i="3"/>
  <c r="X637" i="3"/>
  <c r="W637" i="3"/>
  <c r="V637" i="3"/>
  <c r="U637" i="3"/>
  <c r="L637" i="3"/>
  <c r="K637" i="3"/>
  <c r="T617" i="3"/>
  <c r="S617" i="3"/>
  <c r="R617" i="3"/>
  <c r="Q617" i="3"/>
  <c r="P617" i="3"/>
  <c r="O617" i="3"/>
  <c r="N617" i="3"/>
  <c r="M617" i="3"/>
  <c r="J617" i="3"/>
  <c r="I617" i="3"/>
  <c r="H617" i="3"/>
  <c r="G617" i="3"/>
  <c r="F617" i="3"/>
  <c r="E617" i="3"/>
  <c r="Y616" i="3"/>
  <c r="X616" i="3"/>
  <c r="W616" i="3"/>
  <c r="V616" i="3"/>
  <c r="U616" i="3"/>
  <c r="L616" i="3"/>
  <c r="K616" i="3"/>
  <c r="X615" i="3"/>
  <c r="W615" i="3"/>
  <c r="V615" i="3"/>
  <c r="U615" i="3"/>
  <c r="L615" i="3"/>
  <c r="K615" i="3"/>
  <c r="X614" i="3"/>
  <c r="W614" i="3"/>
  <c r="V614" i="3"/>
  <c r="U614" i="3"/>
  <c r="L614" i="3"/>
  <c r="Y614" i="3" s="1"/>
  <c r="K614" i="3"/>
  <c r="X613" i="3"/>
  <c r="W613" i="3"/>
  <c r="V613" i="3"/>
  <c r="U613" i="3"/>
  <c r="L613" i="3"/>
  <c r="K613" i="3"/>
  <c r="X612" i="3"/>
  <c r="W612" i="3"/>
  <c r="V612" i="3"/>
  <c r="U612" i="3"/>
  <c r="L612" i="3"/>
  <c r="K612" i="3"/>
  <c r="X611" i="3"/>
  <c r="W611" i="3"/>
  <c r="V611" i="3"/>
  <c r="Y611" i="3" s="1"/>
  <c r="U611" i="3"/>
  <c r="L611" i="3"/>
  <c r="K611" i="3"/>
  <c r="X610" i="3"/>
  <c r="W610" i="3"/>
  <c r="V610" i="3"/>
  <c r="U610" i="3"/>
  <c r="L610" i="3"/>
  <c r="Y610" i="3" s="1"/>
  <c r="K610" i="3"/>
  <c r="X609" i="3"/>
  <c r="W609" i="3"/>
  <c r="V609" i="3"/>
  <c r="U609" i="3"/>
  <c r="U617" i="3" s="1"/>
  <c r="L609" i="3"/>
  <c r="K609" i="3"/>
  <c r="X608" i="3"/>
  <c r="W608" i="3"/>
  <c r="V608" i="3"/>
  <c r="U608" i="3"/>
  <c r="L608" i="3"/>
  <c r="K608" i="3"/>
  <c r="X607" i="3"/>
  <c r="W607" i="3"/>
  <c r="V607" i="3"/>
  <c r="Y607" i="3" s="1"/>
  <c r="U607" i="3"/>
  <c r="L607" i="3"/>
  <c r="K607" i="3"/>
  <c r="X606" i="3"/>
  <c r="W606" i="3"/>
  <c r="V606" i="3"/>
  <c r="U606" i="3"/>
  <c r="L606" i="3"/>
  <c r="Y606" i="3" s="1"/>
  <c r="K606" i="3"/>
  <c r="X605" i="3"/>
  <c r="W605" i="3"/>
  <c r="V605" i="3"/>
  <c r="U605" i="3"/>
  <c r="L605" i="3"/>
  <c r="K605" i="3"/>
  <c r="X604" i="3"/>
  <c r="W604" i="3"/>
  <c r="V604" i="3"/>
  <c r="U604" i="3"/>
  <c r="L604" i="3"/>
  <c r="K604" i="3"/>
  <c r="W584" i="3"/>
  <c r="T584" i="3"/>
  <c r="S584" i="3"/>
  <c r="R584" i="3"/>
  <c r="Q584" i="3"/>
  <c r="P584" i="3"/>
  <c r="O584" i="3"/>
  <c r="N584" i="3"/>
  <c r="M584" i="3"/>
  <c r="J584" i="3"/>
  <c r="I584" i="3"/>
  <c r="H584" i="3"/>
  <c r="G584" i="3"/>
  <c r="F584" i="3"/>
  <c r="E584" i="3"/>
  <c r="X583" i="3"/>
  <c r="W583" i="3"/>
  <c r="V583" i="3"/>
  <c r="U583" i="3"/>
  <c r="L583" i="3"/>
  <c r="K583" i="3"/>
  <c r="X582" i="3"/>
  <c r="W582" i="3"/>
  <c r="V582" i="3"/>
  <c r="U582" i="3"/>
  <c r="L582" i="3"/>
  <c r="K582" i="3"/>
  <c r="X581" i="3"/>
  <c r="W581" i="3"/>
  <c r="V581" i="3"/>
  <c r="Y581" i="3" s="1"/>
  <c r="U581" i="3"/>
  <c r="L581" i="3"/>
  <c r="K581" i="3"/>
  <c r="X580" i="3"/>
  <c r="W580" i="3"/>
  <c r="V580" i="3"/>
  <c r="U580" i="3"/>
  <c r="L580" i="3"/>
  <c r="Y580" i="3" s="1"/>
  <c r="K580" i="3"/>
  <c r="X579" i="3"/>
  <c r="W579" i="3"/>
  <c r="V579" i="3"/>
  <c r="U579" i="3"/>
  <c r="L579" i="3"/>
  <c r="K579" i="3"/>
  <c r="X578" i="3"/>
  <c r="W578" i="3"/>
  <c r="V578" i="3"/>
  <c r="U578" i="3"/>
  <c r="L578" i="3"/>
  <c r="K578" i="3"/>
  <c r="X577" i="3"/>
  <c r="W577" i="3"/>
  <c r="V577" i="3"/>
  <c r="Y577" i="3" s="1"/>
  <c r="U577" i="3"/>
  <c r="L577" i="3"/>
  <c r="K577" i="3"/>
  <c r="Y576" i="3"/>
  <c r="X576" i="3"/>
  <c r="W576" i="3"/>
  <c r="V576" i="3"/>
  <c r="U576" i="3"/>
  <c r="L576" i="3"/>
  <c r="K576" i="3"/>
  <c r="X575" i="3"/>
  <c r="W575" i="3"/>
  <c r="V575" i="3"/>
  <c r="Y575" i="3" s="1"/>
  <c r="U575" i="3"/>
  <c r="L575" i="3"/>
  <c r="K575" i="3"/>
  <c r="X574" i="3"/>
  <c r="W574" i="3"/>
  <c r="V574" i="3"/>
  <c r="U574" i="3"/>
  <c r="L574" i="3"/>
  <c r="K574" i="3"/>
  <c r="X573" i="3"/>
  <c r="W573" i="3"/>
  <c r="V573" i="3"/>
  <c r="U573" i="3"/>
  <c r="L573" i="3"/>
  <c r="K573" i="3"/>
  <c r="Y572" i="3"/>
  <c r="X572" i="3"/>
  <c r="W572" i="3"/>
  <c r="V572" i="3"/>
  <c r="U572" i="3"/>
  <c r="L572" i="3"/>
  <c r="K572" i="3"/>
  <c r="X571" i="3"/>
  <c r="W571" i="3"/>
  <c r="V571" i="3"/>
  <c r="U571" i="3"/>
  <c r="L571" i="3"/>
  <c r="K571" i="3"/>
  <c r="T551" i="3"/>
  <c r="S551" i="3"/>
  <c r="R551" i="3"/>
  <c r="Q551" i="3"/>
  <c r="P551" i="3"/>
  <c r="O551" i="3"/>
  <c r="N551" i="3"/>
  <c r="M551" i="3"/>
  <c r="J551" i="3"/>
  <c r="I551" i="3"/>
  <c r="H551" i="3"/>
  <c r="G551" i="3"/>
  <c r="F551" i="3"/>
  <c r="E551" i="3"/>
  <c r="X550" i="3"/>
  <c r="W550" i="3"/>
  <c r="V550" i="3"/>
  <c r="U550" i="3"/>
  <c r="L550" i="3"/>
  <c r="Y550" i="3" s="1"/>
  <c r="K550" i="3"/>
  <c r="X549" i="3"/>
  <c r="W549" i="3"/>
  <c r="V549" i="3"/>
  <c r="U549" i="3"/>
  <c r="L549" i="3"/>
  <c r="K549" i="3"/>
  <c r="X548" i="3"/>
  <c r="W548" i="3"/>
  <c r="V548" i="3"/>
  <c r="Y548" i="3" s="1"/>
  <c r="U548" i="3"/>
  <c r="L548" i="3"/>
  <c r="K548" i="3"/>
  <c r="X547" i="3"/>
  <c r="W547" i="3"/>
  <c r="V547" i="3"/>
  <c r="U547" i="3"/>
  <c r="L547" i="3"/>
  <c r="K547" i="3"/>
  <c r="Y546" i="3"/>
  <c r="X546" i="3"/>
  <c r="W546" i="3"/>
  <c r="V546" i="3"/>
  <c r="U546" i="3"/>
  <c r="L546" i="3"/>
  <c r="K546" i="3"/>
  <c r="X545" i="3"/>
  <c r="W545" i="3"/>
  <c r="V545" i="3"/>
  <c r="U545" i="3"/>
  <c r="L545" i="3"/>
  <c r="K545" i="3"/>
  <c r="X544" i="3"/>
  <c r="W544" i="3"/>
  <c r="V544" i="3"/>
  <c r="U544" i="3"/>
  <c r="L544" i="3"/>
  <c r="K544" i="3"/>
  <c r="X543" i="3"/>
  <c r="W543" i="3"/>
  <c r="V543" i="3"/>
  <c r="U543" i="3"/>
  <c r="L543" i="3"/>
  <c r="K543" i="3"/>
  <c r="X542" i="3"/>
  <c r="W542" i="3"/>
  <c r="V542" i="3"/>
  <c r="Y542" i="3" s="1"/>
  <c r="U542" i="3"/>
  <c r="L542" i="3"/>
  <c r="K542" i="3"/>
  <c r="X541" i="3"/>
  <c r="W541" i="3"/>
  <c r="V541" i="3"/>
  <c r="U541" i="3"/>
  <c r="L541" i="3"/>
  <c r="K541" i="3"/>
  <c r="X540" i="3"/>
  <c r="W540" i="3"/>
  <c r="V540" i="3"/>
  <c r="Y540" i="3" s="1"/>
  <c r="U540" i="3"/>
  <c r="L540" i="3"/>
  <c r="K540" i="3"/>
  <c r="X539" i="3"/>
  <c r="W539" i="3"/>
  <c r="V539" i="3"/>
  <c r="U539" i="3"/>
  <c r="L539" i="3"/>
  <c r="K539" i="3"/>
  <c r="X538" i="3"/>
  <c r="W538" i="3"/>
  <c r="V538" i="3"/>
  <c r="U538" i="3"/>
  <c r="L538" i="3"/>
  <c r="K538" i="3"/>
  <c r="T518" i="3"/>
  <c r="S518" i="3"/>
  <c r="R518" i="3"/>
  <c r="Q518" i="3"/>
  <c r="P518" i="3"/>
  <c r="O518" i="3"/>
  <c r="N518" i="3"/>
  <c r="M518" i="3"/>
  <c r="J518" i="3"/>
  <c r="I518" i="3"/>
  <c r="H518" i="3"/>
  <c r="G518" i="3"/>
  <c r="F518" i="3"/>
  <c r="E518" i="3"/>
  <c r="X517" i="3"/>
  <c r="W517" i="3"/>
  <c r="V517" i="3"/>
  <c r="U517" i="3"/>
  <c r="L517" i="3"/>
  <c r="K517" i="3"/>
  <c r="X516" i="3"/>
  <c r="W516" i="3"/>
  <c r="V516" i="3"/>
  <c r="Y516" i="3" s="1"/>
  <c r="U516" i="3"/>
  <c r="L516" i="3"/>
  <c r="K516" i="3"/>
  <c r="X515" i="3"/>
  <c r="W515" i="3"/>
  <c r="V515" i="3"/>
  <c r="U515" i="3"/>
  <c r="L515" i="3"/>
  <c r="K515" i="3"/>
  <c r="X514" i="3"/>
  <c r="W514" i="3"/>
  <c r="V514" i="3"/>
  <c r="Y514" i="3" s="1"/>
  <c r="U514" i="3"/>
  <c r="L514" i="3"/>
  <c r="K514" i="3"/>
  <c r="X513" i="3"/>
  <c r="W513" i="3"/>
  <c r="V513" i="3"/>
  <c r="U513" i="3"/>
  <c r="L513" i="3"/>
  <c r="K513" i="3"/>
  <c r="Y512" i="3"/>
  <c r="X512" i="3"/>
  <c r="W512" i="3"/>
  <c r="V512" i="3"/>
  <c r="U512" i="3"/>
  <c r="L512" i="3"/>
  <c r="K512" i="3"/>
  <c r="X511" i="3"/>
  <c r="W511" i="3"/>
  <c r="V511" i="3"/>
  <c r="U511" i="3"/>
  <c r="L511" i="3"/>
  <c r="K511" i="3"/>
  <c r="X510" i="3"/>
  <c r="W510" i="3"/>
  <c r="V510" i="3"/>
  <c r="U510" i="3"/>
  <c r="L510" i="3"/>
  <c r="K510" i="3"/>
  <c r="X509" i="3"/>
  <c r="W509" i="3"/>
  <c r="V509" i="3"/>
  <c r="Y509" i="3" s="1"/>
  <c r="U509" i="3"/>
  <c r="L509" i="3"/>
  <c r="K509" i="3"/>
  <c r="X508" i="3"/>
  <c r="W508" i="3"/>
  <c r="V508" i="3"/>
  <c r="U508" i="3"/>
  <c r="L508" i="3"/>
  <c r="Y508" i="3" s="1"/>
  <c r="K508" i="3"/>
  <c r="X507" i="3"/>
  <c r="W507" i="3"/>
  <c r="V507" i="3"/>
  <c r="U507" i="3"/>
  <c r="L507" i="3"/>
  <c r="K507" i="3"/>
  <c r="X506" i="3"/>
  <c r="W506" i="3"/>
  <c r="V506" i="3"/>
  <c r="U506" i="3"/>
  <c r="L506" i="3"/>
  <c r="K506" i="3"/>
  <c r="X505" i="3"/>
  <c r="W505" i="3"/>
  <c r="V505" i="3"/>
  <c r="U505" i="3"/>
  <c r="L505" i="3"/>
  <c r="K505" i="3"/>
  <c r="T485" i="3"/>
  <c r="S485" i="3"/>
  <c r="R485" i="3"/>
  <c r="Q485" i="3"/>
  <c r="P485" i="3"/>
  <c r="O485" i="3"/>
  <c r="N485" i="3"/>
  <c r="M485" i="3"/>
  <c r="J485" i="3"/>
  <c r="X485" i="3" s="1"/>
  <c r="I485" i="3"/>
  <c r="H485" i="3"/>
  <c r="G485" i="3"/>
  <c r="F485" i="3"/>
  <c r="E485" i="3"/>
  <c r="X484" i="3"/>
  <c r="W484" i="3"/>
  <c r="V484" i="3"/>
  <c r="U484" i="3"/>
  <c r="L484" i="3"/>
  <c r="K484" i="3"/>
  <c r="X483" i="3"/>
  <c r="W483" i="3"/>
  <c r="V483" i="3"/>
  <c r="U483" i="3"/>
  <c r="L483" i="3"/>
  <c r="K483" i="3"/>
  <c r="X482" i="3"/>
  <c r="W482" i="3"/>
  <c r="V482" i="3"/>
  <c r="U482" i="3"/>
  <c r="L482" i="3"/>
  <c r="K482" i="3"/>
  <c r="X481" i="3"/>
  <c r="W481" i="3"/>
  <c r="V481" i="3"/>
  <c r="U481" i="3"/>
  <c r="L481" i="3"/>
  <c r="K481" i="3"/>
  <c r="X480" i="3"/>
  <c r="W480" i="3"/>
  <c r="V480" i="3"/>
  <c r="U480" i="3"/>
  <c r="L480" i="3"/>
  <c r="K480" i="3"/>
  <c r="Y479" i="3"/>
  <c r="X479" i="3"/>
  <c r="W479" i="3"/>
  <c r="V479" i="3"/>
  <c r="U479" i="3"/>
  <c r="L479" i="3"/>
  <c r="K479" i="3"/>
  <c r="X478" i="3"/>
  <c r="W478" i="3"/>
  <c r="V478" i="3"/>
  <c r="U478" i="3"/>
  <c r="L478" i="3"/>
  <c r="K478" i="3"/>
  <c r="X477" i="3"/>
  <c r="W477" i="3"/>
  <c r="V477" i="3"/>
  <c r="U477" i="3"/>
  <c r="L477" i="3"/>
  <c r="Y477" i="3" s="1"/>
  <c r="K477" i="3"/>
  <c r="X476" i="3"/>
  <c r="W476" i="3"/>
  <c r="V476" i="3"/>
  <c r="Y476" i="3" s="1"/>
  <c r="U476" i="3"/>
  <c r="L476" i="3"/>
  <c r="K476" i="3"/>
  <c r="X475" i="3"/>
  <c r="W475" i="3"/>
  <c r="V475" i="3"/>
  <c r="U475" i="3"/>
  <c r="L475" i="3"/>
  <c r="K475" i="3"/>
  <c r="X474" i="3"/>
  <c r="W474" i="3"/>
  <c r="V474" i="3"/>
  <c r="U474" i="3"/>
  <c r="L474" i="3"/>
  <c r="Y474" i="3" s="1"/>
  <c r="K474" i="3"/>
  <c r="X473" i="3"/>
  <c r="W473" i="3"/>
  <c r="V473" i="3"/>
  <c r="Y473" i="3" s="1"/>
  <c r="U473" i="3"/>
  <c r="L473" i="3"/>
  <c r="K473" i="3"/>
  <c r="X472" i="3"/>
  <c r="W472" i="3"/>
  <c r="V472" i="3"/>
  <c r="U472" i="3"/>
  <c r="L472" i="3"/>
  <c r="Y472" i="3" s="1"/>
  <c r="K472" i="3"/>
  <c r="T452" i="3"/>
  <c r="S452" i="3"/>
  <c r="R452" i="3"/>
  <c r="Q452" i="3"/>
  <c r="P452" i="3"/>
  <c r="O452" i="3"/>
  <c r="N452" i="3"/>
  <c r="M452" i="3"/>
  <c r="J452" i="3"/>
  <c r="X452" i="3" s="1"/>
  <c r="I452" i="3"/>
  <c r="H452" i="3"/>
  <c r="W452" i="3" s="1"/>
  <c r="G452" i="3"/>
  <c r="F452" i="3"/>
  <c r="E452" i="3"/>
  <c r="X451" i="3"/>
  <c r="W451" i="3"/>
  <c r="V451" i="3"/>
  <c r="U451" i="3"/>
  <c r="L451" i="3"/>
  <c r="K451" i="3"/>
  <c r="X450" i="3"/>
  <c r="W450" i="3"/>
  <c r="V450" i="3"/>
  <c r="Y450" i="3" s="1"/>
  <c r="U450" i="3"/>
  <c r="L450" i="3"/>
  <c r="K450" i="3"/>
  <c r="X449" i="3"/>
  <c r="W449" i="3"/>
  <c r="V449" i="3"/>
  <c r="U449" i="3"/>
  <c r="L449" i="3"/>
  <c r="K449" i="3"/>
  <c r="X448" i="3"/>
  <c r="W448" i="3"/>
  <c r="V448" i="3"/>
  <c r="U448" i="3"/>
  <c r="L448" i="3"/>
  <c r="K448" i="3"/>
  <c r="X447" i="3"/>
  <c r="W447" i="3"/>
  <c r="V447" i="3"/>
  <c r="U447" i="3"/>
  <c r="L447" i="3"/>
  <c r="K447" i="3"/>
  <c r="Y446" i="3"/>
  <c r="X446" i="3"/>
  <c r="W446" i="3"/>
  <c r="V446" i="3"/>
  <c r="U446" i="3"/>
  <c r="L446" i="3"/>
  <c r="K446" i="3"/>
  <c r="X445" i="3"/>
  <c r="W445" i="3"/>
  <c r="V445" i="3"/>
  <c r="Y445" i="3" s="1"/>
  <c r="U445" i="3"/>
  <c r="L445" i="3"/>
  <c r="K445" i="3"/>
  <c r="X444" i="3"/>
  <c r="W444" i="3"/>
  <c r="V444" i="3"/>
  <c r="U444" i="3"/>
  <c r="L444" i="3"/>
  <c r="K444" i="3"/>
  <c r="X443" i="3"/>
  <c r="W443" i="3"/>
  <c r="V443" i="3"/>
  <c r="U443" i="3"/>
  <c r="L443" i="3"/>
  <c r="K443" i="3"/>
  <c r="X442" i="3"/>
  <c r="W442" i="3"/>
  <c r="V442" i="3"/>
  <c r="U442" i="3"/>
  <c r="L442" i="3"/>
  <c r="Y442" i="3" s="1"/>
  <c r="K442" i="3"/>
  <c r="X441" i="3"/>
  <c r="W441" i="3"/>
  <c r="V441" i="3"/>
  <c r="U441" i="3"/>
  <c r="L441" i="3"/>
  <c r="K441" i="3"/>
  <c r="X440" i="3"/>
  <c r="W440" i="3"/>
  <c r="V440" i="3"/>
  <c r="U440" i="3"/>
  <c r="L440" i="3"/>
  <c r="K440" i="3"/>
  <c r="X439" i="3"/>
  <c r="W439" i="3"/>
  <c r="V439" i="3"/>
  <c r="U439" i="3"/>
  <c r="L439" i="3"/>
  <c r="K439" i="3"/>
  <c r="T419" i="3"/>
  <c r="S419" i="3"/>
  <c r="R419" i="3"/>
  <c r="Q419" i="3"/>
  <c r="P419" i="3"/>
  <c r="O419" i="3"/>
  <c r="N419" i="3"/>
  <c r="M419" i="3"/>
  <c r="J419" i="3"/>
  <c r="X419" i="3" s="1"/>
  <c r="I419" i="3"/>
  <c r="H419" i="3"/>
  <c r="G419" i="3"/>
  <c r="F419" i="3"/>
  <c r="E419" i="3"/>
  <c r="X418" i="3"/>
  <c r="W418" i="3"/>
  <c r="V418" i="3"/>
  <c r="U418" i="3"/>
  <c r="L418" i="3"/>
  <c r="K418" i="3"/>
  <c r="X417" i="3"/>
  <c r="W417" i="3"/>
  <c r="V417" i="3"/>
  <c r="U417" i="3"/>
  <c r="L417" i="3"/>
  <c r="K417" i="3"/>
  <c r="X416" i="3"/>
  <c r="W416" i="3"/>
  <c r="V416" i="3"/>
  <c r="U416" i="3"/>
  <c r="L416" i="3"/>
  <c r="K416" i="3"/>
  <c r="X415" i="3"/>
  <c r="W415" i="3"/>
  <c r="V415" i="3"/>
  <c r="U415" i="3"/>
  <c r="L415" i="3"/>
  <c r="K415" i="3"/>
  <c r="X414" i="3"/>
  <c r="W414" i="3"/>
  <c r="V414" i="3"/>
  <c r="U414" i="3"/>
  <c r="L414" i="3"/>
  <c r="K414" i="3"/>
  <c r="X413" i="3"/>
  <c r="W413" i="3"/>
  <c r="V413" i="3"/>
  <c r="U413" i="3"/>
  <c r="L413" i="3"/>
  <c r="K413" i="3"/>
  <c r="X412" i="3"/>
  <c r="W412" i="3"/>
  <c r="V412" i="3"/>
  <c r="U412" i="3"/>
  <c r="L412" i="3"/>
  <c r="K412" i="3"/>
  <c r="X411" i="3"/>
  <c r="W411" i="3"/>
  <c r="V411" i="3"/>
  <c r="U411" i="3"/>
  <c r="L411" i="3"/>
  <c r="K411" i="3"/>
  <c r="Y410" i="3"/>
  <c r="X410" i="3"/>
  <c r="W410" i="3"/>
  <c r="V410" i="3"/>
  <c r="U410" i="3"/>
  <c r="L410" i="3"/>
  <c r="K410" i="3"/>
  <c r="X409" i="3"/>
  <c r="W409" i="3"/>
  <c r="V409" i="3"/>
  <c r="U409" i="3"/>
  <c r="L409" i="3"/>
  <c r="K409" i="3"/>
  <c r="X408" i="3"/>
  <c r="W408" i="3"/>
  <c r="V408" i="3"/>
  <c r="U408" i="3"/>
  <c r="L408" i="3"/>
  <c r="K408" i="3"/>
  <c r="X407" i="3"/>
  <c r="W407" i="3"/>
  <c r="V407" i="3"/>
  <c r="Y407" i="3" s="1"/>
  <c r="U407" i="3"/>
  <c r="L407" i="3"/>
  <c r="K407" i="3"/>
  <c r="Y406" i="3"/>
  <c r="X406" i="3"/>
  <c r="W406" i="3"/>
  <c r="V406" i="3"/>
  <c r="U406" i="3"/>
  <c r="L406" i="3"/>
  <c r="K406" i="3"/>
  <c r="T386" i="3"/>
  <c r="S386" i="3"/>
  <c r="R386" i="3"/>
  <c r="Q386" i="3"/>
  <c r="P386" i="3"/>
  <c r="O386" i="3"/>
  <c r="N386" i="3"/>
  <c r="M386" i="3"/>
  <c r="J386" i="3"/>
  <c r="I386" i="3"/>
  <c r="H386" i="3"/>
  <c r="G386" i="3"/>
  <c r="F386" i="3"/>
  <c r="E386" i="3"/>
  <c r="X385" i="3"/>
  <c r="W385" i="3"/>
  <c r="V385" i="3"/>
  <c r="U385" i="3"/>
  <c r="L385" i="3"/>
  <c r="K385" i="3"/>
  <c r="X384" i="3"/>
  <c r="W384" i="3"/>
  <c r="V384" i="3"/>
  <c r="Y384" i="3" s="1"/>
  <c r="U384" i="3"/>
  <c r="L384" i="3"/>
  <c r="K384" i="3"/>
  <c r="X383" i="3"/>
  <c r="W383" i="3"/>
  <c r="V383" i="3"/>
  <c r="U383" i="3"/>
  <c r="L383" i="3"/>
  <c r="K383" i="3"/>
  <c r="X382" i="3"/>
  <c r="W382" i="3"/>
  <c r="V382" i="3"/>
  <c r="U382" i="3"/>
  <c r="L382" i="3"/>
  <c r="Y382" i="3" s="1"/>
  <c r="K382" i="3"/>
  <c r="X381" i="3"/>
  <c r="W381" i="3"/>
  <c r="V381" i="3"/>
  <c r="U381" i="3"/>
  <c r="L381" i="3"/>
  <c r="K381" i="3"/>
  <c r="X380" i="3"/>
  <c r="W380" i="3"/>
  <c r="V380" i="3"/>
  <c r="U380" i="3"/>
  <c r="L380" i="3"/>
  <c r="K380" i="3"/>
  <c r="X379" i="3"/>
  <c r="W379" i="3"/>
  <c r="V379" i="3"/>
  <c r="U379" i="3"/>
  <c r="L379" i="3"/>
  <c r="K379" i="3"/>
  <c r="X378" i="3"/>
  <c r="W378" i="3"/>
  <c r="V378" i="3"/>
  <c r="U378" i="3"/>
  <c r="L378" i="3"/>
  <c r="K378" i="3"/>
  <c r="X377" i="3"/>
  <c r="W377" i="3"/>
  <c r="V377" i="3"/>
  <c r="Y377" i="3" s="1"/>
  <c r="U377" i="3"/>
  <c r="L377" i="3"/>
  <c r="K377" i="3"/>
  <c r="X376" i="3"/>
  <c r="W376" i="3"/>
  <c r="V376" i="3"/>
  <c r="U376" i="3"/>
  <c r="L376" i="3"/>
  <c r="K376" i="3"/>
  <c r="X375" i="3"/>
  <c r="W375" i="3"/>
  <c r="V375" i="3"/>
  <c r="U375" i="3"/>
  <c r="L375" i="3"/>
  <c r="K375" i="3"/>
  <c r="Y374" i="3"/>
  <c r="X374" i="3"/>
  <c r="W374" i="3"/>
  <c r="V374" i="3"/>
  <c r="U374" i="3"/>
  <c r="L374" i="3"/>
  <c r="K374" i="3"/>
  <c r="X373" i="3"/>
  <c r="W373" i="3"/>
  <c r="V373" i="3"/>
  <c r="U373" i="3"/>
  <c r="L373" i="3"/>
  <c r="K373" i="3"/>
  <c r="T353" i="3"/>
  <c r="S353" i="3"/>
  <c r="R353" i="3"/>
  <c r="Q353" i="3"/>
  <c r="P353" i="3"/>
  <c r="O353" i="3"/>
  <c r="N353" i="3"/>
  <c r="M353" i="3"/>
  <c r="J353" i="3"/>
  <c r="I353" i="3"/>
  <c r="H353" i="3"/>
  <c r="G353" i="3"/>
  <c r="F353" i="3"/>
  <c r="E353" i="3"/>
  <c r="X352" i="3"/>
  <c r="W352" i="3"/>
  <c r="V352" i="3"/>
  <c r="Y352" i="3" s="1"/>
  <c r="U352" i="3"/>
  <c r="L352" i="3"/>
  <c r="K352" i="3"/>
  <c r="X351" i="3"/>
  <c r="W351" i="3"/>
  <c r="V351" i="3"/>
  <c r="U351" i="3"/>
  <c r="L351" i="3"/>
  <c r="K351" i="3"/>
  <c r="X350" i="3"/>
  <c r="W350" i="3"/>
  <c r="V350" i="3"/>
  <c r="Y350" i="3" s="1"/>
  <c r="U350" i="3"/>
  <c r="L350" i="3"/>
  <c r="K350" i="3"/>
  <c r="X349" i="3"/>
  <c r="W349" i="3"/>
  <c r="V349" i="3"/>
  <c r="U349" i="3"/>
  <c r="L349" i="3"/>
  <c r="K349" i="3"/>
  <c r="Y348" i="3"/>
  <c r="X348" i="3"/>
  <c r="W348" i="3"/>
  <c r="V348" i="3"/>
  <c r="U348" i="3"/>
  <c r="L348" i="3"/>
  <c r="K348" i="3"/>
  <c r="X347" i="3"/>
  <c r="W347" i="3"/>
  <c r="V347" i="3"/>
  <c r="U347" i="3"/>
  <c r="L347" i="3"/>
  <c r="K347" i="3"/>
  <c r="X346" i="3"/>
  <c r="W346" i="3"/>
  <c r="V346" i="3"/>
  <c r="U346" i="3"/>
  <c r="L346" i="3"/>
  <c r="Y346" i="3" s="1"/>
  <c r="K346" i="3"/>
  <c r="X345" i="3"/>
  <c r="W345" i="3"/>
  <c r="V345" i="3"/>
  <c r="U345" i="3"/>
  <c r="L345" i="3"/>
  <c r="K345" i="3"/>
  <c r="X344" i="3"/>
  <c r="W344" i="3"/>
  <c r="V344" i="3"/>
  <c r="U344" i="3"/>
  <c r="L344" i="3"/>
  <c r="K344" i="3"/>
  <c r="X343" i="3"/>
  <c r="W343" i="3"/>
  <c r="V343" i="3"/>
  <c r="U343" i="3"/>
  <c r="L343" i="3"/>
  <c r="K343" i="3"/>
  <c r="X342" i="3"/>
  <c r="W342" i="3"/>
  <c r="V342" i="3"/>
  <c r="U342" i="3"/>
  <c r="L342" i="3"/>
  <c r="Y342" i="3" s="1"/>
  <c r="K342" i="3"/>
  <c r="X341" i="3"/>
  <c r="W341" i="3"/>
  <c r="V341" i="3"/>
  <c r="U341" i="3"/>
  <c r="L341" i="3"/>
  <c r="K341" i="3"/>
  <c r="X340" i="3"/>
  <c r="W340" i="3"/>
  <c r="V340" i="3"/>
  <c r="U340" i="3"/>
  <c r="L340" i="3"/>
  <c r="K340" i="3"/>
  <c r="T320" i="3"/>
  <c r="X320" i="3" s="1"/>
  <c r="S320" i="3"/>
  <c r="R320" i="3"/>
  <c r="Q320" i="3"/>
  <c r="P320" i="3"/>
  <c r="O320" i="3"/>
  <c r="N320" i="3"/>
  <c r="M320" i="3"/>
  <c r="J320" i="3"/>
  <c r="I320" i="3"/>
  <c r="H320" i="3"/>
  <c r="G320" i="3"/>
  <c r="F320" i="3"/>
  <c r="E320" i="3"/>
  <c r="X319" i="3"/>
  <c r="W319" i="3"/>
  <c r="V319" i="3"/>
  <c r="U319" i="3"/>
  <c r="L319" i="3"/>
  <c r="K319" i="3"/>
  <c r="X318" i="3"/>
  <c r="W318" i="3"/>
  <c r="V318" i="3"/>
  <c r="U318" i="3"/>
  <c r="L318" i="3"/>
  <c r="K318" i="3"/>
  <c r="Y317" i="3"/>
  <c r="X317" i="3"/>
  <c r="W317" i="3"/>
  <c r="V317" i="3"/>
  <c r="U317" i="3"/>
  <c r="L317" i="3"/>
  <c r="K317" i="3"/>
  <c r="X316" i="3"/>
  <c r="W316" i="3"/>
  <c r="V316" i="3"/>
  <c r="U316" i="3"/>
  <c r="L316" i="3"/>
  <c r="Y316" i="3" s="1"/>
  <c r="K316" i="3"/>
  <c r="X315" i="3"/>
  <c r="W315" i="3"/>
  <c r="V315" i="3"/>
  <c r="U315" i="3"/>
  <c r="L315" i="3"/>
  <c r="K315" i="3"/>
  <c r="X314" i="3"/>
  <c r="W314" i="3"/>
  <c r="V314" i="3"/>
  <c r="U314" i="3"/>
  <c r="L314" i="3"/>
  <c r="Y314" i="3" s="1"/>
  <c r="K314" i="3"/>
  <c r="X313" i="3"/>
  <c r="W313" i="3"/>
  <c r="V313" i="3"/>
  <c r="U313" i="3"/>
  <c r="L313" i="3"/>
  <c r="K313" i="3"/>
  <c r="X312" i="3"/>
  <c r="W312" i="3"/>
  <c r="V312" i="3"/>
  <c r="U312" i="3"/>
  <c r="L312" i="3"/>
  <c r="Y312" i="3" s="1"/>
  <c r="K312" i="3"/>
  <c r="X311" i="3"/>
  <c r="W311" i="3"/>
  <c r="V311" i="3"/>
  <c r="Y311" i="3" s="1"/>
  <c r="U311" i="3"/>
  <c r="L311" i="3"/>
  <c r="K311" i="3"/>
  <c r="X310" i="3"/>
  <c r="W310" i="3"/>
  <c r="V310" i="3"/>
  <c r="U310" i="3"/>
  <c r="L310" i="3"/>
  <c r="K310" i="3"/>
  <c r="X309" i="3"/>
  <c r="W309" i="3"/>
  <c r="V309" i="3"/>
  <c r="U309" i="3"/>
  <c r="L309" i="3"/>
  <c r="K309" i="3"/>
  <c r="X308" i="3"/>
  <c r="W308" i="3"/>
  <c r="V308" i="3"/>
  <c r="Y308" i="3" s="1"/>
  <c r="U308" i="3"/>
  <c r="L308" i="3"/>
  <c r="K308" i="3"/>
  <c r="X307" i="3"/>
  <c r="W307" i="3"/>
  <c r="V307" i="3"/>
  <c r="U307" i="3"/>
  <c r="L307" i="3"/>
  <c r="K307" i="3"/>
  <c r="T287" i="3"/>
  <c r="S287" i="3"/>
  <c r="R287" i="3"/>
  <c r="Q287" i="3"/>
  <c r="P287" i="3"/>
  <c r="O287" i="3"/>
  <c r="N287" i="3"/>
  <c r="M287" i="3"/>
  <c r="J287" i="3"/>
  <c r="I287" i="3"/>
  <c r="H287" i="3"/>
  <c r="G287" i="3"/>
  <c r="F287" i="3"/>
  <c r="E287" i="3"/>
  <c r="X286" i="3"/>
  <c r="W286" i="3"/>
  <c r="V286" i="3"/>
  <c r="U286" i="3"/>
  <c r="L286" i="3"/>
  <c r="Y286" i="3" s="1"/>
  <c r="K286" i="3"/>
  <c r="X285" i="3"/>
  <c r="W285" i="3"/>
  <c r="V285" i="3"/>
  <c r="U285" i="3"/>
  <c r="L285" i="3"/>
  <c r="K285" i="3"/>
  <c r="X284" i="3"/>
  <c r="W284" i="3"/>
  <c r="V284" i="3"/>
  <c r="U284" i="3"/>
  <c r="L284" i="3"/>
  <c r="Y284" i="3" s="1"/>
  <c r="K284" i="3"/>
  <c r="X283" i="3"/>
  <c r="W283" i="3"/>
  <c r="V283" i="3"/>
  <c r="Y283" i="3" s="1"/>
  <c r="U283" i="3"/>
  <c r="L283" i="3"/>
  <c r="K283" i="3"/>
  <c r="X282" i="3"/>
  <c r="W282" i="3"/>
  <c r="V282" i="3"/>
  <c r="U282" i="3"/>
  <c r="L282" i="3"/>
  <c r="K282" i="3"/>
  <c r="Y281" i="3"/>
  <c r="X281" i="3"/>
  <c r="W281" i="3"/>
  <c r="V281" i="3"/>
  <c r="U281" i="3"/>
  <c r="L281" i="3"/>
  <c r="K281" i="3"/>
  <c r="X280" i="3"/>
  <c r="W280" i="3"/>
  <c r="V280" i="3"/>
  <c r="U280" i="3"/>
  <c r="L280" i="3"/>
  <c r="Y280" i="3" s="1"/>
  <c r="K280" i="3"/>
  <c r="X279" i="3"/>
  <c r="W279" i="3"/>
  <c r="V279" i="3"/>
  <c r="U279" i="3"/>
  <c r="L279" i="3"/>
  <c r="K279" i="3"/>
  <c r="X278" i="3"/>
  <c r="W278" i="3"/>
  <c r="V278" i="3"/>
  <c r="Y278" i="3" s="1"/>
  <c r="U278" i="3"/>
  <c r="L278" i="3"/>
  <c r="K278" i="3"/>
  <c r="X277" i="3"/>
  <c r="W277" i="3"/>
  <c r="V277" i="3"/>
  <c r="U277" i="3"/>
  <c r="L277" i="3"/>
  <c r="K277" i="3"/>
  <c r="X276" i="3"/>
  <c r="W276" i="3"/>
  <c r="V276" i="3"/>
  <c r="U276" i="3"/>
  <c r="L276" i="3"/>
  <c r="K276" i="3"/>
  <c r="X275" i="3"/>
  <c r="W275" i="3"/>
  <c r="V275" i="3"/>
  <c r="U275" i="3"/>
  <c r="L275" i="3"/>
  <c r="K275" i="3"/>
  <c r="X274" i="3"/>
  <c r="W274" i="3"/>
  <c r="V274" i="3"/>
  <c r="U274" i="3"/>
  <c r="L274" i="3"/>
  <c r="K274" i="3"/>
  <c r="T254" i="3"/>
  <c r="S254" i="3"/>
  <c r="R254" i="3"/>
  <c r="Q254" i="3"/>
  <c r="P254" i="3"/>
  <c r="O254" i="3"/>
  <c r="N254" i="3"/>
  <c r="M254" i="3"/>
  <c r="J254" i="3"/>
  <c r="I254" i="3"/>
  <c r="H254" i="3"/>
  <c r="G254" i="3"/>
  <c r="F254" i="3"/>
  <c r="E254" i="3"/>
  <c r="X253" i="3"/>
  <c r="W253" i="3"/>
  <c r="V253" i="3"/>
  <c r="U253" i="3"/>
  <c r="L253" i="3"/>
  <c r="K253" i="3"/>
  <c r="Y252" i="3"/>
  <c r="X252" i="3"/>
  <c r="W252" i="3"/>
  <c r="V252" i="3"/>
  <c r="U252" i="3"/>
  <c r="L252" i="3"/>
  <c r="K252" i="3"/>
  <c r="X251" i="3"/>
  <c r="W251" i="3"/>
  <c r="V251" i="3"/>
  <c r="U251" i="3"/>
  <c r="L251" i="3"/>
  <c r="K251" i="3"/>
  <c r="X250" i="3"/>
  <c r="W250" i="3"/>
  <c r="V250" i="3"/>
  <c r="U250" i="3"/>
  <c r="L250" i="3"/>
  <c r="K250" i="3"/>
  <c r="X249" i="3"/>
  <c r="W249" i="3"/>
  <c r="V249" i="3"/>
  <c r="Y249" i="3" s="1"/>
  <c r="U249" i="3"/>
  <c r="L249" i="3"/>
  <c r="K249" i="3"/>
  <c r="X248" i="3"/>
  <c r="W248" i="3"/>
  <c r="V248" i="3"/>
  <c r="Y248" i="3" s="1"/>
  <c r="U248" i="3"/>
  <c r="L248" i="3"/>
  <c r="K248" i="3"/>
  <c r="X247" i="3"/>
  <c r="W247" i="3"/>
  <c r="V247" i="3"/>
  <c r="U247" i="3"/>
  <c r="L247" i="3"/>
  <c r="K247" i="3"/>
  <c r="X246" i="3"/>
  <c r="W246" i="3"/>
  <c r="V246" i="3"/>
  <c r="U246" i="3"/>
  <c r="L246" i="3"/>
  <c r="K246" i="3"/>
  <c r="Y245" i="3"/>
  <c r="X245" i="3"/>
  <c r="W245" i="3"/>
  <c r="V245" i="3"/>
  <c r="U245" i="3"/>
  <c r="L245" i="3"/>
  <c r="K245" i="3"/>
  <c r="X244" i="3"/>
  <c r="W244" i="3"/>
  <c r="V244" i="3"/>
  <c r="U244" i="3"/>
  <c r="L244" i="3"/>
  <c r="K244" i="3"/>
  <c r="X243" i="3"/>
  <c r="W243" i="3"/>
  <c r="V243" i="3"/>
  <c r="U243" i="3"/>
  <c r="L243" i="3"/>
  <c r="K243" i="3"/>
  <c r="X242" i="3"/>
  <c r="W242" i="3"/>
  <c r="V242" i="3"/>
  <c r="Y242" i="3" s="1"/>
  <c r="U242" i="3"/>
  <c r="L242" i="3"/>
  <c r="K242" i="3"/>
  <c r="X241" i="3"/>
  <c r="W241" i="3"/>
  <c r="V241" i="3"/>
  <c r="U241" i="3"/>
  <c r="L241" i="3"/>
  <c r="K241" i="3"/>
  <c r="T221" i="3"/>
  <c r="S221" i="3"/>
  <c r="R221" i="3"/>
  <c r="Q221" i="3"/>
  <c r="P221" i="3"/>
  <c r="O221" i="3"/>
  <c r="N221" i="3"/>
  <c r="M221" i="3"/>
  <c r="J221" i="3"/>
  <c r="X221" i="3" s="1"/>
  <c r="I221" i="3"/>
  <c r="H221" i="3"/>
  <c r="G221" i="3"/>
  <c r="F221" i="3"/>
  <c r="E221" i="3"/>
  <c r="X220" i="3"/>
  <c r="W220" i="3"/>
  <c r="V220" i="3"/>
  <c r="U220" i="3"/>
  <c r="L220" i="3"/>
  <c r="Y220" i="3" s="1"/>
  <c r="K220" i="3"/>
  <c r="X219" i="3"/>
  <c r="W219" i="3"/>
  <c r="V219" i="3"/>
  <c r="U219" i="3"/>
  <c r="L219" i="3"/>
  <c r="K219" i="3"/>
  <c r="X218" i="3"/>
  <c r="W218" i="3"/>
  <c r="V218" i="3"/>
  <c r="U218" i="3"/>
  <c r="L218" i="3"/>
  <c r="K218" i="3"/>
  <c r="X217" i="3"/>
  <c r="W217" i="3"/>
  <c r="V217" i="3"/>
  <c r="U217" i="3"/>
  <c r="L217" i="3"/>
  <c r="K217" i="3"/>
  <c r="X216" i="3"/>
  <c r="W216" i="3"/>
  <c r="V216" i="3"/>
  <c r="U216" i="3"/>
  <c r="L216" i="3"/>
  <c r="K216" i="3"/>
  <c r="X215" i="3"/>
  <c r="W215" i="3"/>
  <c r="V215" i="3"/>
  <c r="U215" i="3"/>
  <c r="L215" i="3"/>
  <c r="K215" i="3"/>
  <c r="X214" i="3"/>
  <c r="W214" i="3"/>
  <c r="V214" i="3"/>
  <c r="Y214" i="3" s="1"/>
  <c r="U214" i="3"/>
  <c r="L214" i="3"/>
  <c r="K214" i="3"/>
  <c r="X213" i="3"/>
  <c r="W213" i="3"/>
  <c r="V213" i="3"/>
  <c r="U213" i="3"/>
  <c r="L213" i="3"/>
  <c r="Y213" i="3" s="1"/>
  <c r="K213" i="3"/>
  <c r="Y212" i="3"/>
  <c r="X212" i="3"/>
  <c r="W212" i="3"/>
  <c r="V212" i="3"/>
  <c r="U212" i="3"/>
  <c r="L212" i="3"/>
  <c r="K212" i="3"/>
  <c r="X211" i="3"/>
  <c r="W211" i="3"/>
  <c r="V211" i="3"/>
  <c r="U211" i="3"/>
  <c r="L211" i="3"/>
  <c r="K211" i="3"/>
  <c r="X210" i="3"/>
  <c r="W210" i="3"/>
  <c r="V210" i="3"/>
  <c r="Y210" i="3" s="1"/>
  <c r="U210" i="3"/>
  <c r="L210" i="3"/>
  <c r="K210" i="3"/>
  <c r="X209" i="3"/>
  <c r="W209" i="3"/>
  <c r="V209" i="3"/>
  <c r="Y209" i="3" s="1"/>
  <c r="U209" i="3"/>
  <c r="L209" i="3"/>
  <c r="K209" i="3"/>
  <c r="X208" i="3"/>
  <c r="W208" i="3"/>
  <c r="V208" i="3"/>
  <c r="U208" i="3"/>
  <c r="L208" i="3"/>
  <c r="Y208" i="3" s="1"/>
  <c r="K208" i="3"/>
  <c r="T188" i="3"/>
  <c r="S188" i="3"/>
  <c r="R188" i="3"/>
  <c r="Q188" i="3"/>
  <c r="P188" i="3"/>
  <c r="O188" i="3"/>
  <c r="N188" i="3"/>
  <c r="M188" i="3"/>
  <c r="J188" i="3"/>
  <c r="I188" i="3"/>
  <c r="H188" i="3"/>
  <c r="G188" i="3"/>
  <c r="F188" i="3"/>
  <c r="E188" i="3"/>
  <c r="X187" i="3"/>
  <c r="W187" i="3"/>
  <c r="V187" i="3"/>
  <c r="U187" i="3"/>
  <c r="L187" i="3"/>
  <c r="K187" i="3"/>
  <c r="X186" i="3"/>
  <c r="W186" i="3"/>
  <c r="V186" i="3"/>
  <c r="U186" i="3"/>
  <c r="L186" i="3"/>
  <c r="K186" i="3"/>
  <c r="X185" i="3"/>
  <c r="W185" i="3"/>
  <c r="V185" i="3"/>
  <c r="U185" i="3"/>
  <c r="L185" i="3"/>
  <c r="K185" i="3"/>
  <c r="X184" i="3"/>
  <c r="W184" i="3"/>
  <c r="V184" i="3"/>
  <c r="U184" i="3"/>
  <c r="L184" i="3"/>
  <c r="K184" i="3"/>
  <c r="X183" i="3"/>
  <c r="W183" i="3"/>
  <c r="V183" i="3"/>
  <c r="U183" i="3"/>
  <c r="L183" i="3"/>
  <c r="K183" i="3"/>
  <c r="X182" i="3"/>
  <c r="W182" i="3"/>
  <c r="V182" i="3"/>
  <c r="U182" i="3"/>
  <c r="L182" i="3"/>
  <c r="K182" i="3"/>
  <c r="X181" i="3"/>
  <c r="W181" i="3"/>
  <c r="V181" i="3"/>
  <c r="U181" i="3"/>
  <c r="L181" i="3"/>
  <c r="K181" i="3"/>
  <c r="X180" i="3"/>
  <c r="W180" i="3"/>
  <c r="V180" i="3"/>
  <c r="U180" i="3"/>
  <c r="L180" i="3"/>
  <c r="K180" i="3"/>
  <c r="Y179" i="3"/>
  <c r="X179" i="3"/>
  <c r="W179" i="3"/>
  <c r="V179" i="3"/>
  <c r="U179" i="3"/>
  <c r="L179" i="3"/>
  <c r="K179" i="3"/>
  <c r="X178" i="3"/>
  <c r="W178" i="3"/>
  <c r="V178" i="3"/>
  <c r="U178" i="3"/>
  <c r="L178" i="3"/>
  <c r="K178" i="3"/>
  <c r="X177" i="3"/>
  <c r="W177" i="3"/>
  <c r="V177" i="3"/>
  <c r="U177" i="3"/>
  <c r="L177" i="3"/>
  <c r="K177" i="3"/>
  <c r="X176" i="3"/>
  <c r="W176" i="3"/>
  <c r="V176" i="3"/>
  <c r="Y176" i="3" s="1"/>
  <c r="U176" i="3"/>
  <c r="L176" i="3"/>
  <c r="K176" i="3"/>
  <c r="X175" i="3"/>
  <c r="W175" i="3"/>
  <c r="V175" i="3"/>
  <c r="U175" i="3"/>
  <c r="L175" i="3"/>
  <c r="K175" i="3"/>
  <c r="T155" i="3"/>
  <c r="S155" i="3"/>
  <c r="R155" i="3"/>
  <c r="Q155" i="3"/>
  <c r="P155" i="3"/>
  <c r="O155" i="3"/>
  <c r="N155" i="3"/>
  <c r="M155" i="3"/>
  <c r="J155" i="3"/>
  <c r="I155" i="3"/>
  <c r="H155" i="3"/>
  <c r="G155" i="3"/>
  <c r="F155" i="3"/>
  <c r="E155" i="3"/>
  <c r="X154" i="3"/>
  <c r="W154" i="3"/>
  <c r="V154" i="3"/>
  <c r="U154" i="3"/>
  <c r="L154" i="3"/>
  <c r="K154" i="3"/>
  <c r="X153" i="3"/>
  <c r="W153" i="3"/>
  <c r="V153" i="3"/>
  <c r="U153" i="3"/>
  <c r="L153" i="3"/>
  <c r="K153" i="3"/>
  <c r="X152" i="3"/>
  <c r="W152" i="3"/>
  <c r="V152" i="3"/>
  <c r="U152" i="3"/>
  <c r="L152" i="3"/>
  <c r="K152" i="3"/>
  <c r="X151" i="3"/>
  <c r="W151" i="3"/>
  <c r="V151" i="3"/>
  <c r="U151" i="3"/>
  <c r="L151" i="3"/>
  <c r="K151" i="3"/>
  <c r="X150" i="3"/>
  <c r="W150" i="3"/>
  <c r="V150" i="3"/>
  <c r="U150" i="3"/>
  <c r="L150" i="3"/>
  <c r="K150" i="3"/>
  <c r="X149" i="3"/>
  <c r="W149" i="3"/>
  <c r="V149" i="3"/>
  <c r="Y149" i="3" s="1"/>
  <c r="U149" i="3"/>
  <c r="L149" i="3"/>
  <c r="K149" i="3"/>
  <c r="X148" i="3"/>
  <c r="W148" i="3"/>
  <c r="V148" i="3"/>
  <c r="Y148" i="3" s="1"/>
  <c r="U148" i="3"/>
  <c r="L148" i="3"/>
  <c r="K148" i="3"/>
  <c r="X147" i="3"/>
  <c r="W147" i="3"/>
  <c r="V147" i="3"/>
  <c r="U147" i="3"/>
  <c r="L147" i="3"/>
  <c r="K147" i="3"/>
  <c r="Y146" i="3"/>
  <c r="X146" i="3"/>
  <c r="W146" i="3"/>
  <c r="V146" i="3"/>
  <c r="U146" i="3"/>
  <c r="L146" i="3"/>
  <c r="K146" i="3"/>
  <c r="X145" i="3"/>
  <c r="W145" i="3"/>
  <c r="V145" i="3"/>
  <c r="U145" i="3"/>
  <c r="L145" i="3"/>
  <c r="K145" i="3"/>
  <c r="X144" i="3"/>
  <c r="W144" i="3"/>
  <c r="V144" i="3"/>
  <c r="Y144" i="3" s="1"/>
  <c r="U144" i="3"/>
  <c r="L144" i="3"/>
  <c r="K144" i="3"/>
  <c r="X143" i="3"/>
  <c r="W143" i="3"/>
  <c r="V143" i="3"/>
  <c r="Y143" i="3" s="1"/>
  <c r="U143" i="3"/>
  <c r="L143" i="3"/>
  <c r="K143" i="3"/>
  <c r="X142" i="3"/>
  <c r="W142" i="3"/>
  <c r="V142" i="3"/>
  <c r="U142" i="3"/>
  <c r="L142" i="3"/>
  <c r="K142" i="3"/>
  <c r="T122" i="3"/>
  <c r="S122" i="3"/>
  <c r="R122" i="3"/>
  <c r="Q122" i="3"/>
  <c r="P122" i="3"/>
  <c r="O122" i="3"/>
  <c r="N122" i="3"/>
  <c r="M122" i="3"/>
  <c r="J122" i="3"/>
  <c r="I122" i="3"/>
  <c r="H122" i="3"/>
  <c r="G122" i="3"/>
  <c r="F122" i="3"/>
  <c r="E122" i="3"/>
  <c r="X121" i="3"/>
  <c r="W121" i="3"/>
  <c r="V121" i="3"/>
  <c r="U121" i="3"/>
  <c r="L121" i="3"/>
  <c r="K121" i="3"/>
  <c r="X120" i="3"/>
  <c r="W120" i="3"/>
  <c r="V120" i="3"/>
  <c r="Y120" i="3" s="1"/>
  <c r="U120" i="3"/>
  <c r="L120" i="3"/>
  <c r="K120" i="3"/>
  <c r="X119" i="3"/>
  <c r="W119" i="3"/>
  <c r="V119" i="3"/>
  <c r="U119" i="3"/>
  <c r="L119" i="3"/>
  <c r="K119" i="3"/>
  <c r="X118" i="3"/>
  <c r="W118" i="3"/>
  <c r="V118" i="3"/>
  <c r="U118" i="3"/>
  <c r="L118" i="3"/>
  <c r="K118" i="3"/>
  <c r="X117" i="3"/>
  <c r="W117" i="3"/>
  <c r="V117" i="3"/>
  <c r="U117" i="3"/>
  <c r="L117" i="3"/>
  <c r="K117" i="3"/>
  <c r="X116" i="3"/>
  <c r="W116" i="3"/>
  <c r="V116" i="3"/>
  <c r="U116" i="3"/>
  <c r="L116" i="3"/>
  <c r="K116" i="3"/>
  <c r="X115" i="3"/>
  <c r="W115" i="3"/>
  <c r="V115" i="3"/>
  <c r="U115" i="3"/>
  <c r="L115" i="3"/>
  <c r="K115" i="3"/>
  <c r="X114" i="3"/>
  <c r="W114" i="3"/>
  <c r="V114" i="3"/>
  <c r="U114" i="3"/>
  <c r="L114" i="3"/>
  <c r="K114" i="3"/>
  <c r="Y113" i="3"/>
  <c r="X113" i="3"/>
  <c r="W113" i="3"/>
  <c r="V113" i="3"/>
  <c r="U113" i="3"/>
  <c r="L113" i="3"/>
  <c r="K113" i="3"/>
  <c r="X112" i="3"/>
  <c r="W112" i="3"/>
  <c r="V112" i="3"/>
  <c r="U112" i="3"/>
  <c r="L112" i="3"/>
  <c r="K112" i="3"/>
  <c r="X111" i="3"/>
  <c r="W111" i="3"/>
  <c r="V111" i="3"/>
  <c r="U111" i="3"/>
  <c r="L111" i="3"/>
  <c r="Y111" i="3" s="1"/>
  <c r="K111" i="3"/>
  <c r="X110" i="3"/>
  <c r="W110" i="3"/>
  <c r="V110" i="3"/>
  <c r="Y110" i="3" s="1"/>
  <c r="U110" i="3"/>
  <c r="L110" i="3"/>
  <c r="K110" i="3"/>
  <c r="K122" i="3" s="1"/>
  <c r="X109" i="3"/>
  <c r="W109" i="3"/>
  <c r="V109" i="3"/>
  <c r="U109" i="3"/>
  <c r="L109" i="3"/>
  <c r="K109" i="3"/>
  <c r="T89" i="3"/>
  <c r="S89" i="3"/>
  <c r="R89" i="3"/>
  <c r="Q89" i="3"/>
  <c r="P89" i="3"/>
  <c r="O89" i="3"/>
  <c r="N89" i="3"/>
  <c r="M89" i="3"/>
  <c r="J89" i="3"/>
  <c r="I89" i="3"/>
  <c r="H89" i="3"/>
  <c r="G89" i="3"/>
  <c r="F89" i="3"/>
  <c r="E89" i="3"/>
  <c r="X88" i="3"/>
  <c r="W88" i="3"/>
  <c r="V88" i="3"/>
  <c r="U88" i="3"/>
  <c r="L88" i="3"/>
  <c r="Y88" i="3" s="1"/>
  <c r="K88" i="3"/>
  <c r="X87" i="3"/>
  <c r="W87" i="3"/>
  <c r="V87" i="3"/>
  <c r="U87" i="3"/>
  <c r="L87" i="3"/>
  <c r="K87" i="3"/>
  <c r="X86" i="3"/>
  <c r="W86" i="3"/>
  <c r="V86" i="3"/>
  <c r="U86" i="3"/>
  <c r="L86" i="3"/>
  <c r="K86" i="3"/>
  <c r="X85" i="3"/>
  <c r="W85" i="3"/>
  <c r="V85" i="3"/>
  <c r="U85" i="3"/>
  <c r="L85" i="3"/>
  <c r="K85" i="3"/>
  <c r="X84" i="3"/>
  <c r="W84" i="3"/>
  <c r="V84" i="3"/>
  <c r="U84" i="3"/>
  <c r="L84" i="3"/>
  <c r="K84" i="3"/>
  <c r="X83" i="3"/>
  <c r="W83" i="3"/>
  <c r="V83" i="3"/>
  <c r="U83" i="3"/>
  <c r="L83" i="3"/>
  <c r="K83" i="3"/>
  <c r="X82" i="3"/>
  <c r="W82" i="3"/>
  <c r="V82" i="3"/>
  <c r="Y82" i="3" s="1"/>
  <c r="U82" i="3"/>
  <c r="L82" i="3"/>
  <c r="K82" i="3"/>
  <c r="X81" i="3"/>
  <c r="W81" i="3"/>
  <c r="V81" i="3"/>
  <c r="U81" i="3"/>
  <c r="L81" i="3"/>
  <c r="K81" i="3"/>
  <c r="X80" i="3"/>
  <c r="W80" i="3"/>
  <c r="V80" i="3"/>
  <c r="Y80" i="3" s="1"/>
  <c r="U80" i="3"/>
  <c r="L80" i="3"/>
  <c r="K80" i="3"/>
  <c r="X79" i="3"/>
  <c r="W79" i="3"/>
  <c r="V79" i="3"/>
  <c r="U79" i="3"/>
  <c r="L79" i="3"/>
  <c r="K79" i="3"/>
  <c r="X78" i="3"/>
  <c r="W78" i="3"/>
  <c r="V78" i="3"/>
  <c r="Y78" i="3" s="1"/>
  <c r="U78" i="3"/>
  <c r="L78" i="3"/>
  <c r="K78" i="3"/>
  <c r="X77" i="3"/>
  <c r="W77" i="3"/>
  <c r="V77" i="3"/>
  <c r="U77" i="3"/>
  <c r="L77" i="3"/>
  <c r="K77" i="3"/>
  <c r="X76" i="3"/>
  <c r="W76" i="3"/>
  <c r="V76" i="3"/>
  <c r="U76" i="3"/>
  <c r="L76" i="3"/>
  <c r="K76" i="3"/>
  <c r="T56" i="3"/>
  <c r="S56" i="3"/>
  <c r="R56" i="3"/>
  <c r="Q56" i="3"/>
  <c r="P56" i="3"/>
  <c r="O56" i="3"/>
  <c r="N56" i="3"/>
  <c r="M56" i="3"/>
  <c r="J56" i="3"/>
  <c r="I56" i="3"/>
  <c r="H56" i="3"/>
  <c r="G56" i="3"/>
  <c r="F56" i="3"/>
  <c r="E56" i="3"/>
  <c r="X55" i="3"/>
  <c r="W55" i="3"/>
  <c r="V55" i="3"/>
  <c r="U55" i="3"/>
  <c r="L55" i="3"/>
  <c r="K55" i="3"/>
  <c r="X54" i="3"/>
  <c r="W54" i="3"/>
  <c r="V54" i="3"/>
  <c r="Y54" i="3" s="1"/>
  <c r="U54" i="3"/>
  <c r="L54" i="3"/>
  <c r="K54" i="3"/>
  <c r="X53" i="3"/>
  <c r="W53" i="3"/>
  <c r="V53" i="3"/>
  <c r="U53" i="3"/>
  <c r="L53" i="3"/>
  <c r="K53" i="3"/>
  <c r="X52" i="3"/>
  <c r="W52" i="3"/>
  <c r="V52" i="3"/>
  <c r="U52" i="3"/>
  <c r="L52" i="3"/>
  <c r="K52" i="3"/>
  <c r="X51" i="3"/>
  <c r="W51" i="3"/>
  <c r="V51" i="3"/>
  <c r="U51" i="3"/>
  <c r="L51" i="3"/>
  <c r="Y51" i="3" s="1"/>
  <c r="K51" i="3"/>
  <c r="X50" i="3"/>
  <c r="W50" i="3"/>
  <c r="V50" i="3"/>
  <c r="U50" i="3"/>
  <c r="L50" i="3"/>
  <c r="K50" i="3"/>
  <c r="X49" i="3"/>
  <c r="W49" i="3"/>
  <c r="V49" i="3"/>
  <c r="U49" i="3"/>
  <c r="L49" i="3"/>
  <c r="K49" i="3"/>
  <c r="X48" i="3"/>
  <c r="W48" i="3"/>
  <c r="V48" i="3"/>
  <c r="U48" i="3"/>
  <c r="L48" i="3"/>
  <c r="K48" i="3"/>
  <c r="X47" i="3"/>
  <c r="W47" i="3"/>
  <c r="V47" i="3"/>
  <c r="U47" i="3"/>
  <c r="L47" i="3"/>
  <c r="K47" i="3"/>
  <c r="X46" i="3"/>
  <c r="W46" i="3"/>
  <c r="V46" i="3"/>
  <c r="U46" i="3"/>
  <c r="L46" i="3"/>
  <c r="K46" i="3"/>
  <c r="X45" i="3"/>
  <c r="W45" i="3"/>
  <c r="V45" i="3"/>
  <c r="U45" i="3"/>
  <c r="L45" i="3"/>
  <c r="K45" i="3"/>
  <c r="X44" i="3"/>
  <c r="W44" i="3"/>
  <c r="V44" i="3"/>
  <c r="Y44" i="3" s="1"/>
  <c r="U44" i="3"/>
  <c r="L44" i="3"/>
  <c r="K44" i="3"/>
  <c r="X43" i="3"/>
  <c r="W43" i="3"/>
  <c r="V43" i="3"/>
  <c r="U43" i="3"/>
  <c r="L43" i="3"/>
  <c r="K43" i="3"/>
  <c r="T23" i="3"/>
  <c r="S23" i="3"/>
  <c r="R23" i="3"/>
  <c r="Q23" i="3"/>
  <c r="P23" i="3"/>
  <c r="O23" i="3"/>
  <c r="N23" i="3"/>
  <c r="M23" i="3"/>
  <c r="J23" i="3"/>
  <c r="I23" i="3"/>
  <c r="H23" i="3"/>
  <c r="G23" i="3"/>
  <c r="F23" i="3"/>
  <c r="E23" i="3"/>
  <c r="X22" i="3"/>
  <c r="W22" i="3"/>
  <c r="V22" i="3"/>
  <c r="U22" i="3"/>
  <c r="L22" i="3"/>
  <c r="K22" i="3"/>
  <c r="X21" i="3"/>
  <c r="W21" i="3"/>
  <c r="V21" i="3"/>
  <c r="U21" i="3"/>
  <c r="L21" i="3"/>
  <c r="Y21" i="3" s="1"/>
  <c r="K21" i="3"/>
  <c r="X20" i="3"/>
  <c r="W20" i="3"/>
  <c r="V20" i="3"/>
  <c r="Y20" i="3" s="1"/>
  <c r="U20" i="3"/>
  <c r="L20" i="3"/>
  <c r="K20" i="3"/>
  <c r="X19" i="3"/>
  <c r="W19" i="3"/>
  <c r="V19" i="3"/>
  <c r="U19" i="3"/>
  <c r="L19" i="3"/>
  <c r="K19" i="3"/>
  <c r="X18" i="3"/>
  <c r="W18" i="3"/>
  <c r="V18" i="3"/>
  <c r="U18" i="3"/>
  <c r="L18" i="3"/>
  <c r="Y18" i="3" s="1"/>
  <c r="K18" i="3"/>
  <c r="X17" i="3"/>
  <c r="W17" i="3"/>
  <c r="V17" i="3"/>
  <c r="Y17" i="3" s="1"/>
  <c r="U17" i="3"/>
  <c r="L17" i="3"/>
  <c r="K17" i="3"/>
  <c r="X16" i="3"/>
  <c r="W16" i="3"/>
  <c r="V16" i="3"/>
  <c r="U16" i="3"/>
  <c r="L16" i="3"/>
  <c r="Y16" i="3" s="1"/>
  <c r="K16" i="3"/>
  <c r="X15" i="3"/>
  <c r="W15" i="3"/>
  <c r="V15" i="3"/>
  <c r="Y15" i="3" s="1"/>
  <c r="U15" i="3"/>
  <c r="L15" i="3"/>
  <c r="K15" i="3"/>
  <c r="X14" i="3"/>
  <c r="W14" i="3"/>
  <c r="V14" i="3"/>
  <c r="U14" i="3"/>
  <c r="L14" i="3"/>
  <c r="K14" i="3"/>
  <c r="X13" i="3"/>
  <c r="W13" i="3"/>
  <c r="V13" i="3"/>
  <c r="U13" i="3"/>
  <c r="L13" i="3"/>
  <c r="K13" i="3"/>
  <c r="X12" i="3"/>
  <c r="W12" i="3"/>
  <c r="V12" i="3"/>
  <c r="U12" i="3"/>
  <c r="L12" i="3"/>
  <c r="K12" i="3"/>
  <c r="X11" i="3"/>
  <c r="W11" i="3"/>
  <c r="V11" i="3"/>
  <c r="Y11" i="3" s="1"/>
  <c r="U11" i="3"/>
  <c r="L11" i="3"/>
  <c r="K11" i="3"/>
  <c r="X10" i="3"/>
  <c r="W10" i="3"/>
  <c r="V10" i="3"/>
  <c r="Y10" i="3" s="1"/>
  <c r="U10" i="3"/>
  <c r="L10" i="3"/>
  <c r="K10" i="3"/>
  <c r="U551" i="3" l="1"/>
  <c r="X617" i="3"/>
  <c r="W188" i="3"/>
  <c r="U1046" i="3"/>
  <c r="W56" i="3"/>
  <c r="Y341" i="3"/>
  <c r="Y444" i="3"/>
  <c r="Y1104" i="3"/>
  <c r="Y76" i="3"/>
  <c r="W122" i="3"/>
  <c r="Y538" i="3"/>
  <c r="Y608" i="3"/>
  <c r="Y713" i="3"/>
  <c r="Y1074" i="3"/>
  <c r="W1112" i="3"/>
  <c r="Y46" i="3"/>
  <c r="Y47" i="3"/>
  <c r="Y50" i="3"/>
  <c r="Y77" i="3"/>
  <c r="Y84" i="3"/>
  <c r="Y86" i="3"/>
  <c r="X89" i="3"/>
  <c r="Y112" i="3"/>
  <c r="Y150" i="3"/>
  <c r="Y152" i="3"/>
  <c r="Y153" i="3"/>
  <c r="X155" i="3"/>
  <c r="Y244" i="3"/>
  <c r="Y250" i="3"/>
  <c r="Y310" i="3"/>
  <c r="Y315" i="3"/>
  <c r="Y344" i="3"/>
  <c r="Y345" i="3"/>
  <c r="Y347" i="3"/>
  <c r="W353" i="3"/>
  <c r="U485" i="3"/>
  <c r="Y478" i="3"/>
  <c r="Y539" i="3"/>
  <c r="Y541" i="3"/>
  <c r="Y544" i="3"/>
  <c r="Y549" i="3"/>
  <c r="V683" i="3"/>
  <c r="V684" i="3" s="1"/>
  <c r="W782" i="3"/>
  <c r="L848" i="3"/>
  <c r="C835" i="3" s="1"/>
  <c r="Y846" i="3"/>
  <c r="Y969" i="3"/>
  <c r="Y970" i="3"/>
  <c r="Y1010" i="3"/>
  <c r="Y1075" i="3"/>
  <c r="Y1078" i="3"/>
  <c r="W1079" i="3"/>
  <c r="U1112" i="3"/>
  <c r="Y1105" i="3"/>
  <c r="Y1108" i="3"/>
  <c r="Y1135" i="3"/>
  <c r="Y1138" i="3"/>
  <c r="X1178" i="3"/>
  <c r="Y1242" i="3"/>
  <c r="Y12" i="3"/>
  <c r="Y14" i="3"/>
  <c r="Y22" i="3"/>
  <c r="W23" i="3"/>
  <c r="Y52" i="3"/>
  <c r="Y53" i="3"/>
  <c r="Y55" i="3"/>
  <c r="X56" i="3"/>
  <c r="Y115" i="3"/>
  <c r="Y119" i="3"/>
  <c r="Y180" i="3"/>
  <c r="Y181" i="3"/>
  <c r="Y184" i="3"/>
  <c r="Y185" i="3"/>
  <c r="Y186" i="3"/>
  <c r="X188" i="3"/>
  <c r="U221" i="3"/>
  <c r="Y247" i="3"/>
  <c r="Y275" i="3"/>
  <c r="W320" i="3"/>
  <c r="Y375" i="3"/>
  <c r="Y383" i="3"/>
  <c r="U419" i="3"/>
  <c r="Y412" i="3"/>
  <c r="Y414" i="3"/>
  <c r="Y440" i="3"/>
  <c r="L452" i="3"/>
  <c r="C439" i="3" s="1"/>
  <c r="Y443" i="3"/>
  <c r="Y481" i="3"/>
  <c r="Y483" i="3"/>
  <c r="Y506" i="3"/>
  <c r="Y547" i="3"/>
  <c r="Y573" i="3"/>
  <c r="Y574" i="3"/>
  <c r="Y579" i="3"/>
  <c r="Y605" i="3"/>
  <c r="Y638" i="3"/>
  <c r="Y639" i="3"/>
  <c r="Y646" i="3"/>
  <c r="Y679" i="3"/>
  <c r="U716" i="3"/>
  <c r="Y709" i="3"/>
  <c r="Y712" i="3"/>
  <c r="W716" i="3"/>
  <c r="Y747" i="3"/>
  <c r="Y748" i="3"/>
  <c r="Y771" i="3"/>
  <c r="Y841" i="3"/>
  <c r="Y844" i="3"/>
  <c r="Y871" i="3"/>
  <c r="Y874" i="3"/>
  <c r="Y913" i="3"/>
  <c r="U947" i="3"/>
  <c r="Y937" i="3"/>
  <c r="Y939" i="3"/>
  <c r="Y940" i="3"/>
  <c r="Y973" i="3"/>
  <c r="Y976" i="3"/>
  <c r="Y1003" i="3"/>
  <c r="Y1006" i="3"/>
  <c r="Y1045" i="3"/>
  <c r="X1046" i="3"/>
  <c r="Y1067" i="3"/>
  <c r="Y1068" i="3"/>
  <c r="Y1070" i="3"/>
  <c r="Y1073" i="3"/>
  <c r="Y1103" i="3"/>
  <c r="Y1111" i="3"/>
  <c r="X1112" i="3"/>
  <c r="Y1133" i="3"/>
  <c r="Y1141" i="3"/>
  <c r="Y1143" i="3"/>
  <c r="Y1144" i="3"/>
  <c r="W1145" i="3"/>
  <c r="Y1166" i="3"/>
  <c r="Y1167" i="3"/>
  <c r="Y1169" i="3"/>
  <c r="Y1170" i="3"/>
  <c r="Y1172" i="3"/>
  <c r="Y1175" i="3"/>
  <c r="Y1208" i="3"/>
  <c r="Y1209" i="3"/>
  <c r="Y1234" i="3"/>
  <c r="W155" i="3"/>
  <c r="W221" i="3"/>
  <c r="L254" i="3"/>
  <c r="C241" i="3" s="1"/>
  <c r="C254" i="3" s="1"/>
  <c r="W386" i="3"/>
  <c r="Y408" i="3"/>
  <c r="L584" i="3"/>
  <c r="C571" i="3" s="1"/>
  <c r="Y582" i="3"/>
  <c r="Y671" i="3"/>
  <c r="Y672" i="3"/>
  <c r="Y677" i="3"/>
  <c r="W683" i="3"/>
  <c r="Y707" i="3"/>
  <c r="Y739" i="3"/>
  <c r="Y742" i="3"/>
  <c r="Y774" i="3"/>
  <c r="Y776" i="3"/>
  <c r="Y781" i="3"/>
  <c r="X782" i="3"/>
  <c r="Y803" i="3"/>
  <c r="Y804" i="3"/>
  <c r="Y811" i="3"/>
  <c r="Y814" i="3"/>
  <c r="W815" i="3"/>
  <c r="Y847" i="3"/>
  <c r="Y877" i="3"/>
  <c r="Y879" i="3"/>
  <c r="Y880" i="3"/>
  <c r="Y902" i="3"/>
  <c r="Y903" i="3"/>
  <c r="Y905" i="3"/>
  <c r="Y906" i="3"/>
  <c r="Y908" i="3"/>
  <c r="Y911" i="3"/>
  <c r="Y943" i="3"/>
  <c r="Y946" i="3"/>
  <c r="Y979" i="3"/>
  <c r="Y1001" i="3"/>
  <c r="Y1009" i="3"/>
  <c r="Y1011" i="3"/>
  <c r="Y1012" i="3"/>
  <c r="Y1035" i="3"/>
  <c r="Y1038" i="3"/>
  <c r="Y1040" i="3"/>
  <c r="K1112" i="3"/>
  <c r="Y1199" i="3"/>
  <c r="Y1201" i="3"/>
  <c r="Y1204" i="3"/>
  <c r="Y1243" i="3"/>
  <c r="Y1240" i="3"/>
  <c r="Y1237" i="3"/>
  <c r="Y1233" i="3"/>
  <c r="Y1232" i="3"/>
  <c r="Y1231" i="3"/>
  <c r="W1244" i="3"/>
  <c r="K1244" i="3"/>
  <c r="Y649" i="3"/>
  <c r="Y645" i="3"/>
  <c r="U650" i="3"/>
  <c r="Y643" i="3"/>
  <c r="K650" i="3"/>
  <c r="Y642" i="3"/>
  <c r="L650" i="3"/>
  <c r="C637" i="3" s="1"/>
  <c r="W650" i="3"/>
  <c r="Y1202" i="3"/>
  <c r="X1211" i="3"/>
  <c r="U1211" i="3"/>
  <c r="W1211" i="3"/>
  <c r="K1211" i="3"/>
  <c r="K1178" i="3"/>
  <c r="U1178" i="3"/>
  <c r="W1178" i="3"/>
  <c r="Y1136" i="3"/>
  <c r="U1145" i="3"/>
  <c r="X1145" i="3"/>
  <c r="Y1100" i="3"/>
  <c r="X1079" i="3"/>
  <c r="K1079" i="3"/>
  <c r="Y1034" i="3"/>
  <c r="W1046" i="3"/>
  <c r="Y1004" i="3"/>
  <c r="U1013" i="3"/>
  <c r="X1013" i="3"/>
  <c r="W1013" i="3"/>
  <c r="U980" i="3"/>
  <c r="Y968" i="3"/>
  <c r="W980" i="3"/>
  <c r="Y938" i="3"/>
  <c r="W947" i="3"/>
  <c r="K914" i="3"/>
  <c r="W914" i="3"/>
  <c r="Y872" i="3"/>
  <c r="Y869" i="3"/>
  <c r="V881" i="3"/>
  <c r="U881" i="3"/>
  <c r="X881" i="3"/>
  <c r="W881" i="3"/>
  <c r="X848" i="3"/>
  <c r="Y836" i="3"/>
  <c r="W848" i="3"/>
  <c r="Y806" i="3"/>
  <c r="U815" i="3"/>
  <c r="X815" i="3"/>
  <c r="Y770" i="3"/>
  <c r="L782" i="3"/>
  <c r="C769" i="3" s="1"/>
  <c r="C782" i="3" s="1"/>
  <c r="Y740" i="3"/>
  <c r="V749" i="3"/>
  <c r="U749" i="3"/>
  <c r="X749" i="3"/>
  <c r="X716" i="3"/>
  <c r="Y704" i="3"/>
  <c r="Y674" i="3"/>
  <c r="U683" i="3"/>
  <c r="K617" i="3"/>
  <c r="Y612" i="3"/>
  <c r="Y609" i="3"/>
  <c r="L617" i="3"/>
  <c r="C604" i="3" s="1"/>
  <c r="U584" i="3"/>
  <c r="X584" i="3"/>
  <c r="Y578" i="3"/>
  <c r="K584" i="3"/>
  <c r="Y545" i="3"/>
  <c r="X551" i="3"/>
  <c r="L551" i="3"/>
  <c r="C538" i="3" s="1"/>
  <c r="C551" i="3" s="1"/>
  <c r="Y515" i="3"/>
  <c r="Y510" i="3"/>
  <c r="K518" i="3"/>
  <c r="Y507" i="3"/>
  <c r="X518" i="3"/>
  <c r="U518" i="3"/>
  <c r="W518" i="3"/>
  <c r="Y484" i="3"/>
  <c r="Y482" i="3"/>
  <c r="V485" i="3"/>
  <c r="V486" i="3" s="1"/>
  <c r="Y480" i="3"/>
  <c r="W485" i="3"/>
  <c r="L485" i="3"/>
  <c r="C472" i="3" s="1"/>
  <c r="Y449" i="3"/>
  <c r="Y448" i="3"/>
  <c r="Y447" i="3"/>
  <c r="U452" i="3"/>
  <c r="K452" i="3"/>
  <c r="Y418" i="3"/>
  <c r="Y417" i="3"/>
  <c r="Y416" i="3"/>
  <c r="Y411" i="3"/>
  <c r="Y409" i="3"/>
  <c r="V419" i="3"/>
  <c r="D406" i="3" s="1"/>
  <c r="D419" i="3" s="1"/>
  <c r="L419" i="3"/>
  <c r="C406" i="3" s="1"/>
  <c r="C419" i="3" s="1"/>
  <c r="Y385" i="3"/>
  <c r="U386" i="3"/>
  <c r="Y380" i="3"/>
  <c r="X386" i="3"/>
  <c r="Y378" i="3"/>
  <c r="Y376" i="3"/>
  <c r="L386" i="3"/>
  <c r="C373" i="3" s="1"/>
  <c r="C386" i="3" s="1"/>
  <c r="K386" i="3"/>
  <c r="Y351" i="3"/>
  <c r="Y343" i="3"/>
  <c r="L353" i="3"/>
  <c r="C340" i="3" s="1"/>
  <c r="C353" i="3" s="1"/>
  <c r="U353" i="3"/>
  <c r="X353" i="3"/>
  <c r="K353" i="3"/>
  <c r="Y319" i="3"/>
  <c r="Y318" i="3"/>
  <c r="U320" i="3"/>
  <c r="Y309" i="3"/>
  <c r="L320" i="3"/>
  <c r="C307" i="3" s="1"/>
  <c r="C320" i="3" s="1"/>
  <c r="K320" i="3"/>
  <c r="Y285" i="3"/>
  <c r="Y282" i="3"/>
  <c r="U287" i="3"/>
  <c r="Y277" i="3"/>
  <c r="X287" i="3"/>
  <c r="Y276" i="3"/>
  <c r="L287" i="3"/>
  <c r="C274" i="3" s="1"/>
  <c r="C287" i="3" s="1"/>
  <c r="W287" i="3"/>
  <c r="Y251" i="3"/>
  <c r="K254" i="3"/>
  <c r="Y246" i="3"/>
  <c r="X254" i="3"/>
  <c r="Y243" i="3"/>
  <c r="U254" i="3"/>
  <c r="W254" i="3"/>
  <c r="Y218" i="3"/>
  <c r="Y216" i="3"/>
  <c r="Y215" i="3"/>
  <c r="Y183" i="3"/>
  <c r="U188" i="3"/>
  <c r="Y182" i="3"/>
  <c r="Y178" i="3"/>
  <c r="L188" i="3"/>
  <c r="C175" i="3" s="1"/>
  <c r="C188" i="3" s="1"/>
  <c r="K188" i="3"/>
  <c r="Y154" i="3"/>
  <c r="Y147" i="3"/>
  <c r="U155" i="3"/>
  <c r="L155" i="3"/>
  <c r="C142" i="3" s="1"/>
  <c r="K155" i="3"/>
  <c r="Y118" i="3"/>
  <c r="Y117" i="3"/>
  <c r="Y116" i="3"/>
  <c r="Y114" i="3"/>
  <c r="U122" i="3"/>
  <c r="X122" i="3"/>
  <c r="L122" i="3"/>
  <c r="C109" i="3" s="1"/>
  <c r="C122" i="3" s="1"/>
  <c r="Y85" i="3"/>
  <c r="Y83" i="3"/>
  <c r="Y81" i="3"/>
  <c r="L89" i="3"/>
  <c r="C76" i="3" s="1"/>
  <c r="C89" i="3" s="1"/>
  <c r="V89" i="3"/>
  <c r="U89" i="3"/>
  <c r="Y89" i="3"/>
  <c r="Y48" i="3"/>
  <c r="U56" i="3"/>
  <c r="K56" i="3"/>
  <c r="L56" i="3"/>
  <c r="C43" i="3" s="1"/>
  <c r="C56" i="3" s="1"/>
  <c r="Y45" i="3"/>
  <c r="X23" i="3"/>
  <c r="U23" i="3"/>
  <c r="V23" i="3"/>
  <c r="V24" i="3" s="1"/>
  <c r="Y13" i="3"/>
  <c r="L23" i="3"/>
  <c r="C10" i="3" s="1"/>
  <c r="C23" i="3" s="1"/>
  <c r="K23" i="3"/>
  <c r="Y419" i="3"/>
  <c r="C452" i="3"/>
  <c r="C617" i="3"/>
  <c r="D76" i="3"/>
  <c r="D89" i="3" s="1"/>
  <c r="C650" i="3"/>
  <c r="C584" i="3"/>
  <c r="C155" i="3"/>
  <c r="D472" i="3"/>
  <c r="D485" i="3" s="1"/>
  <c r="C485" i="3"/>
  <c r="C848" i="3"/>
  <c r="V90" i="3"/>
  <c r="K89" i="3"/>
  <c r="L221" i="3"/>
  <c r="C208" i="3" s="1"/>
  <c r="Y253" i="3"/>
  <c r="Y279" i="3"/>
  <c r="Y415" i="3"/>
  <c r="Y441" i="3"/>
  <c r="V551" i="3"/>
  <c r="D538" i="3" s="1"/>
  <c r="D551" i="3" s="1"/>
  <c r="L683" i="3"/>
  <c r="C670" i="3" s="1"/>
  <c r="L716" i="3"/>
  <c r="C703" i="3" s="1"/>
  <c r="Y121" i="3"/>
  <c r="V353" i="3"/>
  <c r="Y413" i="3"/>
  <c r="Y19" i="3"/>
  <c r="Y43" i="3"/>
  <c r="Y145" i="3"/>
  <c r="K221" i="3"/>
  <c r="Y211" i="3"/>
  <c r="Y307" i="3"/>
  <c r="V320" i="3"/>
  <c r="Y349" i="3"/>
  <c r="Y373" i="3"/>
  <c r="V386" i="3"/>
  <c r="Y513" i="3"/>
  <c r="Y583" i="3"/>
  <c r="Y745" i="3"/>
  <c r="K881" i="3"/>
  <c r="V947" i="3"/>
  <c r="V1079" i="3"/>
  <c r="Y1071" i="3"/>
  <c r="Y934" i="3"/>
  <c r="L947" i="3"/>
  <c r="C934" i="3" s="1"/>
  <c r="K1013" i="3"/>
  <c r="K1145" i="3"/>
  <c r="Y1198" i="3"/>
  <c r="L1211" i="3"/>
  <c r="C1198" i="3" s="1"/>
  <c r="L1244" i="3"/>
  <c r="C1231" i="3" s="1"/>
  <c r="Y340" i="3"/>
  <c r="W89" i="3"/>
  <c r="Y87" i="3"/>
  <c r="Y379" i="3"/>
  <c r="K551" i="3"/>
  <c r="Y670" i="3"/>
  <c r="L980" i="3"/>
  <c r="C967" i="3" s="1"/>
  <c r="Y49" i="3"/>
  <c r="Y151" i="3"/>
  <c r="Y177" i="3"/>
  <c r="Y313" i="3"/>
  <c r="Y451" i="3"/>
  <c r="V617" i="3"/>
  <c r="Y613" i="3"/>
  <c r="Y637" i="3"/>
  <c r="V650" i="3"/>
  <c r="D637" i="3" s="1"/>
  <c r="D650" i="3" s="1"/>
  <c r="K848" i="3"/>
  <c r="U914" i="3"/>
  <c r="Y1066" i="3"/>
  <c r="L1079" i="3"/>
  <c r="C1066" i="3" s="1"/>
  <c r="L1112" i="3"/>
  <c r="C1099" i="3" s="1"/>
  <c r="V750" i="3"/>
  <c r="L518" i="3"/>
  <c r="C505" i="3" s="1"/>
  <c r="Y109" i="3"/>
  <c r="V122" i="3"/>
  <c r="Y175" i="3"/>
  <c r="V188" i="3"/>
  <c r="V221" i="3"/>
  <c r="Y217" i="3"/>
  <c r="Y241" i="3"/>
  <c r="V254" i="3"/>
  <c r="D241" i="3" s="1"/>
  <c r="D254" i="3" s="1"/>
  <c r="Y517" i="3"/>
  <c r="Y543" i="3"/>
  <c r="V882" i="3"/>
  <c r="Y219" i="3"/>
  <c r="Y274" i="3"/>
  <c r="Y381" i="3"/>
  <c r="V56" i="3"/>
  <c r="V287" i="3"/>
  <c r="K485" i="3"/>
  <c r="Y475" i="3"/>
  <c r="Y571" i="3"/>
  <c r="V584" i="3"/>
  <c r="D571" i="3" s="1"/>
  <c r="D584" i="3" s="1"/>
  <c r="Y615" i="3"/>
  <c r="W617" i="3"/>
  <c r="V1013" i="3"/>
  <c r="V1145" i="3"/>
  <c r="Y683" i="3"/>
  <c r="W551" i="3"/>
  <c r="U848" i="3"/>
  <c r="Y142" i="3"/>
  <c r="K419" i="3"/>
  <c r="Y604" i="3"/>
  <c r="U782" i="3"/>
  <c r="K815" i="3"/>
  <c r="K980" i="3"/>
  <c r="Y505" i="3"/>
  <c r="V518" i="3"/>
  <c r="Y769" i="3"/>
  <c r="V782" i="3"/>
  <c r="Y802" i="3"/>
  <c r="L815" i="3"/>
  <c r="C802" i="3" s="1"/>
  <c r="V815" i="3"/>
  <c r="U1244" i="3"/>
  <c r="K683" i="3"/>
  <c r="L914" i="3"/>
  <c r="C901" i="3" s="1"/>
  <c r="Y904" i="3"/>
  <c r="L1178" i="3"/>
  <c r="C1165" i="3" s="1"/>
  <c r="Y1168" i="3"/>
  <c r="Y439" i="3"/>
  <c r="V452" i="3"/>
  <c r="Y79" i="3"/>
  <c r="V155" i="3"/>
  <c r="D142" i="3" s="1"/>
  <c r="D155" i="3" s="1"/>
  <c r="K287" i="3"/>
  <c r="W419" i="3"/>
  <c r="K716" i="3"/>
  <c r="K749" i="3"/>
  <c r="Y187" i="3"/>
  <c r="Y511" i="3"/>
  <c r="X683" i="3"/>
  <c r="Y736" i="3"/>
  <c r="L749" i="3"/>
  <c r="C736" i="3" s="1"/>
  <c r="W749" i="3"/>
  <c r="K782" i="3"/>
  <c r="L1046" i="3"/>
  <c r="C1033" i="3" s="1"/>
  <c r="Y1036" i="3"/>
  <c r="V1211" i="3"/>
  <c r="V914" i="3"/>
  <c r="V1046" i="3"/>
  <c r="V1178" i="3"/>
  <c r="Y1203" i="3"/>
  <c r="L881" i="3"/>
  <c r="C868" i="3" s="1"/>
  <c r="L1013" i="3"/>
  <c r="C1000" i="3" s="1"/>
  <c r="L1145" i="3"/>
  <c r="C1132" i="3" s="1"/>
  <c r="V716" i="3"/>
  <c r="V848" i="3"/>
  <c r="V980" i="3"/>
  <c r="V1112" i="3"/>
  <c r="V1244" i="3"/>
  <c r="D373" i="3" l="1"/>
  <c r="D386" i="3" s="1"/>
  <c r="Y23" i="3"/>
  <c r="V420" i="3"/>
  <c r="Y485" i="3"/>
  <c r="D175" i="3"/>
  <c r="D188" i="3" s="1"/>
  <c r="D43" i="3"/>
  <c r="D56" i="3" s="1"/>
  <c r="D10" i="3"/>
  <c r="D23" i="3" s="1"/>
  <c r="C914" i="3"/>
  <c r="D901" i="3"/>
  <c r="D914" i="3" s="1"/>
  <c r="V981" i="3"/>
  <c r="Y980" i="3"/>
  <c r="V849" i="3"/>
  <c r="Y848" i="3"/>
  <c r="V783" i="3"/>
  <c r="Y782" i="3"/>
  <c r="V948" i="3"/>
  <c r="Y947" i="3"/>
  <c r="D208" i="3"/>
  <c r="D221" i="3" s="1"/>
  <c r="C221" i="3"/>
  <c r="D1132" i="3"/>
  <c r="D1145" i="3" s="1"/>
  <c r="C1145" i="3"/>
  <c r="V1146" i="3"/>
  <c r="Y1145" i="3"/>
  <c r="Y617" i="3"/>
  <c r="V618" i="3"/>
  <c r="V453" i="3"/>
  <c r="Y452" i="3"/>
  <c r="V123" i="3"/>
  <c r="Y122" i="3"/>
  <c r="D736" i="3"/>
  <c r="D749" i="3" s="1"/>
  <c r="C749" i="3"/>
  <c r="V519" i="3"/>
  <c r="Y518" i="3"/>
  <c r="D1000" i="3"/>
  <c r="D1013" i="3" s="1"/>
  <c r="C1013" i="3"/>
  <c r="V1014" i="3"/>
  <c r="Y1013" i="3"/>
  <c r="Y881" i="3"/>
  <c r="C518" i="3"/>
  <c r="D505" i="3"/>
  <c r="D518" i="3" s="1"/>
  <c r="D1231" i="3"/>
  <c r="D1244" i="3" s="1"/>
  <c r="C1244" i="3"/>
  <c r="D1165" i="3"/>
  <c r="D1178" i="3" s="1"/>
  <c r="C1178" i="3"/>
  <c r="Y749" i="3"/>
  <c r="D1198" i="3"/>
  <c r="D1211" i="3" s="1"/>
  <c r="C1211" i="3"/>
  <c r="Y353" i="3"/>
  <c r="V354" i="3"/>
  <c r="D439" i="3"/>
  <c r="D452" i="3" s="1"/>
  <c r="D868" i="3"/>
  <c r="D881" i="3" s="1"/>
  <c r="C881" i="3"/>
  <c r="V387" i="3"/>
  <c r="Y386" i="3"/>
  <c r="D835" i="3"/>
  <c r="D848" i="3" s="1"/>
  <c r="V1179" i="3"/>
  <c r="Y1178" i="3"/>
  <c r="D1099" i="3"/>
  <c r="D1112" i="3" s="1"/>
  <c r="C1112" i="3"/>
  <c r="D703" i="3"/>
  <c r="D716" i="3" s="1"/>
  <c r="C716" i="3"/>
  <c r="V1047" i="3"/>
  <c r="Y1046" i="3"/>
  <c r="V255" i="3"/>
  <c r="Y254" i="3"/>
  <c r="D1066" i="3"/>
  <c r="D1079" i="3" s="1"/>
  <c r="C1079" i="3"/>
  <c r="D670" i="3"/>
  <c r="D683" i="3" s="1"/>
  <c r="C683" i="3"/>
  <c r="D604" i="3"/>
  <c r="D617" i="3" s="1"/>
  <c r="V321" i="3"/>
  <c r="Y320" i="3"/>
  <c r="V1245" i="3"/>
  <c r="Y1244" i="3"/>
  <c r="V1212" i="3"/>
  <c r="Y1211" i="3"/>
  <c r="V816" i="3"/>
  <c r="Y815" i="3"/>
  <c r="D340" i="3"/>
  <c r="D353" i="3" s="1"/>
  <c r="D967" i="3"/>
  <c r="D980" i="3" s="1"/>
  <c r="C980" i="3"/>
  <c r="D934" i="3"/>
  <c r="D947" i="3" s="1"/>
  <c r="C947" i="3"/>
  <c r="Y551" i="3"/>
  <c r="V552" i="3"/>
  <c r="V1113" i="3"/>
  <c r="Y1112" i="3"/>
  <c r="D802" i="3"/>
  <c r="D815" i="3" s="1"/>
  <c r="C815" i="3"/>
  <c r="Y287" i="3"/>
  <c r="V288" i="3"/>
  <c r="Y221" i="3"/>
  <c r="V222" i="3"/>
  <c r="D769" i="3"/>
  <c r="D782" i="3" s="1"/>
  <c r="V717" i="3"/>
  <c r="Y716" i="3"/>
  <c r="V585" i="3"/>
  <c r="Y584" i="3"/>
  <c r="V915" i="3"/>
  <c r="Y914" i="3"/>
  <c r="C1046" i="3"/>
  <c r="D1033" i="3"/>
  <c r="D1046" i="3" s="1"/>
  <c r="Y155" i="3"/>
  <c r="V156" i="3"/>
  <c r="V57" i="3"/>
  <c r="Y56" i="3"/>
  <c r="V189" i="3"/>
  <c r="Y188" i="3"/>
  <c r="V651" i="3"/>
  <c r="Y650" i="3"/>
  <c r="V1080" i="3"/>
  <c r="Y1079" i="3"/>
  <c r="D109" i="3"/>
  <c r="D122" i="3" s="1"/>
  <c r="D307" i="3"/>
  <c r="D320" i="3" s="1"/>
  <c r="D274" i="3"/>
  <c r="D287" i="3" s="1"/>
</calcChain>
</file>

<file path=xl/sharedStrings.xml><?xml version="1.0" encoding="utf-8"?>
<sst xmlns="http://schemas.openxmlformats.org/spreadsheetml/2006/main" count="2015" uniqueCount="88">
  <si>
    <t>Wnioski złożone przez partnerów KSOW</t>
  </si>
  <si>
    <t>Przyjęte do realizacji zgodnie z obowiązującym planem operacyjnym</t>
  </si>
  <si>
    <t>SUMA</t>
  </si>
  <si>
    <t>Działanie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</si>
  <si>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</si>
  <si>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</si>
  <si>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</si>
  <si>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</si>
  <si>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</si>
  <si>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</si>
  <si>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</si>
  <si>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</si>
  <si>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</si>
  <si>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</si>
  <si>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</si>
  <si>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</si>
  <si>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</si>
  <si>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</si>
  <si>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</si>
  <si>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</si>
  <si>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Działania na rzecz tworzenia sieci kontaktów dla doradców i służb wspierających wdrażanie innowacji na obszarach wiejskich.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</si>
  <si>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</si>
  <si>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Szkolenia i działania na rzecz tworzenia sieci kontaktów dla Lokalnych Grup Działania (LGD), w tym zapewnianie pomocy technicznej w zakresie współpracy międzyterytorialnej i międzynarodowej</t>
  </si>
  <si>
    <t>Ułatwianie wymiany wiedzy pomiędzy podmiotami uczestniczącymi w rozwoju obszarów wiejskich oraz wymiana i rozpowszechnianie rezultatów działań na rzecz tego rozwoju.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</si>
  <si>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</si>
  <si>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</si>
  <si>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</si>
  <si>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Promocja zrównoważonego rozwoju obszarów wiejskich.</t>
  </si>
  <si>
    <t>Gromadzenie przykładów operacji realizujących poszczególne priotytety Programu.</t>
  </si>
  <si>
    <t>Identyfikacja, gromadzenie i upowszechnianie dobrych praktyk mających wpływ na rozwój obszarów wiejskich.</t>
  </si>
  <si>
    <t>Współpraca z Europejską Siecią na Rzecz Rozwoju Obszarów Wiejskich (ESROW).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</si>
  <si>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dolnośląskie</t>
    </r>
  </si>
  <si>
    <t xml:space="preserve">Limit środków planu operacyjnego </t>
  </si>
  <si>
    <t>Operacje w trakcie realizacji</t>
  </si>
  <si>
    <t>Operacje zakończone (środki rozliczone)</t>
  </si>
  <si>
    <t>Stopień wykonania planu operacyjnego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</si>
  <si>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</si>
  <si>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</si>
  <si>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</si>
  <si>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</si>
  <si>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</si>
  <si>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</si>
  <si>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</si>
  <si>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</si>
  <si>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</si>
  <si>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</si>
  <si>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</si>
  <si>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</si>
  <si>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</si>
  <si>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</si>
  <si>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Stan realizacji operacji w ramach poszczególnych działań od początku realizacji planu operacyjnego na lata 2018-2019 przez województwo kujawsko-pomorskie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</si>
  <si>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lubelskie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</si>
  <si>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lubuskie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</si>
  <si>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łódzkie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</si>
  <si>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małopolskie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</si>
  <si>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mazowieckie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</si>
  <si>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opolskie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</si>
  <si>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podkarpackie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</si>
  <si>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podlaskie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</si>
  <si>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pomorskie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</si>
  <si>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śląskie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</si>
  <si>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świętokrzyskie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</si>
  <si>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warmińsko-mazurskie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</si>
  <si>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wielkopolskie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</si>
  <si>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zachodniopomorskie</t>
    </r>
  </si>
  <si>
    <t>Stan realizacji operacji w ramach poszczególnych działań od początku realizacji planu operacyjnego na lata 2018-2019 przez Krajowy Ośrodek Wsparcia Rolnictwa</t>
  </si>
  <si>
    <t>Stan realizacji operacji w ramach poszczególnych działań od początku realizacji planu operacyjnego na lata 2018-2019 przez Agencję Restrukturyzacji i Modernizacji Rolnictwa</t>
  </si>
  <si>
    <t>Stan realizacji operacji w ramach poszczególnych działań od początku realizacji planu operacyjnego na lata 2018-2019 przez Ministerstwo Rolnictwa i Rozwoju Wsi</t>
  </si>
  <si>
    <r>
      <t xml:space="preserve">Stan realizacji operacji w ramach poszczególnych działań od początku realizacji planu operacyjnego na lata 2018-2019 przez </t>
    </r>
    <r>
      <rPr>
        <sz val="20"/>
        <rFont val="Calibri"/>
        <family val="2"/>
        <charset val="238"/>
      </rPr>
      <t>Centrum Doradztwa Rolniczego w Brwinowie - Jednostka Centralna</t>
    </r>
  </si>
  <si>
    <r>
      <t>Stan realizacji operacji w ramach poszczególnych działań od początku realizacji planu operacyjnego na lata 2018-2019 przez</t>
    </r>
    <r>
      <rPr>
        <sz val="20"/>
        <rFont val="Calibri"/>
        <family val="2"/>
        <charset val="238"/>
      </rPr>
      <t xml:space="preserve"> Centrum Doradztwa Rolniczego w Brwinowie - SIR</t>
    </r>
  </si>
  <si>
    <t>Stan realizacji operacji w ramach poszczególnych działań od początku realizacji planu operacyjnego na lata 2018-2019 przez Dolnośląski ODR</t>
  </si>
  <si>
    <t>Stan realizacji operacji w ramach poszczególnych działań od początku realizacji planu operacyjnego na lata 2018-2019 przez Kujawsko-pomorski ODR</t>
  </si>
  <si>
    <t>Stan realizacji operacji w ramach poszczególnych działań od początku realizacji planu operacyjnego na lata 2018-2019 przez Lubelski ODR</t>
  </si>
  <si>
    <t>Stan realizacji operacji w ramach poszczególnych działań od początku realizacji planu operacyjnego na lata 2018-2019 przez Lubuski ODR</t>
  </si>
  <si>
    <t>Stan realizacji operacji w ramach poszczególnych działań od początku realizacji planu operacyjnego na lata 2018-2019 przez Łódzki ODR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</si>
  <si>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Małopolski ODR</t>
    </r>
  </si>
  <si>
    <t>Stan realizacji operacji w ramach poszczególnych działań od początku realizacji planu operacyjnego na lata 2018-2019 przez Mazowiecki ODR</t>
  </si>
  <si>
    <t>Stan realizacji operacji w ramach poszczególnych działań od początku realizacji planu operacyjnego na lata 2018-2019 przez Opolski ODR</t>
  </si>
  <si>
    <t>Stan realizacji operacji w ramach poszczególnych działań od początku realizacji planu operacyjnego na lata 2018-2019 przez Podkarpacki ODR</t>
  </si>
  <si>
    <t>Stan realizacji operacji w ramach poszczególnych działań od początku realizacji planu operacyjnego na lata 2018-2019 przez Podlaski ODR</t>
  </si>
  <si>
    <t>Stan realizacji operacji w ramach poszczególnych działań od początku realizacji planu operacyjnego na lata 2018-2019 przez Pomorski ODR</t>
  </si>
  <si>
    <t>Stan realizacji operacji w ramach poszczególnych działań od początku realizacji planu operacyjnego na lata 2018-2019 przez Śląski ODR</t>
  </si>
  <si>
    <t>Stan realizacji operacji w ramach poszczególnych działań od początku realizacji planu operacyjnego na lata 2018-2019 przez Świętokrzyski ODR</t>
  </si>
  <si>
    <t>Stan realizacji operacji w ramach poszczególnych działań od początku realizacji planu operacyjnego na lata 2018-2019 przez Warmińsko-mazurski ODR</t>
  </si>
  <si>
    <t>Stan realizacji operacji w ramach poszczególnych działań od początku realizacji planu operacyjnego na lata 2018-2019 przez Wielkopolski ODR</t>
  </si>
  <si>
    <t>Stan realizacji operacji w ramach poszczególnych działań od początku realizacji planu operacyjnego na lata 2018-2019 przez Zachodniopomorski ODR</t>
  </si>
  <si>
    <t>Stan realizacji operacji w ramach poszczególnych działań od początku realizacji planu operacyjnego na lata 2018-2019  - Podsumowanie</t>
  </si>
  <si>
    <t>Załącznik  do uchwały nr 45  Grupy Roboczej do spraw Krajowej Sieci Obszarów Wiejskich z dnia 23 września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</si>
</sst>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_z_ł"/>
    <numFmt numFmtId="165" formatCode="0.0000"/>
    <numFmt numFmtId="166" formatCode="#,##0.00\ [$EUR]"/>
    <numFmt numFmtId="167" formatCode="#,##0.00\ [$PLN]"/>
    <numFmt numFmtId="168" formatCode="_-* #,##0\ _z_ł_-;\-* #,##0\ _z_ł_-;_-* &quot;-&quot;\ _z_ł_-;_-@_-"/>
    <numFmt numFmtId="169" formatCode="_-* #,##0.00\ _z_ł_-;\-* #,##0.00\ _z_ł_-;_-* &quot;-&quot;??\ _z_ł_-;_-@_-"/>
    <numFmt numFmtId="170" formatCode="[$-415]General"/>
  </numFmts>
  <fonts count="22" x14ac:knownFonts="1">
    <font>
      <sz val="11"/>
      <color theme="1"/>
      <name val="Calibri"/>
      <family val="2"/>
      <charset val="238"/>
      <scheme val="minor"/>
    </font>
    <font>
      <b/>
      <u/>
      <sz val="20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20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2">
    <xf numFmtId="0" fontId="0" fillId="0" borderId="0"/>
    <xf numFmtId="43" fontId="17" fillId="0" borderId="0" applyFont="0" applyFill="0" applyBorder="0" applyAlignment="0" applyProtection="0"/>
    <xf numFmtId="0" fontId="18" fillId="0" borderId="0"/>
    <xf numFmtId="170" fontId="19" fillId="0" borderId="0" applyBorder="0" applyProtection="0"/>
    <xf numFmtId="0" fontId="20" fillId="0" borderId="0"/>
    <xf numFmtId="4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0" fillId="0" borderId="0"/>
    <xf numFmtId="4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0" fillId="0" borderId="0"/>
    <xf numFmtId="0" fontId="21" fillId="10" borderId="0" applyNumberFormat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169" fontId="17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Alignment="1"/>
    <xf numFmtId="49" fontId="0" fillId="0" borderId="0" xfId="0" applyNumberFormat="1" applyFont="1"/>
    <xf numFmtId="4" fontId="0" fillId="0" borderId="0" xfId="0" applyNumberFormat="1" applyFont="1" applyAlignment="1"/>
    <xf numFmtId="4" fontId="0" fillId="0" borderId="0" xfId="0" applyNumberFormat="1" applyFont="1"/>
    <xf numFmtId="1" fontId="0" fillId="0" borderId="0" xfId="0" applyNumberFormat="1" applyFo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 applyAlignment="1"/>
    <xf numFmtId="49" fontId="3" fillId="0" borderId="0" xfId="0" applyNumberFormat="1" applyFont="1" applyFill="1"/>
    <xf numFmtId="0" fontId="4" fillId="5" borderId="0" xfId="0" applyFont="1" applyFill="1"/>
    <xf numFmtId="0" fontId="6" fillId="5" borderId="0" xfId="0" applyFont="1" applyFill="1"/>
    <xf numFmtId="0" fontId="6" fillId="5" borderId="0" xfId="0" applyFont="1" applyFill="1" applyAlignment="1"/>
    <xf numFmtId="4" fontId="6" fillId="5" borderId="0" xfId="0" applyNumberFormat="1" applyFont="1" applyFill="1" applyAlignment="1"/>
    <xf numFmtId="4" fontId="6" fillId="5" borderId="0" xfId="0" applyNumberFormat="1" applyFont="1" applyFill="1"/>
    <xf numFmtId="1" fontId="6" fillId="5" borderId="0" xfId="0" applyNumberFormat="1" applyFont="1" applyFill="1"/>
    <xf numFmtId="1" fontId="7" fillId="2" borderId="22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1" fontId="7" fillId="4" borderId="26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vertical="center" wrapText="1"/>
    </xf>
    <xf numFmtId="1" fontId="4" fillId="8" borderId="32" xfId="0" applyNumberFormat="1" applyFont="1" applyFill="1" applyBorder="1" applyAlignment="1">
      <alignment horizontal="center" vertical="center" wrapText="1"/>
    </xf>
    <xf numFmtId="4" fontId="4" fillId="8" borderId="33" xfId="0" applyNumberFormat="1" applyFont="1" applyFill="1" applyBorder="1" applyAlignment="1">
      <alignment horizontal="right" vertical="center" wrapText="1"/>
    </xf>
    <xf numFmtId="1" fontId="4" fillId="2" borderId="3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right" vertical="center"/>
    </xf>
    <xf numFmtId="1" fontId="4" fillId="9" borderId="32" xfId="0" applyNumberFormat="1" applyFont="1" applyFill="1" applyBorder="1" applyAlignment="1">
      <alignment horizontal="center" vertical="center"/>
    </xf>
    <xf numFmtId="4" fontId="4" fillId="9" borderId="32" xfId="0" applyNumberFormat="1" applyFont="1" applyFill="1" applyBorder="1" applyAlignment="1">
      <alignment horizontal="right" vertical="center"/>
    </xf>
    <xf numFmtId="1" fontId="4" fillId="3" borderId="32" xfId="0" applyNumberFormat="1" applyFont="1" applyFill="1" applyBorder="1" applyAlignment="1">
      <alignment horizontal="center" vertical="center"/>
    </xf>
    <xf numFmtId="4" fontId="4" fillId="3" borderId="35" xfId="0" applyNumberFormat="1" applyFont="1" applyFill="1" applyBorder="1" applyAlignment="1">
      <alignment horizontal="right" vertical="center"/>
    </xf>
    <xf numFmtId="1" fontId="4" fillId="4" borderId="32" xfId="0" applyNumberFormat="1" applyFont="1" applyFill="1" applyBorder="1" applyAlignment="1">
      <alignment horizontal="center" vertical="center"/>
    </xf>
    <xf numFmtId="4" fontId="4" fillId="4" borderId="33" xfId="0" applyNumberFormat="1" applyFont="1" applyFill="1" applyBorder="1" applyAlignment="1">
      <alignment horizontal="right" vertical="center"/>
    </xf>
    <xf numFmtId="4" fontId="4" fillId="9" borderId="33" xfId="0" applyNumberFormat="1" applyFont="1" applyFill="1" applyBorder="1" applyAlignment="1">
      <alignment horizontal="right" vertical="center"/>
    </xf>
    <xf numFmtId="10" fontId="4" fillId="9" borderId="32" xfId="0" applyNumberFormat="1" applyFont="1" applyFill="1" applyBorder="1" applyAlignment="1">
      <alignment horizontal="center" vertical="center"/>
    </xf>
    <xf numFmtId="10" fontId="4" fillId="9" borderId="4" xfId="0" applyNumberFormat="1" applyFont="1" applyFill="1" applyBorder="1" applyAlignment="1">
      <alignment horizontal="center" vertical="center"/>
    </xf>
    <xf numFmtId="10" fontId="4" fillId="9" borderId="36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0" fontId="8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vertical="center" wrapText="1"/>
    </xf>
    <xf numFmtId="1" fontId="4" fillId="8" borderId="37" xfId="0" applyNumberFormat="1" applyFont="1" applyFill="1" applyBorder="1" applyAlignment="1">
      <alignment horizontal="center" vertical="center" wrapText="1"/>
    </xf>
    <xf numFmtId="4" fontId="4" fillId="8" borderId="38" xfId="0" applyNumberFormat="1" applyFont="1" applyFill="1" applyBorder="1" applyAlignment="1">
      <alignment horizontal="right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1" fontId="4" fillId="3" borderId="37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/>
    </xf>
    <xf numFmtId="1" fontId="4" fillId="4" borderId="37" xfId="0" applyNumberFormat="1" applyFont="1" applyFill="1" applyBorder="1" applyAlignment="1">
      <alignment horizontal="center" vertical="center"/>
    </xf>
    <xf numFmtId="4" fontId="4" fillId="4" borderId="38" xfId="0" applyNumberFormat="1" applyFont="1" applyFill="1" applyBorder="1" applyAlignment="1">
      <alignment horizontal="right" vertical="center"/>
    </xf>
    <xf numFmtId="0" fontId="8" fillId="6" borderId="28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 wrapText="1"/>
    </xf>
    <xf numFmtId="1" fontId="4" fillId="8" borderId="41" xfId="0" applyNumberFormat="1" applyFont="1" applyFill="1" applyBorder="1" applyAlignment="1">
      <alignment horizontal="center" vertical="center" wrapText="1"/>
    </xf>
    <xf numFmtId="4" fontId="4" fillId="8" borderId="21" xfId="0" applyNumberFormat="1" applyFont="1" applyFill="1" applyBorder="1" applyAlignment="1">
      <alignment horizontal="right" vertical="center" wrapText="1"/>
    </xf>
    <xf numFmtId="1" fontId="4" fillId="2" borderId="2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1" fontId="4" fillId="9" borderId="16" xfId="0" applyNumberFormat="1" applyFont="1" applyFill="1" applyBorder="1" applyAlignment="1">
      <alignment horizontal="center" vertical="center"/>
    </xf>
    <xf numFmtId="4" fontId="4" fillId="9" borderId="16" xfId="0" applyNumberFormat="1" applyFont="1" applyFill="1" applyBorder="1" applyAlignment="1">
      <alignment horizontal="right" vertical="center"/>
    </xf>
    <xf numFmtId="1" fontId="4" fillId="3" borderId="41" xfId="0" applyNumberFormat="1" applyFont="1" applyFill="1" applyBorder="1" applyAlignment="1">
      <alignment horizontal="center" vertical="center"/>
    </xf>
    <xf numFmtId="4" fontId="4" fillId="3" borderId="42" xfId="0" applyNumberFormat="1" applyFont="1" applyFill="1" applyBorder="1" applyAlignment="1">
      <alignment horizontal="right" vertical="center"/>
    </xf>
    <xf numFmtId="1" fontId="4" fillId="4" borderId="41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right" vertical="center"/>
    </xf>
    <xf numFmtId="164" fontId="11" fillId="9" borderId="31" xfId="0" applyNumberFormat="1" applyFont="1" applyFill="1" applyBorder="1" applyAlignment="1">
      <alignment horizontal="right" vertical="center" wrapText="1"/>
    </xf>
    <xf numFmtId="1" fontId="11" fillId="9" borderId="31" xfId="0" applyNumberFormat="1" applyFont="1" applyFill="1" applyBorder="1" applyAlignment="1">
      <alignment horizontal="center" vertical="center" wrapText="1"/>
    </xf>
    <xf numFmtId="4" fontId="11" fillId="9" borderId="31" xfId="0" applyNumberFormat="1" applyFont="1" applyFill="1" applyBorder="1" applyAlignment="1">
      <alignment horizontal="right" vertical="center" wrapText="1"/>
    </xf>
    <xf numFmtId="4" fontId="11" fillId="9" borderId="43" xfId="0" applyNumberFormat="1" applyFont="1" applyFill="1" applyBorder="1" applyAlignment="1">
      <alignment horizontal="right" vertical="center" wrapText="1"/>
    </xf>
    <xf numFmtId="1" fontId="11" fillId="9" borderId="8" xfId="0" applyNumberFormat="1" applyFont="1" applyFill="1" applyBorder="1" applyAlignment="1">
      <alignment horizontal="center" vertical="center" wrapText="1"/>
    </xf>
    <xf numFmtId="4" fontId="11" fillId="9" borderId="8" xfId="0" applyNumberFormat="1" applyFont="1" applyFill="1" applyBorder="1" applyAlignment="1">
      <alignment horizontal="right" vertical="center" wrapText="1"/>
    </xf>
    <xf numFmtId="4" fontId="11" fillId="9" borderId="26" xfId="0" applyNumberFormat="1" applyFont="1" applyFill="1" applyBorder="1" applyAlignment="1">
      <alignment horizontal="right" vertical="center" wrapText="1"/>
    </xf>
    <xf numFmtId="10" fontId="11" fillId="9" borderId="8" xfId="0" applyNumberFormat="1" applyFont="1" applyFill="1" applyBorder="1" applyAlignment="1">
      <alignment horizontal="center" vertical="center" wrapText="1"/>
    </xf>
    <xf numFmtId="10" fontId="11" fillId="9" borderId="3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165" fontId="13" fillId="0" borderId="0" xfId="0" applyNumberFormat="1" applyFont="1" applyAlignment="1">
      <alignment horizontal="left"/>
    </xf>
    <xf numFmtId="166" fontId="4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/>
    <xf numFmtId="0" fontId="0" fillId="0" borderId="0" xfId="0" applyFont="1" applyBorder="1" applyAlignment="1">
      <alignment horizontal="left" vertical="top" wrapText="1"/>
    </xf>
    <xf numFmtId="0" fontId="13" fillId="0" borderId="0" xfId="0" applyFont="1"/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64" fontId="10" fillId="9" borderId="15" xfId="0" applyNumberFormat="1" applyFont="1" applyFill="1" applyBorder="1" applyAlignment="1">
      <alignment horizontal="center" vertical="center" textRotation="90" wrapText="1"/>
    </xf>
    <xf numFmtId="164" fontId="10" fillId="9" borderId="39" xfId="0" applyNumberFormat="1" applyFont="1" applyFill="1" applyBorder="1" applyAlignment="1">
      <alignment horizontal="center" vertical="center" textRotation="90" wrapText="1"/>
    </xf>
    <xf numFmtId="164" fontId="10" fillId="9" borderId="14" xfId="0" applyNumberFormat="1" applyFont="1" applyFill="1" applyBorder="1" applyAlignment="1">
      <alignment horizontal="center" vertical="center" textRotation="90" wrapText="1"/>
    </xf>
    <xf numFmtId="164" fontId="10" fillId="9" borderId="40" xfId="0" applyNumberFormat="1" applyFont="1" applyFill="1" applyBorder="1" applyAlignment="1">
      <alignment horizontal="center" vertical="center" textRotation="90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</cellXfs>
  <cellStyles count="32">
    <cellStyle name="Dziesiętny [0] 2" xfId="6" xr:uid="{00000000-0005-0000-0000-000000000000}"/>
    <cellStyle name="Dziesiętny [0] 2 2" xfId="21" xr:uid="{00000000-0005-0000-0000-000001000000}"/>
    <cellStyle name="Dziesiętny [0] 2 3" xfId="18" xr:uid="{00000000-0005-0000-0000-000002000000}"/>
    <cellStyle name="Dziesiętny [0] 3" xfId="12" xr:uid="{00000000-0005-0000-0000-000003000000}"/>
    <cellStyle name="Dziesiętny 10" xfId="1" xr:uid="{00000000-0005-0000-0000-000004000000}"/>
    <cellStyle name="Dziesiętny 2" xfId="7" xr:uid="{00000000-0005-0000-0000-000005000000}"/>
    <cellStyle name="Dziesiętny 2 2" xfId="22" xr:uid="{00000000-0005-0000-0000-000006000000}"/>
    <cellStyle name="Dziesiętny 2 3" xfId="19" xr:uid="{00000000-0005-0000-0000-000007000000}"/>
    <cellStyle name="Dziesiętny 3" xfId="13" xr:uid="{00000000-0005-0000-0000-000008000000}"/>
    <cellStyle name="Dziesiętny 3 2" xfId="24" xr:uid="{00000000-0005-0000-0000-000009000000}"/>
    <cellStyle name="Dziesiętny 4" xfId="14" xr:uid="{00000000-0005-0000-0000-00000A000000}"/>
    <cellStyle name="Dziesiętny 4 2" xfId="25" xr:uid="{00000000-0005-0000-0000-00000B000000}"/>
    <cellStyle name="Dziesiętny 5" xfId="15" xr:uid="{00000000-0005-0000-0000-00000C000000}"/>
    <cellStyle name="Dziesiętny 6" xfId="16" xr:uid="{00000000-0005-0000-0000-00000D000000}"/>
    <cellStyle name="Dziesiętny 7" xfId="9" xr:uid="{00000000-0005-0000-0000-00000E000000}"/>
    <cellStyle name="Dziesiętny 8" xfId="26" xr:uid="{00000000-0005-0000-0000-00000F000000}"/>
    <cellStyle name="Dziesiętny 9" xfId="31" xr:uid="{00000000-0005-0000-0000-000010000000}"/>
    <cellStyle name="Excel Built-in Normal" xfId="3" xr:uid="{00000000-0005-0000-0000-000011000000}"/>
    <cellStyle name="Neutralny 2" xfId="28" xr:uid="{00000000-0005-0000-0000-000012000000}"/>
    <cellStyle name="Normalny" xfId="0" builtinId="0"/>
    <cellStyle name="Normalny 2" xfId="29" xr:uid="{00000000-0005-0000-0000-000014000000}"/>
    <cellStyle name="Normalny 3" xfId="2" xr:uid="{00000000-0005-0000-0000-000015000000}"/>
    <cellStyle name="Normalny 4" xfId="4" xr:uid="{00000000-0005-0000-0000-000016000000}"/>
    <cellStyle name="Normalny 4 3" xfId="27" xr:uid="{00000000-0005-0000-0000-000017000000}"/>
    <cellStyle name="Normalny 6" xfId="10" xr:uid="{00000000-0005-0000-0000-000018000000}"/>
    <cellStyle name="Walutowy 2" xfId="5" xr:uid="{00000000-0005-0000-0000-000019000000}"/>
    <cellStyle name="Walutowy 2 2" xfId="20" xr:uid="{00000000-0005-0000-0000-00001A000000}"/>
    <cellStyle name="Walutowy 2 3" xfId="17" xr:uid="{00000000-0005-0000-0000-00001B000000}"/>
    <cellStyle name="Walutowy 3" xfId="11" xr:uid="{00000000-0005-0000-0000-00001C000000}"/>
    <cellStyle name="Walutowy 3 2" xfId="23" xr:uid="{00000000-0005-0000-0000-00001D000000}"/>
    <cellStyle name="Walutowy 4" xfId="8" xr:uid="{00000000-0005-0000-0000-00001E000000}"/>
    <cellStyle name="Walutowy 5" xfId="30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L1255"/>
  <sheetViews>
    <sheetView tabSelected="1" zoomScale="50" zoomScaleNormal="50" workbookViewId="0">
      <selection activeCell="G6" sqref="G6:L6"/>
    </sheetView>
  </sheetViews>
  <sheetFormatPr defaultRowHeight="15" x14ac:dyDescent="0.25"/>
  <cols>
    <col min="2" max="2" width="55.5703125" customWidth="1"/>
    <col min="3" max="3" width="26" customWidth="1"/>
    <col min="4" max="4" width="26.7109375" customWidth="1"/>
    <col min="5" max="5" width="22.42578125" style="3" customWidth="1"/>
    <col min="6" max="6" width="26.7109375" style="3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  <col min="26" max="26" width="13.42578125" customWidth="1"/>
  </cols>
  <sheetData>
    <row r="1" spans="1:38" s="2" customFormat="1" x14ac:dyDescent="0.25">
      <c r="A1" s="4"/>
      <c r="E1" s="1"/>
      <c r="F1" s="5"/>
      <c r="H1" s="6"/>
      <c r="I1" s="7"/>
      <c r="J1" s="6"/>
      <c r="K1" s="7"/>
      <c r="L1" s="6"/>
      <c r="M1" s="7"/>
      <c r="N1" s="6"/>
      <c r="P1" s="6"/>
      <c r="R1" s="6"/>
      <c r="S1" s="7"/>
      <c r="T1" s="6"/>
      <c r="V1" s="6"/>
      <c r="W1" s="6"/>
      <c r="X1" s="7"/>
      <c r="Y1" s="6"/>
      <c r="Z1" s="6"/>
      <c r="AA1" s="7"/>
      <c r="AG1" s="7"/>
    </row>
    <row r="2" spans="1:38" s="2" customFormat="1" ht="26.25" x14ac:dyDescent="0.4">
      <c r="A2" s="4"/>
      <c r="B2" s="107" t="s">
        <v>87</v>
      </c>
      <c r="C2" s="9"/>
      <c r="D2" s="9"/>
      <c r="E2" s="10"/>
      <c r="F2" s="11"/>
      <c r="G2" s="9"/>
      <c r="H2" s="6"/>
      <c r="I2" s="7"/>
      <c r="J2" s="6"/>
      <c r="K2" s="7"/>
      <c r="L2" s="6"/>
      <c r="M2" s="7"/>
      <c r="N2" s="6"/>
      <c r="P2" s="6"/>
      <c r="R2" s="6"/>
      <c r="S2" s="7"/>
      <c r="T2" s="6"/>
      <c r="V2" s="6"/>
      <c r="W2" s="6"/>
      <c r="X2" s="7"/>
      <c r="Y2" s="6"/>
      <c r="Z2" s="6"/>
      <c r="AA2" s="7"/>
      <c r="AG2" s="7"/>
    </row>
    <row r="3" spans="1:38" s="2" customFormat="1" ht="26.25" x14ac:dyDescent="0.4">
      <c r="A3" s="4"/>
      <c r="B3" s="8"/>
      <c r="C3" s="9"/>
      <c r="D3" s="9"/>
      <c r="E3" s="10"/>
      <c r="F3" s="11"/>
      <c r="G3" s="9"/>
      <c r="H3" s="6"/>
      <c r="I3" s="7"/>
      <c r="J3" s="6"/>
      <c r="K3" s="7"/>
      <c r="L3" s="6"/>
      <c r="M3" s="7"/>
      <c r="N3" s="6"/>
      <c r="P3" s="6"/>
      <c r="R3" s="6"/>
      <c r="S3" s="7"/>
      <c r="T3" s="6"/>
      <c r="V3" s="6"/>
      <c r="W3" s="6"/>
      <c r="X3" s="7"/>
      <c r="Y3" s="6"/>
      <c r="Z3" s="6"/>
      <c r="AA3" s="7"/>
      <c r="AG3" s="7"/>
    </row>
    <row r="4" spans="1:38" s="2" customFormat="1" ht="26.25" x14ac:dyDescent="0.4">
      <c r="A4" s="12"/>
      <c r="B4" s="13" t="s">
        <v>31</v>
      </c>
      <c r="C4" s="14"/>
      <c r="D4" s="14"/>
      <c r="E4" s="15"/>
      <c r="F4" s="16"/>
      <c r="G4" s="14"/>
      <c r="H4" s="17"/>
      <c r="I4" s="18"/>
      <c r="J4" s="17"/>
      <c r="K4" s="18"/>
      <c r="L4" s="17"/>
      <c r="M4" s="18"/>
      <c r="N4" s="17"/>
      <c r="O4" s="14"/>
      <c r="P4" s="17"/>
      <c r="Q4" s="14"/>
      <c r="R4" s="17"/>
      <c r="S4" s="18"/>
      <c r="T4" s="17"/>
      <c r="U4" s="14"/>
      <c r="V4" s="17"/>
      <c r="W4" s="17"/>
      <c r="X4" s="18"/>
      <c r="Y4" s="17"/>
      <c r="Z4" s="17"/>
      <c r="AA4" s="18"/>
      <c r="AB4" s="14"/>
      <c r="AC4" s="14"/>
      <c r="AD4" s="14"/>
      <c r="AE4" s="14"/>
      <c r="AF4" s="14"/>
      <c r="AG4" s="18"/>
      <c r="AH4" s="14"/>
      <c r="AI4" s="14"/>
      <c r="AJ4" s="14"/>
      <c r="AK4" s="14"/>
      <c r="AL4" s="14"/>
    </row>
    <row r="5" spans="1:38" ht="15.75" thickBot="1" x14ac:dyDescent="0.3"/>
    <row r="6" spans="1:38" s="2" customFormat="1" ht="52.5" customHeight="1" thickBot="1" x14ac:dyDescent="0.3">
      <c r="A6" s="125" t="s">
        <v>3</v>
      </c>
      <c r="B6" s="126"/>
      <c r="C6" s="129" t="s">
        <v>32</v>
      </c>
      <c r="D6" s="130"/>
      <c r="E6" s="131" t="s">
        <v>0</v>
      </c>
      <c r="F6" s="132"/>
      <c r="G6" s="133" t="s">
        <v>1</v>
      </c>
      <c r="H6" s="133"/>
      <c r="I6" s="133"/>
      <c r="J6" s="133"/>
      <c r="K6" s="133"/>
      <c r="L6" s="134"/>
      <c r="M6" s="135" t="s">
        <v>33</v>
      </c>
      <c r="N6" s="136"/>
      <c r="O6" s="136"/>
      <c r="P6" s="137"/>
      <c r="Q6" s="138" t="s">
        <v>34</v>
      </c>
      <c r="R6" s="139"/>
      <c r="S6" s="139"/>
      <c r="T6" s="139"/>
      <c r="U6" s="139"/>
      <c r="V6" s="140"/>
      <c r="W6" s="141" t="s">
        <v>35</v>
      </c>
      <c r="X6" s="142"/>
      <c r="Y6" s="143"/>
    </row>
    <row r="7" spans="1:38" s="2" customFormat="1" ht="52.5" customHeight="1" thickBot="1" x14ac:dyDescent="0.3">
      <c r="A7" s="127"/>
      <c r="B7" s="128"/>
      <c r="C7" s="144" t="s">
        <v>36</v>
      </c>
      <c r="D7" s="146" t="s">
        <v>37</v>
      </c>
      <c r="E7" s="148" t="s">
        <v>4</v>
      </c>
      <c r="F7" s="148" t="s">
        <v>5</v>
      </c>
      <c r="G7" s="150" t="s">
        <v>6</v>
      </c>
      <c r="H7" s="152" t="s">
        <v>7</v>
      </c>
      <c r="I7" s="152" t="s">
        <v>8</v>
      </c>
      <c r="J7" s="159" t="s">
        <v>9</v>
      </c>
      <c r="K7" s="161" t="s">
        <v>2</v>
      </c>
      <c r="L7" s="162"/>
      <c r="M7" s="163" t="s">
        <v>38</v>
      </c>
      <c r="N7" s="164"/>
      <c r="O7" s="163" t="s">
        <v>39</v>
      </c>
      <c r="P7" s="164"/>
      <c r="Q7" s="165" t="s">
        <v>40</v>
      </c>
      <c r="R7" s="166"/>
      <c r="S7" s="139" t="s">
        <v>41</v>
      </c>
      <c r="T7" s="140"/>
      <c r="U7" s="138" t="s">
        <v>2</v>
      </c>
      <c r="V7" s="140"/>
      <c r="W7" s="154" t="s">
        <v>42</v>
      </c>
      <c r="X7" s="156" t="s">
        <v>43</v>
      </c>
      <c r="Y7" s="143" t="s">
        <v>44</v>
      </c>
    </row>
    <row r="8" spans="1:38" s="2" customFormat="1" ht="139.5" customHeight="1" thickBot="1" x14ac:dyDescent="0.3">
      <c r="A8" s="127"/>
      <c r="B8" s="128"/>
      <c r="C8" s="145"/>
      <c r="D8" s="147"/>
      <c r="E8" s="149"/>
      <c r="F8" s="149"/>
      <c r="G8" s="151"/>
      <c r="H8" s="153"/>
      <c r="I8" s="153"/>
      <c r="J8" s="160"/>
      <c r="K8" s="19" t="s">
        <v>10</v>
      </c>
      <c r="L8" s="20" t="s">
        <v>11</v>
      </c>
      <c r="M8" s="21" t="s">
        <v>12</v>
      </c>
      <c r="N8" s="22" t="s">
        <v>13</v>
      </c>
      <c r="O8" s="21" t="s">
        <v>14</v>
      </c>
      <c r="P8" s="22" t="s">
        <v>15</v>
      </c>
      <c r="Q8" s="23" t="s">
        <v>6</v>
      </c>
      <c r="R8" s="24" t="s">
        <v>7</v>
      </c>
      <c r="S8" s="25" t="s">
        <v>16</v>
      </c>
      <c r="T8" s="26" t="s">
        <v>17</v>
      </c>
      <c r="U8" s="27" t="s">
        <v>18</v>
      </c>
      <c r="V8" s="28" t="s">
        <v>19</v>
      </c>
      <c r="W8" s="155"/>
      <c r="X8" s="157"/>
      <c r="Y8" s="158"/>
    </row>
    <row r="9" spans="1:38" s="2" customFormat="1" ht="38.25" customHeight="1" thickBot="1" x14ac:dyDescent="0.3">
      <c r="A9" s="108">
        <v>1</v>
      </c>
      <c r="B9" s="109"/>
      <c r="C9" s="29">
        <v>2</v>
      </c>
      <c r="D9" s="30">
        <v>3</v>
      </c>
      <c r="E9" s="31">
        <v>4</v>
      </c>
      <c r="F9" s="32">
        <v>5</v>
      </c>
      <c r="G9" s="33">
        <v>6</v>
      </c>
      <c r="H9" s="34">
        <v>7</v>
      </c>
      <c r="I9" s="34">
        <v>8</v>
      </c>
      <c r="J9" s="34">
        <v>9</v>
      </c>
      <c r="K9" s="34">
        <v>10</v>
      </c>
      <c r="L9" s="34">
        <v>11</v>
      </c>
      <c r="M9" s="35">
        <v>12</v>
      </c>
      <c r="N9" s="35">
        <v>13</v>
      </c>
      <c r="O9" s="35">
        <v>14</v>
      </c>
      <c r="P9" s="35">
        <v>15</v>
      </c>
      <c r="Q9" s="36">
        <v>16</v>
      </c>
      <c r="R9" s="36">
        <v>17</v>
      </c>
      <c r="S9" s="36">
        <v>18</v>
      </c>
      <c r="T9" s="36">
        <v>19</v>
      </c>
      <c r="U9" s="36">
        <v>20</v>
      </c>
      <c r="V9" s="36">
        <v>21</v>
      </c>
      <c r="W9" s="37">
        <v>22</v>
      </c>
      <c r="X9" s="37">
        <v>23</v>
      </c>
      <c r="Y9" s="38">
        <v>24</v>
      </c>
    </row>
    <row r="10" spans="1:38" s="2" customFormat="1" ht="108.75" customHeight="1" x14ac:dyDescent="0.25">
      <c r="A10" s="39">
        <v>1</v>
      </c>
      <c r="B10" s="40" t="s">
        <v>45</v>
      </c>
      <c r="C10" s="110">
        <f>L23</f>
        <v>1642366.5599999998</v>
      </c>
      <c r="D10" s="112">
        <f>C10-V23</f>
        <v>1017594.0899999999</v>
      </c>
      <c r="E10" s="41"/>
      <c r="F10" s="42"/>
      <c r="G10" s="43"/>
      <c r="H10" s="44"/>
      <c r="I10" s="43"/>
      <c r="J10" s="45"/>
      <c r="K10" s="46">
        <f>G10+I10</f>
        <v>0</v>
      </c>
      <c r="L10" s="47">
        <f>H10+J10</f>
        <v>0</v>
      </c>
      <c r="M10" s="48"/>
      <c r="N10" s="49"/>
      <c r="O10" s="48"/>
      <c r="P10" s="49"/>
      <c r="Q10" s="50"/>
      <c r="R10" s="51"/>
      <c r="S10" s="50"/>
      <c r="T10" s="51"/>
      <c r="U10" s="46">
        <f>Q10+S10</f>
        <v>0</v>
      </c>
      <c r="V10" s="52">
        <f>R10+T10</f>
        <v>0</v>
      </c>
      <c r="W10" s="53">
        <f>IFERROR(R10/H10,0)</f>
        <v>0</v>
      </c>
      <c r="X10" s="54">
        <f>IFERROR((T10+P10)/J10,0)</f>
        <v>0</v>
      </c>
      <c r="Y10" s="55">
        <f>IFERROR((V10+P10)/L10,0)</f>
        <v>0</v>
      </c>
      <c r="Z10" s="56"/>
    </row>
    <row r="11" spans="1:38" s="2" customFormat="1" ht="87" customHeight="1" x14ac:dyDescent="0.25">
      <c r="A11" s="57">
        <v>2</v>
      </c>
      <c r="B11" s="58" t="s">
        <v>20</v>
      </c>
      <c r="C11" s="110"/>
      <c r="D11" s="112"/>
      <c r="E11" s="59"/>
      <c r="F11" s="60"/>
      <c r="G11" s="61"/>
      <c r="H11" s="62"/>
      <c r="I11" s="61"/>
      <c r="J11" s="63"/>
      <c r="K11" s="46">
        <f t="shared" ref="K11:L22" si="0">G11+I11</f>
        <v>0</v>
      </c>
      <c r="L11" s="47">
        <f t="shared" si="0"/>
        <v>0</v>
      </c>
      <c r="M11" s="64"/>
      <c r="N11" s="65"/>
      <c r="O11" s="64"/>
      <c r="P11" s="65"/>
      <c r="Q11" s="66"/>
      <c r="R11" s="67"/>
      <c r="S11" s="66"/>
      <c r="T11" s="67"/>
      <c r="U11" s="46">
        <f t="shared" ref="U11:V22" si="1">Q11+S11</f>
        <v>0</v>
      </c>
      <c r="V11" s="52">
        <f>R11+T11</f>
        <v>0</v>
      </c>
      <c r="W11" s="53">
        <f t="shared" ref="W11:W22" si="2">IFERROR(R11/H11,0)</f>
        <v>0</v>
      </c>
      <c r="X11" s="54">
        <f t="shared" ref="X11:X23" si="3">IFERROR((T11+P11)/J11,0)</f>
        <v>0</v>
      </c>
      <c r="Y11" s="55">
        <f t="shared" ref="Y11:Y23" si="4">IFERROR((V11+P11)/L11,0)</f>
        <v>0</v>
      </c>
      <c r="Z11" s="56"/>
    </row>
    <row r="12" spans="1:38" s="2" customFormat="1" ht="85.5" customHeight="1" x14ac:dyDescent="0.25">
      <c r="A12" s="57">
        <v>3</v>
      </c>
      <c r="B12" s="58" t="s">
        <v>28</v>
      </c>
      <c r="C12" s="110"/>
      <c r="D12" s="112"/>
      <c r="E12" s="59"/>
      <c r="F12" s="60"/>
      <c r="G12" s="61"/>
      <c r="H12" s="62"/>
      <c r="I12" s="61"/>
      <c r="J12" s="63"/>
      <c r="K12" s="46">
        <f t="shared" si="0"/>
        <v>0</v>
      </c>
      <c r="L12" s="47">
        <f t="shared" si="0"/>
        <v>0</v>
      </c>
      <c r="M12" s="64"/>
      <c r="N12" s="65"/>
      <c r="O12" s="64"/>
      <c r="P12" s="65"/>
      <c r="Q12" s="66"/>
      <c r="R12" s="67"/>
      <c r="S12" s="66"/>
      <c r="T12" s="67"/>
      <c r="U12" s="46">
        <f t="shared" si="1"/>
        <v>0</v>
      </c>
      <c r="V12" s="52">
        <f t="shared" si="1"/>
        <v>0</v>
      </c>
      <c r="W12" s="53">
        <f t="shared" si="2"/>
        <v>0</v>
      </c>
      <c r="X12" s="54">
        <f t="shared" si="3"/>
        <v>0</v>
      </c>
      <c r="Y12" s="55">
        <f t="shared" si="4"/>
        <v>0</v>
      </c>
      <c r="Z12" s="56"/>
    </row>
    <row r="13" spans="1:38" s="2" customFormat="1" ht="137.25" customHeight="1" x14ac:dyDescent="0.25">
      <c r="A13" s="57">
        <v>4</v>
      </c>
      <c r="B13" s="58" t="s">
        <v>22</v>
      </c>
      <c r="C13" s="110"/>
      <c r="D13" s="112"/>
      <c r="E13" s="59">
        <v>1</v>
      </c>
      <c r="F13" s="60">
        <v>60000</v>
      </c>
      <c r="G13" s="61">
        <v>1</v>
      </c>
      <c r="H13" s="62">
        <v>60000</v>
      </c>
      <c r="I13" s="61">
        <v>3</v>
      </c>
      <c r="J13" s="63">
        <v>50000</v>
      </c>
      <c r="K13" s="46">
        <f t="shared" si="0"/>
        <v>4</v>
      </c>
      <c r="L13" s="47">
        <f t="shared" si="0"/>
        <v>110000</v>
      </c>
      <c r="M13" s="64">
        <v>0</v>
      </c>
      <c r="N13" s="65">
        <v>0</v>
      </c>
      <c r="O13" s="64">
        <v>0</v>
      </c>
      <c r="P13" s="65">
        <v>0</v>
      </c>
      <c r="Q13" s="66">
        <v>0</v>
      </c>
      <c r="R13" s="67">
        <v>0</v>
      </c>
      <c r="S13" s="66">
        <v>0</v>
      </c>
      <c r="T13" s="67">
        <v>0</v>
      </c>
      <c r="U13" s="46">
        <f t="shared" si="1"/>
        <v>0</v>
      </c>
      <c r="V13" s="52">
        <f t="shared" si="1"/>
        <v>0</v>
      </c>
      <c r="W13" s="53">
        <f t="shared" si="2"/>
        <v>0</v>
      </c>
      <c r="X13" s="54">
        <f t="shared" si="3"/>
        <v>0</v>
      </c>
      <c r="Y13" s="55">
        <f t="shared" si="4"/>
        <v>0</v>
      </c>
      <c r="Z13" s="56"/>
    </row>
    <row r="14" spans="1:38" s="2" customFormat="1" ht="171.75" customHeight="1" x14ac:dyDescent="0.25">
      <c r="A14" s="57">
        <v>5</v>
      </c>
      <c r="B14" s="58" t="s">
        <v>21</v>
      </c>
      <c r="C14" s="110"/>
      <c r="D14" s="112"/>
      <c r="E14" s="59"/>
      <c r="F14" s="60"/>
      <c r="G14" s="61"/>
      <c r="H14" s="62"/>
      <c r="I14" s="61"/>
      <c r="J14" s="63"/>
      <c r="K14" s="46">
        <f t="shared" si="0"/>
        <v>0</v>
      </c>
      <c r="L14" s="47">
        <f t="shared" si="0"/>
        <v>0</v>
      </c>
      <c r="M14" s="64"/>
      <c r="N14" s="65"/>
      <c r="O14" s="64"/>
      <c r="P14" s="65"/>
      <c r="Q14" s="66"/>
      <c r="R14" s="67"/>
      <c r="S14" s="66"/>
      <c r="T14" s="67"/>
      <c r="U14" s="46">
        <f t="shared" si="1"/>
        <v>0</v>
      </c>
      <c r="V14" s="52">
        <f t="shared" si="1"/>
        <v>0</v>
      </c>
      <c r="W14" s="53">
        <f t="shared" si="2"/>
        <v>0</v>
      </c>
      <c r="X14" s="54">
        <f t="shared" si="3"/>
        <v>0</v>
      </c>
      <c r="Y14" s="55">
        <f t="shared" si="4"/>
        <v>0</v>
      </c>
      <c r="Z14" s="56"/>
    </row>
    <row r="15" spans="1:38" s="2" customFormat="1" ht="116.25" customHeight="1" x14ac:dyDescent="0.25">
      <c r="A15" s="57">
        <v>6</v>
      </c>
      <c r="B15" s="58" t="s">
        <v>23</v>
      </c>
      <c r="C15" s="110"/>
      <c r="D15" s="112"/>
      <c r="E15" s="59">
        <v>12</v>
      </c>
      <c r="F15" s="60">
        <v>603512.74</v>
      </c>
      <c r="G15" s="61">
        <v>9</v>
      </c>
      <c r="H15" s="62">
        <v>563776.94999999995</v>
      </c>
      <c r="I15" s="61">
        <v>6</v>
      </c>
      <c r="J15" s="63">
        <v>182000</v>
      </c>
      <c r="K15" s="46">
        <f t="shared" si="0"/>
        <v>15</v>
      </c>
      <c r="L15" s="47">
        <f t="shared" si="0"/>
        <v>745776.95</v>
      </c>
      <c r="M15" s="64">
        <v>0</v>
      </c>
      <c r="N15" s="65">
        <v>0</v>
      </c>
      <c r="O15" s="64">
        <v>1</v>
      </c>
      <c r="P15" s="65">
        <v>8189.71</v>
      </c>
      <c r="Q15" s="66">
        <v>5</v>
      </c>
      <c r="R15" s="67">
        <v>255348.59</v>
      </c>
      <c r="S15" s="66">
        <v>4</v>
      </c>
      <c r="T15" s="67">
        <v>68762.939999999988</v>
      </c>
      <c r="U15" s="46">
        <f t="shared" si="1"/>
        <v>9</v>
      </c>
      <c r="V15" s="52">
        <f t="shared" si="1"/>
        <v>324111.52999999997</v>
      </c>
      <c r="W15" s="53">
        <f t="shared" si="2"/>
        <v>0.4529248490914714</v>
      </c>
      <c r="X15" s="54">
        <f t="shared" si="3"/>
        <v>0.42281675824175818</v>
      </c>
      <c r="Y15" s="55">
        <f t="shared" si="4"/>
        <v>0.44557724665531701</v>
      </c>
      <c r="Z15" s="56"/>
    </row>
    <row r="16" spans="1:38" s="2" customFormat="1" ht="65.25" customHeight="1" x14ac:dyDescent="0.25">
      <c r="A16" s="57">
        <v>7</v>
      </c>
      <c r="B16" s="58" t="s">
        <v>30</v>
      </c>
      <c r="C16" s="110"/>
      <c r="D16" s="112"/>
      <c r="E16" s="59"/>
      <c r="F16" s="60"/>
      <c r="G16" s="61"/>
      <c r="H16" s="62"/>
      <c r="I16" s="61"/>
      <c r="J16" s="63"/>
      <c r="K16" s="46">
        <f t="shared" si="0"/>
        <v>0</v>
      </c>
      <c r="L16" s="47">
        <f t="shared" si="0"/>
        <v>0</v>
      </c>
      <c r="M16" s="64"/>
      <c r="N16" s="65"/>
      <c r="O16" s="64"/>
      <c r="P16" s="65"/>
      <c r="Q16" s="66"/>
      <c r="R16" s="67"/>
      <c r="S16" s="66"/>
      <c r="T16" s="67"/>
      <c r="U16" s="46">
        <f t="shared" si="1"/>
        <v>0</v>
      </c>
      <c r="V16" s="52">
        <f t="shared" si="1"/>
        <v>0</v>
      </c>
      <c r="W16" s="53">
        <f t="shared" si="2"/>
        <v>0</v>
      </c>
      <c r="X16" s="54">
        <f t="shared" si="3"/>
        <v>0</v>
      </c>
      <c r="Y16" s="55">
        <f t="shared" si="4"/>
        <v>0</v>
      </c>
      <c r="Z16" s="56"/>
    </row>
    <row r="17" spans="1:26" s="2" customFormat="1" ht="59.25" customHeight="1" x14ac:dyDescent="0.25">
      <c r="A17" s="57">
        <v>8</v>
      </c>
      <c r="B17" s="58" t="s">
        <v>46</v>
      </c>
      <c r="C17" s="110"/>
      <c r="D17" s="112"/>
      <c r="E17" s="59"/>
      <c r="F17" s="60"/>
      <c r="G17" s="61"/>
      <c r="H17" s="62"/>
      <c r="I17" s="61">
        <v>9</v>
      </c>
      <c r="J17" s="63">
        <v>205126.5</v>
      </c>
      <c r="K17" s="46">
        <f t="shared" si="0"/>
        <v>9</v>
      </c>
      <c r="L17" s="47">
        <f t="shared" si="0"/>
        <v>205126.5</v>
      </c>
      <c r="M17" s="64"/>
      <c r="N17" s="65"/>
      <c r="O17" s="64">
        <v>2</v>
      </c>
      <c r="P17" s="65">
        <v>0</v>
      </c>
      <c r="Q17" s="66"/>
      <c r="R17" s="67"/>
      <c r="S17" s="66">
        <v>4</v>
      </c>
      <c r="T17" s="67">
        <v>54573</v>
      </c>
      <c r="U17" s="46">
        <f t="shared" si="1"/>
        <v>4</v>
      </c>
      <c r="V17" s="52">
        <f t="shared" si="1"/>
        <v>54573</v>
      </c>
      <c r="W17" s="53">
        <f t="shared" si="2"/>
        <v>0</v>
      </c>
      <c r="X17" s="54">
        <f t="shared" si="3"/>
        <v>0.26604558650393784</v>
      </c>
      <c r="Y17" s="55">
        <f t="shared" si="4"/>
        <v>0.26604558650393784</v>
      </c>
      <c r="Z17" s="56"/>
    </row>
    <row r="18" spans="1:26" s="2" customFormat="1" ht="71.25" customHeight="1" x14ac:dyDescent="0.25">
      <c r="A18" s="57">
        <v>9</v>
      </c>
      <c r="B18" s="58" t="s">
        <v>24</v>
      </c>
      <c r="C18" s="110"/>
      <c r="D18" s="112"/>
      <c r="E18" s="59">
        <v>2</v>
      </c>
      <c r="F18" s="60">
        <v>68213.67</v>
      </c>
      <c r="G18" s="61">
        <v>2</v>
      </c>
      <c r="H18" s="62">
        <v>68213.67</v>
      </c>
      <c r="I18" s="61">
        <v>0</v>
      </c>
      <c r="J18" s="63">
        <v>0</v>
      </c>
      <c r="K18" s="46">
        <f t="shared" si="0"/>
        <v>2</v>
      </c>
      <c r="L18" s="47">
        <f t="shared" si="0"/>
        <v>68213.67</v>
      </c>
      <c r="M18" s="64">
        <v>0</v>
      </c>
      <c r="N18" s="65">
        <v>0</v>
      </c>
      <c r="O18" s="64">
        <v>0</v>
      </c>
      <c r="P18" s="65">
        <v>0</v>
      </c>
      <c r="Q18" s="66">
        <v>1</v>
      </c>
      <c r="R18" s="67">
        <v>22511.5</v>
      </c>
      <c r="S18" s="66">
        <v>0</v>
      </c>
      <c r="T18" s="67">
        <v>0</v>
      </c>
      <c r="U18" s="46">
        <f t="shared" si="1"/>
        <v>1</v>
      </c>
      <c r="V18" s="52">
        <f t="shared" si="1"/>
        <v>22511.5</v>
      </c>
      <c r="W18" s="53">
        <f t="shared" si="2"/>
        <v>0.33001449709420416</v>
      </c>
      <c r="X18" s="54">
        <f t="shared" si="3"/>
        <v>0</v>
      </c>
      <c r="Y18" s="55">
        <f t="shared" si="4"/>
        <v>0.33001449709420416</v>
      </c>
      <c r="Z18" s="56"/>
    </row>
    <row r="19" spans="1:26" s="2" customFormat="1" ht="92.25" customHeight="1" x14ac:dyDescent="0.25">
      <c r="A19" s="57">
        <v>10</v>
      </c>
      <c r="B19" s="58" t="s">
        <v>25</v>
      </c>
      <c r="C19" s="110"/>
      <c r="D19" s="112"/>
      <c r="E19" s="59">
        <v>0</v>
      </c>
      <c r="F19" s="60">
        <v>0</v>
      </c>
      <c r="G19" s="61">
        <v>0</v>
      </c>
      <c r="H19" s="62">
        <v>0</v>
      </c>
      <c r="I19" s="61">
        <v>10</v>
      </c>
      <c r="J19" s="63">
        <v>300000</v>
      </c>
      <c r="K19" s="46">
        <f t="shared" si="0"/>
        <v>10</v>
      </c>
      <c r="L19" s="47">
        <f t="shared" si="0"/>
        <v>300000</v>
      </c>
      <c r="M19" s="64">
        <v>0</v>
      </c>
      <c r="N19" s="65">
        <v>0</v>
      </c>
      <c r="O19" s="64">
        <v>0</v>
      </c>
      <c r="P19" s="65">
        <v>0</v>
      </c>
      <c r="Q19" s="66">
        <v>0</v>
      </c>
      <c r="R19" s="67">
        <v>0</v>
      </c>
      <c r="S19" s="66">
        <v>6</v>
      </c>
      <c r="T19" s="67">
        <v>175186.86000000002</v>
      </c>
      <c r="U19" s="46">
        <f t="shared" si="1"/>
        <v>6</v>
      </c>
      <c r="V19" s="52">
        <f t="shared" si="1"/>
        <v>175186.86000000002</v>
      </c>
      <c r="W19" s="53">
        <f t="shared" si="2"/>
        <v>0</v>
      </c>
      <c r="X19" s="54">
        <f t="shared" si="3"/>
        <v>0.58395620000000004</v>
      </c>
      <c r="Y19" s="55">
        <f t="shared" si="4"/>
        <v>0.58395620000000004</v>
      </c>
      <c r="Z19" s="56"/>
    </row>
    <row r="20" spans="1:26" s="2" customFormat="1" ht="153.75" customHeight="1" x14ac:dyDescent="0.25">
      <c r="A20" s="57">
        <v>11</v>
      </c>
      <c r="B20" s="58" t="s">
        <v>26</v>
      </c>
      <c r="C20" s="110"/>
      <c r="D20" s="112"/>
      <c r="E20" s="59">
        <v>7</v>
      </c>
      <c r="F20" s="60">
        <v>368514.4</v>
      </c>
      <c r="G20" s="61">
        <v>2</v>
      </c>
      <c r="H20" s="62">
        <v>44126.400000000001</v>
      </c>
      <c r="I20" s="61">
        <v>2</v>
      </c>
      <c r="J20" s="63">
        <v>50000</v>
      </c>
      <c r="K20" s="46">
        <f t="shared" si="0"/>
        <v>4</v>
      </c>
      <c r="L20" s="47">
        <f t="shared" si="0"/>
        <v>94126.399999999994</v>
      </c>
      <c r="M20" s="64">
        <v>0</v>
      </c>
      <c r="N20" s="65">
        <v>0</v>
      </c>
      <c r="O20" s="64">
        <v>0</v>
      </c>
      <c r="P20" s="65">
        <v>0</v>
      </c>
      <c r="Q20" s="66">
        <v>1</v>
      </c>
      <c r="R20" s="67">
        <v>15000</v>
      </c>
      <c r="S20" s="66">
        <v>1</v>
      </c>
      <c r="T20" s="67">
        <v>14479</v>
      </c>
      <c r="U20" s="46">
        <f t="shared" si="1"/>
        <v>2</v>
      </c>
      <c r="V20" s="52">
        <f t="shared" si="1"/>
        <v>29479</v>
      </c>
      <c r="W20" s="53">
        <f t="shared" si="2"/>
        <v>0.33993255738061567</v>
      </c>
      <c r="X20" s="54">
        <f t="shared" si="3"/>
        <v>0.28958</v>
      </c>
      <c r="Y20" s="55">
        <f t="shared" si="4"/>
        <v>0.31318524877186421</v>
      </c>
      <c r="Z20" s="56"/>
    </row>
    <row r="21" spans="1:26" s="2" customFormat="1" ht="87" customHeight="1" x14ac:dyDescent="0.25">
      <c r="A21" s="57">
        <v>12</v>
      </c>
      <c r="B21" s="58" t="s">
        <v>29</v>
      </c>
      <c r="C21" s="110"/>
      <c r="D21" s="112"/>
      <c r="E21" s="59"/>
      <c r="F21" s="60"/>
      <c r="G21" s="61"/>
      <c r="H21" s="62"/>
      <c r="I21" s="61"/>
      <c r="J21" s="63"/>
      <c r="K21" s="46">
        <f t="shared" si="0"/>
        <v>0</v>
      </c>
      <c r="L21" s="47">
        <f t="shared" si="0"/>
        <v>0</v>
      </c>
      <c r="M21" s="64"/>
      <c r="N21" s="65"/>
      <c r="O21" s="64"/>
      <c r="P21" s="65"/>
      <c r="Q21" s="66"/>
      <c r="R21" s="67"/>
      <c r="S21" s="66"/>
      <c r="T21" s="67"/>
      <c r="U21" s="46">
        <f t="shared" si="1"/>
        <v>0</v>
      </c>
      <c r="V21" s="52">
        <f t="shared" si="1"/>
        <v>0</v>
      </c>
      <c r="W21" s="53">
        <f t="shared" si="2"/>
        <v>0</v>
      </c>
      <c r="X21" s="54">
        <f t="shared" si="3"/>
        <v>0</v>
      </c>
      <c r="Y21" s="55">
        <f t="shared" si="4"/>
        <v>0</v>
      </c>
      <c r="Z21" s="56"/>
    </row>
    <row r="22" spans="1:26" s="2" customFormat="1" ht="62.25" customHeight="1" thickBot="1" x14ac:dyDescent="0.3">
      <c r="A22" s="68">
        <v>13</v>
      </c>
      <c r="B22" s="69" t="s">
        <v>27</v>
      </c>
      <c r="C22" s="111"/>
      <c r="D22" s="113"/>
      <c r="E22" s="70">
        <v>10</v>
      </c>
      <c r="F22" s="71">
        <v>239178.31999999998</v>
      </c>
      <c r="G22" s="72">
        <v>5</v>
      </c>
      <c r="H22" s="73">
        <v>119123.04</v>
      </c>
      <c r="I22" s="72">
        <v>0</v>
      </c>
      <c r="J22" s="74">
        <v>0</v>
      </c>
      <c r="K22" s="75">
        <f t="shared" si="0"/>
        <v>5</v>
      </c>
      <c r="L22" s="76">
        <f t="shared" si="0"/>
        <v>119123.04</v>
      </c>
      <c r="M22" s="77">
        <v>0</v>
      </c>
      <c r="N22" s="78">
        <v>0</v>
      </c>
      <c r="O22" s="77">
        <v>0</v>
      </c>
      <c r="P22" s="78">
        <v>0</v>
      </c>
      <c r="Q22" s="79">
        <v>1</v>
      </c>
      <c r="R22" s="80">
        <v>18910.580000000002</v>
      </c>
      <c r="S22" s="79">
        <v>0</v>
      </c>
      <c r="T22" s="80">
        <v>0</v>
      </c>
      <c r="U22" s="46">
        <f t="shared" si="1"/>
        <v>1</v>
      </c>
      <c r="V22" s="52">
        <f t="shared" si="1"/>
        <v>18910.580000000002</v>
      </c>
      <c r="W22" s="53">
        <f t="shared" si="2"/>
        <v>0.15874829923749431</v>
      </c>
      <c r="X22" s="54">
        <f t="shared" si="3"/>
        <v>0</v>
      </c>
      <c r="Y22" s="55">
        <f t="shared" si="4"/>
        <v>0.15874829923749431</v>
      </c>
      <c r="Z22" s="56"/>
    </row>
    <row r="23" spans="1:26" s="2" customFormat="1" ht="29.25" customHeight="1" thickBot="1" x14ac:dyDescent="0.3">
      <c r="A23" s="114" t="s">
        <v>47</v>
      </c>
      <c r="B23" s="115"/>
      <c r="C23" s="81">
        <f>C10</f>
        <v>1642366.5599999998</v>
      </c>
      <c r="D23" s="81">
        <f>D10</f>
        <v>1017594.0899999999</v>
      </c>
      <c r="E23" s="82">
        <f>SUM(E10:E22)</f>
        <v>32</v>
      </c>
      <c r="F23" s="83">
        <f>SUM(F10:F22)</f>
        <v>1339419.1300000001</v>
      </c>
      <c r="G23" s="82">
        <f>SUM(G10:G22)</f>
        <v>19</v>
      </c>
      <c r="H23" s="83">
        <f>SUM(H10:H22)</f>
        <v>855240.06</v>
      </c>
      <c r="I23" s="82">
        <f t="shared" ref="I23:V23" si="5">SUM(I10:I22)</f>
        <v>30</v>
      </c>
      <c r="J23" s="83">
        <f t="shared" si="5"/>
        <v>787126.5</v>
      </c>
      <c r="K23" s="82">
        <f t="shared" si="5"/>
        <v>49</v>
      </c>
      <c r="L23" s="83">
        <f t="shared" si="5"/>
        <v>1642366.5599999998</v>
      </c>
      <c r="M23" s="82">
        <f t="shared" si="5"/>
        <v>0</v>
      </c>
      <c r="N23" s="84">
        <f t="shared" si="5"/>
        <v>0</v>
      </c>
      <c r="O23" s="85">
        <f t="shared" si="5"/>
        <v>3</v>
      </c>
      <c r="P23" s="86">
        <f t="shared" si="5"/>
        <v>8189.71</v>
      </c>
      <c r="Q23" s="85">
        <f t="shared" si="5"/>
        <v>8</v>
      </c>
      <c r="R23" s="87">
        <f t="shared" si="5"/>
        <v>311770.67</v>
      </c>
      <c r="S23" s="85">
        <f t="shared" si="5"/>
        <v>15</v>
      </c>
      <c r="T23" s="87">
        <f t="shared" si="5"/>
        <v>313001.8</v>
      </c>
      <c r="U23" s="85">
        <f t="shared" si="5"/>
        <v>23</v>
      </c>
      <c r="V23" s="87">
        <f t="shared" si="5"/>
        <v>624772.47</v>
      </c>
      <c r="W23" s="88">
        <f>IFERROR(R23/H23,0)</f>
        <v>0.36454170540140501</v>
      </c>
      <c r="X23" s="89">
        <f t="shared" si="3"/>
        <v>0.40805576994295073</v>
      </c>
      <c r="Y23" s="89">
        <f t="shared" si="4"/>
        <v>0.38539641235754335</v>
      </c>
    </row>
    <row r="24" spans="1:26" s="2" customFormat="1" ht="29.25" customHeight="1" thickBot="1" x14ac:dyDescent="0.45">
      <c r="A24" s="90"/>
      <c r="B24" s="90"/>
      <c r="C24" s="91"/>
      <c r="D24" s="91"/>
      <c r="E24" s="92"/>
      <c r="F24" s="91"/>
      <c r="G24" s="92"/>
      <c r="H24" s="93"/>
      <c r="I24" s="94"/>
      <c r="J24" s="93"/>
      <c r="K24" s="95"/>
      <c r="L24" s="93"/>
      <c r="M24" s="94"/>
      <c r="N24" s="93"/>
      <c r="O24" s="94"/>
      <c r="P24" s="93"/>
      <c r="Q24" s="94"/>
      <c r="R24" s="93"/>
      <c r="S24" s="94"/>
      <c r="T24" s="96" t="s">
        <v>48</v>
      </c>
      <c r="U24" s="97">
        <v>4.25</v>
      </c>
      <c r="V24" s="98">
        <f>V23/U24</f>
        <v>147005.28705882351</v>
      </c>
      <c r="W24" s="99"/>
      <c r="X24" s="99"/>
      <c r="Y24" s="100"/>
    </row>
    <row r="25" spans="1:26" s="2" customFormat="1" ht="15.75" thickTop="1" x14ac:dyDescent="0.25">
      <c r="A25" s="116" t="s">
        <v>49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/>
      <c r="P25" s="106"/>
      <c r="U25" s="7"/>
    </row>
    <row r="26" spans="1:26" s="2" customFormat="1" ht="18.75" x14ac:dyDescent="0.3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  <c r="P26" s="106"/>
      <c r="T26" s="101"/>
      <c r="U26" s="7"/>
    </row>
    <row r="27" spans="1:26" s="2" customFormat="1" ht="15.75" x14ac:dyDescent="0.25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  <c r="P27" s="106"/>
      <c r="S27" s="102"/>
      <c r="T27" s="103"/>
      <c r="U27" s="7"/>
    </row>
    <row r="28" spans="1:26" s="2" customFormat="1" ht="15.75" x14ac:dyDescent="0.25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06"/>
      <c r="S28" s="102"/>
      <c r="T28" s="104"/>
      <c r="U28" s="7"/>
    </row>
    <row r="29" spans="1:26" s="2" customFormat="1" ht="15.75" x14ac:dyDescent="0.25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1"/>
      <c r="P29" s="106"/>
      <c r="S29" s="102"/>
      <c r="T29" s="104"/>
      <c r="U29" s="7"/>
    </row>
    <row r="30" spans="1:26" s="2" customFormat="1" ht="15.75" x14ac:dyDescent="0.25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  <c r="P30" s="106"/>
      <c r="S30" s="102"/>
      <c r="T30" s="104"/>
      <c r="U30" s="7"/>
    </row>
    <row r="31" spans="1:26" s="2" customFormat="1" ht="15.75" x14ac:dyDescent="0.25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1"/>
      <c r="P31" s="106"/>
      <c r="S31" s="102"/>
      <c r="T31" s="105"/>
      <c r="U31" s="7"/>
    </row>
    <row r="32" spans="1:26" s="2" customFormat="1" x14ac:dyDescent="0.2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/>
      <c r="P32" s="106"/>
      <c r="U32" s="7"/>
    </row>
    <row r="33" spans="1:38" s="2" customFormat="1" ht="15.75" thickBot="1" x14ac:dyDescent="0.3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4"/>
      <c r="P33" s="106"/>
      <c r="U33" s="7"/>
    </row>
    <row r="34" spans="1:38" s="2" customFormat="1" ht="15.75" thickTop="1" x14ac:dyDescent="0.25">
      <c r="E34" s="1"/>
      <c r="F34" s="1"/>
      <c r="K34" s="7"/>
      <c r="U34" s="7"/>
    </row>
    <row r="37" spans="1:38" s="2" customFormat="1" ht="26.25" x14ac:dyDescent="0.4">
      <c r="A37" s="12"/>
      <c r="B37" s="13" t="s">
        <v>50</v>
      </c>
      <c r="C37" s="14"/>
      <c r="D37" s="14"/>
      <c r="E37" s="15"/>
      <c r="F37" s="16"/>
      <c r="G37" s="14"/>
      <c r="H37" s="17"/>
      <c r="I37" s="18"/>
      <c r="J37" s="17"/>
      <c r="K37" s="18"/>
      <c r="L37" s="17"/>
      <c r="M37" s="18"/>
      <c r="N37" s="17"/>
      <c r="O37" s="14"/>
      <c r="P37" s="17"/>
      <c r="Q37" s="14"/>
      <c r="R37" s="17"/>
      <c r="S37" s="18"/>
      <c r="T37" s="17"/>
      <c r="U37" s="14"/>
      <c r="V37" s="17"/>
      <c r="W37" s="17"/>
      <c r="X37" s="18"/>
      <c r="Y37" s="17"/>
      <c r="Z37" s="17"/>
      <c r="AA37" s="18"/>
      <c r="AB37" s="14"/>
      <c r="AC37" s="14"/>
      <c r="AD37" s="14"/>
      <c r="AE37" s="14"/>
      <c r="AF37" s="14"/>
      <c r="AG37" s="18"/>
      <c r="AH37" s="14"/>
      <c r="AI37" s="14"/>
      <c r="AJ37" s="14"/>
      <c r="AK37" s="14"/>
      <c r="AL37" s="14"/>
    </row>
    <row r="38" spans="1:38" ht="15.75" thickBot="1" x14ac:dyDescent="0.3"/>
    <row r="39" spans="1:38" s="2" customFormat="1" ht="52.5" customHeight="1" thickBot="1" x14ac:dyDescent="0.3">
      <c r="A39" s="125" t="s">
        <v>3</v>
      </c>
      <c r="B39" s="126"/>
      <c r="C39" s="129" t="s">
        <v>32</v>
      </c>
      <c r="D39" s="130"/>
      <c r="E39" s="131" t="s">
        <v>0</v>
      </c>
      <c r="F39" s="132"/>
      <c r="G39" s="133" t="s">
        <v>1</v>
      </c>
      <c r="H39" s="133"/>
      <c r="I39" s="133"/>
      <c r="J39" s="133"/>
      <c r="K39" s="133"/>
      <c r="L39" s="134"/>
      <c r="M39" s="135" t="s">
        <v>33</v>
      </c>
      <c r="N39" s="136"/>
      <c r="O39" s="136"/>
      <c r="P39" s="137"/>
      <c r="Q39" s="138" t="s">
        <v>34</v>
      </c>
      <c r="R39" s="139"/>
      <c r="S39" s="139"/>
      <c r="T39" s="139"/>
      <c r="U39" s="139"/>
      <c r="V39" s="140"/>
      <c r="W39" s="141" t="s">
        <v>35</v>
      </c>
      <c r="X39" s="142"/>
      <c r="Y39" s="143"/>
    </row>
    <row r="40" spans="1:38" s="2" customFormat="1" ht="52.5" customHeight="1" thickBot="1" x14ac:dyDescent="0.3">
      <c r="A40" s="127"/>
      <c r="B40" s="128"/>
      <c r="C40" s="144" t="s">
        <v>36</v>
      </c>
      <c r="D40" s="146" t="s">
        <v>37</v>
      </c>
      <c r="E40" s="148" t="s">
        <v>4</v>
      </c>
      <c r="F40" s="148" t="s">
        <v>5</v>
      </c>
      <c r="G40" s="150" t="s">
        <v>6</v>
      </c>
      <c r="H40" s="152" t="s">
        <v>7</v>
      </c>
      <c r="I40" s="152" t="s">
        <v>8</v>
      </c>
      <c r="J40" s="159" t="s">
        <v>9</v>
      </c>
      <c r="K40" s="161" t="s">
        <v>2</v>
      </c>
      <c r="L40" s="162"/>
      <c r="M40" s="163" t="s">
        <v>38</v>
      </c>
      <c r="N40" s="164"/>
      <c r="O40" s="163" t="s">
        <v>39</v>
      </c>
      <c r="P40" s="164"/>
      <c r="Q40" s="165" t="s">
        <v>40</v>
      </c>
      <c r="R40" s="166"/>
      <c r="S40" s="139" t="s">
        <v>41</v>
      </c>
      <c r="T40" s="140"/>
      <c r="U40" s="138" t="s">
        <v>2</v>
      </c>
      <c r="V40" s="140"/>
      <c r="W40" s="154" t="s">
        <v>42</v>
      </c>
      <c r="X40" s="156" t="s">
        <v>43</v>
      </c>
      <c r="Y40" s="143" t="s">
        <v>44</v>
      </c>
    </row>
    <row r="41" spans="1:38" s="2" customFormat="1" ht="139.5" customHeight="1" thickBot="1" x14ac:dyDescent="0.3">
      <c r="A41" s="127"/>
      <c r="B41" s="128"/>
      <c r="C41" s="145"/>
      <c r="D41" s="147"/>
      <c r="E41" s="149"/>
      <c r="F41" s="149"/>
      <c r="G41" s="151"/>
      <c r="H41" s="153"/>
      <c r="I41" s="153"/>
      <c r="J41" s="160"/>
      <c r="K41" s="19" t="s">
        <v>10</v>
      </c>
      <c r="L41" s="20" t="s">
        <v>11</v>
      </c>
      <c r="M41" s="21" t="s">
        <v>12</v>
      </c>
      <c r="N41" s="22" t="s">
        <v>13</v>
      </c>
      <c r="O41" s="21" t="s">
        <v>14</v>
      </c>
      <c r="P41" s="22" t="s">
        <v>15</v>
      </c>
      <c r="Q41" s="23" t="s">
        <v>6</v>
      </c>
      <c r="R41" s="24" t="s">
        <v>7</v>
      </c>
      <c r="S41" s="25" t="s">
        <v>16</v>
      </c>
      <c r="T41" s="26" t="s">
        <v>17</v>
      </c>
      <c r="U41" s="27" t="s">
        <v>18</v>
      </c>
      <c r="V41" s="28" t="s">
        <v>19</v>
      </c>
      <c r="W41" s="155"/>
      <c r="X41" s="157"/>
      <c r="Y41" s="158"/>
    </row>
    <row r="42" spans="1:38" s="2" customFormat="1" ht="38.25" customHeight="1" thickBot="1" x14ac:dyDescent="0.3">
      <c r="A42" s="108">
        <v>1</v>
      </c>
      <c r="B42" s="109"/>
      <c r="C42" s="29">
        <v>2</v>
      </c>
      <c r="D42" s="30">
        <v>3</v>
      </c>
      <c r="E42" s="31">
        <v>4</v>
      </c>
      <c r="F42" s="32">
        <v>5</v>
      </c>
      <c r="G42" s="33">
        <v>6</v>
      </c>
      <c r="H42" s="34">
        <v>7</v>
      </c>
      <c r="I42" s="34">
        <v>8</v>
      </c>
      <c r="J42" s="34">
        <v>9</v>
      </c>
      <c r="K42" s="34">
        <v>10</v>
      </c>
      <c r="L42" s="34">
        <v>11</v>
      </c>
      <c r="M42" s="35">
        <v>12</v>
      </c>
      <c r="N42" s="35">
        <v>13</v>
      </c>
      <c r="O42" s="35">
        <v>14</v>
      </c>
      <c r="P42" s="35">
        <v>15</v>
      </c>
      <c r="Q42" s="36">
        <v>16</v>
      </c>
      <c r="R42" s="36">
        <v>17</v>
      </c>
      <c r="S42" s="36">
        <v>18</v>
      </c>
      <c r="T42" s="36">
        <v>19</v>
      </c>
      <c r="U42" s="36">
        <v>20</v>
      </c>
      <c r="V42" s="36">
        <v>21</v>
      </c>
      <c r="W42" s="37">
        <v>22</v>
      </c>
      <c r="X42" s="37">
        <v>23</v>
      </c>
      <c r="Y42" s="38">
        <v>24</v>
      </c>
    </row>
    <row r="43" spans="1:38" s="2" customFormat="1" ht="108.75" customHeight="1" x14ac:dyDescent="0.25">
      <c r="A43" s="39">
        <v>1</v>
      </c>
      <c r="B43" s="40" t="s">
        <v>45</v>
      </c>
      <c r="C43" s="110">
        <f>L56</f>
        <v>1539205.0699999998</v>
      </c>
      <c r="D43" s="112">
        <f>C43-V56</f>
        <v>868753.45999999985</v>
      </c>
      <c r="E43" s="41"/>
      <c r="F43" s="42"/>
      <c r="G43" s="43"/>
      <c r="H43" s="44"/>
      <c r="I43" s="43"/>
      <c r="J43" s="45"/>
      <c r="K43" s="46">
        <f>G43+I43</f>
        <v>0</v>
      </c>
      <c r="L43" s="47">
        <f>H43+J43</f>
        <v>0</v>
      </c>
      <c r="M43" s="48"/>
      <c r="N43" s="49"/>
      <c r="O43" s="48"/>
      <c r="P43" s="49"/>
      <c r="Q43" s="50"/>
      <c r="R43" s="51"/>
      <c r="S43" s="50"/>
      <c r="T43" s="51"/>
      <c r="U43" s="46">
        <f>Q43+S43</f>
        <v>0</v>
      </c>
      <c r="V43" s="52">
        <f>R43+T43</f>
        <v>0</v>
      </c>
      <c r="W43" s="53">
        <f>IFERROR(R43/H43,0)</f>
        <v>0</v>
      </c>
      <c r="X43" s="54">
        <f>IFERROR((T43+P43)/J43,0)</f>
        <v>0</v>
      </c>
      <c r="Y43" s="55">
        <f>IFERROR((V43+P43)/L43,0)</f>
        <v>0</v>
      </c>
      <c r="Z43" s="56"/>
    </row>
    <row r="44" spans="1:38" s="2" customFormat="1" ht="87" customHeight="1" x14ac:dyDescent="0.25">
      <c r="A44" s="57">
        <v>2</v>
      </c>
      <c r="B44" s="58" t="s">
        <v>20</v>
      </c>
      <c r="C44" s="110"/>
      <c r="D44" s="112"/>
      <c r="E44" s="59"/>
      <c r="F44" s="60"/>
      <c r="G44" s="61"/>
      <c r="H44" s="62"/>
      <c r="I44" s="61"/>
      <c r="J44" s="63"/>
      <c r="K44" s="46">
        <f t="shared" ref="K44:L55" si="6">G44+I44</f>
        <v>0</v>
      </c>
      <c r="L44" s="47">
        <f t="shared" si="6"/>
        <v>0</v>
      </c>
      <c r="M44" s="64"/>
      <c r="N44" s="65"/>
      <c r="O44" s="64"/>
      <c r="P44" s="65"/>
      <c r="Q44" s="66"/>
      <c r="R44" s="67"/>
      <c r="S44" s="66"/>
      <c r="T44" s="67"/>
      <c r="U44" s="46">
        <f t="shared" ref="U44:V55" si="7">Q44+S44</f>
        <v>0</v>
      </c>
      <c r="V44" s="52">
        <f>R44+T44</f>
        <v>0</v>
      </c>
      <c r="W44" s="53">
        <f t="shared" ref="W44:W55" si="8">IFERROR(R44/H44,0)</f>
        <v>0</v>
      </c>
      <c r="X44" s="54">
        <f t="shared" ref="X44:X56" si="9">IFERROR((T44+P44)/J44,0)</f>
        <v>0</v>
      </c>
      <c r="Y44" s="55">
        <f t="shared" ref="Y44:Y56" si="10">IFERROR((V44+P44)/L44,0)</f>
        <v>0</v>
      </c>
      <c r="Z44" s="56"/>
    </row>
    <row r="45" spans="1:38" s="2" customFormat="1" ht="85.5" customHeight="1" x14ac:dyDescent="0.25">
      <c r="A45" s="57">
        <v>3</v>
      </c>
      <c r="B45" s="58" t="s">
        <v>28</v>
      </c>
      <c r="C45" s="110"/>
      <c r="D45" s="112"/>
      <c r="E45" s="59">
        <v>0</v>
      </c>
      <c r="F45" s="60">
        <v>0</v>
      </c>
      <c r="G45" s="61">
        <v>0</v>
      </c>
      <c r="H45" s="62">
        <v>0</v>
      </c>
      <c r="I45" s="61">
        <v>2</v>
      </c>
      <c r="J45" s="63">
        <v>188400</v>
      </c>
      <c r="K45" s="46">
        <f t="shared" si="6"/>
        <v>2</v>
      </c>
      <c r="L45" s="47">
        <f t="shared" si="6"/>
        <v>188400</v>
      </c>
      <c r="M45" s="64">
        <v>0</v>
      </c>
      <c r="N45" s="65">
        <v>0</v>
      </c>
      <c r="O45" s="64">
        <v>1</v>
      </c>
      <c r="P45" s="65">
        <v>900</v>
      </c>
      <c r="Q45" s="66">
        <v>0</v>
      </c>
      <c r="R45" s="67">
        <v>0</v>
      </c>
      <c r="S45" s="66">
        <v>1</v>
      </c>
      <c r="T45" s="67">
        <v>87910.41</v>
      </c>
      <c r="U45" s="46">
        <f t="shared" si="7"/>
        <v>1</v>
      </c>
      <c r="V45" s="52">
        <f t="shared" si="7"/>
        <v>87910.41</v>
      </c>
      <c r="W45" s="53">
        <f t="shared" si="8"/>
        <v>0</v>
      </c>
      <c r="X45" s="54">
        <f t="shared" si="9"/>
        <v>0.47139283439490448</v>
      </c>
      <c r="Y45" s="55">
        <f t="shared" si="10"/>
        <v>0.47139283439490448</v>
      </c>
      <c r="Z45" s="56"/>
    </row>
    <row r="46" spans="1:38" s="2" customFormat="1" ht="137.25" customHeight="1" x14ac:dyDescent="0.25">
      <c r="A46" s="57">
        <v>4</v>
      </c>
      <c r="B46" s="58" t="s">
        <v>22</v>
      </c>
      <c r="C46" s="110"/>
      <c r="D46" s="112"/>
      <c r="E46" s="59">
        <v>3</v>
      </c>
      <c r="F46" s="60">
        <v>82691.66</v>
      </c>
      <c r="G46" s="61">
        <v>3</v>
      </c>
      <c r="H46" s="62">
        <v>82691.66</v>
      </c>
      <c r="I46" s="61">
        <v>4</v>
      </c>
      <c r="J46" s="63">
        <v>127900</v>
      </c>
      <c r="K46" s="46">
        <f t="shared" si="6"/>
        <v>7</v>
      </c>
      <c r="L46" s="47">
        <f t="shared" si="6"/>
        <v>210591.66</v>
      </c>
      <c r="M46" s="64">
        <v>1</v>
      </c>
      <c r="N46" s="65">
        <v>44873.46</v>
      </c>
      <c r="O46" s="64">
        <v>0</v>
      </c>
      <c r="P46" s="65">
        <v>0</v>
      </c>
      <c r="Q46" s="66">
        <v>2</v>
      </c>
      <c r="R46" s="67">
        <v>37276.199999999997</v>
      </c>
      <c r="S46" s="66">
        <v>2</v>
      </c>
      <c r="T46" s="67">
        <v>116345</v>
      </c>
      <c r="U46" s="46">
        <f t="shared" si="7"/>
        <v>4</v>
      </c>
      <c r="V46" s="52">
        <f t="shared" si="7"/>
        <v>153621.20000000001</v>
      </c>
      <c r="W46" s="53">
        <f t="shared" si="8"/>
        <v>0.4507854842918862</v>
      </c>
      <c r="X46" s="54">
        <f t="shared" si="9"/>
        <v>0.90965598123534008</v>
      </c>
      <c r="Y46" s="55">
        <f t="shared" si="10"/>
        <v>0.7294742821249427</v>
      </c>
      <c r="Z46" s="56"/>
    </row>
    <row r="47" spans="1:38" s="2" customFormat="1" ht="171.75" customHeight="1" x14ac:dyDescent="0.25">
      <c r="A47" s="57">
        <v>5</v>
      </c>
      <c r="B47" s="58" t="s">
        <v>21</v>
      </c>
      <c r="C47" s="110"/>
      <c r="D47" s="112"/>
      <c r="E47" s="59"/>
      <c r="F47" s="60"/>
      <c r="G47" s="61"/>
      <c r="H47" s="62"/>
      <c r="I47" s="61"/>
      <c r="J47" s="63"/>
      <c r="K47" s="46">
        <f t="shared" si="6"/>
        <v>0</v>
      </c>
      <c r="L47" s="47">
        <f t="shared" si="6"/>
        <v>0</v>
      </c>
      <c r="M47" s="64"/>
      <c r="N47" s="65"/>
      <c r="O47" s="64"/>
      <c r="P47" s="65"/>
      <c r="Q47" s="66"/>
      <c r="R47" s="67"/>
      <c r="S47" s="66"/>
      <c r="T47" s="67"/>
      <c r="U47" s="46">
        <f t="shared" si="7"/>
        <v>0</v>
      </c>
      <c r="V47" s="52">
        <f t="shared" si="7"/>
        <v>0</v>
      </c>
      <c r="W47" s="53">
        <f t="shared" si="8"/>
        <v>0</v>
      </c>
      <c r="X47" s="54">
        <f t="shared" si="9"/>
        <v>0</v>
      </c>
      <c r="Y47" s="55">
        <f t="shared" si="10"/>
        <v>0</v>
      </c>
      <c r="Z47" s="56"/>
    </row>
    <row r="48" spans="1:38" s="2" customFormat="1" ht="116.25" customHeight="1" x14ac:dyDescent="0.25">
      <c r="A48" s="57">
        <v>6</v>
      </c>
      <c r="B48" s="58" t="s">
        <v>23</v>
      </c>
      <c r="C48" s="110"/>
      <c r="D48" s="112"/>
      <c r="E48" s="59">
        <v>13</v>
      </c>
      <c r="F48" s="60">
        <v>569655.12999999989</v>
      </c>
      <c r="G48" s="61">
        <v>11</v>
      </c>
      <c r="H48" s="62">
        <v>478022.47</v>
      </c>
      <c r="I48" s="61">
        <v>3</v>
      </c>
      <c r="J48" s="63">
        <v>100000</v>
      </c>
      <c r="K48" s="46">
        <f t="shared" si="6"/>
        <v>14</v>
      </c>
      <c r="L48" s="47">
        <f t="shared" si="6"/>
        <v>578022.47</v>
      </c>
      <c r="M48" s="64">
        <v>5</v>
      </c>
      <c r="N48" s="65">
        <v>298714.36</v>
      </c>
      <c r="O48" s="64">
        <v>1</v>
      </c>
      <c r="P48" s="65">
        <v>5199.46</v>
      </c>
      <c r="Q48" s="66">
        <v>6</v>
      </c>
      <c r="R48" s="67">
        <v>174121.01</v>
      </c>
      <c r="S48" s="66">
        <v>0</v>
      </c>
      <c r="T48" s="67">
        <v>0</v>
      </c>
      <c r="U48" s="46">
        <f t="shared" si="7"/>
        <v>6</v>
      </c>
      <c r="V48" s="52">
        <f t="shared" si="7"/>
        <v>174121.01</v>
      </c>
      <c r="W48" s="53">
        <f t="shared" si="8"/>
        <v>0.3642527724690432</v>
      </c>
      <c r="X48" s="54">
        <f t="shared" si="9"/>
        <v>5.1994600000000002E-2</v>
      </c>
      <c r="Y48" s="55">
        <f t="shared" si="10"/>
        <v>0.31023096731862349</v>
      </c>
      <c r="Z48" s="56"/>
    </row>
    <row r="49" spans="1:26" s="2" customFormat="1" ht="65.25" customHeight="1" x14ac:dyDescent="0.25">
      <c r="A49" s="57">
        <v>7</v>
      </c>
      <c r="B49" s="58" t="s">
        <v>30</v>
      </c>
      <c r="C49" s="110"/>
      <c r="D49" s="112"/>
      <c r="E49" s="59"/>
      <c r="F49" s="60"/>
      <c r="G49" s="61"/>
      <c r="H49" s="62"/>
      <c r="I49" s="61"/>
      <c r="J49" s="63"/>
      <c r="K49" s="46">
        <f t="shared" si="6"/>
        <v>0</v>
      </c>
      <c r="L49" s="47">
        <f t="shared" si="6"/>
        <v>0</v>
      </c>
      <c r="M49" s="64"/>
      <c r="N49" s="65"/>
      <c r="O49" s="64"/>
      <c r="P49" s="65"/>
      <c r="Q49" s="66"/>
      <c r="R49" s="67"/>
      <c r="S49" s="66"/>
      <c r="T49" s="67"/>
      <c r="U49" s="46">
        <f t="shared" si="7"/>
        <v>0</v>
      </c>
      <c r="V49" s="52">
        <f t="shared" si="7"/>
        <v>0</v>
      </c>
      <c r="W49" s="53">
        <f t="shared" si="8"/>
        <v>0</v>
      </c>
      <c r="X49" s="54">
        <f t="shared" si="9"/>
        <v>0</v>
      </c>
      <c r="Y49" s="55">
        <f t="shared" si="10"/>
        <v>0</v>
      </c>
      <c r="Z49" s="56"/>
    </row>
    <row r="50" spans="1:26" s="2" customFormat="1" ht="59.25" customHeight="1" x14ac:dyDescent="0.25">
      <c r="A50" s="57">
        <v>8</v>
      </c>
      <c r="B50" s="58" t="s">
        <v>46</v>
      </c>
      <c r="C50" s="110"/>
      <c r="D50" s="112"/>
      <c r="E50" s="59"/>
      <c r="F50" s="60"/>
      <c r="G50" s="61"/>
      <c r="H50" s="62"/>
      <c r="I50" s="61">
        <v>9</v>
      </c>
      <c r="J50" s="63">
        <v>169262.75</v>
      </c>
      <c r="K50" s="46">
        <f t="shared" si="6"/>
        <v>9</v>
      </c>
      <c r="L50" s="47">
        <f t="shared" si="6"/>
        <v>169262.75</v>
      </c>
      <c r="M50" s="64"/>
      <c r="N50" s="65"/>
      <c r="O50" s="64">
        <v>4</v>
      </c>
      <c r="P50" s="65">
        <v>2197.13</v>
      </c>
      <c r="Q50" s="66"/>
      <c r="R50" s="67"/>
      <c r="S50" s="66">
        <v>3</v>
      </c>
      <c r="T50" s="67">
        <v>69262.75</v>
      </c>
      <c r="U50" s="46">
        <f t="shared" si="7"/>
        <v>3</v>
      </c>
      <c r="V50" s="52">
        <f t="shared" si="7"/>
        <v>69262.75</v>
      </c>
      <c r="W50" s="53">
        <f t="shared" si="8"/>
        <v>0</v>
      </c>
      <c r="X50" s="54">
        <f t="shared" si="9"/>
        <v>0.42218314425353487</v>
      </c>
      <c r="Y50" s="55">
        <f t="shared" si="10"/>
        <v>0.42218314425353487</v>
      </c>
      <c r="Z50" s="56"/>
    </row>
    <row r="51" spans="1:26" s="2" customFormat="1" ht="71.25" customHeight="1" x14ac:dyDescent="0.25">
      <c r="A51" s="57">
        <v>9</v>
      </c>
      <c r="B51" s="58" t="s">
        <v>24</v>
      </c>
      <c r="C51" s="110"/>
      <c r="D51" s="112"/>
      <c r="E51" s="59">
        <v>3</v>
      </c>
      <c r="F51" s="60">
        <v>151135.19999999998</v>
      </c>
      <c r="G51" s="61">
        <v>3</v>
      </c>
      <c r="H51" s="62">
        <v>151135.19999999998</v>
      </c>
      <c r="I51" s="61">
        <v>3</v>
      </c>
      <c r="J51" s="63">
        <v>75450</v>
      </c>
      <c r="K51" s="46">
        <f t="shared" si="6"/>
        <v>6</v>
      </c>
      <c r="L51" s="47">
        <f t="shared" si="6"/>
        <v>226585.19999999998</v>
      </c>
      <c r="M51" s="64">
        <v>2</v>
      </c>
      <c r="N51" s="65">
        <v>90766.92</v>
      </c>
      <c r="O51" s="64">
        <v>0</v>
      </c>
      <c r="P51" s="65">
        <v>0</v>
      </c>
      <c r="Q51" s="66">
        <v>1</v>
      </c>
      <c r="R51" s="67">
        <v>60353.56</v>
      </c>
      <c r="S51" s="66">
        <v>2</v>
      </c>
      <c r="T51" s="67">
        <v>32976.69</v>
      </c>
      <c r="U51" s="46">
        <f t="shared" si="7"/>
        <v>3</v>
      </c>
      <c r="V51" s="52">
        <f t="shared" si="7"/>
        <v>93330.25</v>
      </c>
      <c r="W51" s="53">
        <f t="shared" si="8"/>
        <v>0.39933490014238909</v>
      </c>
      <c r="X51" s="54">
        <f t="shared" si="9"/>
        <v>0.43706679920477143</v>
      </c>
      <c r="Y51" s="55">
        <f t="shared" si="10"/>
        <v>0.4118991443395244</v>
      </c>
      <c r="Z51" s="56"/>
    </row>
    <row r="52" spans="1:26" s="2" customFormat="1" ht="92.25" customHeight="1" x14ac:dyDescent="0.25">
      <c r="A52" s="57">
        <v>10</v>
      </c>
      <c r="B52" s="58" t="s">
        <v>25</v>
      </c>
      <c r="C52" s="110"/>
      <c r="D52" s="112"/>
      <c r="E52" s="59">
        <v>2</v>
      </c>
      <c r="F52" s="60">
        <v>50643</v>
      </c>
      <c r="G52" s="61">
        <v>2</v>
      </c>
      <c r="H52" s="62">
        <v>50643</v>
      </c>
      <c r="I52" s="61">
        <v>2</v>
      </c>
      <c r="J52" s="63">
        <v>33500</v>
      </c>
      <c r="K52" s="46">
        <f t="shared" si="6"/>
        <v>4</v>
      </c>
      <c r="L52" s="47">
        <f t="shared" si="6"/>
        <v>84143</v>
      </c>
      <c r="M52" s="64">
        <v>1</v>
      </c>
      <c r="N52" s="65">
        <v>23965</v>
      </c>
      <c r="O52" s="64">
        <v>1</v>
      </c>
      <c r="P52" s="65">
        <v>0</v>
      </c>
      <c r="Q52" s="66">
        <v>1</v>
      </c>
      <c r="R52" s="67">
        <v>26506</v>
      </c>
      <c r="S52" s="66">
        <v>1</v>
      </c>
      <c r="T52" s="67">
        <v>8500</v>
      </c>
      <c r="U52" s="46">
        <f t="shared" si="7"/>
        <v>2</v>
      </c>
      <c r="V52" s="52">
        <f t="shared" si="7"/>
        <v>35006</v>
      </c>
      <c r="W52" s="53">
        <f t="shared" si="8"/>
        <v>0.52338921469897126</v>
      </c>
      <c r="X52" s="54">
        <f t="shared" si="9"/>
        <v>0.2537313432835821</v>
      </c>
      <c r="Y52" s="55">
        <f t="shared" si="10"/>
        <v>0.41602985393912745</v>
      </c>
      <c r="Z52" s="56"/>
    </row>
    <row r="53" spans="1:26" s="2" customFormat="1" ht="153.75" customHeight="1" x14ac:dyDescent="0.25">
      <c r="A53" s="57">
        <v>11</v>
      </c>
      <c r="B53" s="58" t="s">
        <v>26</v>
      </c>
      <c r="C53" s="110"/>
      <c r="D53" s="112"/>
      <c r="E53" s="59">
        <v>6</v>
      </c>
      <c r="F53" s="60">
        <v>156907.71000000002</v>
      </c>
      <c r="G53" s="61">
        <v>1</v>
      </c>
      <c r="H53" s="62">
        <v>37199.99</v>
      </c>
      <c r="I53" s="61">
        <v>0</v>
      </c>
      <c r="J53" s="63">
        <v>0</v>
      </c>
      <c r="K53" s="46">
        <f t="shared" si="6"/>
        <v>1</v>
      </c>
      <c r="L53" s="47">
        <f t="shared" si="6"/>
        <v>37199.99</v>
      </c>
      <c r="M53" s="64">
        <v>0</v>
      </c>
      <c r="N53" s="65">
        <v>0</v>
      </c>
      <c r="O53" s="64">
        <v>0</v>
      </c>
      <c r="P53" s="65">
        <v>0</v>
      </c>
      <c r="Q53" s="66">
        <v>1</v>
      </c>
      <c r="R53" s="67">
        <v>37199.99</v>
      </c>
      <c r="S53" s="66">
        <v>0</v>
      </c>
      <c r="T53" s="67">
        <v>0</v>
      </c>
      <c r="U53" s="46">
        <f t="shared" si="7"/>
        <v>1</v>
      </c>
      <c r="V53" s="52">
        <f t="shared" si="7"/>
        <v>37199.99</v>
      </c>
      <c r="W53" s="53">
        <f t="shared" si="8"/>
        <v>1</v>
      </c>
      <c r="X53" s="54">
        <f t="shared" si="9"/>
        <v>0</v>
      </c>
      <c r="Y53" s="55">
        <f t="shared" si="10"/>
        <v>1</v>
      </c>
      <c r="Z53" s="56"/>
    </row>
    <row r="54" spans="1:26" s="2" customFormat="1" ht="87" customHeight="1" x14ac:dyDescent="0.25">
      <c r="A54" s="57">
        <v>12</v>
      </c>
      <c r="B54" s="58" t="s">
        <v>29</v>
      </c>
      <c r="C54" s="110"/>
      <c r="D54" s="112"/>
      <c r="E54" s="59"/>
      <c r="F54" s="60"/>
      <c r="G54" s="61"/>
      <c r="H54" s="62"/>
      <c r="I54" s="61"/>
      <c r="J54" s="63"/>
      <c r="K54" s="46">
        <f t="shared" si="6"/>
        <v>0</v>
      </c>
      <c r="L54" s="47">
        <f t="shared" si="6"/>
        <v>0</v>
      </c>
      <c r="M54" s="64"/>
      <c r="N54" s="65"/>
      <c r="O54" s="64"/>
      <c r="P54" s="65"/>
      <c r="Q54" s="66"/>
      <c r="R54" s="67"/>
      <c r="S54" s="66"/>
      <c r="T54" s="67"/>
      <c r="U54" s="46">
        <f t="shared" si="7"/>
        <v>0</v>
      </c>
      <c r="V54" s="52">
        <f t="shared" si="7"/>
        <v>0</v>
      </c>
      <c r="W54" s="53">
        <f t="shared" si="8"/>
        <v>0</v>
      </c>
      <c r="X54" s="54">
        <f t="shared" si="9"/>
        <v>0</v>
      </c>
      <c r="Y54" s="55">
        <f t="shared" si="10"/>
        <v>0</v>
      </c>
      <c r="Z54" s="56"/>
    </row>
    <row r="55" spans="1:26" s="2" customFormat="1" ht="62.25" customHeight="1" thickBot="1" x14ac:dyDescent="0.3">
      <c r="A55" s="68">
        <v>13</v>
      </c>
      <c r="B55" s="69" t="s">
        <v>27</v>
      </c>
      <c r="C55" s="111"/>
      <c r="D55" s="113"/>
      <c r="E55" s="70">
        <v>5</v>
      </c>
      <c r="F55" s="71">
        <v>276024.78000000003</v>
      </c>
      <c r="G55" s="72">
        <v>0</v>
      </c>
      <c r="H55" s="73">
        <v>0</v>
      </c>
      <c r="I55" s="72">
        <v>2</v>
      </c>
      <c r="J55" s="74">
        <v>45000</v>
      </c>
      <c r="K55" s="75">
        <f t="shared" si="6"/>
        <v>2</v>
      </c>
      <c r="L55" s="76">
        <f t="shared" si="6"/>
        <v>45000</v>
      </c>
      <c r="M55" s="77">
        <v>0</v>
      </c>
      <c r="N55" s="78">
        <v>0</v>
      </c>
      <c r="O55" s="77">
        <v>1</v>
      </c>
      <c r="P55" s="78">
        <v>0</v>
      </c>
      <c r="Q55" s="79">
        <v>0</v>
      </c>
      <c r="R55" s="80">
        <v>0</v>
      </c>
      <c r="S55" s="79">
        <v>1</v>
      </c>
      <c r="T55" s="80">
        <v>20000</v>
      </c>
      <c r="U55" s="46">
        <f t="shared" si="7"/>
        <v>1</v>
      </c>
      <c r="V55" s="52">
        <f t="shared" si="7"/>
        <v>20000</v>
      </c>
      <c r="W55" s="53">
        <f t="shared" si="8"/>
        <v>0</v>
      </c>
      <c r="X55" s="54">
        <f t="shared" si="9"/>
        <v>0.44444444444444442</v>
      </c>
      <c r="Y55" s="55">
        <f t="shared" si="10"/>
        <v>0.44444444444444442</v>
      </c>
      <c r="Z55" s="56"/>
    </row>
    <row r="56" spans="1:26" s="2" customFormat="1" ht="29.25" customHeight="1" thickBot="1" x14ac:dyDescent="0.3">
      <c r="A56" s="114" t="s">
        <v>47</v>
      </c>
      <c r="B56" s="115"/>
      <c r="C56" s="81">
        <f>C43</f>
        <v>1539205.0699999998</v>
      </c>
      <c r="D56" s="81">
        <f>D43</f>
        <v>868753.45999999985</v>
      </c>
      <c r="E56" s="82">
        <f>SUM(E43:E55)</f>
        <v>32</v>
      </c>
      <c r="F56" s="83">
        <f>SUM(F43:F55)</f>
        <v>1287057.48</v>
      </c>
      <c r="G56" s="82">
        <f>SUM(G43:G55)</f>
        <v>20</v>
      </c>
      <c r="H56" s="83">
        <f>SUM(H43:H55)</f>
        <v>799692.32</v>
      </c>
      <c r="I56" s="82">
        <f t="shared" ref="I56:V56" si="11">SUM(I43:I55)</f>
        <v>25</v>
      </c>
      <c r="J56" s="83">
        <f t="shared" si="11"/>
        <v>739512.75</v>
      </c>
      <c r="K56" s="82">
        <f t="shared" si="11"/>
        <v>45</v>
      </c>
      <c r="L56" s="83">
        <f t="shared" si="11"/>
        <v>1539205.0699999998</v>
      </c>
      <c r="M56" s="82">
        <f t="shared" si="11"/>
        <v>9</v>
      </c>
      <c r="N56" s="84">
        <f t="shared" si="11"/>
        <v>458319.74</v>
      </c>
      <c r="O56" s="85">
        <f t="shared" si="11"/>
        <v>8</v>
      </c>
      <c r="P56" s="86">
        <f t="shared" si="11"/>
        <v>8296.59</v>
      </c>
      <c r="Q56" s="85">
        <f t="shared" si="11"/>
        <v>11</v>
      </c>
      <c r="R56" s="87">
        <f t="shared" si="11"/>
        <v>335456.76</v>
      </c>
      <c r="S56" s="85">
        <f t="shared" si="11"/>
        <v>10</v>
      </c>
      <c r="T56" s="87">
        <f t="shared" si="11"/>
        <v>334994.85000000003</v>
      </c>
      <c r="U56" s="85">
        <f t="shared" si="11"/>
        <v>21</v>
      </c>
      <c r="V56" s="87">
        <f t="shared" si="11"/>
        <v>670451.61</v>
      </c>
      <c r="W56" s="88">
        <f>IFERROR(R56/H56,0)</f>
        <v>0.41948228288599798</v>
      </c>
      <c r="X56" s="89">
        <f t="shared" si="9"/>
        <v>0.46421301052618774</v>
      </c>
      <c r="Y56" s="89">
        <f t="shared" si="10"/>
        <v>0.44097320963216424</v>
      </c>
    </row>
    <row r="57" spans="1:26" s="2" customFormat="1" ht="29.25" customHeight="1" thickBot="1" x14ac:dyDescent="0.45">
      <c r="A57" s="90"/>
      <c r="B57" s="90"/>
      <c r="C57" s="91"/>
      <c r="D57" s="91"/>
      <c r="E57" s="92"/>
      <c r="F57" s="91"/>
      <c r="G57" s="92"/>
      <c r="H57" s="93"/>
      <c r="I57" s="94"/>
      <c r="J57" s="93"/>
      <c r="K57" s="95"/>
      <c r="L57" s="93"/>
      <c r="M57" s="94"/>
      <c r="N57" s="93"/>
      <c r="O57" s="94"/>
      <c r="P57" s="93"/>
      <c r="Q57" s="94"/>
      <c r="R57" s="93"/>
      <c r="S57" s="94"/>
      <c r="T57" s="96" t="s">
        <v>48</v>
      </c>
      <c r="U57" s="97">
        <v>4.25</v>
      </c>
      <c r="V57" s="98">
        <f>V56/U57</f>
        <v>157753.32</v>
      </c>
      <c r="W57" s="99"/>
      <c r="X57" s="99"/>
      <c r="Y57" s="100"/>
    </row>
    <row r="58" spans="1:26" s="2" customFormat="1" ht="15.75" thickTop="1" x14ac:dyDescent="0.25">
      <c r="A58" s="116" t="s">
        <v>49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8"/>
      <c r="P58" s="106"/>
      <c r="U58" s="7"/>
    </row>
    <row r="59" spans="1:26" s="2" customFormat="1" ht="18.75" x14ac:dyDescent="0.3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1"/>
      <c r="P59" s="106"/>
      <c r="T59" s="101"/>
      <c r="U59" s="7"/>
    </row>
    <row r="60" spans="1:26" s="2" customFormat="1" ht="15.75" x14ac:dyDescent="0.25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1"/>
      <c r="P60" s="106"/>
      <c r="S60" s="102"/>
      <c r="T60" s="103"/>
      <c r="U60" s="7"/>
    </row>
    <row r="61" spans="1:26" s="2" customFormat="1" ht="15.75" x14ac:dyDescent="0.25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1"/>
      <c r="P61" s="106"/>
      <c r="S61" s="102"/>
      <c r="T61" s="104"/>
      <c r="U61" s="7"/>
    </row>
    <row r="62" spans="1:26" s="2" customFormat="1" ht="15.75" x14ac:dyDescent="0.25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1"/>
      <c r="P62" s="106"/>
      <c r="S62" s="102"/>
      <c r="T62" s="104"/>
      <c r="U62" s="7"/>
    </row>
    <row r="63" spans="1:26" s="2" customFormat="1" ht="15.75" x14ac:dyDescent="0.25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1"/>
      <c r="P63" s="106"/>
      <c r="S63" s="102"/>
      <c r="T63" s="104"/>
      <c r="U63" s="7"/>
    </row>
    <row r="64" spans="1:26" s="2" customFormat="1" ht="15.75" x14ac:dyDescent="0.25">
      <c r="A64" s="119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1"/>
      <c r="P64" s="106"/>
      <c r="S64" s="102"/>
      <c r="T64" s="105"/>
      <c r="U64" s="7"/>
    </row>
    <row r="65" spans="1:38" s="2" customFormat="1" x14ac:dyDescent="0.25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1"/>
      <c r="P65" s="106"/>
      <c r="U65" s="7"/>
    </row>
    <row r="66" spans="1:38" s="2" customFormat="1" ht="15.75" thickBot="1" x14ac:dyDescent="0.3">
      <c r="A66" s="122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4"/>
      <c r="P66" s="106"/>
      <c r="U66" s="7"/>
    </row>
    <row r="67" spans="1:38" s="2" customFormat="1" ht="15.75" thickTop="1" x14ac:dyDescent="0.25">
      <c r="E67" s="1"/>
      <c r="F67" s="1"/>
      <c r="K67" s="7"/>
      <c r="U67" s="7"/>
    </row>
    <row r="70" spans="1:38" s="2" customFormat="1" ht="26.25" x14ac:dyDescent="0.4">
      <c r="A70" s="12"/>
      <c r="B70" s="13" t="s">
        <v>51</v>
      </c>
      <c r="C70" s="14"/>
      <c r="D70" s="14"/>
      <c r="E70" s="15"/>
      <c r="F70" s="16"/>
      <c r="G70" s="14"/>
      <c r="H70" s="17"/>
      <c r="I70" s="18"/>
      <c r="J70" s="17"/>
      <c r="K70" s="18"/>
      <c r="L70" s="17"/>
      <c r="M70" s="18"/>
      <c r="N70" s="17"/>
      <c r="O70" s="14"/>
      <c r="P70" s="17"/>
      <c r="Q70" s="14"/>
      <c r="R70" s="17"/>
      <c r="S70" s="18"/>
      <c r="T70" s="17"/>
      <c r="U70" s="14"/>
      <c r="V70" s="17"/>
      <c r="W70" s="17"/>
      <c r="X70" s="18"/>
      <c r="Y70" s="17"/>
      <c r="Z70" s="17"/>
      <c r="AA70" s="18"/>
      <c r="AB70" s="14"/>
      <c r="AC70" s="14"/>
      <c r="AD70" s="14"/>
      <c r="AE70" s="14"/>
      <c r="AF70" s="14"/>
      <c r="AG70" s="18"/>
      <c r="AH70" s="14"/>
      <c r="AI70" s="14"/>
      <c r="AJ70" s="14"/>
      <c r="AK70" s="14"/>
      <c r="AL70" s="14"/>
    </row>
    <row r="71" spans="1:38" ht="15.75" thickBot="1" x14ac:dyDescent="0.3"/>
    <row r="72" spans="1:38" s="2" customFormat="1" ht="52.5" customHeight="1" thickBot="1" x14ac:dyDescent="0.3">
      <c r="A72" s="125" t="s">
        <v>3</v>
      </c>
      <c r="B72" s="126"/>
      <c r="C72" s="129" t="s">
        <v>32</v>
      </c>
      <c r="D72" s="130"/>
      <c r="E72" s="131" t="s">
        <v>0</v>
      </c>
      <c r="F72" s="132"/>
      <c r="G72" s="133" t="s">
        <v>1</v>
      </c>
      <c r="H72" s="133"/>
      <c r="I72" s="133"/>
      <c r="J72" s="133"/>
      <c r="K72" s="133"/>
      <c r="L72" s="134"/>
      <c r="M72" s="135" t="s">
        <v>33</v>
      </c>
      <c r="N72" s="136"/>
      <c r="O72" s="136"/>
      <c r="P72" s="137"/>
      <c r="Q72" s="138" t="s">
        <v>34</v>
      </c>
      <c r="R72" s="139"/>
      <c r="S72" s="139"/>
      <c r="T72" s="139"/>
      <c r="U72" s="139"/>
      <c r="V72" s="140"/>
      <c r="W72" s="141" t="s">
        <v>35</v>
      </c>
      <c r="X72" s="142"/>
      <c r="Y72" s="143"/>
    </row>
    <row r="73" spans="1:38" s="2" customFormat="1" ht="52.5" customHeight="1" thickBot="1" x14ac:dyDescent="0.3">
      <c r="A73" s="127"/>
      <c r="B73" s="128"/>
      <c r="C73" s="144" t="s">
        <v>36</v>
      </c>
      <c r="D73" s="146" t="s">
        <v>37</v>
      </c>
      <c r="E73" s="148" t="s">
        <v>4</v>
      </c>
      <c r="F73" s="148" t="s">
        <v>5</v>
      </c>
      <c r="G73" s="150" t="s">
        <v>6</v>
      </c>
      <c r="H73" s="152" t="s">
        <v>7</v>
      </c>
      <c r="I73" s="152" t="s">
        <v>8</v>
      </c>
      <c r="J73" s="159" t="s">
        <v>9</v>
      </c>
      <c r="K73" s="161" t="s">
        <v>2</v>
      </c>
      <c r="L73" s="162"/>
      <c r="M73" s="163" t="s">
        <v>38</v>
      </c>
      <c r="N73" s="164"/>
      <c r="O73" s="163" t="s">
        <v>39</v>
      </c>
      <c r="P73" s="164"/>
      <c r="Q73" s="165" t="s">
        <v>40</v>
      </c>
      <c r="R73" s="166"/>
      <c r="S73" s="139" t="s">
        <v>41</v>
      </c>
      <c r="T73" s="140"/>
      <c r="U73" s="138" t="s">
        <v>2</v>
      </c>
      <c r="V73" s="140"/>
      <c r="W73" s="154" t="s">
        <v>42</v>
      </c>
      <c r="X73" s="156" t="s">
        <v>43</v>
      </c>
      <c r="Y73" s="143" t="s">
        <v>44</v>
      </c>
    </row>
    <row r="74" spans="1:38" s="2" customFormat="1" ht="139.5" customHeight="1" thickBot="1" x14ac:dyDescent="0.3">
      <c r="A74" s="127"/>
      <c r="B74" s="128"/>
      <c r="C74" s="145"/>
      <c r="D74" s="147"/>
      <c r="E74" s="149"/>
      <c r="F74" s="149"/>
      <c r="G74" s="151"/>
      <c r="H74" s="153"/>
      <c r="I74" s="153"/>
      <c r="J74" s="160"/>
      <c r="K74" s="19" t="s">
        <v>10</v>
      </c>
      <c r="L74" s="20" t="s">
        <v>11</v>
      </c>
      <c r="M74" s="21" t="s">
        <v>12</v>
      </c>
      <c r="N74" s="22" t="s">
        <v>13</v>
      </c>
      <c r="O74" s="21" t="s">
        <v>14</v>
      </c>
      <c r="P74" s="22" t="s">
        <v>15</v>
      </c>
      <c r="Q74" s="23" t="s">
        <v>6</v>
      </c>
      <c r="R74" s="24" t="s">
        <v>7</v>
      </c>
      <c r="S74" s="25" t="s">
        <v>16</v>
      </c>
      <c r="T74" s="26" t="s">
        <v>17</v>
      </c>
      <c r="U74" s="27" t="s">
        <v>18</v>
      </c>
      <c r="V74" s="28" t="s">
        <v>19</v>
      </c>
      <c r="W74" s="155"/>
      <c r="X74" s="157"/>
      <c r="Y74" s="158"/>
    </row>
    <row r="75" spans="1:38" s="2" customFormat="1" ht="38.25" customHeight="1" thickBot="1" x14ac:dyDescent="0.3">
      <c r="A75" s="108">
        <v>1</v>
      </c>
      <c r="B75" s="109"/>
      <c r="C75" s="29">
        <v>2</v>
      </c>
      <c r="D75" s="30">
        <v>3</v>
      </c>
      <c r="E75" s="31">
        <v>4</v>
      </c>
      <c r="F75" s="32">
        <v>5</v>
      </c>
      <c r="G75" s="33">
        <v>6</v>
      </c>
      <c r="H75" s="34">
        <v>7</v>
      </c>
      <c r="I75" s="34">
        <v>8</v>
      </c>
      <c r="J75" s="34">
        <v>9</v>
      </c>
      <c r="K75" s="34">
        <v>10</v>
      </c>
      <c r="L75" s="34">
        <v>11</v>
      </c>
      <c r="M75" s="35">
        <v>12</v>
      </c>
      <c r="N75" s="35">
        <v>13</v>
      </c>
      <c r="O75" s="35">
        <v>14</v>
      </c>
      <c r="P75" s="35">
        <v>15</v>
      </c>
      <c r="Q75" s="36">
        <v>16</v>
      </c>
      <c r="R75" s="36">
        <v>17</v>
      </c>
      <c r="S75" s="36">
        <v>18</v>
      </c>
      <c r="T75" s="36">
        <v>19</v>
      </c>
      <c r="U75" s="36">
        <v>20</v>
      </c>
      <c r="V75" s="36">
        <v>21</v>
      </c>
      <c r="W75" s="37">
        <v>22</v>
      </c>
      <c r="X75" s="37">
        <v>23</v>
      </c>
      <c r="Y75" s="38">
        <v>24</v>
      </c>
    </row>
    <row r="76" spans="1:38" s="2" customFormat="1" ht="108.75" customHeight="1" x14ac:dyDescent="0.25">
      <c r="A76" s="39">
        <v>1</v>
      </c>
      <c r="B76" s="40" t="s">
        <v>45</v>
      </c>
      <c r="C76" s="110">
        <f>L89</f>
        <v>2719837.55</v>
      </c>
      <c r="D76" s="112">
        <f>C76-V89</f>
        <v>1486056.39</v>
      </c>
      <c r="E76" s="41"/>
      <c r="F76" s="42"/>
      <c r="G76" s="43"/>
      <c r="H76" s="44"/>
      <c r="I76" s="43"/>
      <c r="J76" s="45"/>
      <c r="K76" s="46">
        <f>G76+I76</f>
        <v>0</v>
      </c>
      <c r="L76" s="47">
        <f>H76+J76</f>
        <v>0</v>
      </c>
      <c r="M76" s="48"/>
      <c r="N76" s="49"/>
      <c r="O76" s="48"/>
      <c r="P76" s="49"/>
      <c r="Q76" s="50"/>
      <c r="R76" s="51"/>
      <c r="S76" s="50"/>
      <c r="T76" s="51"/>
      <c r="U76" s="46">
        <f>Q76+S76</f>
        <v>0</v>
      </c>
      <c r="V76" s="52">
        <f>R76+T76</f>
        <v>0</v>
      </c>
      <c r="W76" s="53">
        <f>IFERROR(R76/H76,0)</f>
        <v>0</v>
      </c>
      <c r="X76" s="54">
        <f>IFERROR((T76+P76)/J76,0)</f>
        <v>0</v>
      </c>
      <c r="Y76" s="55">
        <f>IFERROR((V76+P76)/L76,0)</f>
        <v>0</v>
      </c>
      <c r="Z76" s="56"/>
    </row>
    <row r="77" spans="1:38" s="2" customFormat="1" ht="87" customHeight="1" x14ac:dyDescent="0.25">
      <c r="A77" s="57">
        <v>2</v>
      </c>
      <c r="B77" s="58" t="s">
        <v>20</v>
      </c>
      <c r="C77" s="110"/>
      <c r="D77" s="112"/>
      <c r="E77" s="59"/>
      <c r="F77" s="60"/>
      <c r="G77" s="61"/>
      <c r="H77" s="62"/>
      <c r="I77" s="61"/>
      <c r="J77" s="63"/>
      <c r="K77" s="46">
        <f t="shared" ref="K77:L88" si="12">G77+I77</f>
        <v>0</v>
      </c>
      <c r="L77" s="47">
        <f t="shared" si="12"/>
        <v>0</v>
      </c>
      <c r="M77" s="64"/>
      <c r="N77" s="65"/>
      <c r="O77" s="64"/>
      <c r="P77" s="65"/>
      <c r="Q77" s="66"/>
      <c r="R77" s="67"/>
      <c r="S77" s="66"/>
      <c r="T77" s="67"/>
      <c r="U77" s="46">
        <f t="shared" ref="U77:V88" si="13">Q77+S77</f>
        <v>0</v>
      </c>
      <c r="V77" s="52">
        <f>R77+T77</f>
        <v>0</v>
      </c>
      <c r="W77" s="53">
        <f t="shared" ref="W77:W88" si="14">IFERROR(R77/H77,0)</f>
        <v>0</v>
      </c>
      <c r="X77" s="54">
        <f t="shared" ref="X77:X89" si="15">IFERROR((T77+P77)/J77,0)</f>
        <v>0</v>
      </c>
      <c r="Y77" s="55">
        <f t="shared" ref="Y77:Y89" si="16">IFERROR((V77+P77)/L77,0)</f>
        <v>0</v>
      </c>
      <c r="Z77" s="56"/>
    </row>
    <row r="78" spans="1:38" s="2" customFormat="1" ht="85.5" customHeight="1" x14ac:dyDescent="0.25">
      <c r="A78" s="57">
        <v>3</v>
      </c>
      <c r="B78" s="58" t="s">
        <v>28</v>
      </c>
      <c r="C78" s="110"/>
      <c r="D78" s="112"/>
      <c r="E78" s="59">
        <v>1</v>
      </c>
      <c r="F78" s="60">
        <v>19987.5</v>
      </c>
      <c r="G78" s="61">
        <v>1</v>
      </c>
      <c r="H78" s="62">
        <v>19987.5</v>
      </c>
      <c r="I78" s="61">
        <v>2</v>
      </c>
      <c r="J78" s="63">
        <v>23990</v>
      </c>
      <c r="K78" s="46">
        <f t="shared" si="12"/>
        <v>3</v>
      </c>
      <c r="L78" s="47">
        <f t="shared" si="12"/>
        <v>43977.5</v>
      </c>
      <c r="M78" s="64">
        <v>0</v>
      </c>
      <c r="N78" s="65">
        <v>0</v>
      </c>
      <c r="O78" s="64">
        <v>0</v>
      </c>
      <c r="P78" s="65">
        <v>0</v>
      </c>
      <c r="Q78" s="66">
        <v>1</v>
      </c>
      <c r="R78" s="67">
        <v>19987.5</v>
      </c>
      <c r="S78" s="66">
        <v>1</v>
      </c>
      <c r="T78" s="67">
        <v>3990</v>
      </c>
      <c r="U78" s="46">
        <f t="shared" si="13"/>
        <v>2</v>
      </c>
      <c r="V78" s="52">
        <f t="shared" si="13"/>
        <v>23977.5</v>
      </c>
      <c r="W78" s="53">
        <f t="shared" si="14"/>
        <v>1</v>
      </c>
      <c r="X78" s="54">
        <f t="shared" si="15"/>
        <v>0.16631929970821174</v>
      </c>
      <c r="Y78" s="55">
        <f t="shared" si="16"/>
        <v>0.54522198851685522</v>
      </c>
      <c r="Z78" s="56"/>
    </row>
    <row r="79" spans="1:38" s="2" customFormat="1" ht="137.25" customHeight="1" x14ac:dyDescent="0.25">
      <c r="A79" s="57">
        <v>4</v>
      </c>
      <c r="B79" s="58" t="s">
        <v>22</v>
      </c>
      <c r="C79" s="110"/>
      <c r="D79" s="112"/>
      <c r="E79" s="59">
        <v>2</v>
      </c>
      <c r="F79" s="60">
        <v>79980</v>
      </c>
      <c r="G79" s="61">
        <v>2</v>
      </c>
      <c r="H79" s="62">
        <v>79980</v>
      </c>
      <c r="I79" s="61">
        <v>3</v>
      </c>
      <c r="J79" s="63">
        <v>251800</v>
      </c>
      <c r="K79" s="46">
        <f t="shared" si="12"/>
        <v>5</v>
      </c>
      <c r="L79" s="47">
        <f t="shared" si="12"/>
        <v>331780</v>
      </c>
      <c r="M79" s="64">
        <v>1</v>
      </c>
      <c r="N79" s="65">
        <v>40000</v>
      </c>
      <c r="O79" s="64">
        <v>0</v>
      </c>
      <c r="P79" s="65">
        <v>0</v>
      </c>
      <c r="Q79" s="66">
        <v>1</v>
      </c>
      <c r="R79" s="67">
        <v>39980</v>
      </c>
      <c r="S79" s="66">
        <v>2</v>
      </c>
      <c r="T79" s="67">
        <v>101800</v>
      </c>
      <c r="U79" s="46">
        <f t="shared" si="13"/>
        <v>3</v>
      </c>
      <c r="V79" s="52">
        <f t="shared" si="13"/>
        <v>141780</v>
      </c>
      <c r="W79" s="53">
        <f t="shared" si="14"/>
        <v>0.49987496874218557</v>
      </c>
      <c r="X79" s="54">
        <f t="shared" si="15"/>
        <v>0.40428911834789516</v>
      </c>
      <c r="Y79" s="55">
        <f t="shared" si="16"/>
        <v>0.42733136415697148</v>
      </c>
      <c r="Z79" s="56"/>
    </row>
    <row r="80" spans="1:38" s="2" customFormat="1" ht="171.75" customHeight="1" x14ac:dyDescent="0.25">
      <c r="A80" s="57">
        <v>5</v>
      </c>
      <c r="B80" s="58" t="s">
        <v>21</v>
      </c>
      <c r="C80" s="110"/>
      <c r="D80" s="112"/>
      <c r="E80" s="59"/>
      <c r="F80" s="60"/>
      <c r="G80" s="61"/>
      <c r="H80" s="62"/>
      <c r="I80" s="61"/>
      <c r="J80" s="63"/>
      <c r="K80" s="46">
        <f t="shared" si="12"/>
        <v>0</v>
      </c>
      <c r="L80" s="47">
        <f t="shared" si="12"/>
        <v>0</v>
      </c>
      <c r="M80" s="64"/>
      <c r="N80" s="65"/>
      <c r="O80" s="64"/>
      <c r="P80" s="65"/>
      <c r="Q80" s="66"/>
      <c r="R80" s="67"/>
      <c r="S80" s="66"/>
      <c r="T80" s="67"/>
      <c r="U80" s="46">
        <f t="shared" si="13"/>
        <v>0</v>
      </c>
      <c r="V80" s="52">
        <f t="shared" si="13"/>
        <v>0</v>
      </c>
      <c r="W80" s="53">
        <f t="shared" si="14"/>
        <v>0</v>
      </c>
      <c r="X80" s="54">
        <f t="shared" si="15"/>
        <v>0</v>
      </c>
      <c r="Y80" s="55">
        <f t="shared" si="16"/>
        <v>0</v>
      </c>
      <c r="Z80" s="56"/>
    </row>
    <row r="81" spans="1:26" s="2" customFormat="1" ht="116.25" customHeight="1" x14ac:dyDescent="0.25">
      <c r="A81" s="57">
        <v>6</v>
      </c>
      <c r="B81" s="58" t="s">
        <v>23</v>
      </c>
      <c r="C81" s="110"/>
      <c r="D81" s="112"/>
      <c r="E81" s="59">
        <v>31</v>
      </c>
      <c r="F81" s="60">
        <v>1459889.1800000002</v>
      </c>
      <c r="G81" s="61">
        <v>15</v>
      </c>
      <c r="H81" s="62">
        <v>743732.37</v>
      </c>
      <c r="I81" s="61">
        <v>7</v>
      </c>
      <c r="J81" s="63">
        <v>385242</v>
      </c>
      <c r="K81" s="46">
        <f t="shared" si="12"/>
        <v>22</v>
      </c>
      <c r="L81" s="47">
        <f t="shared" si="12"/>
        <v>1128974.3700000001</v>
      </c>
      <c r="M81" s="64">
        <v>7</v>
      </c>
      <c r="N81" s="65">
        <v>314382.73</v>
      </c>
      <c r="O81" s="64">
        <v>1</v>
      </c>
      <c r="P81" s="65">
        <v>44500</v>
      </c>
      <c r="Q81" s="66">
        <v>8</v>
      </c>
      <c r="R81" s="67">
        <v>423194.81</v>
      </c>
      <c r="S81" s="66">
        <v>4</v>
      </c>
      <c r="T81" s="67">
        <v>125574.12</v>
      </c>
      <c r="U81" s="46">
        <f t="shared" si="13"/>
        <v>12</v>
      </c>
      <c r="V81" s="52">
        <f t="shared" si="13"/>
        <v>548768.92999999993</v>
      </c>
      <c r="W81" s="53">
        <f t="shared" si="14"/>
        <v>0.56901491325434717</v>
      </c>
      <c r="X81" s="54">
        <f t="shared" si="15"/>
        <v>0.44147346343337435</v>
      </c>
      <c r="Y81" s="55">
        <f t="shared" si="16"/>
        <v>0.52549370983506016</v>
      </c>
      <c r="Z81" s="56"/>
    </row>
    <row r="82" spans="1:26" s="2" customFormat="1" ht="65.25" customHeight="1" x14ac:dyDescent="0.25">
      <c r="A82" s="57">
        <v>7</v>
      </c>
      <c r="B82" s="58" t="s">
        <v>30</v>
      </c>
      <c r="C82" s="110"/>
      <c r="D82" s="112"/>
      <c r="E82" s="59"/>
      <c r="F82" s="60"/>
      <c r="G82" s="61"/>
      <c r="H82" s="62"/>
      <c r="I82" s="61"/>
      <c r="J82" s="63"/>
      <c r="K82" s="46">
        <f t="shared" si="12"/>
        <v>0</v>
      </c>
      <c r="L82" s="47">
        <f t="shared" si="12"/>
        <v>0</v>
      </c>
      <c r="M82" s="64"/>
      <c r="N82" s="65"/>
      <c r="O82" s="64"/>
      <c r="P82" s="65"/>
      <c r="Q82" s="66"/>
      <c r="R82" s="67"/>
      <c r="S82" s="66"/>
      <c r="T82" s="67"/>
      <c r="U82" s="46">
        <f t="shared" si="13"/>
        <v>0</v>
      </c>
      <c r="V82" s="52">
        <f t="shared" si="13"/>
        <v>0</v>
      </c>
      <c r="W82" s="53">
        <f t="shared" si="14"/>
        <v>0</v>
      </c>
      <c r="X82" s="54">
        <f t="shared" si="15"/>
        <v>0</v>
      </c>
      <c r="Y82" s="55">
        <f t="shared" si="16"/>
        <v>0</v>
      </c>
      <c r="Z82" s="56"/>
    </row>
    <row r="83" spans="1:26" s="2" customFormat="1" ht="59.25" customHeight="1" x14ac:dyDescent="0.25">
      <c r="A83" s="57">
        <v>8</v>
      </c>
      <c r="B83" s="58" t="s">
        <v>46</v>
      </c>
      <c r="C83" s="110"/>
      <c r="D83" s="112"/>
      <c r="E83" s="59"/>
      <c r="F83" s="60"/>
      <c r="G83" s="61"/>
      <c r="H83" s="62"/>
      <c r="I83" s="61">
        <v>13</v>
      </c>
      <c r="J83" s="63">
        <v>280000</v>
      </c>
      <c r="K83" s="46">
        <f t="shared" si="12"/>
        <v>13</v>
      </c>
      <c r="L83" s="47">
        <f t="shared" si="12"/>
        <v>280000</v>
      </c>
      <c r="M83" s="64"/>
      <c r="N83" s="65"/>
      <c r="O83" s="64">
        <v>2</v>
      </c>
      <c r="P83" s="65">
        <v>20491</v>
      </c>
      <c r="Q83" s="66"/>
      <c r="R83" s="67"/>
      <c r="S83" s="66">
        <v>5</v>
      </c>
      <c r="T83" s="67">
        <v>63213.07</v>
      </c>
      <c r="U83" s="46">
        <f t="shared" si="13"/>
        <v>5</v>
      </c>
      <c r="V83" s="52">
        <f t="shared" si="13"/>
        <v>63213.07</v>
      </c>
      <c r="W83" s="53">
        <f t="shared" si="14"/>
        <v>0</v>
      </c>
      <c r="X83" s="54">
        <f t="shared" si="15"/>
        <v>0.29894310714285716</v>
      </c>
      <c r="Y83" s="55">
        <f t="shared" si="16"/>
        <v>0.29894310714285716</v>
      </c>
      <c r="Z83" s="56"/>
    </row>
    <row r="84" spans="1:26" s="2" customFormat="1" ht="71.25" customHeight="1" x14ac:dyDescent="0.25">
      <c r="A84" s="57">
        <v>9</v>
      </c>
      <c r="B84" s="58" t="s">
        <v>24</v>
      </c>
      <c r="C84" s="110"/>
      <c r="D84" s="112"/>
      <c r="E84" s="59">
        <v>16</v>
      </c>
      <c r="F84" s="60">
        <v>706137.67999999993</v>
      </c>
      <c r="G84" s="61">
        <v>16</v>
      </c>
      <c r="H84" s="62">
        <v>706137.67999999993</v>
      </c>
      <c r="I84" s="61">
        <v>5</v>
      </c>
      <c r="J84" s="63">
        <v>228968</v>
      </c>
      <c r="K84" s="46">
        <f t="shared" si="12"/>
        <v>21</v>
      </c>
      <c r="L84" s="47">
        <f t="shared" si="12"/>
        <v>935105.67999999993</v>
      </c>
      <c r="M84" s="64">
        <v>7</v>
      </c>
      <c r="N84" s="65">
        <v>359135.74</v>
      </c>
      <c r="O84" s="64">
        <v>0</v>
      </c>
      <c r="P84" s="65">
        <v>0</v>
      </c>
      <c r="Q84" s="66">
        <v>9</v>
      </c>
      <c r="R84" s="67">
        <v>337073.66</v>
      </c>
      <c r="S84" s="66">
        <v>2</v>
      </c>
      <c r="T84" s="67">
        <v>118968</v>
      </c>
      <c r="U84" s="46">
        <f t="shared" si="13"/>
        <v>11</v>
      </c>
      <c r="V84" s="52">
        <f t="shared" si="13"/>
        <v>456041.66</v>
      </c>
      <c r="W84" s="53">
        <f t="shared" si="14"/>
        <v>0.47734835506866025</v>
      </c>
      <c r="X84" s="54">
        <f t="shared" si="15"/>
        <v>0.51958352258830931</v>
      </c>
      <c r="Y84" s="55">
        <f t="shared" si="16"/>
        <v>0.48768996890276617</v>
      </c>
      <c r="Z84" s="56"/>
    </row>
    <row r="85" spans="1:26" s="2" customFormat="1" ht="92.25" customHeight="1" x14ac:dyDescent="0.25">
      <c r="A85" s="57">
        <v>10</v>
      </c>
      <c r="B85" s="58" t="s">
        <v>25</v>
      </c>
      <c r="C85" s="110"/>
      <c r="D85" s="112"/>
      <c r="E85" s="59">
        <v>1</v>
      </c>
      <c r="F85" s="60">
        <v>25307.7</v>
      </c>
      <c r="G85" s="61">
        <v>0</v>
      </c>
      <c r="H85" s="62">
        <v>0</v>
      </c>
      <c r="I85" s="61">
        <v>0</v>
      </c>
      <c r="J85" s="63">
        <v>0</v>
      </c>
      <c r="K85" s="46">
        <f t="shared" si="12"/>
        <v>0</v>
      </c>
      <c r="L85" s="47">
        <f t="shared" si="12"/>
        <v>0</v>
      </c>
      <c r="M85" s="64">
        <v>0</v>
      </c>
      <c r="N85" s="65">
        <v>0</v>
      </c>
      <c r="O85" s="64">
        <v>0</v>
      </c>
      <c r="P85" s="65">
        <v>0</v>
      </c>
      <c r="Q85" s="66">
        <v>0</v>
      </c>
      <c r="R85" s="67">
        <v>0</v>
      </c>
      <c r="S85" s="66">
        <v>0</v>
      </c>
      <c r="T85" s="67">
        <v>0</v>
      </c>
      <c r="U85" s="46">
        <f t="shared" si="13"/>
        <v>0</v>
      </c>
      <c r="V85" s="52">
        <f t="shared" si="13"/>
        <v>0</v>
      </c>
      <c r="W85" s="53">
        <f t="shared" si="14"/>
        <v>0</v>
      </c>
      <c r="X85" s="54">
        <f t="shared" si="15"/>
        <v>0</v>
      </c>
      <c r="Y85" s="55">
        <f t="shared" si="16"/>
        <v>0</v>
      </c>
      <c r="Z85" s="56"/>
    </row>
    <row r="86" spans="1:26" s="2" customFormat="1" ht="153.75" customHeight="1" x14ac:dyDescent="0.25">
      <c r="A86" s="57">
        <v>11</v>
      </c>
      <c r="B86" s="58" t="s">
        <v>26</v>
      </c>
      <c r="C86" s="110"/>
      <c r="D86" s="112"/>
      <c r="E86" s="59"/>
      <c r="F86" s="60"/>
      <c r="G86" s="61"/>
      <c r="H86" s="62"/>
      <c r="I86" s="61"/>
      <c r="J86" s="63"/>
      <c r="K86" s="46">
        <f t="shared" si="12"/>
        <v>0</v>
      </c>
      <c r="L86" s="47">
        <f t="shared" si="12"/>
        <v>0</v>
      </c>
      <c r="M86" s="64"/>
      <c r="N86" s="65"/>
      <c r="O86" s="64"/>
      <c r="P86" s="65"/>
      <c r="Q86" s="66"/>
      <c r="R86" s="67"/>
      <c r="S86" s="66"/>
      <c r="T86" s="67"/>
      <c r="U86" s="46">
        <f t="shared" si="13"/>
        <v>0</v>
      </c>
      <c r="V86" s="52">
        <f t="shared" si="13"/>
        <v>0</v>
      </c>
      <c r="W86" s="53">
        <f t="shared" si="14"/>
        <v>0</v>
      </c>
      <c r="X86" s="54">
        <f t="shared" si="15"/>
        <v>0</v>
      </c>
      <c r="Y86" s="55">
        <f t="shared" si="16"/>
        <v>0</v>
      </c>
      <c r="Z86" s="56"/>
    </row>
    <row r="87" spans="1:26" s="2" customFormat="1" ht="87" customHeight="1" x14ac:dyDescent="0.25">
      <c r="A87" s="57">
        <v>12</v>
      </c>
      <c r="B87" s="58" t="s">
        <v>29</v>
      </c>
      <c r="C87" s="110"/>
      <c r="D87" s="112"/>
      <c r="E87" s="59"/>
      <c r="F87" s="60"/>
      <c r="G87" s="61"/>
      <c r="H87" s="62"/>
      <c r="I87" s="61"/>
      <c r="J87" s="63"/>
      <c r="K87" s="46">
        <f t="shared" si="12"/>
        <v>0</v>
      </c>
      <c r="L87" s="47">
        <f t="shared" si="12"/>
        <v>0</v>
      </c>
      <c r="M87" s="64"/>
      <c r="N87" s="65"/>
      <c r="O87" s="64"/>
      <c r="P87" s="65"/>
      <c r="Q87" s="66"/>
      <c r="R87" s="67"/>
      <c r="S87" s="66"/>
      <c r="T87" s="67"/>
      <c r="U87" s="46">
        <f t="shared" si="13"/>
        <v>0</v>
      </c>
      <c r="V87" s="52">
        <f t="shared" si="13"/>
        <v>0</v>
      </c>
      <c r="W87" s="53">
        <f t="shared" si="14"/>
        <v>0</v>
      </c>
      <c r="X87" s="54">
        <f t="shared" si="15"/>
        <v>0</v>
      </c>
      <c r="Y87" s="55">
        <f t="shared" si="16"/>
        <v>0</v>
      </c>
      <c r="Z87" s="56"/>
    </row>
    <row r="88" spans="1:26" s="2" customFormat="1" ht="62.25" customHeight="1" thickBot="1" x14ac:dyDescent="0.3">
      <c r="A88" s="68">
        <v>13</v>
      </c>
      <c r="B88" s="69" t="s">
        <v>27</v>
      </c>
      <c r="C88" s="111"/>
      <c r="D88" s="113"/>
      <c r="E88" s="70"/>
      <c r="F88" s="71"/>
      <c r="G88" s="72"/>
      <c r="H88" s="73"/>
      <c r="I88" s="72"/>
      <c r="J88" s="74"/>
      <c r="K88" s="75">
        <f t="shared" si="12"/>
        <v>0</v>
      </c>
      <c r="L88" s="76">
        <f t="shared" si="12"/>
        <v>0</v>
      </c>
      <c r="M88" s="77"/>
      <c r="N88" s="78"/>
      <c r="O88" s="77"/>
      <c r="P88" s="78"/>
      <c r="Q88" s="79"/>
      <c r="R88" s="80"/>
      <c r="S88" s="79"/>
      <c r="T88" s="80"/>
      <c r="U88" s="46">
        <f t="shared" si="13"/>
        <v>0</v>
      </c>
      <c r="V88" s="52">
        <f t="shared" si="13"/>
        <v>0</v>
      </c>
      <c r="W88" s="53">
        <f t="shared" si="14"/>
        <v>0</v>
      </c>
      <c r="X88" s="54">
        <f t="shared" si="15"/>
        <v>0</v>
      </c>
      <c r="Y88" s="55">
        <f t="shared" si="16"/>
        <v>0</v>
      </c>
      <c r="Z88" s="56"/>
    </row>
    <row r="89" spans="1:26" s="2" customFormat="1" ht="29.25" customHeight="1" thickBot="1" x14ac:dyDescent="0.3">
      <c r="A89" s="114" t="s">
        <v>47</v>
      </c>
      <c r="B89" s="115"/>
      <c r="C89" s="81">
        <f>C76</f>
        <v>2719837.55</v>
      </c>
      <c r="D89" s="81">
        <f>D76</f>
        <v>1486056.39</v>
      </c>
      <c r="E89" s="82">
        <f>SUM(E76:E88)</f>
        <v>51</v>
      </c>
      <c r="F89" s="83">
        <f>SUM(F76:F88)</f>
        <v>2291302.0600000005</v>
      </c>
      <c r="G89" s="82">
        <f>SUM(G76:G88)</f>
        <v>34</v>
      </c>
      <c r="H89" s="83">
        <f>SUM(H76:H88)</f>
        <v>1549837.5499999998</v>
      </c>
      <c r="I89" s="82">
        <f t="shared" ref="I89:V89" si="17">SUM(I76:I88)</f>
        <v>30</v>
      </c>
      <c r="J89" s="83">
        <f t="shared" si="17"/>
        <v>1170000</v>
      </c>
      <c r="K89" s="82">
        <f t="shared" si="17"/>
        <v>64</v>
      </c>
      <c r="L89" s="83">
        <f t="shared" si="17"/>
        <v>2719837.55</v>
      </c>
      <c r="M89" s="82">
        <f t="shared" si="17"/>
        <v>15</v>
      </c>
      <c r="N89" s="84">
        <f t="shared" si="17"/>
        <v>713518.47</v>
      </c>
      <c r="O89" s="85">
        <f t="shared" si="17"/>
        <v>3</v>
      </c>
      <c r="P89" s="86">
        <f t="shared" si="17"/>
        <v>64991</v>
      </c>
      <c r="Q89" s="85">
        <f t="shared" si="17"/>
        <v>19</v>
      </c>
      <c r="R89" s="87">
        <f t="shared" si="17"/>
        <v>820235.97</v>
      </c>
      <c r="S89" s="85">
        <f t="shared" si="17"/>
        <v>14</v>
      </c>
      <c r="T89" s="87">
        <f t="shared" si="17"/>
        <v>413545.19</v>
      </c>
      <c r="U89" s="85">
        <f t="shared" si="17"/>
        <v>33</v>
      </c>
      <c r="V89" s="87">
        <f t="shared" si="17"/>
        <v>1233781.1599999999</v>
      </c>
      <c r="W89" s="88">
        <f>IFERROR(R89/H89,0)</f>
        <v>0.52923996453692845</v>
      </c>
      <c r="X89" s="89">
        <f t="shared" si="15"/>
        <v>0.40900529059829061</v>
      </c>
      <c r="Y89" s="89">
        <f t="shared" si="16"/>
        <v>0.47751828413428588</v>
      </c>
    </row>
    <row r="90" spans="1:26" s="2" customFormat="1" ht="29.25" customHeight="1" thickBot="1" x14ac:dyDescent="0.45">
      <c r="A90" s="90"/>
      <c r="B90" s="90"/>
      <c r="C90" s="91"/>
      <c r="D90" s="91"/>
      <c r="E90" s="92"/>
      <c r="F90" s="91"/>
      <c r="G90" s="92"/>
      <c r="H90" s="93"/>
      <c r="I90" s="94"/>
      <c r="J90" s="93"/>
      <c r="K90" s="95"/>
      <c r="L90" s="93"/>
      <c r="M90" s="94"/>
      <c r="N90" s="93"/>
      <c r="O90" s="94"/>
      <c r="P90" s="93"/>
      <c r="Q90" s="94"/>
      <c r="R90" s="93"/>
      <c r="S90" s="94"/>
      <c r="T90" s="96" t="s">
        <v>48</v>
      </c>
      <c r="U90" s="97">
        <v>4.25</v>
      </c>
      <c r="V90" s="98">
        <f>V89/U90</f>
        <v>290301.44941176468</v>
      </c>
      <c r="W90" s="99"/>
      <c r="X90" s="99"/>
      <c r="Y90" s="100"/>
    </row>
    <row r="91" spans="1:26" s="2" customFormat="1" ht="15.75" thickTop="1" x14ac:dyDescent="0.25">
      <c r="A91" s="116" t="s">
        <v>49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8"/>
      <c r="P91" s="106"/>
      <c r="U91" s="7"/>
    </row>
    <row r="92" spans="1:26" s="2" customFormat="1" ht="18.75" x14ac:dyDescent="0.3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1"/>
      <c r="P92" s="106"/>
      <c r="T92" s="101"/>
      <c r="U92" s="7"/>
    </row>
    <row r="93" spans="1:26" s="2" customFormat="1" ht="15.75" x14ac:dyDescent="0.2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1"/>
      <c r="P93" s="106"/>
      <c r="S93" s="102"/>
      <c r="T93" s="103"/>
      <c r="U93" s="7"/>
    </row>
    <row r="94" spans="1:26" s="2" customFormat="1" ht="15.75" x14ac:dyDescent="0.25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1"/>
      <c r="P94" s="106"/>
      <c r="S94" s="102"/>
      <c r="T94" s="104"/>
      <c r="U94" s="7"/>
    </row>
    <row r="95" spans="1:26" s="2" customFormat="1" ht="15.75" x14ac:dyDescent="0.2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1"/>
      <c r="P95" s="106"/>
      <c r="S95" s="102"/>
      <c r="T95" s="104"/>
      <c r="U95" s="7"/>
    </row>
    <row r="96" spans="1:26" s="2" customFormat="1" ht="15.75" x14ac:dyDescent="0.25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1"/>
      <c r="P96" s="106"/>
      <c r="S96" s="102"/>
      <c r="T96" s="104"/>
      <c r="U96" s="7"/>
    </row>
    <row r="97" spans="1:38" s="2" customFormat="1" ht="15.75" x14ac:dyDescent="0.25">
      <c r="A97" s="119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1"/>
      <c r="P97" s="106"/>
      <c r="S97" s="102"/>
      <c r="T97" s="105"/>
      <c r="U97" s="7"/>
    </row>
    <row r="98" spans="1:38" s="2" customFormat="1" x14ac:dyDescent="0.25">
      <c r="A98" s="119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1"/>
      <c r="P98" s="106"/>
      <c r="U98" s="7"/>
    </row>
    <row r="99" spans="1:38" s="2" customFormat="1" ht="15.75" thickBot="1" x14ac:dyDescent="0.3">
      <c r="A99" s="122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4"/>
      <c r="P99" s="106"/>
      <c r="U99" s="7"/>
    </row>
    <row r="100" spans="1:38" s="2" customFormat="1" ht="15.75" thickTop="1" x14ac:dyDescent="0.25">
      <c r="E100" s="1"/>
      <c r="F100" s="1"/>
      <c r="K100" s="7"/>
      <c r="U100" s="7"/>
    </row>
    <row r="103" spans="1:38" s="2" customFormat="1" ht="26.25" x14ac:dyDescent="0.4">
      <c r="A103" s="12"/>
      <c r="B103" s="13" t="s">
        <v>52</v>
      </c>
      <c r="C103" s="14"/>
      <c r="D103" s="14"/>
      <c r="E103" s="15"/>
      <c r="F103" s="16"/>
      <c r="G103" s="14"/>
      <c r="H103" s="17"/>
      <c r="I103" s="18"/>
      <c r="J103" s="17"/>
      <c r="K103" s="18"/>
      <c r="L103" s="17"/>
      <c r="M103" s="18"/>
      <c r="N103" s="17"/>
      <c r="O103" s="14"/>
      <c r="P103" s="17"/>
      <c r="Q103" s="14"/>
      <c r="R103" s="17"/>
      <c r="S103" s="18"/>
      <c r="T103" s="17"/>
      <c r="U103" s="14"/>
      <c r="V103" s="17"/>
      <c r="W103" s="17"/>
      <c r="X103" s="18"/>
      <c r="Y103" s="17"/>
      <c r="Z103" s="17"/>
      <c r="AA103" s="18"/>
      <c r="AB103" s="14"/>
      <c r="AC103" s="14"/>
      <c r="AD103" s="14"/>
      <c r="AE103" s="14"/>
      <c r="AF103" s="14"/>
      <c r="AG103" s="18"/>
      <c r="AH103" s="14"/>
      <c r="AI103" s="14"/>
      <c r="AJ103" s="14"/>
      <c r="AK103" s="14"/>
      <c r="AL103" s="14"/>
    </row>
    <row r="104" spans="1:38" ht="15.75" thickBot="1" x14ac:dyDescent="0.3"/>
    <row r="105" spans="1:38" s="2" customFormat="1" ht="52.5" customHeight="1" thickBot="1" x14ac:dyDescent="0.3">
      <c r="A105" s="125" t="s">
        <v>3</v>
      </c>
      <c r="B105" s="126"/>
      <c r="C105" s="129" t="s">
        <v>32</v>
      </c>
      <c r="D105" s="130"/>
      <c r="E105" s="131" t="s">
        <v>0</v>
      </c>
      <c r="F105" s="132"/>
      <c r="G105" s="133" t="s">
        <v>1</v>
      </c>
      <c r="H105" s="133"/>
      <c r="I105" s="133"/>
      <c r="J105" s="133"/>
      <c r="K105" s="133"/>
      <c r="L105" s="134"/>
      <c r="M105" s="135" t="s">
        <v>33</v>
      </c>
      <c r="N105" s="136"/>
      <c r="O105" s="136"/>
      <c r="P105" s="137"/>
      <c r="Q105" s="138" t="s">
        <v>34</v>
      </c>
      <c r="R105" s="139"/>
      <c r="S105" s="139"/>
      <c r="T105" s="139"/>
      <c r="U105" s="139"/>
      <c r="V105" s="140"/>
      <c r="W105" s="141" t="s">
        <v>35</v>
      </c>
      <c r="X105" s="142"/>
      <c r="Y105" s="143"/>
    </row>
    <row r="106" spans="1:38" s="2" customFormat="1" ht="52.5" customHeight="1" thickBot="1" x14ac:dyDescent="0.3">
      <c r="A106" s="127"/>
      <c r="B106" s="128"/>
      <c r="C106" s="144" t="s">
        <v>36</v>
      </c>
      <c r="D106" s="146" t="s">
        <v>37</v>
      </c>
      <c r="E106" s="148" t="s">
        <v>4</v>
      </c>
      <c r="F106" s="148" t="s">
        <v>5</v>
      </c>
      <c r="G106" s="150" t="s">
        <v>6</v>
      </c>
      <c r="H106" s="152" t="s">
        <v>7</v>
      </c>
      <c r="I106" s="152" t="s">
        <v>8</v>
      </c>
      <c r="J106" s="159" t="s">
        <v>9</v>
      </c>
      <c r="K106" s="161" t="s">
        <v>2</v>
      </c>
      <c r="L106" s="162"/>
      <c r="M106" s="163" t="s">
        <v>38</v>
      </c>
      <c r="N106" s="164"/>
      <c r="O106" s="163" t="s">
        <v>39</v>
      </c>
      <c r="P106" s="164"/>
      <c r="Q106" s="165" t="s">
        <v>40</v>
      </c>
      <c r="R106" s="166"/>
      <c r="S106" s="139" t="s">
        <v>41</v>
      </c>
      <c r="T106" s="140"/>
      <c r="U106" s="138" t="s">
        <v>2</v>
      </c>
      <c r="V106" s="140"/>
      <c r="W106" s="154" t="s">
        <v>42</v>
      </c>
      <c r="X106" s="156" t="s">
        <v>43</v>
      </c>
      <c r="Y106" s="143" t="s">
        <v>44</v>
      </c>
    </row>
    <row r="107" spans="1:38" s="2" customFormat="1" ht="139.5" customHeight="1" thickBot="1" x14ac:dyDescent="0.3">
      <c r="A107" s="127"/>
      <c r="B107" s="128"/>
      <c r="C107" s="145"/>
      <c r="D107" s="147"/>
      <c r="E107" s="149"/>
      <c r="F107" s="149"/>
      <c r="G107" s="151"/>
      <c r="H107" s="153"/>
      <c r="I107" s="153"/>
      <c r="J107" s="160"/>
      <c r="K107" s="19" t="s">
        <v>10</v>
      </c>
      <c r="L107" s="20" t="s">
        <v>11</v>
      </c>
      <c r="M107" s="21" t="s">
        <v>12</v>
      </c>
      <c r="N107" s="22" t="s">
        <v>13</v>
      </c>
      <c r="O107" s="21" t="s">
        <v>14</v>
      </c>
      <c r="P107" s="22" t="s">
        <v>15</v>
      </c>
      <c r="Q107" s="23" t="s">
        <v>6</v>
      </c>
      <c r="R107" s="24" t="s">
        <v>7</v>
      </c>
      <c r="S107" s="25" t="s">
        <v>16</v>
      </c>
      <c r="T107" s="26" t="s">
        <v>17</v>
      </c>
      <c r="U107" s="27" t="s">
        <v>18</v>
      </c>
      <c r="V107" s="28" t="s">
        <v>19</v>
      </c>
      <c r="W107" s="155"/>
      <c r="X107" s="157"/>
      <c r="Y107" s="158"/>
    </row>
    <row r="108" spans="1:38" s="2" customFormat="1" ht="38.25" customHeight="1" thickBot="1" x14ac:dyDescent="0.3">
      <c r="A108" s="108">
        <v>1</v>
      </c>
      <c r="B108" s="109"/>
      <c r="C108" s="29">
        <v>2</v>
      </c>
      <c r="D108" s="30">
        <v>3</v>
      </c>
      <c r="E108" s="31">
        <v>4</v>
      </c>
      <c r="F108" s="32">
        <v>5</v>
      </c>
      <c r="G108" s="33">
        <v>6</v>
      </c>
      <c r="H108" s="34">
        <v>7</v>
      </c>
      <c r="I108" s="34">
        <v>8</v>
      </c>
      <c r="J108" s="34">
        <v>9</v>
      </c>
      <c r="K108" s="34">
        <v>10</v>
      </c>
      <c r="L108" s="34">
        <v>11</v>
      </c>
      <c r="M108" s="35">
        <v>12</v>
      </c>
      <c r="N108" s="35">
        <v>13</v>
      </c>
      <c r="O108" s="35">
        <v>14</v>
      </c>
      <c r="P108" s="35">
        <v>15</v>
      </c>
      <c r="Q108" s="36">
        <v>16</v>
      </c>
      <c r="R108" s="36">
        <v>17</v>
      </c>
      <c r="S108" s="36">
        <v>18</v>
      </c>
      <c r="T108" s="36">
        <v>19</v>
      </c>
      <c r="U108" s="36">
        <v>20</v>
      </c>
      <c r="V108" s="36">
        <v>21</v>
      </c>
      <c r="W108" s="37">
        <v>22</v>
      </c>
      <c r="X108" s="37">
        <v>23</v>
      </c>
      <c r="Y108" s="38">
        <v>24</v>
      </c>
    </row>
    <row r="109" spans="1:38" s="2" customFormat="1" ht="108.75" customHeight="1" x14ac:dyDescent="0.25">
      <c r="A109" s="39">
        <v>1</v>
      </c>
      <c r="B109" s="40" t="s">
        <v>45</v>
      </c>
      <c r="C109" s="110">
        <f>L122</f>
        <v>1569384.59</v>
      </c>
      <c r="D109" s="112">
        <f>C109-V122</f>
        <v>766082.25000000012</v>
      </c>
      <c r="E109" s="41"/>
      <c r="F109" s="42"/>
      <c r="G109" s="43"/>
      <c r="H109" s="44"/>
      <c r="I109" s="43"/>
      <c r="J109" s="45"/>
      <c r="K109" s="46">
        <f>G109+I109</f>
        <v>0</v>
      </c>
      <c r="L109" s="47">
        <f>H109+J109</f>
        <v>0</v>
      </c>
      <c r="M109" s="48"/>
      <c r="N109" s="49"/>
      <c r="O109" s="48"/>
      <c r="P109" s="49"/>
      <c r="Q109" s="50"/>
      <c r="R109" s="51"/>
      <c r="S109" s="50"/>
      <c r="T109" s="51"/>
      <c r="U109" s="46">
        <f>Q109+S109</f>
        <v>0</v>
      </c>
      <c r="V109" s="52">
        <f>R109+T109</f>
        <v>0</v>
      </c>
      <c r="W109" s="53">
        <f>IFERROR(R109/H109,0)</f>
        <v>0</v>
      </c>
      <c r="X109" s="54">
        <f>IFERROR((T109+P109)/J109,0)</f>
        <v>0</v>
      </c>
      <c r="Y109" s="55">
        <f>IFERROR((V109+P109)/L109,0)</f>
        <v>0</v>
      </c>
      <c r="Z109" s="56"/>
    </row>
    <row r="110" spans="1:38" s="2" customFormat="1" ht="87" customHeight="1" x14ac:dyDescent="0.25">
      <c r="A110" s="57">
        <v>2</v>
      </c>
      <c r="B110" s="58" t="s">
        <v>20</v>
      </c>
      <c r="C110" s="110"/>
      <c r="D110" s="112"/>
      <c r="E110" s="59"/>
      <c r="F110" s="60"/>
      <c r="G110" s="61"/>
      <c r="H110" s="62"/>
      <c r="I110" s="61"/>
      <c r="J110" s="63"/>
      <c r="K110" s="46">
        <f t="shared" ref="K110:L121" si="18">G110+I110</f>
        <v>0</v>
      </c>
      <c r="L110" s="47">
        <f t="shared" si="18"/>
        <v>0</v>
      </c>
      <c r="M110" s="64"/>
      <c r="N110" s="65"/>
      <c r="O110" s="64"/>
      <c r="P110" s="65"/>
      <c r="Q110" s="66"/>
      <c r="R110" s="67"/>
      <c r="S110" s="66"/>
      <c r="T110" s="67"/>
      <c r="U110" s="46">
        <f t="shared" ref="U110:V121" si="19">Q110+S110</f>
        <v>0</v>
      </c>
      <c r="V110" s="52">
        <f>R110+T110</f>
        <v>0</v>
      </c>
      <c r="W110" s="53">
        <f t="shared" ref="W110:W121" si="20">IFERROR(R110/H110,0)</f>
        <v>0</v>
      </c>
      <c r="X110" s="54">
        <f t="shared" ref="X110:X122" si="21">IFERROR((T110+P110)/J110,0)</f>
        <v>0</v>
      </c>
      <c r="Y110" s="55">
        <f t="shared" ref="Y110:Y122" si="22">IFERROR((V110+P110)/L110,0)</f>
        <v>0</v>
      </c>
      <c r="Z110" s="56"/>
    </row>
    <row r="111" spans="1:38" s="2" customFormat="1" ht="85.5" customHeight="1" x14ac:dyDescent="0.25">
      <c r="A111" s="57">
        <v>3</v>
      </c>
      <c r="B111" s="58" t="s">
        <v>28</v>
      </c>
      <c r="C111" s="110"/>
      <c r="D111" s="112"/>
      <c r="E111" s="59"/>
      <c r="F111" s="60"/>
      <c r="G111" s="61"/>
      <c r="H111" s="62"/>
      <c r="I111" s="61"/>
      <c r="J111" s="63"/>
      <c r="K111" s="46">
        <f t="shared" si="18"/>
        <v>0</v>
      </c>
      <c r="L111" s="47">
        <f t="shared" si="18"/>
        <v>0</v>
      </c>
      <c r="M111" s="64"/>
      <c r="N111" s="65"/>
      <c r="O111" s="64"/>
      <c r="P111" s="65"/>
      <c r="Q111" s="66"/>
      <c r="R111" s="67"/>
      <c r="S111" s="66"/>
      <c r="T111" s="67"/>
      <c r="U111" s="46">
        <f t="shared" si="19"/>
        <v>0</v>
      </c>
      <c r="V111" s="52">
        <f t="shared" si="19"/>
        <v>0</v>
      </c>
      <c r="W111" s="53">
        <f t="shared" si="20"/>
        <v>0</v>
      </c>
      <c r="X111" s="54">
        <f t="shared" si="21"/>
        <v>0</v>
      </c>
      <c r="Y111" s="55">
        <f t="shared" si="22"/>
        <v>0</v>
      </c>
      <c r="Z111" s="56"/>
    </row>
    <row r="112" spans="1:38" s="2" customFormat="1" ht="137.25" customHeight="1" x14ac:dyDescent="0.25">
      <c r="A112" s="57">
        <v>4</v>
      </c>
      <c r="B112" s="58" t="s">
        <v>22</v>
      </c>
      <c r="C112" s="110"/>
      <c r="D112" s="112"/>
      <c r="E112" s="59">
        <v>4</v>
      </c>
      <c r="F112" s="60">
        <v>206860</v>
      </c>
      <c r="G112" s="61">
        <v>4</v>
      </c>
      <c r="H112" s="62">
        <v>206860</v>
      </c>
      <c r="I112" s="61">
        <v>2</v>
      </c>
      <c r="J112" s="63">
        <v>40000</v>
      </c>
      <c r="K112" s="46">
        <f t="shared" si="18"/>
        <v>6</v>
      </c>
      <c r="L112" s="47">
        <f t="shared" si="18"/>
        <v>246860</v>
      </c>
      <c r="M112" s="64">
        <v>1</v>
      </c>
      <c r="N112" s="65">
        <v>19990</v>
      </c>
      <c r="O112" s="64">
        <v>1</v>
      </c>
      <c r="P112" s="65">
        <v>20000</v>
      </c>
      <c r="Q112" s="66">
        <v>3</v>
      </c>
      <c r="R112" s="67">
        <v>186870</v>
      </c>
      <c r="S112" s="66">
        <v>1</v>
      </c>
      <c r="T112" s="67">
        <v>20000</v>
      </c>
      <c r="U112" s="46">
        <f t="shared" si="19"/>
        <v>4</v>
      </c>
      <c r="V112" s="52">
        <f t="shared" si="19"/>
        <v>206870</v>
      </c>
      <c r="W112" s="53">
        <f t="shared" si="20"/>
        <v>0.90336459441167938</v>
      </c>
      <c r="X112" s="54">
        <f t="shared" si="21"/>
        <v>1</v>
      </c>
      <c r="Y112" s="55">
        <f t="shared" si="22"/>
        <v>0.91902292797537066</v>
      </c>
      <c r="Z112" s="56"/>
    </row>
    <row r="113" spans="1:26" s="2" customFormat="1" ht="171.75" customHeight="1" x14ac:dyDescent="0.25">
      <c r="A113" s="57">
        <v>5</v>
      </c>
      <c r="B113" s="58" t="s">
        <v>21</v>
      </c>
      <c r="C113" s="110"/>
      <c r="D113" s="112"/>
      <c r="E113" s="59"/>
      <c r="F113" s="60"/>
      <c r="G113" s="61"/>
      <c r="H113" s="62"/>
      <c r="I113" s="61"/>
      <c r="J113" s="63"/>
      <c r="K113" s="46">
        <f t="shared" si="18"/>
        <v>0</v>
      </c>
      <c r="L113" s="47">
        <f t="shared" si="18"/>
        <v>0</v>
      </c>
      <c r="M113" s="64"/>
      <c r="N113" s="65"/>
      <c r="O113" s="64"/>
      <c r="P113" s="65"/>
      <c r="Q113" s="66"/>
      <c r="R113" s="67"/>
      <c r="S113" s="66"/>
      <c r="T113" s="67"/>
      <c r="U113" s="46">
        <f t="shared" si="19"/>
        <v>0</v>
      </c>
      <c r="V113" s="52">
        <f t="shared" si="19"/>
        <v>0</v>
      </c>
      <c r="W113" s="53">
        <f t="shared" si="20"/>
        <v>0</v>
      </c>
      <c r="X113" s="54">
        <f t="shared" si="21"/>
        <v>0</v>
      </c>
      <c r="Y113" s="55">
        <f t="shared" si="22"/>
        <v>0</v>
      </c>
      <c r="Z113" s="56"/>
    </row>
    <row r="114" spans="1:26" s="2" customFormat="1" ht="116.25" customHeight="1" x14ac:dyDescent="0.25">
      <c r="A114" s="57">
        <v>6</v>
      </c>
      <c r="B114" s="58" t="s">
        <v>23</v>
      </c>
      <c r="C114" s="110"/>
      <c r="D114" s="112"/>
      <c r="E114" s="59">
        <v>15</v>
      </c>
      <c r="F114" s="60">
        <v>458015.35</v>
      </c>
      <c r="G114" s="61">
        <v>10</v>
      </c>
      <c r="H114" s="62">
        <v>278577.58</v>
      </c>
      <c r="I114" s="61">
        <v>10</v>
      </c>
      <c r="J114" s="63">
        <v>299914.98</v>
      </c>
      <c r="K114" s="46">
        <f t="shared" si="18"/>
        <v>20</v>
      </c>
      <c r="L114" s="47">
        <f t="shared" si="18"/>
        <v>578492.56000000006</v>
      </c>
      <c r="M114" s="64">
        <v>5</v>
      </c>
      <c r="N114" s="65">
        <v>203289.02</v>
      </c>
      <c r="O114" s="64">
        <v>5</v>
      </c>
      <c r="P114" s="65">
        <v>170000</v>
      </c>
      <c r="Q114" s="66">
        <v>5</v>
      </c>
      <c r="R114" s="67">
        <v>75288.56</v>
      </c>
      <c r="S114" s="66">
        <v>5</v>
      </c>
      <c r="T114" s="67">
        <v>129914.98</v>
      </c>
      <c r="U114" s="46">
        <f t="shared" si="19"/>
        <v>10</v>
      </c>
      <c r="V114" s="52">
        <f t="shared" si="19"/>
        <v>205203.53999999998</v>
      </c>
      <c r="W114" s="53">
        <f t="shared" si="20"/>
        <v>0.27026065773132207</v>
      </c>
      <c r="X114" s="54">
        <f t="shared" si="21"/>
        <v>1</v>
      </c>
      <c r="Y114" s="55">
        <f t="shared" si="22"/>
        <v>0.64858835868174336</v>
      </c>
      <c r="Z114" s="56"/>
    </row>
    <row r="115" spans="1:26" s="2" customFormat="1" ht="65.25" customHeight="1" x14ac:dyDescent="0.25">
      <c r="A115" s="57">
        <v>7</v>
      </c>
      <c r="B115" s="58" t="s">
        <v>30</v>
      </c>
      <c r="C115" s="110"/>
      <c r="D115" s="112"/>
      <c r="E115" s="59"/>
      <c r="F115" s="60"/>
      <c r="G115" s="61"/>
      <c r="H115" s="62"/>
      <c r="I115" s="61"/>
      <c r="J115" s="63"/>
      <c r="K115" s="46">
        <f t="shared" si="18"/>
        <v>0</v>
      </c>
      <c r="L115" s="47">
        <f t="shared" si="18"/>
        <v>0</v>
      </c>
      <c r="M115" s="64"/>
      <c r="N115" s="65"/>
      <c r="O115" s="64"/>
      <c r="P115" s="65"/>
      <c r="Q115" s="66"/>
      <c r="R115" s="67"/>
      <c r="S115" s="66"/>
      <c r="T115" s="67"/>
      <c r="U115" s="46">
        <f t="shared" si="19"/>
        <v>0</v>
      </c>
      <c r="V115" s="52">
        <f t="shared" si="19"/>
        <v>0</v>
      </c>
      <c r="W115" s="53">
        <f t="shared" si="20"/>
        <v>0</v>
      </c>
      <c r="X115" s="54">
        <f t="shared" si="21"/>
        <v>0</v>
      </c>
      <c r="Y115" s="55">
        <f t="shared" si="22"/>
        <v>0</v>
      </c>
      <c r="Z115" s="56"/>
    </row>
    <row r="116" spans="1:26" s="2" customFormat="1" ht="59.25" customHeight="1" x14ac:dyDescent="0.25">
      <c r="A116" s="57">
        <v>8</v>
      </c>
      <c r="B116" s="58" t="s">
        <v>46</v>
      </c>
      <c r="C116" s="110"/>
      <c r="D116" s="112"/>
      <c r="E116" s="59"/>
      <c r="F116" s="60"/>
      <c r="G116" s="61"/>
      <c r="H116" s="62"/>
      <c r="I116" s="61">
        <v>8</v>
      </c>
      <c r="J116" s="63">
        <v>105031.05</v>
      </c>
      <c r="K116" s="46">
        <f t="shared" si="18"/>
        <v>8</v>
      </c>
      <c r="L116" s="47">
        <f t="shared" si="18"/>
        <v>105031.05</v>
      </c>
      <c r="M116" s="64"/>
      <c r="N116" s="65"/>
      <c r="O116" s="64">
        <v>4</v>
      </c>
      <c r="P116" s="65">
        <v>50000</v>
      </c>
      <c r="Q116" s="66"/>
      <c r="R116" s="67"/>
      <c r="S116" s="66">
        <v>4</v>
      </c>
      <c r="T116" s="67">
        <v>55031.05</v>
      </c>
      <c r="U116" s="46">
        <f t="shared" si="19"/>
        <v>4</v>
      </c>
      <c r="V116" s="52">
        <f t="shared" si="19"/>
        <v>55031.05</v>
      </c>
      <c r="W116" s="53">
        <f t="shared" si="20"/>
        <v>0</v>
      </c>
      <c r="X116" s="54">
        <f t="shared" si="21"/>
        <v>1</v>
      </c>
      <c r="Y116" s="55">
        <f t="shared" si="22"/>
        <v>1</v>
      </c>
      <c r="Z116" s="56"/>
    </row>
    <row r="117" spans="1:26" s="2" customFormat="1" ht="71.25" customHeight="1" x14ac:dyDescent="0.25">
      <c r="A117" s="57">
        <v>9</v>
      </c>
      <c r="B117" s="58" t="s">
        <v>24</v>
      </c>
      <c r="C117" s="110"/>
      <c r="D117" s="112"/>
      <c r="E117" s="59">
        <v>14</v>
      </c>
      <c r="F117" s="60">
        <v>228738.97</v>
      </c>
      <c r="G117" s="61">
        <v>13</v>
      </c>
      <c r="H117" s="62">
        <v>211700.23</v>
      </c>
      <c r="I117" s="61">
        <v>7</v>
      </c>
      <c r="J117" s="63">
        <v>176933.08</v>
      </c>
      <c r="K117" s="46">
        <f t="shared" si="18"/>
        <v>20</v>
      </c>
      <c r="L117" s="47">
        <f t="shared" si="18"/>
        <v>388633.31</v>
      </c>
      <c r="M117" s="64">
        <v>5</v>
      </c>
      <c r="N117" s="65">
        <v>77734.7</v>
      </c>
      <c r="O117" s="64">
        <v>2</v>
      </c>
      <c r="P117" s="65">
        <v>80000</v>
      </c>
      <c r="Q117" s="66">
        <v>8</v>
      </c>
      <c r="R117" s="67">
        <v>133965.53</v>
      </c>
      <c r="S117" s="66">
        <v>5</v>
      </c>
      <c r="T117" s="67">
        <v>96933.08</v>
      </c>
      <c r="U117" s="46">
        <f t="shared" si="19"/>
        <v>13</v>
      </c>
      <c r="V117" s="52">
        <f t="shared" si="19"/>
        <v>230898.61</v>
      </c>
      <c r="W117" s="53">
        <f t="shared" si="20"/>
        <v>0.6328076733785315</v>
      </c>
      <c r="X117" s="54">
        <f t="shared" si="21"/>
        <v>1.0000000000000002</v>
      </c>
      <c r="Y117" s="55">
        <f t="shared" si="22"/>
        <v>0.79997931726438987</v>
      </c>
      <c r="Z117" s="56"/>
    </row>
    <row r="118" spans="1:26" s="2" customFormat="1" ht="92.25" customHeight="1" x14ac:dyDescent="0.25">
      <c r="A118" s="57">
        <v>10</v>
      </c>
      <c r="B118" s="58" t="s">
        <v>25</v>
      </c>
      <c r="C118" s="110"/>
      <c r="D118" s="112"/>
      <c r="E118" s="59">
        <v>4</v>
      </c>
      <c r="F118" s="60">
        <v>54639</v>
      </c>
      <c r="G118" s="61">
        <v>4</v>
      </c>
      <c r="H118" s="62">
        <v>54090.37</v>
      </c>
      <c r="I118" s="61">
        <v>2</v>
      </c>
      <c r="J118" s="63">
        <v>19978.5</v>
      </c>
      <c r="K118" s="46">
        <f t="shared" si="18"/>
        <v>6</v>
      </c>
      <c r="L118" s="47">
        <f t="shared" si="18"/>
        <v>74068.87</v>
      </c>
      <c r="M118" s="64">
        <v>2</v>
      </c>
      <c r="N118" s="65">
        <v>35740.6</v>
      </c>
      <c r="O118" s="64">
        <v>1</v>
      </c>
      <c r="P118" s="65">
        <v>10000</v>
      </c>
      <c r="Q118" s="66">
        <v>2</v>
      </c>
      <c r="R118" s="67">
        <v>18349.77</v>
      </c>
      <c r="S118" s="66">
        <v>1</v>
      </c>
      <c r="T118" s="67">
        <v>9978.5</v>
      </c>
      <c r="U118" s="46">
        <f t="shared" si="19"/>
        <v>3</v>
      </c>
      <c r="V118" s="52">
        <f t="shared" si="19"/>
        <v>28328.27</v>
      </c>
      <c r="W118" s="53">
        <f t="shared" si="20"/>
        <v>0.33924282640329506</v>
      </c>
      <c r="X118" s="54">
        <f t="shared" si="21"/>
        <v>1</v>
      </c>
      <c r="Y118" s="55">
        <f t="shared" si="22"/>
        <v>0.51746799971432</v>
      </c>
      <c r="Z118" s="56"/>
    </row>
    <row r="119" spans="1:26" s="2" customFormat="1" ht="153.75" customHeight="1" x14ac:dyDescent="0.25">
      <c r="A119" s="57">
        <v>11</v>
      </c>
      <c r="B119" s="58" t="s">
        <v>26</v>
      </c>
      <c r="C119" s="110"/>
      <c r="D119" s="112"/>
      <c r="E119" s="59">
        <v>5</v>
      </c>
      <c r="F119" s="60">
        <v>75307</v>
      </c>
      <c r="G119" s="61">
        <v>4</v>
      </c>
      <c r="H119" s="62">
        <v>50069.5</v>
      </c>
      <c r="I119" s="61">
        <v>1</v>
      </c>
      <c r="J119" s="63">
        <v>10000</v>
      </c>
      <c r="K119" s="46">
        <f t="shared" si="18"/>
        <v>5</v>
      </c>
      <c r="L119" s="47">
        <f t="shared" si="18"/>
        <v>60069.5</v>
      </c>
      <c r="M119" s="64">
        <v>3</v>
      </c>
      <c r="N119" s="65">
        <v>28307</v>
      </c>
      <c r="O119" s="64">
        <v>0</v>
      </c>
      <c r="P119" s="65">
        <v>0</v>
      </c>
      <c r="Q119" s="66">
        <v>1</v>
      </c>
      <c r="R119" s="67">
        <v>21762.5</v>
      </c>
      <c r="S119" s="66">
        <v>1</v>
      </c>
      <c r="T119" s="67">
        <v>10000</v>
      </c>
      <c r="U119" s="46">
        <f t="shared" si="19"/>
        <v>2</v>
      </c>
      <c r="V119" s="52">
        <f t="shared" si="19"/>
        <v>31762.5</v>
      </c>
      <c r="W119" s="53">
        <f t="shared" si="20"/>
        <v>0.43464584227923186</v>
      </c>
      <c r="X119" s="54">
        <f t="shared" si="21"/>
        <v>1</v>
      </c>
      <c r="Y119" s="55">
        <f t="shared" si="22"/>
        <v>0.5287625167514296</v>
      </c>
      <c r="Z119" s="56"/>
    </row>
    <row r="120" spans="1:26" s="2" customFormat="1" ht="87" customHeight="1" x14ac:dyDescent="0.25">
      <c r="A120" s="57">
        <v>12</v>
      </c>
      <c r="B120" s="58" t="s">
        <v>29</v>
      </c>
      <c r="C120" s="110"/>
      <c r="D120" s="112"/>
      <c r="E120" s="59">
        <v>1</v>
      </c>
      <c r="F120" s="60">
        <v>22651</v>
      </c>
      <c r="G120" s="61">
        <v>0</v>
      </c>
      <c r="H120" s="62">
        <v>0</v>
      </c>
      <c r="I120" s="61">
        <v>3</v>
      </c>
      <c r="J120" s="63">
        <v>16980.3</v>
      </c>
      <c r="K120" s="46">
        <f t="shared" si="18"/>
        <v>3</v>
      </c>
      <c r="L120" s="47">
        <f t="shared" si="18"/>
        <v>16980.3</v>
      </c>
      <c r="M120" s="64">
        <v>0</v>
      </c>
      <c r="N120" s="65">
        <v>0</v>
      </c>
      <c r="O120" s="64">
        <v>2</v>
      </c>
      <c r="P120" s="65">
        <v>15000</v>
      </c>
      <c r="Q120" s="66">
        <v>0</v>
      </c>
      <c r="R120" s="67">
        <v>0</v>
      </c>
      <c r="S120" s="66">
        <v>1</v>
      </c>
      <c r="T120" s="67">
        <v>1980.3</v>
      </c>
      <c r="U120" s="46">
        <f t="shared" si="19"/>
        <v>1</v>
      </c>
      <c r="V120" s="52">
        <f t="shared" si="19"/>
        <v>1980.3</v>
      </c>
      <c r="W120" s="53">
        <f t="shared" si="20"/>
        <v>0</v>
      </c>
      <c r="X120" s="54">
        <f t="shared" si="21"/>
        <v>1</v>
      </c>
      <c r="Y120" s="55">
        <f t="shared" si="22"/>
        <v>1</v>
      </c>
      <c r="Z120" s="56"/>
    </row>
    <row r="121" spans="1:26" s="2" customFormat="1" ht="62.25" customHeight="1" thickBot="1" x14ac:dyDescent="0.3">
      <c r="A121" s="68">
        <v>13</v>
      </c>
      <c r="B121" s="69" t="s">
        <v>27</v>
      </c>
      <c r="C121" s="111"/>
      <c r="D121" s="113"/>
      <c r="E121" s="70">
        <v>5</v>
      </c>
      <c r="F121" s="71">
        <v>56512.4</v>
      </c>
      <c r="G121" s="72">
        <v>5</v>
      </c>
      <c r="H121" s="73">
        <v>56512.4</v>
      </c>
      <c r="I121" s="72">
        <v>2</v>
      </c>
      <c r="J121" s="74">
        <v>42736.6</v>
      </c>
      <c r="K121" s="75">
        <f t="shared" si="18"/>
        <v>7</v>
      </c>
      <c r="L121" s="76">
        <f t="shared" si="18"/>
        <v>99249</v>
      </c>
      <c r="M121" s="77">
        <v>2</v>
      </c>
      <c r="N121" s="78">
        <v>31020.93</v>
      </c>
      <c r="O121" s="77">
        <v>1</v>
      </c>
      <c r="P121" s="78">
        <v>25000</v>
      </c>
      <c r="Q121" s="79">
        <v>3</v>
      </c>
      <c r="R121" s="80">
        <v>25491.469999999998</v>
      </c>
      <c r="S121" s="79">
        <v>1</v>
      </c>
      <c r="T121" s="80">
        <v>17736.599999999999</v>
      </c>
      <c r="U121" s="46">
        <f t="shared" si="19"/>
        <v>4</v>
      </c>
      <c r="V121" s="52">
        <f t="shared" si="19"/>
        <v>43228.069999999992</v>
      </c>
      <c r="W121" s="53">
        <f t="shared" si="20"/>
        <v>0.45107746264536625</v>
      </c>
      <c r="X121" s="54">
        <f t="shared" si="21"/>
        <v>1</v>
      </c>
      <c r="Y121" s="55">
        <f t="shared" si="22"/>
        <v>0.68744339993350057</v>
      </c>
      <c r="Z121" s="56"/>
    </row>
    <row r="122" spans="1:26" s="2" customFormat="1" ht="29.25" customHeight="1" thickBot="1" x14ac:dyDescent="0.3">
      <c r="A122" s="114" t="s">
        <v>47</v>
      </c>
      <c r="B122" s="115"/>
      <c r="C122" s="81">
        <f>C109</f>
        <v>1569384.59</v>
      </c>
      <c r="D122" s="81">
        <f>D109</f>
        <v>766082.25000000012</v>
      </c>
      <c r="E122" s="82">
        <f>SUM(E109:E121)</f>
        <v>48</v>
      </c>
      <c r="F122" s="83">
        <f>SUM(F109:F121)</f>
        <v>1102723.72</v>
      </c>
      <c r="G122" s="82">
        <f>SUM(G109:G121)</f>
        <v>40</v>
      </c>
      <c r="H122" s="83">
        <f>SUM(H109:H121)</f>
        <v>857810.08000000007</v>
      </c>
      <c r="I122" s="82">
        <f t="shared" ref="I122:V122" si="23">SUM(I109:I121)</f>
        <v>35</v>
      </c>
      <c r="J122" s="83">
        <f t="shared" si="23"/>
        <v>711574.51</v>
      </c>
      <c r="K122" s="82">
        <f t="shared" si="23"/>
        <v>75</v>
      </c>
      <c r="L122" s="83">
        <f t="shared" si="23"/>
        <v>1569384.59</v>
      </c>
      <c r="M122" s="82">
        <f t="shared" si="23"/>
        <v>18</v>
      </c>
      <c r="N122" s="84">
        <f t="shared" si="23"/>
        <v>396082.24999999994</v>
      </c>
      <c r="O122" s="85">
        <f t="shared" si="23"/>
        <v>16</v>
      </c>
      <c r="P122" s="86">
        <f t="shared" si="23"/>
        <v>370000</v>
      </c>
      <c r="Q122" s="85">
        <f t="shared" si="23"/>
        <v>22</v>
      </c>
      <c r="R122" s="87">
        <f t="shared" si="23"/>
        <v>461727.82999999996</v>
      </c>
      <c r="S122" s="85">
        <f t="shared" si="23"/>
        <v>19</v>
      </c>
      <c r="T122" s="87">
        <f t="shared" si="23"/>
        <v>341574.50999999995</v>
      </c>
      <c r="U122" s="85">
        <f t="shared" si="23"/>
        <v>41</v>
      </c>
      <c r="V122" s="87">
        <f t="shared" si="23"/>
        <v>803302.34</v>
      </c>
      <c r="W122" s="88">
        <f>IFERROR(R122/H122,0)</f>
        <v>0.5382634696948303</v>
      </c>
      <c r="X122" s="89">
        <f t="shared" si="21"/>
        <v>1</v>
      </c>
      <c r="Y122" s="89">
        <f t="shared" si="22"/>
        <v>0.74761938372288961</v>
      </c>
    </row>
    <row r="123" spans="1:26" s="2" customFormat="1" ht="29.25" customHeight="1" thickBot="1" x14ac:dyDescent="0.45">
      <c r="A123" s="90"/>
      <c r="B123" s="90"/>
      <c r="C123" s="91"/>
      <c r="D123" s="91"/>
      <c r="E123" s="92"/>
      <c r="F123" s="91"/>
      <c r="G123" s="92"/>
      <c r="H123" s="93"/>
      <c r="I123" s="94"/>
      <c r="J123" s="93"/>
      <c r="K123" s="95"/>
      <c r="L123" s="93"/>
      <c r="M123" s="94"/>
      <c r="N123" s="93"/>
      <c r="O123" s="94"/>
      <c r="P123" s="93"/>
      <c r="Q123" s="94"/>
      <c r="R123" s="93"/>
      <c r="S123" s="94"/>
      <c r="T123" s="96" t="s">
        <v>48</v>
      </c>
      <c r="U123" s="97">
        <v>4.25</v>
      </c>
      <c r="V123" s="98">
        <f>V122/U123</f>
        <v>189012.31529411764</v>
      </c>
      <c r="W123" s="99"/>
      <c r="X123" s="99"/>
      <c r="Y123" s="100"/>
    </row>
    <row r="124" spans="1:26" s="2" customFormat="1" ht="15.75" thickTop="1" x14ac:dyDescent="0.25">
      <c r="A124" s="116" t="s">
        <v>49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8"/>
      <c r="P124" s="106"/>
      <c r="U124" s="7"/>
    </row>
    <row r="125" spans="1:26" s="2" customFormat="1" ht="18.75" x14ac:dyDescent="0.3">
      <c r="A125" s="119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1"/>
      <c r="P125" s="106"/>
      <c r="T125" s="101"/>
      <c r="U125" s="7"/>
    </row>
    <row r="126" spans="1:26" s="2" customFormat="1" ht="15.75" x14ac:dyDescent="0.25">
      <c r="A126" s="119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1"/>
      <c r="P126" s="106"/>
      <c r="S126" s="102"/>
      <c r="T126" s="103"/>
      <c r="U126" s="7"/>
    </row>
    <row r="127" spans="1:26" s="2" customFormat="1" ht="15.75" x14ac:dyDescent="0.25">
      <c r="A127" s="119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1"/>
      <c r="P127" s="106"/>
      <c r="S127" s="102"/>
      <c r="T127" s="104"/>
      <c r="U127" s="7"/>
    </row>
    <row r="128" spans="1:26" s="2" customFormat="1" ht="15.75" x14ac:dyDescent="0.25">
      <c r="A128" s="119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1"/>
      <c r="P128" s="106"/>
      <c r="S128" s="102"/>
      <c r="T128" s="104"/>
      <c r="U128" s="7"/>
    </row>
    <row r="129" spans="1:38" s="2" customFormat="1" ht="15.75" x14ac:dyDescent="0.25">
      <c r="A129" s="119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1"/>
      <c r="P129" s="106"/>
      <c r="S129" s="102"/>
      <c r="T129" s="104"/>
      <c r="U129" s="7"/>
    </row>
    <row r="130" spans="1:38" s="2" customFormat="1" ht="15.75" x14ac:dyDescent="0.25">
      <c r="A130" s="119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1"/>
      <c r="P130" s="106"/>
      <c r="S130" s="102"/>
      <c r="T130" s="105"/>
      <c r="U130" s="7"/>
    </row>
    <row r="131" spans="1:38" s="2" customFormat="1" x14ac:dyDescent="0.25">
      <c r="A131" s="119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1"/>
      <c r="P131" s="106"/>
      <c r="U131" s="7"/>
    </row>
    <row r="132" spans="1:38" s="2" customFormat="1" ht="15.75" thickBot="1" x14ac:dyDescent="0.3">
      <c r="A132" s="122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4"/>
      <c r="P132" s="106"/>
      <c r="U132" s="7"/>
    </row>
    <row r="133" spans="1:38" s="2" customFormat="1" ht="15.75" thickTop="1" x14ac:dyDescent="0.25">
      <c r="E133" s="1"/>
      <c r="F133" s="1"/>
      <c r="K133" s="7"/>
      <c r="U133" s="7"/>
    </row>
    <row r="136" spans="1:38" s="2" customFormat="1" ht="26.25" x14ac:dyDescent="0.4">
      <c r="A136" s="12"/>
      <c r="B136" s="13" t="s">
        <v>53</v>
      </c>
      <c r="C136" s="14"/>
      <c r="D136" s="14"/>
      <c r="E136" s="15"/>
      <c r="F136" s="16"/>
      <c r="G136" s="14"/>
      <c r="H136" s="17"/>
      <c r="I136" s="18"/>
      <c r="J136" s="17"/>
      <c r="K136" s="18"/>
      <c r="L136" s="17"/>
      <c r="M136" s="18"/>
      <c r="N136" s="17"/>
      <c r="O136" s="14"/>
      <c r="P136" s="17"/>
      <c r="Q136" s="14"/>
      <c r="R136" s="17"/>
      <c r="S136" s="18"/>
      <c r="T136" s="17"/>
      <c r="U136" s="14"/>
      <c r="V136" s="17"/>
      <c r="W136" s="17"/>
      <c r="X136" s="18"/>
      <c r="Y136" s="17"/>
      <c r="Z136" s="17"/>
      <c r="AA136" s="18"/>
      <c r="AB136" s="14"/>
      <c r="AC136" s="14"/>
      <c r="AD136" s="14"/>
      <c r="AE136" s="14"/>
      <c r="AF136" s="14"/>
      <c r="AG136" s="18"/>
      <c r="AH136" s="14"/>
      <c r="AI136" s="14"/>
      <c r="AJ136" s="14"/>
      <c r="AK136" s="14"/>
      <c r="AL136" s="14"/>
    </row>
    <row r="137" spans="1:38" ht="15.75" thickBot="1" x14ac:dyDescent="0.3"/>
    <row r="138" spans="1:38" s="2" customFormat="1" ht="52.5" customHeight="1" thickBot="1" x14ac:dyDescent="0.3">
      <c r="A138" s="125" t="s">
        <v>3</v>
      </c>
      <c r="B138" s="126"/>
      <c r="C138" s="129" t="s">
        <v>32</v>
      </c>
      <c r="D138" s="130"/>
      <c r="E138" s="131" t="s">
        <v>0</v>
      </c>
      <c r="F138" s="132"/>
      <c r="G138" s="133" t="s">
        <v>1</v>
      </c>
      <c r="H138" s="133"/>
      <c r="I138" s="133"/>
      <c r="J138" s="133"/>
      <c r="K138" s="133"/>
      <c r="L138" s="134"/>
      <c r="M138" s="135" t="s">
        <v>33</v>
      </c>
      <c r="N138" s="136"/>
      <c r="O138" s="136"/>
      <c r="P138" s="137"/>
      <c r="Q138" s="138" t="s">
        <v>34</v>
      </c>
      <c r="R138" s="139"/>
      <c r="S138" s="139"/>
      <c r="T138" s="139"/>
      <c r="U138" s="139"/>
      <c r="V138" s="140"/>
      <c r="W138" s="141" t="s">
        <v>35</v>
      </c>
      <c r="X138" s="142"/>
      <c r="Y138" s="143"/>
    </row>
    <row r="139" spans="1:38" s="2" customFormat="1" ht="52.5" customHeight="1" thickBot="1" x14ac:dyDescent="0.3">
      <c r="A139" s="127"/>
      <c r="B139" s="128"/>
      <c r="C139" s="144" t="s">
        <v>36</v>
      </c>
      <c r="D139" s="146" t="s">
        <v>37</v>
      </c>
      <c r="E139" s="148" t="s">
        <v>4</v>
      </c>
      <c r="F139" s="148" t="s">
        <v>5</v>
      </c>
      <c r="G139" s="150" t="s">
        <v>6</v>
      </c>
      <c r="H139" s="152" t="s">
        <v>7</v>
      </c>
      <c r="I139" s="152" t="s">
        <v>8</v>
      </c>
      <c r="J139" s="159" t="s">
        <v>9</v>
      </c>
      <c r="K139" s="161" t="s">
        <v>2</v>
      </c>
      <c r="L139" s="162"/>
      <c r="M139" s="163" t="s">
        <v>38</v>
      </c>
      <c r="N139" s="164"/>
      <c r="O139" s="163" t="s">
        <v>39</v>
      </c>
      <c r="P139" s="164"/>
      <c r="Q139" s="165" t="s">
        <v>40</v>
      </c>
      <c r="R139" s="166"/>
      <c r="S139" s="139" t="s">
        <v>41</v>
      </c>
      <c r="T139" s="140"/>
      <c r="U139" s="138" t="s">
        <v>2</v>
      </c>
      <c r="V139" s="140"/>
      <c r="W139" s="154" t="s">
        <v>42</v>
      </c>
      <c r="X139" s="156" t="s">
        <v>43</v>
      </c>
      <c r="Y139" s="143" t="s">
        <v>44</v>
      </c>
    </row>
    <row r="140" spans="1:38" s="2" customFormat="1" ht="139.5" customHeight="1" thickBot="1" x14ac:dyDescent="0.3">
      <c r="A140" s="127"/>
      <c r="B140" s="128"/>
      <c r="C140" s="145"/>
      <c r="D140" s="147"/>
      <c r="E140" s="149"/>
      <c r="F140" s="149"/>
      <c r="G140" s="151"/>
      <c r="H140" s="153"/>
      <c r="I140" s="153"/>
      <c r="J140" s="160"/>
      <c r="K140" s="19" t="s">
        <v>10</v>
      </c>
      <c r="L140" s="20" t="s">
        <v>11</v>
      </c>
      <c r="M140" s="21" t="s">
        <v>12</v>
      </c>
      <c r="N140" s="22" t="s">
        <v>13</v>
      </c>
      <c r="O140" s="21" t="s">
        <v>14</v>
      </c>
      <c r="P140" s="22" t="s">
        <v>15</v>
      </c>
      <c r="Q140" s="23" t="s">
        <v>6</v>
      </c>
      <c r="R140" s="24" t="s">
        <v>7</v>
      </c>
      <c r="S140" s="25" t="s">
        <v>16</v>
      </c>
      <c r="T140" s="26" t="s">
        <v>17</v>
      </c>
      <c r="U140" s="27" t="s">
        <v>18</v>
      </c>
      <c r="V140" s="28" t="s">
        <v>19</v>
      </c>
      <c r="W140" s="155"/>
      <c r="X140" s="157"/>
      <c r="Y140" s="158"/>
    </row>
    <row r="141" spans="1:38" s="2" customFormat="1" ht="38.25" customHeight="1" thickBot="1" x14ac:dyDescent="0.3">
      <c r="A141" s="108">
        <v>1</v>
      </c>
      <c r="B141" s="109"/>
      <c r="C141" s="29">
        <v>2</v>
      </c>
      <c r="D141" s="30">
        <v>3</v>
      </c>
      <c r="E141" s="31">
        <v>4</v>
      </c>
      <c r="F141" s="32">
        <v>5</v>
      </c>
      <c r="G141" s="33">
        <v>6</v>
      </c>
      <c r="H141" s="34">
        <v>7</v>
      </c>
      <c r="I141" s="34">
        <v>8</v>
      </c>
      <c r="J141" s="34">
        <v>9</v>
      </c>
      <c r="K141" s="34">
        <v>10</v>
      </c>
      <c r="L141" s="34">
        <v>11</v>
      </c>
      <c r="M141" s="35">
        <v>12</v>
      </c>
      <c r="N141" s="35">
        <v>13</v>
      </c>
      <c r="O141" s="35">
        <v>14</v>
      </c>
      <c r="P141" s="35">
        <v>15</v>
      </c>
      <c r="Q141" s="36">
        <v>16</v>
      </c>
      <c r="R141" s="36">
        <v>17</v>
      </c>
      <c r="S141" s="36">
        <v>18</v>
      </c>
      <c r="T141" s="36">
        <v>19</v>
      </c>
      <c r="U141" s="36">
        <v>20</v>
      </c>
      <c r="V141" s="36">
        <v>21</v>
      </c>
      <c r="W141" s="37">
        <v>22</v>
      </c>
      <c r="X141" s="37">
        <v>23</v>
      </c>
      <c r="Y141" s="38">
        <v>24</v>
      </c>
    </row>
    <row r="142" spans="1:38" s="2" customFormat="1" ht="108.75" customHeight="1" x14ac:dyDescent="0.25">
      <c r="A142" s="39">
        <v>1</v>
      </c>
      <c r="B142" s="40" t="s">
        <v>45</v>
      </c>
      <c r="C142" s="110">
        <f>L155</f>
        <v>2094413.0499999998</v>
      </c>
      <c r="D142" s="112">
        <f>C142-V155</f>
        <v>1403858.93</v>
      </c>
      <c r="E142" s="41"/>
      <c r="F142" s="42"/>
      <c r="G142" s="43"/>
      <c r="H142" s="44"/>
      <c r="I142" s="43"/>
      <c r="J142" s="45"/>
      <c r="K142" s="46">
        <f>G142+I142</f>
        <v>0</v>
      </c>
      <c r="L142" s="47">
        <f>H142+J142</f>
        <v>0</v>
      </c>
      <c r="M142" s="48"/>
      <c r="N142" s="49"/>
      <c r="O142" s="48"/>
      <c r="P142" s="49"/>
      <c r="Q142" s="50"/>
      <c r="R142" s="51"/>
      <c r="S142" s="50"/>
      <c r="T142" s="51"/>
      <c r="U142" s="46">
        <f>Q142+S142</f>
        <v>0</v>
      </c>
      <c r="V142" s="52">
        <f>R142+T142</f>
        <v>0</v>
      </c>
      <c r="W142" s="53">
        <f>IFERROR(R142/H142,0)</f>
        <v>0</v>
      </c>
      <c r="X142" s="54">
        <f>IFERROR((T142+P142)/J142,0)</f>
        <v>0</v>
      </c>
      <c r="Y142" s="55">
        <f>IFERROR((V142+P142)/L142,0)</f>
        <v>0</v>
      </c>
      <c r="Z142" s="56"/>
    </row>
    <row r="143" spans="1:38" s="2" customFormat="1" ht="87" customHeight="1" x14ac:dyDescent="0.25">
      <c r="A143" s="57">
        <v>2</v>
      </c>
      <c r="B143" s="58" t="s">
        <v>20</v>
      </c>
      <c r="C143" s="110"/>
      <c r="D143" s="112"/>
      <c r="E143" s="59"/>
      <c r="F143" s="60"/>
      <c r="G143" s="61"/>
      <c r="H143" s="62"/>
      <c r="I143" s="61"/>
      <c r="J143" s="63"/>
      <c r="K143" s="46">
        <f t="shared" ref="K143:L154" si="24">G143+I143</f>
        <v>0</v>
      </c>
      <c r="L143" s="47">
        <f t="shared" si="24"/>
        <v>0</v>
      </c>
      <c r="M143" s="64"/>
      <c r="N143" s="65"/>
      <c r="O143" s="64"/>
      <c r="P143" s="65"/>
      <c r="Q143" s="66"/>
      <c r="R143" s="67"/>
      <c r="S143" s="66"/>
      <c r="T143" s="67"/>
      <c r="U143" s="46">
        <f t="shared" ref="U143:V154" si="25">Q143+S143</f>
        <v>0</v>
      </c>
      <c r="V143" s="52">
        <f>R143+T143</f>
        <v>0</v>
      </c>
      <c r="W143" s="53">
        <f t="shared" ref="W143:W154" si="26">IFERROR(R143/H143,0)</f>
        <v>0</v>
      </c>
      <c r="X143" s="54">
        <f t="shared" ref="X143:X155" si="27">IFERROR((T143+P143)/J143,0)</f>
        <v>0</v>
      </c>
      <c r="Y143" s="55">
        <f t="shared" ref="Y143:Y155" si="28">IFERROR((V143+P143)/L143,0)</f>
        <v>0</v>
      </c>
      <c r="Z143" s="56"/>
    </row>
    <row r="144" spans="1:38" s="2" customFormat="1" ht="85.5" customHeight="1" x14ac:dyDescent="0.25">
      <c r="A144" s="57">
        <v>3</v>
      </c>
      <c r="B144" s="58" t="s">
        <v>28</v>
      </c>
      <c r="C144" s="110"/>
      <c r="D144" s="112"/>
      <c r="E144" s="59"/>
      <c r="F144" s="60"/>
      <c r="G144" s="61"/>
      <c r="H144" s="62"/>
      <c r="I144" s="61"/>
      <c r="J144" s="63"/>
      <c r="K144" s="46">
        <f t="shared" si="24"/>
        <v>0</v>
      </c>
      <c r="L144" s="47">
        <f t="shared" si="24"/>
        <v>0</v>
      </c>
      <c r="M144" s="64"/>
      <c r="N144" s="65"/>
      <c r="O144" s="64"/>
      <c r="P144" s="65"/>
      <c r="Q144" s="66"/>
      <c r="R144" s="67"/>
      <c r="S144" s="66"/>
      <c r="T144" s="67"/>
      <c r="U144" s="46">
        <f t="shared" si="25"/>
        <v>0</v>
      </c>
      <c r="V144" s="52">
        <f t="shared" si="25"/>
        <v>0</v>
      </c>
      <c r="W144" s="53">
        <f t="shared" si="26"/>
        <v>0</v>
      </c>
      <c r="X144" s="54">
        <f t="shared" si="27"/>
        <v>0</v>
      </c>
      <c r="Y144" s="55">
        <f t="shared" si="28"/>
        <v>0</v>
      </c>
      <c r="Z144" s="56"/>
    </row>
    <row r="145" spans="1:26" s="2" customFormat="1" ht="137.25" customHeight="1" x14ac:dyDescent="0.25">
      <c r="A145" s="57">
        <v>4</v>
      </c>
      <c r="B145" s="58" t="s">
        <v>22</v>
      </c>
      <c r="C145" s="110"/>
      <c r="D145" s="112"/>
      <c r="E145" s="59">
        <v>2</v>
      </c>
      <c r="F145" s="60">
        <v>78990</v>
      </c>
      <c r="G145" s="61">
        <v>2</v>
      </c>
      <c r="H145" s="62">
        <v>78990</v>
      </c>
      <c r="I145" s="61">
        <v>2</v>
      </c>
      <c r="J145" s="63">
        <v>41820</v>
      </c>
      <c r="K145" s="46">
        <f t="shared" si="24"/>
        <v>4</v>
      </c>
      <c r="L145" s="47">
        <f t="shared" si="24"/>
        <v>120810</v>
      </c>
      <c r="M145" s="64">
        <v>1</v>
      </c>
      <c r="N145" s="65">
        <v>39986</v>
      </c>
      <c r="O145" s="64">
        <v>0</v>
      </c>
      <c r="P145" s="65">
        <v>0</v>
      </c>
      <c r="Q145" s="66">
        <v>1</v>
      </c>
      <c r="R145" s="67">
        <v>39004</v>
      </c>
      <c r="S145" s="66">
        <v>1</v>
      </c>
      <c r="T145" s="67">
        <v>16820</v>
      </c>
      <c r="U145" s="46">
        <f t="shared" si="25"/>
        <v>2</v>
      </c>
      <c r="V145" s="52">
        <f t="shared" si="25"/>
        <v>55824</v>
      </c>
      <c r="W145" s="53">
        <f t="shared" si="26"/>
        <v>0.49378402329408788</v>
      </c>
      <c r="X145" s="54">
        <f t="shared" si="27"/>
        <v>0.40219990435198472</v>
      </c>
      <c r="Y145" s="55">
        <f t="shared" si="28"/>
        <v>0.46208095356344675</v>
      </c>
      <c r="Z145" s="56"/>
    </row>
    <row r="146" spans="1:26" s="2" customFormat="1" ht="171.75" customHeight="1" x14ac:dyDescent="0.25">
      <c r="A146" s="57">
        <v>5</v>
      </c>
      <c r="B146" s="58" t="s">
        <v>21</v>
      </c>
      <c r="C146" s="110"/>
      <c r="D146" s="112"/>
      <c r="E146" s="59"/>
      <c r="F146" s="60"/>
      <c r="G146" s="61"/>
      <c r="H146" s="62"/>
      <c r="I146" s="61"/>
      <c r="J146" s="63"/>
      <c r="K146" s="46">
        <f t="shared" si="24"/>
        <v>0</v>
      </c>
      <c r="L146" s="47">
        <f t="shared" si="24"/>
        <v>0</v>
      </c>
      <c r="M146" s="64"/>
      <c r="N146" s="65"/>
      <c r="O146" s="64"/>
      <c r="P146" s="65"/>
      <c r="Q146" s="66"/>
      <c r="R146" s="67"/>
      <c r="S146" s="66"/>
      <c r="T146" s="67"/>
      <c r="U146" s="46">
        <f t="shared" si="25"/>
        <v>0</v>
      </c>
      <c r="V146" s="52">
        <f t="shared" si="25"/>
        <v>0</v>
      </c>
      <c r="W146" s="53">
        <f t="shared" si="26"/>
        <v>0</v>
      </c>
      <c r="X146" s="54">
        <f t="shared" si="27"/>
        <v>0</v>
      </c>
      <c r="Y146" s="55">
        <f t="shared" si="28"/>
        <v>0</v>
      </c>
      <c r="Z146" s="56"/>
    </row>
    <row r="147" spans="1:26" s="2" customFormat="1" ht="116.25" customHeight="1" x14ac:dyDescent="0.25">
      <c r="A147" s="57">
        <v>6</v>
      </c>
      <c r="B147" s="58" t="s">
        <v>23</v>
      </c>
      <c r="C147" s="110"/>
      <c r="D147" s="112"/>
      <c r="E147" s="59">
        <v>26</v>
      </c>
      <c r="F147" s="60">
        <v>1245828.3999999999</v>
      </c>
      <c r="G147" s="61">
        <v>18</v>
      </c>
      <c r="H147" s="62">
        <v>860675.64999999991</v>
      </c>
      <c r="I147" s="61">
        <v>2</v>
      </c>
      <c r="J147" s="63">
        <v>110000</v>
      </c>
      <c r="K147" s="46">
        <f t="shared" si="24"/>
        <v>20</v>
      </c>
      <c r="L147" s="47">
        <f t="shared" si="24"/>
        <v>970675.64999999991</v>
      </c>
      <c r="M147" s="64">
        <v>13</v>
      </c>
      <c r="N147" s="65">
        <v>594981.35</v>
      </c>
      <c r="O147" s="64">
        <v>0</v>
      </c>
      <c r="P147" s="65">
        <v>0</v>
      </c>
      <c r="Q147" s="66">
        <v>5</v>
      </c>
      <c r="R147" s="67">
        <v>265694.3</v>
      </c>
      <c r="S147" s="66">
        <v>1</v>
      </c>
      <c r="T147" s="67">
        <v>30000</v>
      </c>
      <c r="U147" s="46">
        <f t="shared" si="25"/>
        <v>6</v>
      </c>
      <c r="V147" s="52">
        <f t="shared" si="25"/>
        <v>295694.3</v>
      </c>
      <c r="W147" s="53">
        <f t="shared" si="26"/>
        <v>0.30870433013876947</v>
      </c>
      <c r="X147" s="54">
        <f t="shared" si="27"/>
        <v>0.27272727272727271</v>
      </c>
      <c r="Y147" s="55">
        <f t="shared" si="28"/>
        <v>0.30462729749118567</v>
      </c>
      <c r="Z147" s="56"/>
    </row>
    <row r="148" spans="1:26" s="2" customFormat="1" ht="65.25" customHeight="1" x14ac:dyDescent="0.25">
      <c r="A148" s="57">
        <v>7</v>
      </c>
      <c r="B148" s="58" t="s">
        <v>30</v>
      </c>
      <c r="C148" s="110"/>
      <c r="D148" s="112"/>
      <c r="E148" s="59"/>
      <c r="F148" s="60"/>
      <c r="G148" s="61"/>
      <c r="H148" s="62"/>
      <c r="I148" s="61"/>
      <c r="J148" s="63"/>
      <c r="K148" s="46">
        <f t="shared" si="24"/>
        <v>0</v>
      </c>
      <c r="L148" s="47">
        <f t="shared" si="24"/>
        <v>0</v>
      </c>
      <c r="M148" s="64"/>
      <c r="N148" s="65"/>
      <c r="O148" s="64"/>
      <c r="P148" s="65"/>
      <c r="Q148" s="66"/>
      <c r="R148" s="67"/>
      <c r="S148" s="66"/>
      <c r="T148" s="67"/>
      <c r="U148" s="46">
        <f t="shared" si="25"/>
        <v>0</v>
      </c>
      <c r="V148" s="52">
        <f t="shared" si="25"/>
        <v>0</v>
      </c>
      <c r="W148" s="53">
        <f t="shared" si="26"/>
        <v>0</v>
      </c>
      <c r="X148" s="54">
        <f t="shared" si="27"/>
        <v>0</v>
      </c>
      <c r="Y148" s="55">
        <f t="shared" si="28"/>
        <v>0</v>
      </c>
      <c r="Z148" s="56"/>
    </row>
    <row r="149" spans="1:26" s="2" customFormat="1" ht="59.25" customHeight="1" x14ac:dyDescent="0.25">
      <c r="A149" s="57">
        <v>8</v>
      </c>
      <c r="B149" s="58" t="s">
        <v>46</v>
      </c>
      <c r="C149" s="110"/>
      <c r="D149" s="112"/>
      <c r="E149" s="59"/>
      <c r="F149" s="60"/>
      <c r="G149" s="61"/>
      <c r="H149" s="62"/>
      <c r="I149" s="61">
        <v>11</v>
      </c>
      <c r="J149" s="63">
        <v>156435.04</v>
      </c>
      <c r="K149" s="46">
        <f t="shared" si="24"/>
        <v>11</v>
      </c>
      <c r="L149" s="47">
        <f t="shared" si="24"/>
        <v>156435.04</v>
      </c>
      <c r="M149" s="64"/>
      <c r="N149" s="65"/>
      <c r="O149" s="64">
        <v>0</v>
      </c>
      <c r="P149" s="65">
        <v>0</v>
      </c>
      <c r="Q149" s="66"/>
      <c r="R149" s="67"/>
      <c r="S149" s="66">
        <v>6</v>
      </c>
      <c r="T149" s="67">
        <v>56435.040000000001</v>
      </c>
      <c r="U149" s="46">
        <f t="shared" si="25"/>
        <v>6</v>
      </c>
      <c r="V149" s="52">
        <f t="shared" si="25"/>
        <v>56435.040000000001</v>
      </c>
      <c r="W149" s="53">
        <f t="shared" si="26"/>
        <v>0</v>
      </c>
      <c r="X149" s="54">
        <f t="shared" si="27"/>
        <v>0.36075702732584719</v>
      </c>
      <c r="Y149" s="55">
        <f t="shared" si="28"/>
        <v>0.36075702732584719</v>
      </c>
      <c r="Z149" s="56"/>
    </row>
    <row r="150" spans="1:26" s="2" customFormat="1" ht="71.25" customHeight="1" x14ac:dyDescent="0.25">
      <c r="A150" s="57">
        <v>9</v>
      </c>
      <c r="B150" s="58" t="s">
        <v>24</v>
      </c>
      <c r="C150" s="110"/>
      <c r="D150" s="112"/>
      <c r="E150" s="59">
        <v>8</v>
      </c>
      <c r="F150" s="60">
        <v>615649.81000000006</v>
      </c>
      <c r="G150" s="61">
        <v>6</v>
      </c>
      <c r="H150" s="62">
        <v>424140.38</v>
      </c>
      <c r="I150" s="61">
        <v>1</v>
      </c>
      <c r="J150" s="63">
        <v>65000</v>
      </c>
      <c r="K150" s="46">
        <f t="shared" si="24"/>
        <v>7</v>
      </c>
      <c r="L150" s="47">
        <f t="shared" si="24"/>
        <v>489140.38</v>
      </c>
      <c r="M150" s="64">
        <v>3</v>
      </c>
      <c r="N150" s="65">
        <v>268891.58</v>
      </c>
      <c r="O150" s="64">
        <v>1</v>
      </c>
      <c r="P150" s="65">
        <v>65000</v>
      </c>
      <c r="Q150" s="66">
        <v>3</v>
      </c>
      <c r="R150" s="67">
        <v>155248.79999999999</v>
      </c>
      <c r="S150" s="66">
        <v>0</v>
      </c>
      <c r="T150" s="67">
        <v>0</v>
      </c>
      <c r="U150" s="46">
        <f t="shared" si="25"/>
        <v>3</v>
      </c>
      <c r="V150" s="52">
        <f t="shared" si="25"/>
        <v>155248.79999999999</v>
      </c>
      <c r="W150" s="53">
        <f t="shared" si="26"/>
        <v>0.3660316426368081</v>
      </c>
      <c r="X150" s="54">
        <f t="shared" si="27"/>
        <v>1</v>
      </c>
      <c r="Y150" s="55">
        <f t="shared" si="28"/>
        <v>0.45027728031776887</v>
      </c>
      <c r="Z150" s="56"/>
    </row>
    <row r="151" spans="1:26" s="2" customFormat="1" ht="92.25" customHeight="1" x14ac:dyDescent="0.25">
      <c r="A151" s="57">
        <v>10</v>
      </c>
      <c r="B151" s="58" t="s">
        <v>25</v>
      </c>
      <c r="C151" s="110"/>
      <c r="D151" s="112"/>
      <c r="E151" s="59"/>
      <c r="F151" s="60"/>
      <c r="G151" s="61"/>
      <c r="H151" s="62"/>
      <c r="I151" s="61"/>
      <c r="J151" s="63"/>
      <c r="K151" s="46">
        <f t="shared" si="24"/>
        <v>0</v>
      </c>
      <c r="L151" s="47">
        <f t="shared" si="24"/>
        <v>0</v>
      </c>
      <c r="M151" s="64"/>
      <c r="N151" s="65"/>
      <c r="O151" s="64"/>
      <c r="P151" s="65"/>
      <c r="Q151" s="66"/>
      <c r="R151" s="67"/>
      <c r="S151" s="66"/>
      <c r="T151" s="67"/>
      <c r="U151" s="46">
        <f t="shared" si="25"/>
        <v>0</v>
      </c>
      <c r="V151" s="52">
        <f t="shared" si="25"/>
        <v>0</v>
      </c>
      <c r="W151" s="53">
        <f t="shared" si="26"/>
        <v>0</v>
      </c>
      <c r="X151" s="54">
        <f t="shared" si="27"/>
        <v>0</v>
      </c>
      <c r="Y151" s="55">
        <f t="shared" si="28"/>
        <v>0</v>
      </c>
      <c r="Z151" s="56"/>
    </row>
    <row r="152" spans="1:26" s="2" customFormat="1" ht="153.75" customHeight="1" x14ac:dyDescent="0.25">
      <c r="A152" s="57">
        <v>11</v>
      </c>
      <c r="B152" s="58" t="s">
        <v>26</v>
      </c>
      <c r="C152" s="110"/>
      <c r="D152" s="112"/>
      <c r="E152" s="59">
        <v>0</v>
      </c>
      <c r="F152" s="60">
        <v>0</v>
      </c>
      <c r="G152" s="61">
        <v>0</v>
      </c>
      <c r="H152" s="62">
        <v>0</v>
      </c>
      <c r="I152" s="61">
        <v>1</v>
      </c>
      <c r="J152" s="63">
        <v>53000</v>
      </c>
      <c r="K152" s="46">
        <f t="shared" si="24"/>
        <v>1</v>
      </c>
      <c r="L152" s="47">
        <f t="shared" si="24"/>
        <v>53000</v>
      </c>
      <c r="M152" s="64">
        <v>0</v>
      </c>
      <c r="N152" s="65">
        <v>0</v>
      </c>
      <c r="O152" s="64">
        <v>0</v>
      </c>
      <c r="P152" s="65">
        <v>0</v>
      </c>
      <c r="Q152" s="66">
        <v>0</v>
      </c>
      <c r="R152" s="67">
        <v>0</v>
      </c>
      <c r="S152" s="66">
        <v>1</v>
      </c>
      <c r="T152" s="67">
        <v>53000</v>
      </c>
      <c r="U152" s="46">
        <f t="shared" si="25"/>
        <v>1</v>
      </c>
      <c r="V152" s="52">
        <f t="shared" si="25"/>
        <v>53000</v>
      </c>
      <c r="W152" s="53">
        <f t="shared" si="26"/>
        <v>0</v>
      </c>
      <c r="X152" s="54">
        <f t="shared" si="27"/>
        <v>1</v>
      </c>
      <c r="Y152" s="55">
        <f t="shared" si="28"/>
        <v>1</v>
      </c>
      <c r="Z152" s="56"/>
    </row>
    <row r="153" spans="1:26" s="2" customFormat="1" ht="87" customHeight="1" x14ac:dyDescent="0.25">
      <c r="A153" s="57">
        <v>12</v>
      </c>
      <c r="B153" s="58" t="s">
        <v>29</v>
      </c>
      <c r="C153" s="110"/>
      <c r="D153" s="112"/>
      <c r="E153" s="59"/>
      <c r="F153" s="60"/>
      <c r="G153" s="61"/>
      <c r="H153" s="62"/>
      <c r="I153" s="61"/>
      <c r="J153" s="63"/>
      <c r="K153" s="46">
        <f t="shared" si="24"/>
        <v>0</v>
      </c>
      <c r="L153" s="47">
        <f t="shared" si="24"/>
        <v>0</v>
      </c>
      <c r="M153" s="64"/>
      <c r="N153" s="65"/>
      <c r="O153" s="64"/>
      <c r="P153" s="65"/>
      <c r="Q153" s="66"/>
      <c r="R153" s="67"/>
      <c r="S153" s="66"/>
      <c r="T153" s="67"/>
      <c r="U153" s="46">
        <f t="shared" si="25"/>
        <v>0</v>
      </c>
      <c r="V153" s="52">
        <f t="shared" si="25"/>
        <v>0</v>
      </c>
      <c r="W153" s="53">
        <f t="shared" si="26"/>
        <v>0</v>
      </c>
      <c r="X153" s="54">
        <f t="shared" si="27"/>
        <v>0</v>
      </c>
      <c r="Y153" s="55">
        <f t="shared" si="28"/>
        <v>0</v>
      </c>
      <c r="Z153" s="56"/>
    </row>
    <row r="154" spans="1:26" s="2" customFormat="1" ht="62.25" customHeight="1" thickBot="1" x14ac:dyDescent="0.3">
      <c r="A154" s="68">
        <v>13</v>
      </c>
      <c r="B154" s="69" t="s">
        <v>27</v>
      </c>
      <c r="C154" s="111"/>
      <c r="D154" s="113"/>
      <c r="E154" s="70">
        <v>0</v>
      </c>
      <c r="F154" s="71">
        <v>0</v>
      </c>
      <c r="G154" s="72">
        <v>0</v>
      </c>
      <c r="H154" s="73">
        <v>0</v>
      </c>
      <c r="I154" s="72">
        <v>3</v>
      </c>
      <c r="J154" s="74">
        <v>304351.98</v>
      </c>
      <c r="K154" s="75">
        <f t="shared" si="24"/>
        <v>3</v>
      </c>
      <c r="L154" s="76">
        <f t="shared" si="24"/>
        <v>304351.98</v>
      </c>
      <c r="M154" s="77">
        <v>0</v>
      </c>
      <c r="N154" s="78">
        <v>0</v>
      </c>
      <c r="O154" s="77">
        <v>0</v>
      </c>
      <c r="P154" s="78">
        <v>0</v>
      </c>
      <c r="Q154" s="79">
        <v>0</v>
      </c>
      <c r="R154" s="80">
        <v>0</v>
      </c>
      <c r="S154" s="79">
        <v>2</v>
      </c>
      <c r="T154" s="80">
        <v>74351.98</v>
      </c>
      <c r="U154" s="46">
        <f t="shared" si="25"/>
        <v>2</v>
      </c>
      <c r="V154" s="52">
        <f t="shared" si="25"/>
        <v>74351.98</v>
      </c>
      <c r="W154" s="53">
        <f t="shared" si="26"/>
        <v>0</v>
      </c>
      <c r="X154" s="54">
        <f t="shared" si="27"/>
        <v>0.24429602856534727</v>
      </c>
      <c r="Y154" s="55">
        <f t="shared" si="28"/>
        <v>0.24429602856534727</v>
      </c>
      <c r="Z154" s="56"/>
    </row>
    <row r="155" spans="1:26" s="2" customFormat="1" ht="29.25" customHeight="1" thickBot="1" x14ac:dyDescent="0.3">
      <c r="A155" s="114" t="s">
        <v>47</v>
      </c>
      <c r="B155" s="115"/>
      <c r="C155" s="81">
        <f>C142</f>
        <v>2094413.0499999998</v>
      </c>
      <c r="D155" s="81">
        <f>D142</f>
        <v>1403858.93</v>
      </c>
      <c r="E155" s="82">
        <f>SUM(E142:E154)</f>
        <v>36</v>
      </c>
      <c r="F155" s="83">
        <f>SUM(F142:F154)</f>
        <v>1940468.21</v>
      </c>
      <c r="G155" s="82">
        <f>SUM(G142:G154)</f>
        <v>26</v>
      </c>
      <c r="H155" s="83">
        <f>SUM(H142:H154)</f>
        <v>1363806.0299999998</v>
      </c>
      <c r="I155" s="82">
        <f t="shared" ref="I155:V155" si="29">SUM(I142:I154)</f>
        <v>20</v>
      </c>
      <c r="J155" s="83">
        <f t="shared" si="29"/>
        <v>730607.02</v>
      </c>
      <c r="K155" s="82">
        <f t="shared" si="29"/>
        <v>46</v>
      </c>
      <c r="L155" s="83">
        <f t="shared" si="29"/>
        <v>2094413.0499999998</v>
      </c>
      <c r="M155" s="82">
        <f t="shared" si="29"/>
        <v>17</v>
      </c>
      <c r="N155" s="84">
        <f t="shared" si="29"/>
        <v>903858.92999999993</v>
      </c>
      <c r="O155" s="85">
        <f t="shared" si="29"/>
        <v>1</v>
      </c>
      <c r="P155" s="86">
        <f t="shared" si="29"/>
        <v>65000</v>
      </c>
      <c r="Q155" s="85">
        <f t="shared" si="29"/>
        <v>9</v>
      </c>
      <c r="R155" s="87">
        <f t="shared" si="29"/>
        <v>459947.1</v>
      </c>
      <c r="S155" s="85">
        <f t="shared" si="29"/>
        <v>11</v>
      </c>
      <c r="T155" s="87">
        <f t="shared" si="29"/>
        <v>230607.02000000002</v>
      </c>
      <c r="U155" s="85">
        <f t="shared" si="29"/>
        <v>20</v>
      </c>
      <c r="V155" s="87">
        <f t="shared" si="29"/>
        <v>690554.11999999988</v>
      </c>
      <c r="W155" s="88">
        <f>IFERROR(R155/H155,0)</f>
        <v>0.33725257835969535</v>
      </c>
      <c r="X155" s="89">
        <f t="shared" si="27"/>
        <v>0.40460468063939492</v>
      </c>
      <c r="Y155" s="89">
        <f t="shared" si="28"/>
        <v>0.36074742754300543</v>
      </c>
    </row>
    <row r="156" spans="1:26" s="2" customFormat="1" ht="29.25" customHeight="1" thickBot="1" x14ac:dyDescent="0.45">
      <c r="A156" s="90"/>
      <c r="B156" s="90"/>
      <c r="C156" s="91"/>
      <c r="D156" s="91"/>
      <c r="E156" s="92"/>
      <c r="F156" s="91"/>
      <c r="G156" s="92"/>
      <c r="H156" s="93"/>
      <c r="I156" s="94"/>
      <c r="J156" s="93"/>
      <c r="K156" s="95"/>
      <c r="L156" s="93"/>
      <c r="M156" s="94"/>
      <c r="N156" s="93"/>
      <c r="O156" s="94"/>
      <c r="P156" s="93"/>
      <c r="Q156" s="94"/>
      <c r="R156" s="93"/>
      <c r="S156" s="94"/>
      <c r="T156" s="96" t="s">
        <v>48</v>
      </c>
      <c r="U156" s="97">
        <v>4.25</v>
      </c>
      <c r="V156" s="98">
        <f>V155/U156</f>
        <v>162483.32235294115</v>
      </c>
      <c r="W156" s="99"/>
      <c r="X156" s="99"/>
      <c r="Y156" s="100"/>
    </row>
    <row r="157" spans="1:26" s="2" customFormat="1" ht="15.75" thickTop="1" x14ac:dyDescent="0.25">
      <c r="A157" s="116" t="s">
        <v>49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8"/>
      <c r="P157" s="106"/>
      <c r="U157" s="7"/>
    </row>
    <row r="158" spans="1:26" s="2" customFormat="1" ht="18.75" x14ac:dyDescent="0.3">
      <c r="A158" s="119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1"/>
      <c r="P158" s="106"/>
      <c r="T158" s="101"/>
      <c r="U158" s="7"/>
    </row>
    <row r="159" spans="1:26" s="2" customFormat="1" ht="15.75" x14ac:dyDescent="0.25">
      <c r="A159" s="119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1"/>
      <c r="P159" s="106"/>
      <c r="S159" s="102"/>
      <c r="T159" s="103"/>
      <c r="U159" s="7"/>
    </row>
    <row r="160" spans="1:26" s="2" customFormat="1" ht="15.75" x14ac:dyDescent="0.25">
      <c r="A160" s="119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1"/>
      <c r="P160" s="106"/>
      <c r="S160" s="102"/>
      <c r="T160" s="104"/>
      <c r="U160" s="7"/>
    </row>
    <row r="161" spans="1:38" s="2" customFormat="1" ht="15.75" x14ac:dyDescent="0.25">
      <c r="A161" s="119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1"/>
      <c r="P161" s="106"/>
      <c r="S161" s="102"/>
      <c r="T161" s="104"/>
      <c r="U161" s="7"/>
    </row>
    <row r="162" spans="1:38" s="2" customFormat="1" ht="15.75" x14ac:dyDescent="0.25">
      <c r="A162" s="119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1"/>
      <c r="P162" s="106"/>
      <c r="S162" s="102"/>
      <c r="T162" s="104"/>
      <c r="U162" s="7"/>
    </row>
    <row r="163" spans="1:38" s="2" customFormat="1" ht="15.75" x14ac:dyDescent="0.25">
      <c r="A163" s="119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1"/>
      <c r="P163" s="106"/>
      <c r="S163" s="102"/>
      <c r="T163" s="105"/>
      <c r="U163" s="7"/>
    </row>
    <row r="164" spans="1:38" s="2" customFormat="1" x14ac:dyDescent="0.25">
      <c r="A164" s="119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1"/>
      <c r="P164" s="106"/>
      <c r="U164" s="7"/>
    </row>
    <row r="165" spans="1:38" s="2" customFormat="1" ht="15.75" thickBot="1" x14ac:dyDescent="0.3">
      <c r="A165" s="122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4"/>
      <c r="P165" s="106"/>
      <c r="U165" s="7"/>
    </row>
    <row r="166" spans="1:38" s="2" customFormat="1" ht="15.75" thickTop="1" x14ac:dyDescent="0.25">
      <c r="E166" s="1"/>
      <c r="F166" s="1"/>
      <c r="K166" s="7"/>
      <c r="U166" s="7"/>
    </row>
    <row r="169" spans="1:38" s="2" customFormat="1" ht="26.25" x14ac:dyDescent="0.4">
      <c r="A169" s="12"/>
      <c r="B169" s="13" t="s">
        <v>54</v>
      </c>
      <c r="C169" s="14"/>
      <c r="D169" s="14"/>
      <c r="E169" s="15"/>
      <c r="F169" s="16"/>
      <c r="G169" s="14"/>
      <c r="H169" s="17"/>
      <c r="I169" s="18"/>
      <c r="J169" s="17"/>
      <c r="K169" s="18"/>
      <c r="L169" s="17"/>
      <c r="M169" s="18"/>
      <c r="N169" s="17"/>
      <c r="O169" s="14"/>
      <c r="P169" s="17"/>
      <c r="Q169" s="14"/>
      <c r="R169" s="17"/>
      <c r="S169" s="18"/>
      <c r="T169" s="17"/>
      <c r="U169" s="14"/>
      <c r="V169" s="17"/>
      <c r="W169" s="17"/>
      <c r="X169" s="18"/>
      <c r="Y169" s="17"/>
      <c r="Z169" s="17"/>
      <c r="AA169" s="18"/>
      <c r="AB169" s="14"/>
      <c r="AC169" s="14"/>
      <c r="AD169" s="14"/>
      <c r="AE169" s="14"/>
      <c r="AF169" s="14"/>
      <c r="AG169" s="18"/>
      <c r="AH169" s="14"/>
      <c r="AI169" s="14"/>
      <c r="AJ169" s="14"/>
      <c r="AK169" s="14"/>
      <c r="AL169" s="14"/>
    </row>
    <row r="170" spans="1:38" ht="15.75" thickBot="1" x14ac:dyDescent="0.3"/>
    <row r="171" spans="1:38" s="2" customFormat="1" ht="52.5" customHeight="1" thickBot="1" x14ac:dyDescent="0.3">
      <c r="A171" s="125" t="s">
        <v>3</v>
      </c>
      <c r="B171" s="126"/>
      <c r="C171" s="129" t="s">
        <v>32</v>
      </c>
      <c r="D171" s="130"/>
      <c r="E171" s="131" t="s">
        <v>0</v>
      </c>
      <c r="F171" s="132"/>
      <c r="G171" s="133" t="s">
        <v>1</v>
      </c>
      <c r="H171" s="133"/>
      <c r="I171" s="133"/>
      <c r="J171" s="133"/>
      <c r="K171" s="133"/>
      <c r="L171" s="134"/>
      <c r="M171" s="135" t="s">
        <v>33</v>
      </c>
      <c r="N171" s="136"/>
      <c r="O171" s="136"/>
      <c r="P171" s="137"/>
      <c r="Q171" s="138" t="s">
        <v>34</v>
      </c>
      <c r="R171" s="139"/>
      <c r="S171" s="139"/>
      <c r="T171" s="139"/>
      <c r="U171" s="139"/>
      <c r="V171" s="140"/>
      <c r="W171" s="141" t="s">
        <v>35</v>
      </c>
      <c r="X171" s="142"/>
      <c r="Y171" s="143"/>
    </row>
    <row r="172" spans="1:38" s="2" customFormat="1" ht="52.5" customHeight="1" thickBot="1" x14ac:dyDescent="0.3">
      <c r="A172" s="127"/>
      <c r="B172" s="128"/>
      <c r="C172" s="144" t="s">
        <v>36</v>
      </c>
      <c r="D172" s="146" t="s">
        <v>37</v>
      </c>
      <c r="E172" s="148" t="s">
        <v>4</v>
      </c>
      <c r="F172" s="148" t="s">
        <v>5</v>
      </c>
      <c r="G172" s="150" t="s">
        <v>6</v>
      </c>
      <c r="H172" s="152" t="s">
        <v>7</v>
      </c>
      <c r="I172" s="152" t="s">
        <v>8</v>
      </c>
      <c r="J172" s="159" t="s">
        <v>9</v>
      </c>
      <c r="K172" s="161" t="s">
        <v>2</v>
      </c>
      <c r="L172" s="162"/>
      <c r="M172" s="163" t="s">
        <v>38</v>
      </c>
      <c r="N172" s="164"/>
      <c r="O172" s="163" t="s">
        <v>39</v>
      </c>
      <c r="P172" s="164"/>
      <c r="Q172" s="165" t="s">
        <v>40</v>
      </c>
      <c r="R172" s="166"/>
      <c r="S172" s="139" t="s">
        <v>41</v>
      </c>
      <c r="T172" s="140"/>
      <c r="U172" s="138" t="s">
        <v>2</v>
      </c>
      <c r="V172" s="140"/>
      <c r="W172" s="154" t="s">
        <v>42</v>
      </c>
      <c r="X172" s="156" t="s">
        <v>43</v>
      </c>
      <c r="Y172" s="143" t="s">
        <v>44</v>
      </c>
    </row>
    <row r="173" spans="1:38" s="2" customFormat="1" ht="139.5" customHeight="1" thickBot="1" x14ac:dyDescent="0.3">
      <c r="A173" s="127"/>
      <c r="B173" s="128"/>
      <c r="C173" s="145"/>
      <c r="D173" s="147"/>
      <c r="E173" s="149"/>
      <c r="F173" s="149"/>
      <c r="G173" s="151"/>
      <c r="H173" s="153"/>
      <c r="I173" s="153"/>
      <c r="J173" s="160"/>
      <c r="K173" s="19" t="s">
        <v>10</v>
      </c>
      <c r="L173" s="20" t="s">
        <v>11</v>
      </c>
      <c r="M173" s="21" t="s">
        <v>12</v>
      </c>
      <c r="N173" s="22" t="s">
        <v>13</v>
      </c>
      <c r="O173" s="21" t="s">
        <v>14</v>
      </c>
      <c r="P173" s="22" t="s">
        <v>15</v>
      </c>
      <c r="Q173" s="23" t="s">
        <v>6</v>
      </c>
      <c r="R173" s="24" t="s">
        <v>7</v>
      </c>
      <c r="S173" s="25" t="s">
        <v>16</v>
      </c>
      <c r="T173" s="26" t="s">
        <v>17</v>
      </c>
      <c r="U173" s="27" t="s">
        <v>18</v>
      </c>
      <c r="V173" s="28" t="s">
        <v>19</v>
      </c>
      <c r="W173" s="155"/>
      <c r="X173" s="157"/>
      <c r="Y173" s="158"/>
    </row>
    <row r="174" spans="1:38" s="2" customFormat="1" ht="38.25" customHeight="1" thickBot="1" x14ac:dyDescent="0.3">
      <c r="A174" s="108">
        <v>1</v>
      </c>
      <c r="B174" s="109"/>
      <c r="C174" s="29">
        <v>2</v>
      </c>
      <c r="D174" s="30">
        <v>3</v>
      </c>
      <c r="E174" s="31">
        <v>4</v>
      </c>
      <c r="F174" s="32">
        <v>5</v>
      </c>
      <c r="G174" s="33">
        <v>6</v>
      </c>
      <c r="H174" s="34">
        <v>7</v>
      </c>
      <c r="I174" s="34">
        <v>8</v>
      </c>
      <c r="J174" s="34">
        <v>9</v>
      </c>
      <c r="K174" s="34">
        <v>10</v>
      </c>
      <c r="L174" s="34">
        <v>11</v>
      </c>
      <c r="M174" s="35">
        <v>12</v>
      </c>
      <c r="N174" s="35">
        <v>13</v>
      </c>
      <c r="O174" s="35">
        <v>14</v>
      </c>
      <c r="P174" s="35">
        <v>15</v>
      </c>
      <c r="Q174" s="36">
        <v>16</v>
      </c>
      <c r="R174" s="36">
        <v>17</v>
      </c>
      <c r="S174" s="36">
        <v>18</v>
      </c>
      <c r="T174" s="36">
        <v>19</v>
      </c>
      <c r="U174" s="36">
        <v>20</v>
      </c>
      <c r="V174" s="36">
        <v>21</v>
      </c>
      <c r="W174" s="37">
        <v>22</v>
      </c>
      <c r="X174" s="37">
        <v>23</v>
      </c>
      <c r="Y174" s="38">
        <v>24</v>
      </c>
    </row>
    <row r="175" spans="1:38" s="2" customFormat="1" ht="108.75" customHeight="1" x14ac:dyDescent="0.25">
      <c r="A175" s="39">
        <v>1</v>
      </c>
      <c r="B175" s="40" t="s">
        <v>45</v>
      </c>
      <c r="C175" s="110">
        <f>L188</f>
        <v>2448390.21</v>
      </c>
      <c r="D175" s="112">
        <f>C175-V188</f>
        <v>1330674.0499999998</v>
      </c>
      <c r="E175" s="41"/>
      <c r="F175" s="42"/>
      <c r="G175" s="43"/>
      <c r="H175" s="44"/>
      <c r="I175" s="43"/>
      <c r="J175" s="45"/>
      <c r="K175" s="46">
        <f>G175+I175</f>
        <v>0</v>
      </c>
      <c r="L175" s="47">
        <f>H175+J175</f>
        <v>0</v>
      </c>
      <c r="M175" s="48"/>
      <c r="N175" s="49"/>
      <c r="O175" s="48"/>
      <c r="P175" s="49"/>
      <c r="Q175" s="50"/>
      <c r="R175" s="51"/>
      <c r="S175" s="50"/>
      <c r="T175" s="51"/>
      <c r="U175" s="46">
        <f>Q175+S175</f>
        <v>0</v>
      </c>
      <c r="V175" s="52">
        <f>R175+T175</f>
        <v>0</v>
      </c>
      <c r="W175" s="53">
        <f>IFERROR(R175/H175,0)</f>
        <v>0</v>
      </c>
      <c r="X175" s="54">
        <f>IFERROR((T175+P175)/J175,0)</f>
        <v>0</v>
      </c>
      <c r="Y175" s="55">
        <f>IFERROR((V175+P175)/L175,0)</f>
        <v>0</v>
      </c>
      <c r="Z175" s="56"/>
    </row>
    <row r="176" spans="1:38" s="2" customFormat="1" ht="87" customHeight="1" x14ac:dyDescent="0.25">
      <c r="A176" s="57">
        <v>2</v>
      </c>
      <c r="B176" s="58" t="s">
        <v>20</v>
      </c>
      <c r="C176" s="110"/>
      <c r="D176" s="112"/>
      <c r="E176" s="59"/>
      <c r="F176" s="60"/>
      <c r="G176" s="61"/>
      <c r="H176" s="62"/>
      <c r="I176" s="61"/>
      <c r="J176" s="63"/>
      <c r="K176" s="46">
        <f t="shared" ref="K176:L187" si="30">G176+I176</f>
        <v>0</v>
      </c>
      <c r="L176" s="47">
        <f t="shared" si="30"/>
        <v>0</v>
      </c>
      <c r="M176" s="64"/>
      <c r="N176" s="65"/>
      <c r="O176" s="64"/>
      <c r="P176" s="65"/>
      <c r="Q176" s="66"/>
      <c r="R176" s="67"/>
      <c r="S176" s="66"/>
      <c r="T176" s="67"/>
      <c r="U176" s="46">
        <f t="shared" ref="U176:V187" si="31">Q176+S176</f>
        <v>0</v>
      </c>
      <c r="V176" s="52">
        <f>R176+T176</f>
        <v>0</v>
      </c>
      <c r="W176" s="53">
        <f t="shared" ref="W176:W187" si="32">IFERROR(R176/H176,0)</f>
        <v>0</v>
      </c>
      <c r="X176" s="54">
        <f t="shared" ref="X176:X188" si="33">IFERROR((T176+P176)/J176,0)</f>
        <v>0</v>
      </c>
      <c r="Y176" s="55">
        <f t="shared" ref="Y176:Y188" si="34">IFERROR((V176+P176)/L176,0)</f>
        <v>0</v>
      </c>
      <c r="Z176" s="56"/>
    </row>
    <row r="177" spans="1:26" s="2" customFormat="1" ht="85.5" customHeight="1" x14ac:dyDescent="0.25">
      <c r="A177" s="57">
        <v>3</v>
      </c>
      <c r="B177" s="58" t="s">
        <v>28</v>
      </c>
      <c r="C177" s="110"/>
      <c r="D177" s="112"/>
      <c r="E177" s="59">
        <v>0</v>
      </c>
      <c r="F177" s="60">
        <v>0</v>
      </c>
      <c r="G177" s="61">
        <v>0</v>
      </c>
      <c r="H177" s="62">
        <v>0</v>
      </c>
      <c r="I177" s="61">
        <v>1</v>
      </c>
      <c r="J177" s="63">
        <v>140000</v>
      </c>
      <c r="K177" s="46">
        <f t="shared" si="30"/>
        <v>1</v>
      </c>
      <c r="L177" s="47">
        <f t="shared" si="30"/>
        <v>140000</v>
      </c>
      <c r="M177" s="64">
        <v>0</v>
      </c>
      <c r="N177" s="65">
        <v>0</v>
      </c>
      <c r="O177" s="64">
        <v>0</v>
      </c>
      <c r="P177" s="65">
        <v>0</v>
      </c>
      <c r="Q177" s="66">
        <v>0</v>
      </c>
      <c r="R177" s="67">
        <v>0</v>
      </c>
      <c r="S177" s="66">
        <v>0</v>
      </c>
      <c r="T177" s="67">
        <v>0</v>
      </c>
      <c r="U177" s="46">
        <f t="shared" si="31"/>
        <v>0</v>
      </c>
      <c r="V177" s="52">
        <f t="shared" si="31"/>
        <v>0</v>
      </c>
      <c r="W177" s="53">
        <f t="shared" si="32"/>
        <v>0</v>
      </c>
      <c r="X177" s="54">
        <f t="shared" si="33"/>
        <v>0</v>
      </c>
      <c r="Y177" s="55">
        <f t="shared" si="34"/>
        <v>0</v>
      </c>
      <c r="Z177" s="56"/>
    </row>
    <row r="178" spans="1:26" s="2" customFormat="1" ht="137.25" customHeight="1" x14ac:dyDescent="0.25">
      <c r="A178" s="57">
        <v>4</v>
      </c>
      <c r="B178" s="58" t="s">
        <v>22</v>
      </c>
      <c r="C178" s="110"/>
      <c r="D178" s="112"/>
      <c r="E178" s="59">
        <v>4</v>
      </c>
      <c r="F178" s="60">
        <v>129252.20999999999</v>
      </c>
      <c r="G178" s="61">
        <v>2</v>
      </c>
      <c r="H178" s="62">
        <v>44206</v>
      </c>
      <c r="I178" s="61">
        <v>3</v>
      </c>
      <c r="J178" s="63">
        <v>227950</v>
      </c>
      <c r="K178" s="46">
        <f t="shared" si="30"/>
        <v>5</v>
      </c>
      <c r="L178" s="47">
        <f t="shared" si="30"/>
        <v>272156</v>
      </c>
      <c r="M178" s="64">
        <v>2</v>
      </c>
      <c r="N178" s="65">
        <v>44206</v>
      </c>
      <c r="O178" s="64">
        <v>1</v>
      </c>
      <c r="P178" s="65">
        <v>18127.7</v>
      </c>
      <c r="Q178" s="66">
        <v>0</v>
      </c>
      <c r="R178" s="67">
        <v>0</v>
      </c>
      <c r="S178" s="66">
        <v>2</v>
      </c>
      <c r="T178" s="67">
        <v>177916.4</v>
      </c>
      <c r="U178" s="46">
        <f t="shared" si="31"/>
        <v>2</v>
      </c>
      <c r="V178" s="52">
        <f t="shared" si="31"/>
        <v>177916.4</v>
      </c>
      <c r="W178" s="53">
        <f t="shared" si="32"/>
        <v>0</v>
      </c>
      <c r="X178" s="54">
        <f t="shared" si="33"/>
        <v>0.8600311471813995</v>
      </c>
      <c r="Y178" s="55">
        <f t="shared" si="34"/>
        <v>0.72033723305751118</v>
      </c>
      <c r="Z178" s="56"/>
    </row>
    <row r="179" spans="1:26" s="2" customFormat="1" ht="171.75" customHeight="1" x14ac:dyDescent="0.25">
      <c r="A179" s="57">
        <v>5</v>
      </c>
      <c r="B179" s="58" t="s">
        <v>21</v>
      </c>
      <c r="C179" s="110"/>
      <c r="D179" s="112"/>
      <c r="E179" s="59"/>
      <c r="F179" s="60"/>
      <c r="G179" s="61"/>
      <c r="H179" s="62"/>
      <c r="I179" s="61"/>
      <c r="J179" s="63"/>
      <c r="K179" s="46">
        <f t="shared" si="30"/>
        <v>0</v>
      </c>
      <c r="L179" s="47">
        <f t="shared" si="30"/>
        <v>0</v>
      </c>
      <c r="M179" s="64"/>
      <c r="N179" s="65"/>
      <c r="O179" s="64"/>
      <c r="P179" s="65"/>
      <c r="Q179" s="66"/>
      <c r="R179" s="67"/>
      <c r="S179" s="66"/>
      <c r="T179" s="67"/>
      <c r="U179" s="46">
        <f t="shared" si="31"/>
        <v>0</v>
      </c>
      <c r="V179" s="52">
        <f t="shared" si="31"/>
        <v>0</v>
      </c>
      <c r="W179" s="53">
        <f t="shared" si="32"/>
        <v>0</v>
      </c>
      <c r="X179" s="54">
        <f t="shared" si="33"/>
        <v>0</v>
      </c>
      <c r="Y179" s="55">
        <f t="shared" si="34"/>
        <v>0</v>
      </c>
      <c r="Z179" s="56"/>
    </row>
    <row r="180" spans="1:26" s="2" customFormat="1" ht="116.25" customHeight="1" x14ac:dyDescent="0.25">
      <c r="A180" s="57">
        <v>6</v>
      </c>
      <c r="B180" s="58" t="s">
        <v>23</v>
      </c>
      <c r="C180" s="110"/>
      <c r="D180" s="112"/>
      <c r="E180" s="59">
        <v>68</v>
      </c>
      <c r="F180" s="60">
        <v>5053563.3900000006</v>
      </c>
      <c r="G180" s="61">
        <v>19</v>
      </c>
      <c r="H180" s="62">
        <v>1417972.19</v>
      </c>
      <c r="I180" s="61">
        <v>0</v>
      </c>
      <c r="J180" s="63">
        <v>0</v>
      </c>
      <c r="K180" s="46">
        <f t="shared" si="30"/>
        <v>19</v>
      </c>
      <c r="L180" s="47">
        <f t="shared" si="30"/>
        <v>1417972.19</v>
      </c>
      <c r="M180" s="64">
        <v>9</v>
      </c>
      <c r="N180" s="65">
        <v>580180.47</v>
      </c>
      <c r="O180" s="64">
        <v>0</v>
      </c>
      <c r="P180" s="65">
        <v>0</v>
      </c>
      <c r="Q180" s="66">
        <v>10</v>
      </c>
      <c r="R180" s="67">
        <v>725129.66</v>
      </c>
      <c r="S180" s="66">
        <v>0</v>
      </c>
      <c r="T180" s="67">
        <v>0</v>
      </c>
      <c r="U180" s="46">
        <f t="shared" si="31"/>
        <v>10</v>
      </c>
      <c r="V180" s="52">
        <f t="shared" si="31"/>
        <v>725129.66</v>
      </c>
      <c r="W180" s="53">
        <f t="shared" si="32"/>
        <v>0.51138496587863269</v>
      </c>
      <c r="X180" s="54">
        <f t="shared" si="33"/>
        <v>0</v>
      </c>
      <c r="Y180" s="55">
        <f t="shared" si="34"/>
        <v>0.51138496587863269</v>
      </c>
      <c r="Z180" s="56"/>
    </row>
    <row r="181" spans="1:26" s="2" customFormat="1" ht="65.25" customHeight="1" x14ac:dyDescent="0.25">
      <c r="A181" s="57">
        <v>7</v>
      </c>
      <c r="B181" s="58" t="s">
        <v>30</v>
      </c>
      <c r="C181" s="110"/>
      <c r="D181" s="112"/>
      <c r="E181" s="59"/>
      <c r="F181" s="60"/>
      <c r="G181" s="61"/>
      <c r="H181" s="62"/>
      <c r="I181" s="61"/>
      <c r="J181" s="63"/>
      <c r="K181" s="46">
        <f t="shared" si="30"/>
        <v>0</v>
      </c>
      <c r="L181" s="47">
        <f t="shared" si="30"/>
        <v>0</v>
      </c>
      <c r="M181" s="64"/>
      <c r="N181" s="65"/>
      <c r="O181" s="64"/>
      <c r="P181" s="65"/>
      <c r="Q181" s="66"/>
      <c r="R181" s="67"/>
      <c r="S181" s="66"/>
      <c r="T181" s="67"/>
      <c r="U181" s="46">
        <f t="shared" si="31"/>
        <v>0</v>
      </c>
      <c r="V181" s="52">
        <f t="shared" si="31"/>
        <v>0</v>
      </c>
      <c r="W181" s="53">
        <f t="shared" si="32"/>
        <v>0</v>
      </c>
      <c r="X181" s="54">
        <f t="shared" si="33"/>
        <v>0</v>
      </c>
      <c r="Y181" s="55">
        <f t="shared" si="34"/>
        <v>0</v>
      </c>
      <c r="Z181" s="56"/>
    </row>
    <row r="182" spans="1:26" s="2" customFormat="1" ht="59.25" customHeight="1" x14ac:dyDescent="0.25">
      <c r="A182" s="57">
        <v>8</v>
      </c>
      <c r="B182" s="58" t="s">
        <v>46</v>
      </c>
      <c r="C182" s="110"/>
      <c r="D182" s="112"/>
      <c r="E182" s="59"/>
      <c r="F182" s="60"/>
      <c r="G182" s="61"/>
      <c r="H182" s="62"/>
      <c r="I182" s="61">
        <v>10</v>
      </c>
      <c r="J182" s="63">
        <v>322453.5</v>
      </c>
      <c r="K182" s="46">
        <f t="shared" si="30"/>
        <v>10</v>
      </c>
      <c r="L182" s="47">
        <f t="shared" si="30"/>
        <v>322453.5</v>
      </c>
      <c r="M182" s="64"/>
      <c r="N182" s="65"/>
      <c r="O182" s="64">
        <v>6</v>
      </c>
      <c r="P182" s="65">
        <v>275000</v>
      </c>
      <c r="Q182" s="66"/>
      <c r="R182" s="67"/>
      <c r="S182" s="66">
        <v>4</v>
      </c>
      <c r="T182" s="67">
        <v>47170.1</v>
      </c>
      <c r="U182" s="46">
        <f t="shared" si="31"/>
        <v>4</v>
      </c>
      <c r="V182" s="52">
        <f t="shared" si="31"/>
        <v>47170.1</v>
      </c>
      <c r="W182" s="53">
        <f t="shared" si="32"/>
        <v>0</v>
      </c>
      <c r="X182" s="54">
        <f t="shared" si="33"/>
        <v>0.99912111358692024</v>
      </c>
      <c r="Y182" s="55">
        <f t="shared" si="34"/>
        <v>0.99912111358692024</v>
      </c>
      <c r="Z182" s="56"/>
    </row>
    <row r="183" spans="1:26" s="2" customFormat="1" ht="71.25" customHeight="1" x14ac:dyDescent="0.25">
      <c r="A183" s="57">
        <v>9</v>
      </c>
      <c r="B183" s="58" t="s">
        <v>24</v>
      </c>
      <c r="C183" s="110"/>
      <c r="D183" s="112"/>
      <c r="E183" s="59">
        <v>5</v>
      </c>
      <c r="F183" s="60">
        <v>410191.43</v>
      </c>
      <c r="G183" s="61">
        <v>2</v>
      </c>
      <c r="H183" s="62">
        <v>295808.52</v>
      </c>
      <c r="I183" s="61">
        <v>0</v>
      </c>
      <c r="J183" s="63">
        <v>0</v>
      </c>
      <c r="K183" s="46">
        <f t="shared" si="30"/>
        <v>2</v>
      </c>
      <c r="L183" s="47">
        <f t="shared" si="30"/>
        <v>295808.52</v>
      </c>
      <c r="M183" s="64">
        <v>1</v>
      </c>
      <c r="N183" s="65">
        <v>115366.66</v>
      </c>
      <c r="O183" s="64">
        <v>0</v>
      </c>
      <c r="P183" s="65">
        <v>0</v>
      </c>
      <c r="Q183" s="66">
        <v>1</v>
      </c>
      <c r="R183" s="67">
        <v>167500</v>
      </c>
      <c r="S183" s="66">
        <v>0</v>
      </c>
      <c r="T183" s="67">
        <v>0</v>
      </c>
      <c r="U183" s="46">
        <f t="shared" si="31"/>
        <v>1</v>
      </c>
      <c r="V183" s="52">
        <f t="shared" si="31"/>
        <v>167500</v>
      </c>
      <c r="W183" s="53">
        <f t="shared" si="32"/>
        <v>0.56624467746906004</v>
      </c>
      <c r="X183" s="54">
        <f t="shared" si="33"/>
        <v>0</v>
      </c>
      <c r="Y183" s="55">
        <f t="shared" si="34"/>
        <v>0.56624467746906004</v>
      </c>
      <c r="Z183" s="56"/>
    </row>
    <row r="184" spans="1:26" s="2" customFormat="1" ht="92.25" customHeight="1" x14ac:dyDescent="0.25">
      <c r="A184" s="57">
        <v>10</v>
      </c>
      <c r="B184" s="58" t="s">
        <v>25</v>
      </c>
      <c r="C184" s="110"/>
      <c r="D184" s="112"/>
      <c r="E184" s="59"/>
      <c r="F184" s="60"/>
      <c r="G184" s="61"/>
      <c r="H184" s="62"/>
      <c r="I184" s="61"/>
      <c r="J184" s="63"/>
      <c r="K184" s="46">
        <f t="shared" si="30"/>
        <v>0</v>
      </c>
      <c r="L184" s="47">
        <f t="shared" si="30"/>
        <v>0</v>
      </c>
      <c r="M184" s="64"/>
      <c r="N184" s="65"/>
      <c r="O184" s="64"/>
      <c r="P184" s="65"/>
      <c r="Q184" s="66"/>
      <c r="R184" s="67"/>
      <c r="S184" s="66"/>
      <c r="T184" s="67"/>
      <c r="U184" s="46">
        <f t="shared" si="31"/>
        <v>0</v>
      </c>
      <c r="V184" s="52">
        <f t="shared" si="31"/>
        <v>0</v>
      </c>
      <c r="W184" s="53">
        <f t="shared" si="32"/>
        <v>0</v>
      </c>
      <c r="X184" s="54">
        <f t="shared" si="33"/>
        <v>0</v>
      </c>
      <c r="Y184" s="55">
        <f t="shared" si="34"/>
        <v>0</v>
      </c>
      <c r="Z184" s="56"/>
    </row>
    <row r="185" spans="1:26" s="2" customFormat="1" ht="153.75" customHeight="1" x14ac:dyDescent="0.25">
      <c r="A185" s="57">
        <v>11</v>
      </c>
      <c r="B185" s="58" t="s">
        <v>26</v>
      </c>
      <c r="C185" s="110"/>
      <c r="D185" s="112"/>
      <c r="E185" s="59">
        <v>1</v>
      </c>
      <c r="F185" s="60">
        <v>115890</v>
      </c>
      <c r="G185" s="61">
        <v>0</v>
      </c>
      <c r="H185" s="62">
        <v>0</v>
      </c>
      <c r="I185" s="61">
        <v>0</v>
      </c>
      <c r="J185" s="63">
        <v>0</v>
      </c>
      <c r="K185" s="46">
        <f t="shared" si="30"/>
        <v>0</v>
      </c>
      <c r="L185" s="47">
        <f t="shared" si="30"/>
        <v>0</v>
      </c>
      <c r="M185" s="64">
        <v>0</v>
      </c>
      <c r="N185" s="65">
        <v>0</v>
      </c>
      <c r="O185" s="64">
        <v>0</v>
      </c>
      <c r="P185" s="65">
        <v>0</v>
      </c>
      <c r="Q185" s="66">
        <v>0</v>
      </c>
      <c r="R185" s="67">
        <v>0</v>
      </c>
      <c r="S185" s="66">
        <v>0</v>
      </c>
      <c r="T185" s="67">
        <v>0</v>
      </c>
      <c r="U185" s="46">
        <f t="shared" si="31"/>
        <v>0</v>
      </c>
      <c r="V185" s="52">
        <f t="shared" si="31"/>
        <v>0</v>
      </c>
      <c r="W185" s="53">
        <f t="shared" si="32"/>
        <v>0</v>
      </c>
      <c r="X185" s="54">
        <f t="shared" si="33"/>
        <v>0</v>
      </c>
      <c r="Y185" s="55">
        <f t="shared" si="34"/>
        <v>0</v>
      </c>
      <c r="Z185" s="56"/>
    </row>
    <row r="186" spans="1:26" s="2" customFormat="1" ht="87" customHeight="1" x14ac:dyDescent="0.25">
      <c r="A186" s="57">
        <v>12</v>
      </c>
      <c r="B186" s="58" t="s">
        <v>29</v>
      </c>
      <c r="C186" s="110"/>
      <c r="D186" s="112"/>
      <c r="E186" s="59">
        <v>2</v>
      </c>
      <c r="F186" s="60">
        <v>48381</v>
      </c>
      <c r="G186" s="61">
        <v>0</v>
      </c>
      <c r="H186" s="62">
        <v>0</v>
      </c>
      <c r="I186" s="61">
        <v>0</v>
      </c>
      <c r="J186" s="63">
        <v>0</v>
      </c>
      <c r="K186" s="46">
        <f t="shared" si="30"/>
        <v>0</v>
      </c>
      <c r="L186" s="47">
        <f t="shared" si="30"/>
        <v>0</v>
      </c>
      <c r="M186" s="64">
        <v>0</v>
      </c>
      <c r="N186" s="65">
        <v>0</v>
      </c>
      <c r="O186" s="64">
        <v>0</v>
      </c>
      <c r="P186" s="65">
        <v>0</v>
      </c>
      <c r="Q186" s="66">
        <v>0</v>
      </c>
      <c r="R186" s="67">
        <v>0</v>
      </c>
      <c r="S186" s="66">
        <v>0</v>
      </c>
      <c r="T186" s="67">
        <v>0</v>
      </c>
      <c r="U186" s="46">
        <f t="shared" si="31"/>
        <v>0</v>
      </c>
      <c r="V186" s="52">
        <f t="shared" si="31"/>
        <v>0</v>
      </c>
      <c r="W186" s="53">
        <f t="shared" si="32"/>
        <v>0</v>
      </c>
      <c r="X186" s="54">
        <f t="shared" si="33"/>
        <v>0</v>
      </c>
      <c r="Y186" s="55">
        <f t="shared" si="34"/>
        <v>0</v>
      </c>
      <c r="Z186" s="56"/>
    </row>
    <row r="187" spans="1:26" s="2" customFormat="1" ht="62.25" customHeight="1" thickBot="1" x14ac:dyDescent="0.3">
      <c r="A187" s="68">
        <v>13</v>
      </c>
      <c r="B187" s="69" t="s">
        <v>27</v>
      </c>
      <c r="C187" s="111"/>
      <c r="D187" s="113"/>
      <c r="E187" s="70"/>
      <c r="F187" s="71"/>
      <c r="G187" s="72"/>
      <c r="H187" s="73"/>
      <c r="I187" s="72"/>
      <c r="J187" s="74"/>
      <c r="K187" s="75">
        <f t="shared" si="30"/>
        <v>0</v>
      </c>
      <c r="L187" s="76">
        <f t="shared" si="30"/>
        <v>0</v>
      </c>
      <c r="M187" s="77"/>
      <c r="N187" s="78"/>
      <c r="O187" s="77"/>
      <c r="P187" s="78"/>
      <c r="Q187" s="79"/>
      <c r="R187" s="80"/>
      <c r="S187" s="79"/>
      <c r="T187" s="80"/>
      <c r="U187" s="46">
        <f t="shared" si="31"/>
        <v>0</v>
      </c>
      <c r="V187" s="52">
        <f t="shared" si="31"/>
        <v>0</v>
      </c>
      <c r="W187" s="53">
        <f t="shared" si="32"/>
        <v>0</v>
      </c>
      <c r="X187" s="54">
        <f t="shared" si="33"/>
        <v>0</v>
      </c>
      <c r="Y187" s="55">
        <f t="shared" si="34"/>
        <v>0</v>
      </c>
      <c r="Z187" s="56"/>
    </row>
    <row r="188" spans="1:26" s="2" customFormat="1" ht="29.25" customHeight="1" thickBot="1" x14ac:dyDescent="0.3">
      <c r="A188" s="114" t="s">
        <v>47</v>
      </c>
      <c r="B188" s="115"/>
      <c r="C188" s="81">
        <f>C175</f>
        <v>2448390.21</v>
      </c>
      <c r="D188" s="81">
        <f>D175</f>
        <v>1330674.0499999998</v>
      </c>
      <c r="E188" s="82">
        <f>SUM(E175:E187)</f>
        <v>80</v>
      </c>
      <c r="F188" s="83">
        <f>SUM(F175:F187)</f>
        <v>5757278.0300000003</v>
      </c>
      <c r="G188" s="82">
        <f>SUM(G175:G187)</f>
        <v>23</v>
      </c>
      <c r="H188" s="83">
        <f>SUM(H175:H187)</f>
        <v>1757986.71</v>
      </c>
      <c r="I188" s="82">
        <f t="shared" ref="I188:V188" si="35">SUM(I175:I187)</f>
        <v>14</v>
      </c>
      <c r="J188" s="83">
        <f t="shared" si="35"/>
        <v>690403.5</v>
      </c>
      <c r="K188" s="82">
        <f t="shared" si="35"/>
        <v>37</v>
      </c>
      <c r="L188" s="83">
        <f t="shared" si="35"/>
        <v>2448390.21</v>
      </c>
      <c r="M188" s="82">
        <f t="shared" si="35"/>
        <v>12</v>
      </c>
      <c r="N188" s="84">
        <f t="shared" si="35"/>
        <v>739753.13</v>
      </c>
      <c r="O188" s="85">
        <f t="shared" si="35"/>
        <v>7</v>
      </c>
      <c r="P188" s="86">
        <f t="shared" si="35"/>
        <v>293127.7</v>
      </c>
      <c r="Q188" s="85">
        <f t="shared" si="35"/>
        <v>11</v>
      </c>
      <c r="R188" s="87">
        <f t="shared" si="35"/>
        <v>892629.66</v>
      </c>
      <c r="S188" s="85">
        <f t="shared" si="35"/>
        <v>6</v>
      </c>
      <c r="T188" s="87">
        <f t="shared" si="35"/>
        <v>225086.5</v>
      </c>
      <c r="U188" s="85">
        <f t="shared" si="35"/>
        <v>17</v>
      </c>
      <c r="V188" s="87">
        <f t="shared" si="35"/>
        <v>1117716.1600000001</v>
      </c>
      <c r="W188" s="88">
        <f>IFERROR(R188/H188,0)</f>
        <v>0.50775677365615579</v>
      </c>
      <c r="X188" s="89">
        <f t="shared" si="33"/>
        <v>0.75059613689675675</v>
      </c>
      <c r="Y188" s="89">
        <f t="shared" si="34"/>
        <v>0.57623325491078492</v>
      </c>
    </row>
    <row r="189" spans="1:26" s="2" customFormat="1" ht="29.25" customHeight="1" thickBot="1" x14ac:dyDescent="0.45">
      <c r="A189" s="90"/>
      <c r="B189" s="90"/>
      <c r="C189" s="91"/>
      <c r="D189" s="91"/>
      <c r="E189" s="92"/>
      <c r="F189" s="91"/>
      <c r="G189" s="92"/>
      <c r="H189" s="93"/>
      <c r="I189" s="94"/>
      <c r="J189" s="93"/>
      <c r="K189" s="95"/>
      <c r="L189" s="93"/>
      <c r="M189" s="94"/>
      <c r="N189" s="93"/>
      <c r="O189" s="94"/>
      <c r="P189" s="93"/>
      <c r="Q189" s="94"/>
      <c r="R189" s="93"/>
      <c r="S189" s="94"/>
      <c r="T189" s="96" t="s">
        <v>48</v>
      </c>
      <c r="U189" s="97">
        <v>4.25</v>
      </c>
      <c r="V189" s="98">
        <f>V188/U189</f>
        <v>262992.03764705884</v>
      </c>
      <c r="W189" s="99"/>
      <c r="X189" s="99"/>
      <c r="Y189" s="100"/>
    </row>
    <row r="190" spans="1:26" s="2" customFormat="1" ht="15.75" thickTop="1" x14ac:dyDescent="0.25">
      <c r="A190" s="116" t="s">
        <v>49</v>
      </c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8"/>
      <c r="P190" s="106"/>
      <c r="U190" s="7"/>
    </row>
    <row r="191" spans="1:26" s="2" customFormat="1" ht="18.75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1"/>
      <c r="P191" s="106"/>
      <c r="T191" s="101"/>
      <c r="U191" s="7"/>
    </row>
    <row r="192" spans="1:26" s="2" customFormat="1" ht="15.75" x14ac:dyDescent="0.25">
      <c r="A192" s="119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1"/>
      <c r="P192" s="106"/>
      <c r="S192" s="102"/>
      <c r="T192" s="103"/>
      <c r="U192" s="7"/>
    </row>
    <row r="193" spans="1:38" s="2" customFormat="1" ht="15.75" x14ac:dyDescent="0.25">
      <c r="A193" s="119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1"/>
      <c r="P193" s="106"/>
      <c r="S193" s="102"/>
      <c r="T193" s="104"/>
      <c r="U193" s="7"/>
    </row>
    <row r="194" spans="1:38" s="2" customFormat="1" ht="15.75" x14ac:dyDescent="0.25">
      <c r="A194" s="119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1"/>
      <c r="P194" s="106"/>
      <c r="S194" s="102"/>
      <c r="T194" s="104"/>
      <c r="U194" s="7"/>
    </row>
    <row r="195" spans="1:38" s="2" customFormat="1" ht="15.75" x14ac:dyDescent="0.25">
      <c r="A195" s="119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1"/>
      <c r="P195" s="106"/>
      <c r="S195" s="102"/>
      <c r="T195" s="104"/>
      <c r="U195" s="7"/>
    </row>
    <row r="196" spans="1:38" s="2" customFormat="1" ht="15.75" x14ac:dyDescent="0.25">
      <c r="A196" s="119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1"/>
      <c r="P196" s="106"/>
      <c r="S196" s="102"/>
      <c r="T196" s="105"/>
      <c r="U196" s="7"/>
    </row>
    <row r="197" spans="1:38" s="2" customFormat="1" x14ac:dyDescent="0.25">
      <c r="A197" s="119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1"/>
      <c r="P197" s="106"/>
      <c r="U197" s="7"/>
    </row>
    <row r="198" spans="1:38" s="2" customFormat="1" ht="15.75" thickBot="1" x14ac:dyDescent="0.3">
      <c r="A198" s="122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4"/>
      <c r="P198" s="106"/>
      <c r="U198" s="7"/>
    </row>
    <row r="199" spans="1:38" s="2" customFormat="1" ht="15.75" thickTop="1" x14ac:dyDescent="0.25">
      <c r="E199" s="1"/>
      <c r="F199" s="1"/>
      <c r="K199" s="7"/>
      <c r="U199" s="7"/>
    </row>
    <row r="202" spans="1:38" s="2" customFormat="1" ht="26.25" x14ac:dyDescent="0.4">
      <c r="A202" s="12"/>
      <c r="B202" s="13" t="s">
        <v>55</v>
      </c>
      <c r="C202" s="14"/>
      <c r="D202" s="14"/>
      <c r="E202" s="15"/>
      <c r="F202" s="16"/>
      <c r="G202" s="14"/>
      <c r="H202" s="17"/>
      <c r="I202" s="18"/>
      <c r="J202" s="17"/>
      <c r="K202" s="18"/>
      <c r="L202" s="17"/>
      <c r="M202" s="18"/>
      <c r="N202" s="17"/>
      <c r="O202" s="14"/>
      <c r="P202" s="17"/>
      <c r="Q202" s="14"/>
      <c r="R202" s="17"/>
      <c r="S202" s="18"/>
      <c r="T202" s="17"/>
      <c r="U202" s="14"/>
      <c r="V202" s="17"/>
      <c r="W202" s="17"/>
      <c r="X202" s="18"/>
      <c r="Y202" s="17"/>
      <c r="Z202" s="17"/>
      <c r="AA202" s="18"/>
      <c r="AB202" s="14"/>
      <c r="AC202" s="14"/>
      <c r="AD202" s="14"/>
      <c r="AE202" s="14"/>
      <c r="AF202" s="14"/>
      <c r="AG202" s="18"/>
      <c r="AH202" s="14"/>
      <c r="AI202" s="14"/>
      <c r="AJ202" s="14"/>
      <c r="AK202" s="14"/>
      <c r="AL202" s="14"/>
    </row>
    <row r="203" spans="1:38" ht="15.75" thickBot="1" x14ac:dyDescent="0.3"/>
    <row r="204" spans="1:38" s="2" customFormat="1" ht="52.5" customHeight="1" thickBot="1" x14ac:dyDescent="0.3">
      <c r="A204" s="125" t="s">
        <v>3</v>
      </c>
      <c r="B204" s="126"/>
      <c r="C204" s="129" t="s">
        <v>32</v>
      </c>
      <c r="D204" s="130"/>
      <c r="E204" s="131" t="s">
        <v>0</v>
      </c>
      <c r="F204" s="132"/>
      <c r="G204" s="133" t="s">
        <v>1</v>
      </c>
      <c r="H204" s="133"/>
      <c r="I204" s="133"/>
      <c r="J204" s="133"/>
      <c r="K204" s="133"/>
      <c r="L204" s="134"/>
      <c r="M204" s="135" t="s">
        <v>33</v>
      </c>
      <c r="N204" s="136"/>
      <c r="O204" s="136"/>
      <c r="P204" s="137"/>
      <c r="Q204" s="138" t="s">
        <v>34</v>
      </c>
      <c r="R204" s="139"/>
      <c r="S204" s="139"/>
      <c r="T204" s="139"/>
      <c r="U204" s="139"/>
      <c r="V204" s="140"/>
      <c r="W204" s="141" t="s">
        <v>35</v>
      </c>
      <c r="X204" s="142"/>
      <c r="Y204" s="143"/>
    </row>
    <row r="205" spans="1:38" s="2" customFormat="1" ht="52.5" customHeight="1" thickBot="1" x14ac:dyDescent="0.3">
      <c r="A205" s="127"/>
      <c r="B205" s="128"/>
      <c r="C205" s="144" t="s">
        <v>36</v>
      </c>
      <c r="D205" s="146" t="s">
        <v>37</v>
      </c>
      <c r="E205" s="148" t="s">
        <v>4</v>
      </c>
      <c r="F205" s="148" t="s">
        <v>5</v>
      </c>
      <c r="G205" s="150" t="s">
        <v>6</v>
      </c>
      <c r="H205" s="152" t="s">
        <v>7</v>
      </c>
      <c r="I205" s="152" t="s">
        <v>8</v>
      </c>
      <c r="J205" s="159" t="s">
        <v>9</v>
      </c>
      <c r="K205" s="161" t="s">
        <v>2</v>
      </c>
      <c r="L205" s="162"/>
      <c r="M205" s="163" t="s">
        <v>38</v>
      </c>
      <c r="N205" s="164"/>
      <c r="O205" s="163" t="s">
        <v>39</v>
      </c>
      <c r="P205" s="164"/>
      <c r="Q205" s="165" t="s">
        <v>40</v>
      </c>
      <c r="R205" s="166"/>
      <c r="S205" s="139" t="s">
        <v>41</v>
      </c>
      <c r="T205" s="140"/>
      <c r="U205" s="138" t="s">
        <v>2</v>
      </c>
      <c r="V205" s="140"/>
      <c r="W205" s="154" t="s">
        <v>42</v>
      </c>
      <c r="X205" s="156" t="s">
        <v>43</v>
      </c>
      <c r="Y205" s="143" t="s">
        <v>44</v>
      </c>
    </row>
    <row r="206" spans="1:38" s="2" customFormat="1" ht="139.5" customHeight="1" thickBot="1" x14ac:dyDescent="0.3">
      <c r="A206" s="127"/>
      <c r="B206" s="128"/>
      <c r="C206" s="145"/>
      <c r="D206" s="147"/>
      <c r="E206" s="149"/>
      <c r="F206" s="149"/>
      <c r="G206" s="151"/>
      <c r="H206" s="153"/>
      <c r="I206" s="153"/>
      <c r="J206" s="160"/>
      <c r="K206" s="19" t="s">
        <v>10</v>
      </c>
      <c r="L206" s="20" t="s">
        <v>11</v>
      </c>
      <c r="M206" s="21" t="s">
        <v>12</v>
      </c>
      <c r="N206" s="22" t="s">
        <v>13</v>
      </c>
      <c r="O206" s="21" t="s">
        <v>14</v>
      </c>
      <c r="P206" s="22" t="s">
        <v>15</v>
      </c>
      <c r="Q206" s="23" t="s">
        <v>6</v>
      </c>
      <c r="R206" s="24" t="s">
        <v>7</v>
      </c>
      <c r="S206" s="25" t="s">
        <v>16</v>
      </c>
      <c r="T206" s="26" t="s">
        <v>17</v>
      </c>
      <c r="U206" s="27" t="s">
        <v>18</v>
      </c>
      <c r="V206" s="28" t="s">
        <v>19</v>
      </c>
      <c r="W206" s="155"/>
      <c r="X206" s="157"/>
      <c r="Y206" s="158"/>
    </row>
    <row r="207" spans="1:38" s="2" customFormat="1" ht="38.25" customHeight="1" thickBot="1" x14ac:dyDescent="0.3">
      <c r="A207" s="108">
        <v>1</v>
      </c>
      <c r="B207" s="109"/>
      <c r="C207" s="29">
        <v>2</v>
      </c>
      <c r="D207" s="30">
        <v>3</v>
      </c>
      <c r="E207" s="31">
        <v>4</v>
      </c>
      <c r="F207" s="32">
        <v>5</v>
      </c>
      <c r="G207" s="33">
        <v>6</v>
      </c>
      <c r="H207" s="34">
        <v>7</v>
      </c>
      <c r="I207" s="34">
        <v>8</v>
      </c>
      <c r="J207" s="34">
        <v>9</v>
      </c>
      <c r="K207" s="34">
        <v>10</v>
      </c>
      <c r="L207" s="34">
        <v>11</v>
      </c>
      <c r="M207" s="35">
        <v>12</v>
      </c>
      <c r="N207" s="35">
        <v>13</v>
      </c>
      <c r="O207" s="35">
        <v>14</v>
      </c>
      <c r="P207" s="35">
        <v>15</v>
      </c>
      <c r="Q207" s="36">
        <v>16</v>
      </c>
      <c r="R207" s="36">
        <v>17</v>
      </c>
      <c r="S207" s="36">
        <v>18</v>
      </c>
      <c r="T207" s="36">
        <v>19</v>
      </c>
      <c r="U207" s="36">
        <v>20</v>
      </c>
      <c r="V207" s="36">
        <v>21</v>
      </c>
      <c r="W207" s="37">
        <v>22</v>
      </c>
      <c r="X207" s="37">
        <v>23</v>
      </c>
      <c r="Y207" s="38">
        <v>24</v>
      </c>
    </row>
    <row r="208" spans="1:38" s="2" customFormat="1" ht="108.75" customHeight="1" x14ac:dyDescent="0.25">
      <c r="A208" s="39">
        <v>1</v>
      </c>
      <c r="B208" s="40" t="s">
        <v>45</v>
      </c>
      <c r="C208" s="110">
        <f>L221</f>
        <v>4106067.2</v>
      </c>
      <c r="D208" s="112">
        <f>C208-V221</f>
        <v>2856287.18</v>
      </c>
      <c r="E208" s="41"/>
      <c r="F208" s="42"/>
      <c r="G208" s="43"/>
      <c r="H208" s="44"/>
      <c r="I208" s="43"/>
      <c r="J208" s="45"/>
      <c r="K208" s="46">
        <f>G208+I208</f>
        <v>0</v>
      </c>
      <c r="L208" s="47">
        <f>H208+J208</f>
        <v>0</v>
      </c>
      <c r="M208" s="48"/>
      <c r="N208" s="49"/>
      <c r="O208" s="48"/>
      <c r="P208" s="49"/>
      <c r="Q208" s="50"/>
      <c r="R208" s="51"/>
      <c r="S208" s="50"/>
      <c r="T208" s="51"/>
      <c r="U208" s="46">
        <f>Q208+S208</f>
        <v>0</v>
      </c>
      <c r="V208" s="52">
        <f>R208+T208</f>
        <v>0</v>
      </c>
      <c r="W208" s="53">
        <f>IFERROR(R208/H208,0)</f>
        <v>0</v>
      </c>
      <c r="X208" s="54">
        <f>IFERROR((T208+P208)/J208,0)</f>
        <v>0</v>
      </c>
      <c r="Y208" s="55">
        <f>IFERROR((V208+P208)/L208,0)</f>
        <v>0</v>
      </c>
      <c r="Z208" s="56"/>
    </row>
    <row r="209" spans="1:26" s="2" customFormat="1" ht="87" customHeight="1" x14ac:dyDescent="0.25">
      <c r="A209" s="57">
        <v>2</v>
      </c>
      <c r="B209" s="58" t="s">
        <v>20</v>
      </c>
      <c r="C209" s="110"/>
      <c r="D209" s="112"/>
      <c r="E209" s="59"/>
      <c r="F209" s="60"/>
      <c r="G209" s="61"/>
      <c r="H209" s="62"/>
      <c r="I209" s="61"/>
      <c r="J209" s="63"/>
      <c r="K209" s="46">
        <f t="shared" ref="K209:L220" si="36">G209+I209</f>
        <v>0</v>
      </c>
      <c r="L209" s="47">
        <f t="shared" si="36"/>
        <v>0</v>
      </c>
      <c r="M209" s="64"/>
      <c r="N209" s="65"/>
      <c r="O209" s="64"/>
      <c r="P209" s="65"/>
      <c r="Q209" s="66"/>
      <c r="R209" s="67"/>
      <c r="S209" s="66"/>
      <c r="T209" s="67"/>
      <c r="U209" s="46">
        <f t="shared" ref="U209:V220" si="37">Q209+S209</f>
        <v>0</v>
      </c>
      <c r="V209" s="52">
        <f>R209+T209</f>
        <v>0</v>
      </c>
      <c r="W209" s="53">
        <f t="shared" ref="W209:W220" si="38">IFERROR(R209/H209,0)</f>
        <v>0</v>
      </c>
      <c r="X209" s="54">
        <f t="shared" ref="X209:X221" si="39">IFERROR((T209+P209)/J209,0)</f>
        <v>0</v>
      </c>
      <c r="Y209" s="55">
        <f t="shared" ref="Y209:Y221" si="40">IFERROR((V209+P209)/L209,0)</f>
        <v>0</v>
      </c>
      <c r="Z209" s="56"/>
    </row>
    <row r="210" spans="1:26" s="2" customFormat="1" ht="85.5" customHeight="1" x14ac:dyDescent="0.25">
      <c r="A210" s="57">
        <v>3</v>
      </c>
      <c r="B210" s="58" t="s">
        <v>28</v>
      </c>
      <c r="C210" s="110"/>
      <c r="D210" s="112"/>
      <c r="E210" s="59">
        <v>0</v>
      </c>
      <c r="F210" s="60">
        <v>0</v>
      </c>
      <c r="G210" s="61">
        <v>0</v>
      </c>
      <c r="H210" s="62">
        <v>0</v>
      </c>
      <c r="I210" s="61">
        <v>2</v>
      </c>
      <c r="J210" s="63">
        <v>200000</v>
      </c>
      <c r="K210" s="46">
        <f t="shared" si="36"/>
        <v>2</v>
      </c>
      <c r="L210" s="47">
        <f t="shared" si="36"/>
        <v>200000</v>
      </c>
      <c r="M210" s="64">
        <v>0</v>
      </c>
      <c r="N210" s="65">
        <v>0</v>
      </c>
      <c r="O210" s="64">
        <v>0</v>
      </c>
      <c r="P210" s="65">
        <v>0</v>
      </c>
      <c r="Q210" s="66">
        <v>0</v>
      </c>
      <c r="R210" s="67">
        <v>0</v>
      </c>
      <c r="S210" s="66">
        <v>0</v>
      </c>
      <c r="T210" s="67">
        <v>0</v>
      </c>
      <c r="U210" s="46">
        <f t="shared" si="37"/>
        <v>0</v>
      </c>
      <c r="V210" s="52">
        <f t="shared" si="37"/>
        <v>0</v>
      </c>
      <c r="W210" s="53">
        <f t="shared" si="38"/>
        <v>0</v>
      </c>
      <c r="X210" s="54">
        <f t="shared" si="39"/>
        <v>0</v>
      </c>
      <c r="Y210" s="55">
        <f t="shared" si="40"/>
        <v>0</v>
      </c>
      <c r="Z210" s="56"/>
    </row>
    <row r="211" spans="1:26" s="2" customFormat="1" ht="137.25" customHeight="1" x14ac:dyDescent="0.25">
      <c r="A211" s="57">
        <v>4</v>
      </c>
      <c r="B211" s="58" t="s">
        <v>22</v>
      </c>
      <c r="C211" s="110"/>
      <c r="D211" s="112"/>
      <c r="E211" s="59">
        <v>4</v>
      </c>
      <c r="F211" s="60">
        <v>284416.40000000002</v>
      </c>
      <c r="G211" s="61">
        <v>3</v>
      </c>
      <c r="H211" s="62">
        <v>184816.4</v>
      </c>
      <c r="I211" s="61">
        <v>2</v>
      </c>
      <c r="J211" s="63">
        <v>100000</v>
      </c>
      <c r="K211" s="46">
        <f t="shared" si="36"/>
        <v>5</v>
      </c>
      <c r="L211" s="47">
        <f t="shared" si="36"/>
        <v>284816.40000000002</v>
      </c>
      <c r="M211" s="64">
        <v>2</v>
      </c>
      <c r="N211" s="65">
        <v>126516.4</v>
      </c>
      <c r="O211" s="64">
        <v>1</v>
      </c>
      <c r="P211" s="65">
        <v>5000</v>
      </c>
      <c r="Q211" s="66">
        <v>1</v>
      </c>
      <c r="R211" s="67">
        <v>58300</v>
      </c>
      <c r="S211" s="66">
        <v>0</v>
      </c>
      <c r="T211" s="67">
        <v>0</v>
      </c>
      <c r="U211" s="46">
        <f t="shared" si="37"/>
        <v>1</v>
      </c>
      <c r="V211" s="52">
        <f t="shared" si="37"/>
        <v>58300</v>
      </c>
      <c r="W211" s="53">
        <f t="shared" si="38"/>
        <v>0.31544819615575242</v>
      </c>
      <c r="X211" s="54">
        <f t="shared" si="39"/>
        <v>0.05</v>
      </c>
      <c r="Y211" s="55">
        <f t="shared" si="40"/>
        <v>0.2222484379410736</v>
      </c>
      <c r="Z211" s="56"/>
    </row>
    <row r="212" spans="1:26" s="2" customFormat="1" ht="171.75" customHeight="1" x14ac:dyDescent="0.25">
      <c r="A212" s="57">
        <v>5</v>
      </c>
      <c r="B212" s="58" t="s">
        <v>21</v>
      </c>
      <c r="C212" s="110"/>
      <c r="D212" s="112"/>
      <c r="E212" s="59"/>
      <c r="F212" s="60"/>
      <c r="G212" s="61"/>
      <c r="H212" s="62"/>
      <c r="I212" s="61"/>
      <c r="J212" s="63"/>
      <c r="K212" s="46">
        <f t="shared" si="36"/>
        <v>0</v>
      </c>
      <c r="L212" s="47">
        <f t="shared" si="36"/>
        <v>0</v>
      </c>
      <c r="M212" s="64"/>
      <c r="N212" s="65"/>
      <c r="O212" s="64"/>
      <c r="P212" s="65"/>
      <c r="Q212" s="66"/>
      <c r="R212" s="67"/>
      <c r="S212" s="66"/>
      <c r="T212" s="67"/>
      <c r="U212" s="46">
        <f t="shared" si="37"/>
        <v>0</v>
      </c>
      <c r="V212" s="52">
        <f t="shared" si="37"/>
        <v>0</v>
      </c>
      <c r="W212" s="53">
        <f t="shared" si="38"/>
        <v>0</v>
      </c>
      <c r="X212" s="54">
        <f t="shared" si="39"/>
        <v>0</v>
      </c>
      <c r="Y212" s="55">
        <f t="shared" si="40"/>
        <v>0</v>
      </c>
      <c r="Z212" s="56"/>
    </row>
    <row r="213" spans="1:26" s="2" customFormat="1" ht="116.25" customHeight="1" x14ac:dyDescent="0.25">
      <c r="A213" s="57">
        <v>6</v>
      </c>
      <c r="B213" s="58" t="s">
        <v>23</v>
      </c>
      <c r="C213" s="110"/>
      <c r="D213" s="112"/>
      <c r="E213" s="59">
        <v>24</v>
      </c>
      <c r="F213" s="60">
        <v>809602.52</v>
      </c>
      <c r="G213" s="61">
        <v>18</v>
      </c>
      <c r="H213" s="62">
        <v>435893.82999999996</v>
      </c>
      <c r="I213" s="61">
        <v>2</v>
      </c>
      <c r="J213" s="63">
        <v>37850</v>
      </c>
      <c r="K213" s="46">
        <f t="shared" si="36"/>
        <v>20</v>
      </c>
      <c r="L213" s="47">
        <f t="shared" si="36"/>
        <v>473743.82999999996</v>
      </c>
      <c r="M213" s="64">
        <v>6</v>
      </c>
      <c r="N213" s="65">
        <v>118894.22</v>
      </c>
      <c r="O213" s="64">
        <v>0</v>
      </c>
      <c r="P213" s="65">
        <v>0</v>
      </c>
      <c r="Q213" s="66">
        <v>12</v>
      </c>
      <c r="R213" s="67">
        <v>308577.02</v>
      </c>
      <c r="S213" s="66">
        <v>1</v>
      </c>
      <c r="T213" s="67">
        <v>17850</v>
      </c>
      <c r="U213" s="46">
        <f t="shared" si="37"/>
        <v>13</v>
      </c>
      <c r="V213" s="52">
        <f t="shared" si="37"/>
        <v>326427.02</v>
      </c>
      <c r="W213" s="53">
        <f t="shared" si="38"/>
        <v>0.707917843205076</v>
      </c>
      <c r="X213" s="54">
        <f t="shared" si="39"/>
        <v>0.47159841479524439</v>
      </c>
      <c r="Y213" s="55">
        <f t="shared" si="40"/>
        <v>0.68903698439724281</v>
      </c>
      <c r="Z213" s="56"/>
    </row>
    <row r="214" spans="1:26" s="2" customFormat="1" ht="65.25" customHeight="1" x14ac:dyDescent="0.25">
      <c r="A214" s="57">
        <v>7</v>
      </c>
      <c r="B214" s="58" t="s">
        <v>30</v>
      </c>
      <c r="C214" s="110"/>
      <c r="D214" s="112"/>
      <c r="E214" s="59"/>
      <c r="F214" s="60"/>
      <c r="G214" s="61"/>
      <c r="H214" s="62"/>
      <c r="I214" s="61"/>
      <c r="J214" s="63"/>
      <c r="K214" s="46">
        <f t="shared" si="36"/>
        <v>0</v>
      </c>
      <c r="L214" s="47">
        <f t="shared" si="36"/>
        <v>0</v>
      </c>
      <c r="M214" s="64"/>
      <c r="N214" s="65"/>
      <c r="O214" s="64"/>
      <c r="P214" s="65"/>
      <c r="Q214" s="66"/>
      <c r="R214" s="67"/>
      <c r="S214" s="66"/>
      <c r="T214" s="67"/>
      <c r="U214" s="46">
        <f t="shared" si="37"/>
        <v>0</v>
      </c>
      <c r="V214" s="52">
        <f t="shared" si="37"/>
        <v>0</v>
      </c>
      <c r="W214" s="53">
        <f t="shared" si="38"/>
        <v>0</v>
      </c>
      <c r="X214" s="54">
        <f t="shared" si="39"/>
        <v>0</v>
      </c>
      <c r="Y214" s="55">
        <f t="shared" si="40"/>
        <v>0</v>
      </c>
      <c r="Z214" s="56"/>
    </row>
    <row r="215" spans="1:26" s="2" customFormat="1" ht="59.25" customHeight="1" x14ac:dyDescent="0.25">
      <c r="A215" s="57">
        <v>8</v>
      </c>
      <c r="B215" s="58" t="s">
        <v>46</v>
      </c>
      <c r="C215" s="110"/>
      <c r="D215" s="112"/>
      <c r="E215" s="59"/>
      <c r="F215" s="60"/>
      <c r="G215" s="61"/>
      <c r="H215" s="62"/>
      <c r="I215" s="61">
        <v>11</v>
      </c>
      <c r="J215" s="63">
        <v>1089989.71</v>
      </c>
      <c r="K215" s="46">
        <f t="shared" si="36"/>
        <v>11</v>
      </c>
      <c r="L215" s="47">
        <f t="shared" si="36"/>
        <v>1089989.71</v>
      </c>
      <c r="M215" s="64"/>
      <c r="N215" s="65"/>
      <c r="O215" s="64">
        <v>1</v>
      </c>
      <c r="P215" s="65">
        <v>45197</v>
      </c>
      <c r="Q215" s="66"/>
      <c r="R215" s="67"/>
      <c r="S215" s="66">
        <v>3</v>
      </c>
      <c r="T215" s="67">
        <v>89527.71</v>
      </c>
      <c r="U215" s="46">
        <f t="shared" si="37"/>
        <v>3</v>
      </c>
      <c r="V215" s="52">
        <f t="shared" si="37"/>
        <v>89527.71</v>
      </c>
      <c r="W215" s="53">
        <f t="shared" si="38"/>
        <v>0</v>
      </c>
      <c r="X215" s="54">
        <f t="shared" si="39"/>
        <v>0.1236018182226693</v>
      </c>
      <c r="Y215" s="55">
        <f t="shared" si="40"/>
        <v>0.1236018182226693</v>
      </c>
      <c r="Z215" s="56"/>
    </row>
    <row r="216" spans="1:26" s="2" customFormat="1" ht="71.25" customHeight="1" x14ac:dyDescent="0.25">
      <c r="A216" s="57">
        <v>9</v>
      </c>
      <c r="B216" s="58" t="s">
        <v>24</v>
      </c>
      <c r="C216" s="110"/>
      <c r="D216" s="112"/>
      <c r="E216" s="59">
        <v>5</v>
      </c>
      <c r="F216" s="60">
        <v>225926.12</v>
      </c>
      <c r="G216" s="61">
        <v>3</v>
      </c>
      <c r="H216" s="62">
        <v>156061.44</v>
      </c>
      <c r="I216" s="61">
        <v>6</v>
      </c>
      <c r="J216" s="63">
        <v>395420.66000000003</v>
      </c>
      <c r="K216" s="46">
        <f t="shared" si="36"/>
        <v>9</v>
      </c>
      <c r="L216" s="47">
        <f t="shared" si="36"/>
        <v>551482.10000000009</v>
      </c>
      <c r="M216" s="64">
        <v>2</v>
      </c>
      <c r="N216" s="65">
        <v>131035.24</v>
      </c>
      <c r="O216" s="64">
        <v>0</v>
      </c>
      <c r="P216" s="65">
        <v>0</v>
      </c>
      <c r="Q216" s="66">
        <v>1</v>
      </c>
      <c r="R216" s="67">
        <v>25026.2</v>
      </c>
      <c r="S216" s="66">
        <v>3</v>
      </c>
      <c r="T216" s="67">
        <v>71411.05</v>
      </c>
      <c r="U216" s="46">
        <f t="shared" si="37"/>
        <v>4</v>
      </c>
      <c r="V216" s="52">
        <f t="shared" si="37"/>
        <v>96437.25</v>
      </c>
      <c r="W216" s="53">
        <f t="shared" si="38"/>
        <v>0.16036120133198822</v>
      </c>
      <c r="X216" s="54">
        <f t="shared" si="39"/>
        <v>0.18059514138689667</v>
      </c>
      <c r="Y216" s="55">
        <f t="shared" si="40"/>
        <v>0.17486922966312049</v>
      </c>
      <c r="Z216" s="56"/>
    </row>
    <row r="217" spans="1:26" s="2" customFormat="1" ht="92.25" customHeight="1" x14ac:dyDescent="0.25">
      <c r="A217" s="57">
        <v>10</v>
      </c>
      <c r="B217" s="58" t="s">
        <v>25</v>
      </c>
      <c r="C217" s="110"/>
      <c r="D217" s="112"/>
      <c r="E217" s="59">
        <v>11</v>
      </c>
      <c r="F217" s="60">
        <v>390582.9</v>
      </c>
      <c r="G217" s="61">
        <v>8</v>
      </c>
      <c r="H217" s="62">
        <v>184809.59999999998</v>
      </c>
      <c r="I217" s="61">
        <v>4</v>
      </c>
      <c r="J217" s="63">
        <v>219999.03999999998</v>
      </c>
      <c r="K217" s="46">
        <f t="shared" si="36"/>
        <v>12</v>
      </c>
      <c r="L217" s="47">
        <f t="shared" si="36"/>
        <v>404808.63999999996</v>
      </c>
      <c r="M217" s="64">
        <v>3</v>
      </c>
      <c r="N217" s="65">
        <v>83341.649999999994</v>
      </c>
      <c r="O217" s="64">
        <v>0</v>
      </c>
      <c r="P217" s="65">
        <v>0</v>
      </c>
      <c r="Q217" s="66">
        <v>5</v>
      </c>
      <c r="R217" s="67">
        <v>97615.8</v>
      </c>
      <c r="S217" s="66">
        <v>3</v>
      </c>
      <c r="T217" s="67">
        <v>116771.22</v>
      </c>
      <c r="U217" s="46">
        <f t="shared" si="37"/>
        <v>8</v>
      </c>
      <c r="V217" s="52">
        <f t="shared" si="37"/>
        <v>214387.02000000002</v>
      </c>
      <c r="W217" s="53">
        <f t="shared" si="38"/>
        <v>0.52819658719027596</v>
      </c>
      <c r="X217" s="54">
        <f t="shared" si="39"/>
        <v>0.53078058886075141</v>
      </c>
      <c r="Y217" s="55">
        <f t="shared" si="40"/>
        <v>0.52960089982269165</v>
      </c>
      <c r="Z217" s="56"/>
    </row>
    <row r="218" spans="1:26" s="2" customFormat="1" ht="153.75" customHeight="1" x14ac:dyDescent="0.25">
      <c r="A218" s="57">
        <v>11</v>
      </c>
      <c r="B218" s="58" t="s">
        <v>26</v>
      </c>
      <c r="C218" s="110"/>
      <c r="D218" s="112"/>
      <c r="E218" s="59">
        <v>29</v>
      </c>
      <c r="F218" s="60">
        <v>721551.84</v>
      </c>
      <c r="G218" s="61">
        <v>14</v>
      </c>
      <c r="H218" s="62">
        <v>295445.31</v>
      </c>
      <c r="I218" s="61">
        <v>5</v>
      </c>
      <c r="J218" s="63">
        <v>135800</v>
      </c>
      <c r="K218" s="46">
        <f t="shared" si="36"/>
        <v>19</v>
      </c>
      <c r="L218" s="47">
        <f t="shared" si="36"/>
        <v>431245.31</v>
      </c>
      <c r="M218" s="64">
        <v>5</v>
      </c>
      <c r="N218" s="65">
        <v>119060</v>
      </c>
      <c r="O218" s="64">
        <v>0</v>
      </c>
      <c r="P218" s="65">
        <v>0</v>
      </c>
      <c r="Q218" s="66">
        <v>9</v>
      </c>
      <c r="R218" s="67">
        <v>173371.7</v>
      </c>
      <c r="S218" s="66">
        <v>2</v>
      </c>
      <c r="T218" s="67">
        <v>34469</v>
      </c>
      <c r="U218" s="46">
        <f t="shared" si="37"/>
        <v>11</v>
      </c>
      <c r="V218" s="52">
        <f t="shared" si="37"/>
        <v>207840.7</v>
      </c>
      <c r="W218" s="53">
        <f t="shared" si="38"/>
        <v>0.58681486600684241</v>
      </c>
      <c r="X218" s="54">
        <f t="shared" si="39"/>
        <v>0.2538217967599411</v>
      </c>
      <c r="Y218" s="55">
        <f t="shared" si="40"/>
        <v>0.48195469070724506</v>
      </c>
      <c r="Z218" s="56"/>
    </row>
    <row r="219" spans="1:26" s="2" customFormat="1" ht="87" customHeight="1" x14ac:dyDescent="0.25">
      <c r="A219" s="57">
        <v>12</v>
      </c>
      <c r="B219" s="58" t="s">
        <v>29</v>
      </c>
      <c r="C219" s="110"/>
      <c r="D219" s="112"/>
      <c r="E219" s="59">
        <v>2</v>
      </c>
      <c r="F219" s="60">
        <v>17365.21</v>
      </c>
      <c r="G219" s="61">
        <v>2</v>
      </c>
      <c r="H219" s="62">
        <v>17365.21</v>
      </c>
      <c r="I219" s="61">
        <v>5</v>
      </c>
      <c r="J219" s="63">
        <v>312684.63</v>
      </c>
      <c r="K219" s="46">
        <f t="shared" si="36"/>
        <v>7</v>
      </c>
      <c r="L219" s="47">
        <f t="shared" si="36"/>
        <v>330049.84000000003</v>
      </c>
      <c r="M219" s="64">
        <v>1</v>
      </c>
      <c r="N219" s="65">
        <v>8453.19</v>
      </c>
      <c r="O219" s="64">
        <v>1</v>
      </c>
      <c r="P219" s="65">
        <v>20049</v>
      </c>
      <c r="Q219" s="66">
        <v>1</v>
      </c>
      <c r="R219" s="67">
        <v>8728.4</v>
      </c>
      <c r="S219" s="66">
        <v>2</v>
      </c>
      <c r="T219" s="67">
        <v>112530.63</v>
      </c>
      <c r="U219" s="46">
        <f t="shared" si="37"/>
        <v>3</v>
      </c>
      <c r="V219" s="52">
        <f t="shared" si="37"/>
        <v>121259.03</v>
      </c>
      <c r="W219" s="53">
        <f t="shared" si="38"/>
        <v>0.50263716937485925</v>
      </c>
      <c r="X219" s="54">
        <f t="shared" si="39"/>
        <v>0.4240043074710772</v>
      </c>
      <c r="Y219" s="55">
        <f t="shared" si="40"/>
        <v>0.42814148917630135</v>
      </c>
      <c r="Z219" s="56"/>
    </row>
    <row r="220" spans="1:26" s="2" customFormat="1" ht="62.25" customHeight="1" thickBot="1" x14ac:dyDescent="0.3">
      <c r="A220" s="68">
        <v>13</v>
      </c>
      <c r="B220" s="69" t="s">
        <v>27</v>
      </c>
      <c r="C220" s="111"/>
      <c r="D220" s="113"/>
      <c r="E220" s="70">
        <v>19</v>
      </c>
      <c r="F220" s="71">
        <v>693644.41999999993</v>
      </c>
      <c r="G220" s="72">
        <v>11</v>
      </c>
      <c r="H220" s="73">
        <v>259931.37</v>
      </c>
      <c r="I220" s="72">
        <v>1</v>
      </c>
      <c r="J220" s="74">
        <v>80000</v>
      </c>
      <c r="K220" s="75">
        <f t="shared" si="36"/>
        <v>12</v>
      </c>
      <c r="L220" s="76">
        <f t="shared" si="36"/>
        <v>339931.37</v>
      </c>
      <c r="M220" s="77">
        <v>4</v>
      </c>
      <c r="N220" s="78">
        <v>121723.57</v>
      </c>
      <c r="O220" s="77">
        <v>1</v>
      </c>
      <c r="P220" s="78">
        <v>10250</v>
      </c>
      <c r="Q220" s="79">
        <v>7</v>
      </c>
      <c r="R220" s="80">
        <v>135601.29</v>
      </c>
      <c r="S220" s="79">
        <v>0</v>
      </c>
      <c r="T220" s="80">
        <v>0</v>
      </c>
      <c r="U220" s="46">
        <f t="shared" si="37"/>
        <v>7</v>
      </c>
      <c r="V220" s="52">
        <f t="shared" si="37"/>
        <v>135601.29</v>
      </c>
      <c r="W220" s="53">
        <f t="shared" si="38"/>
        <v>0.52168112682974743</v>
      </c>
      <c r="X220" s="54">
        <f t="shared" si="39"/>
        <v>0.12812499999999999</v>
      </c>
      <c r="Y220" s="55">
        <f t="shared" si="40"/>
        <v>0.42906098957563116</v>
      </c>
      <c r="Z220" s="56"/>
    </row>
    <row r="221" spans="1:26" s="2" customFormat="1" ht="29.25" customHeight="1" thickBot="1" x14ac:dyDescent="0.3">
      <c r="A221" s="114" t="s">
        <v>47</v>
      </c>
      <c r="B221" s="115"/>
      <c r="C221" s="81">
        <f>C208</f>
        <v>4106067.2</v>
      </c>
      <c r="D221" s="81">
        <f>D208</f>
        <v>2856287.18</v>
      </c>
      <c r="E221" s="82">
        <f>SUM(E208:E220)</f>
        <v>94</v>
      </c>
      <c r="F221" s="83">
        <f>SUM(F208:F220)</f>
        <v>3143089.4099999997</v>
      </c>
      <c r="G221" s="82">
        <f>SUM(G208:G220)</f>
        <v>59</v>
      </c>
      <c r="H221" s="83">
        <f>SUM(H208:H220)</f>
        <v>1534323.1599999997</v>
      </c>
      <c r="I221" s="82">
        <f t="shared" ref="I221:V221" si="41">SUM(I208:I220)</f>
        <v>38</v>
      </c>
      <c r="J221" s="83">
        <f t="shared" si="41"/>
        <v>2571744.04</v>
      </c>
      <c r="K221" s="82">
        <f t="shared" si="41"/>
        <v>97</v>
      </c>
      <c r="L221" s="83">
        <f t="shared" si="41"/>
        <v>4106067.2</v>
      </c>
      <c r="M221" s="82">
        <f t="shared" si="41"/>
        <v>23</v>
      </c>
      <c r="N221" s="84">
        <f t="shared" si="41"/>
        <v>709024.27</v>
      </c>
      <c r="O221" s="85">
        <f t="shared" si="41"/>
        <v>4</v>
      </c>
      <c r="P221" s="86">
        <f t="shared" si="41"/>
        <v>80496</v>
      </c>
      <c r="Q221" s="85">
        <f t="shared" si="41"/>
        <v>36</v>
      </c>
      <c r="R221" s="87">
        <f t="shared" si="41"/>
        <v>807220.41</v>
      </c>
      <c r="S221" s="85">
        <f t="shared" si="41"/>
        <v>14</v>
      </c>
      <c r="T221" s="87">
        <f t="shared" si="41"/>
        <v>442559.61</v>
      </c>
      <c r="U221" s="85">
        <f t="shared" si="41"/>
        <v>50</v>
      </c>
      <c r="V221" s="87">
        <f t="shared" si="41"/>
        <v>1249780.02</v>
      </c>
      <c r="W221" s="88">
        <f>IFERROR(R221/H221,0)</f>
        <v>0.52610846987410409</v>
      </c>
      <c r="X221" s="89">
        <f t="shared" si="39"/>
        <v>0.20338556320713783</v>
      </c>
      <c r="Y221" s="89">
        <f t="shared" si="40"/>
        <v>0.32397814141960463</v>
      </c>
    </row>
    <row r="222" spans="1:26" s="2" customFormat="1" ht="29.25" customHeight="1" thickBot="1" x14ac:dyDescent="0.45">
      <c r="A222" s="90"/>
      <c r="B222" s="90"/>
      <c r="C222" s="91"/>
      <c r="D222" s="91"/>
      <c r="E222" s="92"/>
      <c r="F222" s="91"/>
      <c r="G222" s="92"/>
      <c r="H222" s="93"/>
      <c r="I222" s="94"/>
      <c r="J222" s="93"/>
      <c r="K222" s="95"/>
      <c r="L222" s="93"/>
      <c r="M222" s="94"/>
      <c r="N222" s="93"/>
      <c r="O222" s="94"/>
      <c r="P222" s="93"/>
      <c r="Q222" s="94"/>
      <c r="R222" s="93"/>
      <c r="S222" s="94"/>
      <c r="T222" s="96" t="s">
        <v>48</v>
      </c>
      <c r="U222" s="97">
        <v>4.25</v>
      </c>
      <c r="V222" s="98">
        <f>V221/U222</f>
        <v>294065.88705882354</v>
      </c>
      <c r="W222" s="99"/>
      <c r="X222" s="99"/>
      <c r="Y222" s="100"/>
    </row>
    <row r="223" spans="1:26" s="2" customFormat="1" ht="15.75" thickTop="1" x14ac:dyDescent="0.25">
      <c r="A223" s="116" t="s">
        <v>49</v>
      </c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8"/>
      <c r="P223" s="106"/>
      <c r="U223" s="7"/>
    </row>
    <row r="224" spans="1:26" s="2" customFormat="1" ht="18.75" x14ac:dyDescent="0.3">
      <c r="A224" s="119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1"/>
      <c r="P224" s="106"/>
      <c r="T224" s="101"/>
      <c r="U224" s="7"/>
    </row>
    <row r="225" spans="1:38" s="2" customFormat="1" ht="15.75" x14ac:dyDescent="0.25">
      <c r="A225" s="119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1"/>
      <c r="P225" s="106"/>
      <c r="S225" s="102"/>
      <c r="T225" s="103"/>
      <c r="U225" s="7"/>
    </row>
    <row r="226" spans="1:38" s="2" customFormat="1" ht="15.75" x14ac:dyDescent="0.25">
      <c r="A226" s="119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1"/>
      <c r="P226" s="106"/>
      <c r="S226" s="102"/>
      <c r="T226" s="104"/>
      <c r="U226" s="7"/>
    </row>
    <row r="227" spans="1:38" s="2" customFormat="1" ht="15.75" x14ac:dyDescent="0.25">
      <c r="A227" s="119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1"/>
      <c r="P227" s="106"/>
      <c r="S227" s="102"/>
      <c r="T227" s="104"/>
      <c r="U227" s="7"/>
    </row>
    <row r="228" spans="1:38" s="2" customFormat="1" ht="15.75" x14ac:dyDescent="0.25">
      <c r="A228" s="119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1"/>
      <c r="P228" s="106"/>
      <c r="S228" s="102"/>
      <c r="T228" s="104"/>
      <c r="U228" s="7"/>
    </row>
    <row r="229" spans="1:38" s="2" customFormat="1" ht="15.75" x14ac:dyDescent="0.25">
      <c r="A229" s="119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1"/>
      <c r="P229" s="106"/>
      <c r="S229" s="102"/>
      <c r="T229" s="105"/>
      <c r="U229" s="7"/>
    </row>
    <row r="230" spans="1:38" s="2" customFormat="1" x14ac:dyDescent="0.25">
      <c r="A230" s="119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1"/>
      <c r="P230" s="106"/>
      <c r="U230" s="7"/>
    </row>
    <row r="231" spans="1:38" s="2" customFormat="1" ht="15.75" thickBot="1" x14ac:dyDescent="0.3">
      <c r="A231" s="122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4"/>
      <c r="P231" s="106"/>
      <c r="U231" s="7"/>
    </row>
    <row r="232" spans="1:38" s="2" customFormat="1" ht="15.75" thickTop="1" x14ac:dyDescent="0.25">
      <c r="E232" s="1"/>
      <c r="F232" s="1"/>
      <c r="K232" s="7"/>
      <c r="U232" s="7"/>
    </row>
    <row r="235" spans="1:38" s="2" customFormat="1" ht="26.25" x14ac:dyDescent="0.4">
      <c r="A235" s="12"/>
      <c r="B235" s="13" t="s">
        <v>56</v>
      </c>
      <c r="C235" s="14"/>
      <c r="D235" s="14"/>
      <c r="E235" s="15"/>
      <c r="F235" s="16"/>
      <c r="G235" s="14"/>
      <c r="H235" s="17"/>
      <c r="I235" s="18"/>
      <c r="J235" s="17"/>
      <c r="K235" s="18"/>
      <c r="L235" s="17"/>
      <c r="M235" s="18"/>
      <c r="N235" s="17"/>
      <c r="O235" s="14"/>
      <c r="P235" s="17"/>
      <c r="Q235" s="14"/>
      <c r="R235" s="17"/>
      <c r="S235" s="18"/>
      <c r="T235" s="17"/>
      <c r="U235" s="14"/>
      <c r="V235" s="17"/>
      <c r="W235" s="17"/>
      <c r="X235" s="18"/>
      <c r="Y235" s="17"/>
      <c r="Z235" s="17"/>
      <c r="AA235" s="18"/>
      <c r="AB235" s="14"/>
      <c r="AC235" s="14"/>
      <c r="AD235" s="14"/>
      <c r="AE235" s="14"/>
      <c r="AF235" s="14"/>
      <c r="AG235" s="18"/>
      <c r="AH235" s="14"/>
      <c r="AI235" s="14"/>
      <c r="AJ235" s="14"/>
      <c r="AK235" s="14"/>
      <c r="AL235" s="14"/>
    </row>
    <row r="236" spans="1:38" ht="15.75" thickBot="1" x14ac:dyDescent="0.3"/>
    <row r="237" spans="1:38" s="2" customFormat="1" ht="52.5" customHeight="1" thickBot="1" x14ac:dyDescent="0.3">
      <c r="A237" s="125" t="s">
        <v>3</v>
      </c>
      <c r="B237" s="126"/>
      <c r="C237" s="129" t="s">
        <v>32</v>
      </c>
      <c r="D237" s="130"/>
      <c r="E237" s="131" t="s">
        <v>0</v>
      </c>
      <c r="F237" s="132"/>
      <c r="G237" s="133" t="s">
        <v>1</v>
      </c>
      <c r="H237" s="133"/>
      <c r="I237" s="133"/>
      <c r="J237" s="133"/>
      <c r="K237" s="133"/>
      <c r="L237" s="134"/>
      <c r="M237" s="135" t="s">
        <v>33</v>
      </c>
      <c r="N237" s="136"/>
      <c r="O237" s="136"/>
      <c r="P237" s="137"/>
      <c r="Q237" s="138" t="s">
        <v>34</v>
      </c>
      <c r="R237" s="139"/>
      <c r="S237" s="139"/>
      <c r="T237" s="139"/>
      <c r="U237" s="139"/>
      <c r="V237" s="140"/>
      <c r="W237" s="141" t="s">
        <v>35</v>
      </c>
      <c r="X237" s="142"/>
      <c r="Y237" s="143"/>
    </row>
    <row r="238" spans="1:38" s="2" customFormat="1" ht="52.5" customHeight="1" thickBot="1" x14ac:dyDescent="0.3">
      <c r="A238" s="127"/>
      <c r="B238" s="128"/>
      <c r="C238" s="144" t="s">
        <v>36</v>
      </c>
      <c r="D238" s="146" t="s">
        <v>37</v>
      </c>
      <c r="E238" s="148" t="s">
        <v>4</v>
      </c>
      <c r="F238" s="148" t="s">
        <v>5</v>
      </c>
      <c r="G238" s="150" t="s">
        <v>6</v>
      </c>
      <c r="H238" s="152" t="s">
        <v>7</v>
      </c>
      <c r="I238" s="152" t="s">
        <v>8</v>
      </c>
      <c r="J238" s="159" t="s">
        <v>9</v>
      </c>
      <c r="K238" s="161" t="s">
        <v>2</v>
      </c>
      <c r="L238" s="162"/>
      <c r="M238" s="163" t="s">
        <v>38</v>
      </c>
      <c r="N238" s="164"/>
      <c r="O238" s="163" t="s">
        <v>39</v>
      </c>
      <c r="P238" s="164"/>
      <c r="Q238" s="165" t="s">
        <v>40</v>
      </c>
      <c r="R238" s="166"/>
      <c r="S238" s="139" t="s">
        <v>41</v>
      </c>
      <c r="T238" s="140"/>
      <c r="U238" s="138" t="s">
        <v>2</v>
      </c>
      <c r="V238" s="140"/>
      <c r="W238" s="154" t="s">
        <v>42</v>
      </c>
      <c r="X238" s="156" t="s">
        <v>43</v>
      </c>
      <c r="Y238" s="143" t="s">
        <v>44</v>
      </c>
    </row>
    <row r="239" spans="1:38" s="2" customFormat="1" ht="139.5" customHeight="1" thickBot="1" x14ac:dyDescent="0.3">
      <c r="A239" s="127"/>
      <c r="B239" s="128"/>
      <c r="C239" s="145"/>
      <c r="D239" s="147"/>
      <c r="E239" s="149"/>
      <c r="F239" s="149"/>
      <c r="G239" s="151"/>
      <c r="H239" s="153"/>
      <c r="I239" s="153"/>
      <c r="J239" s="160"/>
      <c r="K239" s="19" t="s">
        <v>10</v>
      </c>
      <c r="L239" s="20" t="s">
        <v>11</v>
      </c>
      <c r="M239" s="21" t="s">
        <v>12</v>
      </c>
      <c r="N239" s="22" t="s">
        <v>13</v>
      </c>
      <c r="O239" s="21" t="s">
        <v>14</v>
      </c>
      <c r="P239" s="22" t="s">
        <v>15</v>
      </c>
      <c r="Q239" s="23" t="s">
        <v>6</v>
      </c>
      <c r="R239" s="24" t="s">
        <v>7</v>
      </c>
      <c r="S239" s="25" t="s">
        <v>16</v>
      </c>
      <c r="T239" s="26" t="s">
        <v>17</v>
      </c>
      <c r="U239" s="27" t="s">
        <v>18</v>
      </c>
      <c r="V239" s="28" t="s">
        <v>19</v>
      </c>
      <c r="W239" s="155"/>
      <c r="X239" s="157"/>
      <c r="Y239" s="158"/>
    </row>
    <row r="240" spans="1:38" s="2" customFormat="1" ht="38.25" customHeight="1" thickBot="1" x14ac:dyDescent="0.3">
      <c r="A240" s="108">
        <v>1</v>
      </c>
      <c r="B240" s="109"/>
      <c r="C240" s="29">
        <v>2</v>
      </c>
      <c r="D240" s="30">
        <v>3</v>
      </c>
      <c r="E240" s="31">
        <v>4</v>
      </c>
      <c r="F240" s="32">
        <v>5</v>
      </c>
      <c r="G240" s="33">
        <v>6</v>
      </c>
      <c r="H240" s="34">
        <v>7</v>
      </c>
      <c r="I240" s="34">
        <v>8</v>
      </c>
      <c r="J240" s="34">
        <v>9</v>
      </c>
      <c r="K240" s="34">
        <v>10</v>
      </c>
      <c r="L240" s="34">
        <v>11</v>
      </c>
      <c r="M240" s="35">
        <v>12</v>
      </c>
      <c r="N240" s="35">
        <v>13</v>
      </c>
      <c r="O240" s="35">
        <v>14</v>
      </c>
      <c r="P240" s="35">
        <v>15</v>
      </c>
      <c r="Q240" s="36">
        <v>16</v>
      </c>
      <c r="R240" s="36">
        <v>17</v>
      </c>
      <c r="S240" s="36">
        <v>18</v>
      </c>
      <c r="T240" s="36">
        <v>19</v>
      </c>
      <c r="U240" s="36">
        <v>20</v>
      </c>
      <c r="V240" s="36">
        <v>21</v>
      </c>
      <c r="W240" s="37">
        <v>22</v>
      </c>
      <c r="X240" s="37">
        <v>23</v>
      </c>
      <c r="Y240" s="38">
        <v>24</v>
      </c>
    </row>
    <row r="241" spans="1:26" s="2" customFormat="1" ht="108.75" customHeight="1" x14ac:dyDescent="0.25">
      <c r="A241" s="39">
        <v>1</v>
      </c>
      <c r="B241" s="40" t="s">
        <v>45</v>
      </c>
      <c r="C241" s="110">
        <f>L254</f>
        <v>1319056.25</v>
      </c>
      <c r="D241" s="112">
        <f>C241-V254</f>
        <v>780337.17</v>
      </c>
      <c r="E241" s="41"/>
      <c r="F241" s="42"/>
      <c r="G241" s="43"/>
      <c r="H241" s="44"/>
      <c r="I241" s="43"/>
      <c r="J241" s="45"/>
      <c r="K241" s="46">
        <f>G241+I241</f>
        <v>0</v>
      </c>
      <c r="L241" s="47">
        <f>H241+J241</f>
        <v>0</v>
      </c>
      <c r="M241" s="48"/>
      <c r="N241" s="49"/>
      <c r="O241" s="48"/>
      <c r="P241" s="49"/>
      <c r="Q241" s="50"/>
      <c r="R241" s="51"/>
      <c r="S241" s="50"/>
      <c r="T241" s="51"/>
      <c r="U241" s="46">
        <f>Q241+S241</f>
        <v>0</v>
      </c>
      <c r="V241" s="52">
        <f>R241+T241</f>
        <v>0</v>
      </c>
      <c r="W241" s="53">
        <f>IFERROR(R241/H241,0)</f>
        <v>0</v>
      </c>
      <c r="X241" s="54">
        <f>IFERROR((T241+P241)/J241,0)</f>
        <v>0</v>
      </c>
      <c r="Y241" s="55">
        <f>IFERROR((V241+P241)/L241,0)</f>
        <v>0</v>
      </c>
      <c r="Z241" s="56"/>
    </row>
    <row r="242" spans="1:26" s="2" customFormat="1" ht="87" customHeight="1" x14ac:dyDescent="0.25">
      <c r="A242" s="57">
        <v>2</v>
      </c>
      <c r="B242" s="58" t="s">
        <v>20</v>
      </c>
      <c r="C242" s="110"/>
      <c r="D242" s="112"/>
      <c r="E242" s="59"/>
      <c r="F242" s="60"/>
      <c r="G242" s="61"/>
      <c r="H242" s="62"/>
      <c r="I242" s="61"/>
      <c r="J242" s="63"/>
      <c r="K242" s="46">
        <f t="shared" ref="K242:L253" si="42">G242+I242</f>
        <v>0</v>
      </c>
      <c r="L242" s="47">
        <f t="shared" si="42"/>
        <v>0</v>
      </c>
      <c r="M242" s="64"/>
      <c r="N242" s="65"/>
      <c r="O242" s="64"/>
      <c r="P242" s="65"/>
      <c r="Q242" s="66"/>
      <c r="R242" s="67"/>
      <c r="S242" s="66"/>
      <c r="T242" s="67"/>
      <c r="U242" s="46">
        <f t="shared" ref="U242:V253" si="43">Q242+S242</f>
        <v>0</v>
      </c>
      <c r="V242" s="52">
        <f>R242+T242</f>
        <v>0</v>
      </c>
      <c r="W242" s="53">
        <f t="shared" ref="W242:W253" si="44">IFERROR(R242/H242,0)</f>
        <v>0</v>
      </c>
      <c r="X242" s="54">
        <f t="shared" ref="X242:X254" si="45">IFERROR((T242+P242)/J242,0)</f>
        <v>0</v>
      </c>
      <c r="Y242" s="55">
        <f t="shared" ref="Y242:Y254" si="46">IFERROR((V242+P242)/L242,0)</f>
        <v>0</v>
      </c>
      <c r="Z242" s="56"/>
    </row>
    <row r="243" spans="1:26" s="2" customFormat="1" ht="85.5" customHeight="1" x14ac:dyDescent="0.25">
      <c r="A243" s="57">
        <v>3</v>
      </c>
      <c r="B243" s="58" t="s">
        <v>28</v>
      </c>
      <c r="C243" s="110"/>
      <c r="D243" s="112"/>
      <c r="E243" s="59">
        <v>2</v>
      </c>
      <c r="F243" s="60">
        <v>54728.9</v>
      </c>
      <c r="G243" s="61">
        <v>2</v>
      </c>
      <c r="H243" s="62">
        <v>54011</v>
      </c>
      <c r="I243" s="61">
        <v>1</v>
      </c>
      <c r="J243" s="63">
        <v>70000</v>
      </c>
      <c r="K243" s="46">
        <f t="shared" si="42"/>
        <v>3</v>
      </c>
      <c r="L243" s="47">
        <f t="shared" si="42"/>
        <v>124011</v>
      </c>
      <c r="M243" s="64">
        <v>2</v>
      </c>
      <c r="N243" s="65">
        <v>54011</v>
      </c>
      <c r="O243" s="64">
        <v>1</v>
      </c>
      <c r="P243" s="65">
        <v>70000</v>
      </c>
      <c r="Q243" s="66">
        <v>0</v>
      </c>
      <c r="R243" s="67">
        <v>0</v>
      </c>
      <c r="S243" s="66">
        <v>0</v>
      </c>
      <c r="T243" s="67">
        <v>0</v>
      </c>
      <c r="U243" s="46">
        <f t="shared" si="43"/>
        <v>0</v>
      </c>
      <c r="V243" s="52">
        <f t="shared" si="43"/>
        <v>0</v>
      </c>
      <c r="W243" s="53">
        <f t="shared" si="44"/>
        <v>0</v>
      </c>
      <c r="X243" s="54">
        <f t="shared" si="45"/>
        <v>1</v>
      </c>
      <c r="Y243" s="55">
        <f t="shared" si="46"/>
        <v>0.5644660554305666</v>
      </c>
      <c r="Z243" s="56"/>
    </row>
    <row r="244" spans="1:26" s="2" customFormat="1" ht="137.25" customHeight="1" x14ac:dyDescent="0.25">
      <c r="A244" s="57">
        <v>4</v>
      </c>
      <c r="B244" s="58" t="s">
        <v>22</v>
      </c>
      <c r="C244" s="110"/>
      <c r="D244" s="112"/>
      <c r="E244" s="59">
        <v>1</v>
      </c>
      <c r="F244" s="60">
        <v>70000</v>
      </c>
      <c r="G244" s="61">
        <v>1</v>
      </c>
      <c r="H244" s="62">
        <v>70000</v>
      </c>
      <c r="I244" s="61">
        <v>2</v>
      </c>
      <c r="J244" s="63">
        <v>100000</v>
      </c>
      <c r="K244" s="46">
        <f t="shared" si="42"/>
        <v>3</v>
      </c>
      <c r="L244" s="47">
        <f t="shared" si="42"/>
        <v>170000</v>
      </c>
      <c r="M244" s="64">
        <v>0</v>
      </c>
      <c r="N244" s="65">
        <v>0</v>
      </c>
      <c r="O244" s="64">
        <v>1</v>
      </c>
      <c r="P244" s="65">
        <v>50000</v>
      </c>
      <c r="Q244" s="66">
        <v>1</v>
      </c>
      <c r="R244" s="67">
        <v>69999.990000000005</v>
      </c>
      <c r="S244" s="66">
        <v>1</v>
      </c>
      <c r="T244" s="67">
        <v>15100.24</v>
      </c>
      <c r="U244" s="46">
        <f t="shared" si="43"/>
        <v>2</v>
      </c>
      <c r="V244" s="52">
        <f t="shared" si="43"/>
        <v>85100.23000000001</v>
      </c>
      <c r="W244" s="53">
        <f t="shared" si="44"/>
        <v>0.99999985714285722</v>
      </c>
      <c r="X244" s="54">
        <f t="shared" si="45"/>
        <v>0.65100239999999998</v>
      </c>
      <c r="Y244" s="55">
        <f t="shared" si="46"/>
        <v>0.79470723529411769</v>
      </c>
      <c r="Z244" s="56"/>
    </row>
    <row r="245" spans="1:26" s="2" customFormat="1" ht="171.75" customHeight="1" x14ac:dyDescent="0.25">
      <c r="A245" s="57">
        <v>5</v>
      </c>
      <c r="B245" s="58" t="s">
        <v>21</v>
      </c>
      <c r="C245" s="110"/>
      <c r="D245" s="112"/>
      <c r="E245" s="59"/>
      <c r="F245" s="60"/>
      <c r="G245" s="61"/>
      <c r="H245" s="62"/>
      <c r="I245" s="61"/>
      <c r="J245" s="63"/>
      <c r="K245" s="46">
        <f t="shared" si="42"/>
        <v>0</v>
      </c>
      <c r="L245" s="47">
        <f t="shared" si="42"/>
        <v>0</v>
      </c>
      <c r="M245" s="64"/>
      <c r="N245" s="65"/>
      <c r="O245" s="64"/>
      <c r="P245" s="65"/>
      <c r="Q245" s="66"/>
      <c r="R245" s="67"/>
      <c r="S245" s="66"/>
      <c r="T245" s="67"/>
      <c r="U245" s="46">
        <f t="shared" si="43"/>
        <v>0</v>
      </c>
      <c r="V245" s="52">
        <f t="shared" si="43"/>
        <v>0</v>
      </c>
      <c r="W245" s="53">
        <f t="shared" si="44"/>
        <v>0</v>
      </c>
      <c r="X245" s="54">
        <f t="shared" si="45"/>
        <v>0</v>
      </c>
      <c r="Y245" s="55">
        <f t="shared" si="46"/>
        <v>0</v>
      </c>
      <c r="Z245" s="56"/>
    </row>
    <row r="246" spans="1:26" s="2" customFormat="1" ht="116.25" customHeight="1" x14ac:dyDescent="0.25">
      <c r="A246" s="57">
        <v>6</v>
      </c>
      <c r="B246" s="58" t="s">
        <v>23</v>
      </c>
      <c r="C246" s="110"/>
      <c r="D246" s="112"/>
      <c r="E246" s="59">
        <v>17</v>
      </c>
      <c r="F246" s="60">
        <v>385807.93</v>
      </c>
      <c r="G246" s="61">
        <v>15</v>
      </c>
      <c r="H246" s="62">
        <v>314092.73</v>
      </c>
      <c r="I246" s="61">
        <v>9</v>
      </c>
      <c r="J246" s="63">
        <v>330000</v>
      </c>
      <c r="K246" s="46">
        <f t="shared" si="42"/>
        <v>24</v>
      </c>
      <c r="L246" s="47">
        <f t="shared" si="42"/>
        <v>644092.73</v>
      </c>
      <c r="M246" s="64">
        <v>7</v>
      </c>
      <c r="N246" s="65">
        <v>203629.47</v>
      </c>
      <c r="O246" s="64">
        <v>3</v>
      </c>
      <c r="P246" s="65">
        <v>100000</v>
      </c>
      <c r="Q246" s="66">
        <v>8</v>
      </c>
      <c r="R246" s="67">
        <v>107367.12</v>
      </c>
      <c r="S246" s="66">
        <v>6</v>
      </c>
      <c r="T246" s="67">
        <v>222182.97</v>
      </c>
      <c r="U246" s="46">
        <f t="shared" si="43"/>
        <v>14</v>
      </c>
      <c r="V246" s="52">
        <f t="shared" si="43"/>
        <v>329550.08999999997</v>
      </c>
      <c r="W246" s="53">
        <f t="shared" si="44"/>
        <v>0.3418325537174961</v>
      </c>
      <c r="X246" s="54">
        <f t="shared" si="45"/>
        <v>0.97631203030303026</v>
      </c>
      <c r="Y246" s="55">
        <f t="shared" si="46"/>
        <v>0.66690721691580024</v>
      </c>
      <c r="Z246" s="56"/>
    </row>
    <row r="247" spans="1:26" s="2" customFormat="1" ht="65.25" customHeight="1" x14ac:dyDescent="0.25">
      <c r="A247" s="57">
        <v>7</v>
      </c>
      <c r="B247" s="58" t="s">
        <v>30</v>
      </c>
      <c r="C247" s="110"/>
      <c r="D247" s="112"/>
      <c r="E247" s="59"/>
      <c r="F247" s="60"/>
      <c r="G247" s="61"/>
      <c r="H247" s="62"/>
      <c r="I247" s="61"/>
      <c r="J247" s="63"/>
      <c r="K247" s="46">
        <f t="shared" si="42"/>
        <v>0</v>
      </c>
      <c r="L247" s="47">
        <f t="shared" si="42"/>
        <v>0</v>
      </c>
      <c r="M247" s="64"/>
      <c r="N247" s="65"/>
      <c r="O247" s="64"/>
      <c r="P247" s="65"/>
      <c r="Q247" s="66"/>
      <c r="R247" s="67"/>
      <c r="S247" s="66"/>
      <c r="T247" s="67"/>
      <c r="U247" s="46">
        <f t="shared" si="43"/>
        <v>0</v>
      </c>
      <c r="V247" s="52">
        <f t="shared" si="43"/>
        <v>0</v>
      </c>
      <c r="W247" s="53">
        <f t="shared" si="44"/>
        <v>0</v>
      </c>
      <c r="X247" s="54">
        <f t="shared" si="45"/>
        <v>0</v>
      </c>
      <c r="Y247" s="55">
        <f t="shared" si="46"/>
        <v>0</v>
      </c>
      <c r="Z247" s="56"/>
    </row>
    <row r="248" spans="1:26" s="2" customFormat="1" ht="59.25" customHeight="1" x14ac:dyDescent="0.25">
      <c r="A248" s="57">
        <v>8</v>
      </c>
      <c r="B248" s="58" t="s">
        <v>46</v>
      </c>
      <c r="C248" s="110"/>
      <c r="D248" s="112"/>
      <c r="E248" s="59"/>
      <c r="F248" s="60"/>
      <c r="G248" s="61"/>
      <c r="H248" s="62"/>
      <c r="I248" s="61">
        <v>11</v>
      </c>
      <c r="J248" s="63">
        <v>167800</v>
      </c>
      <c r="K248" s="46">
        <f t="shared" si="42"/>
        <v>11</v>
      </c>
      <c r="L248" s="47">
        <f t="shared" si="42"/>
        <v>167800</v>
      </c>
      <c r="M248" s="64"/>
      <c r="N248" s="65"/>
      <c r="O248" s="64">
        <v>6</v>
      </c>
      <c r="P248" s="65">
        <v>140000</v>
      </c>
      <c r="Q248" s="66"/>
      <c r="R248" s="67"/>
      <c r="S248" s="66">
        <v>5</v>
      </c>
      <c r="T248" s="67">
        <v>27737.81</v>
      </c>
      <c r="U248" s="46">
        <f t="shared" si="43"/>
        <v>5</v>
      </c>
      <c r="V248" s="52">
        <f t="shared" si="43"/>
        <v>27737.81</v>
      </c>
      <c r="W248" s="53">
        <f t="shared" si="44"/>
        <v>0</v>
      </c>
      <c r="X248" s="54">
        <f t="shared" si="45"/>
        <v>0.99962938021454106</v>
      </c>
      <c r="Y248" s="55">
        <f t="shared" si="46"/>
        <v>0.99962938021454106</v>
      </c>
      <c r="Z248" s="56"/>
    </row>
    <row r="249" spans="1:26" s="2" customFormat="1" ht="71.25" customHeight="1" x14ac:dyDescent="0.25">
      <c r="A249" s="57">
        <v>9</v>
      </c>
      <c r="B249" s="58" t="s">
        <v>24</v>
      </c>
      <c r="C249" s="110"/>
      <c r="D249" s="112"/>
      <c r="E249" s="59"/>
      <c r="F249" s="60"/>
      <c r="G249" s="61"/>
      <c r="H249" s="62"/>
      <c r="I249" s="61"/>
      <c r="J249" s="63"/>
      <c r="K249" s="46">
        <f t="shared" si="42"/>
        <v>0</v>
      </c>
      <c r="L249" s="47">
        <f t="shared" si="42"/>
        <v>0</v>
      </c>
      <c r="M249" s="64"/>
      <c r="N249" s="65"/>
      <c r="O249" s="64"/>
      <c r="P249" s="65"/>
      <c r="Q249" s="66"/>
      <c r="R249" s="67"/>
      <c r="S249" s="66"/>
      <c r="T249" s="67"/>
      <c r="U249" s="46">
        <f t="shared" si="43"/>
        <v>0</v>
      </c>
      <c r="V249" s="52">
        <f t="shared" si="43"/>
        <v>0</v>
      </c>
      <c r="W249" s="53">
        <f t="shared" si="44"/>
        <v>0</v>
      </c>
      <c r="X249" s="54">
        <f t="shared" si="45"/>
        <v>0</v>
      </c>
      <c r="Y249" s="55">
        <f t="shared" si="46"/>
        <v>0</v>
      </c>
      <c r="Z249" s="56"/>
    </row>
    <row r="250" spans="1:26" s="2" customFormat="1" ht="92.25" customHeight="1" x14ac:dyDescent="0.25">
      <c r="A250" s="57">
        <v>10</v>
      </c>
      <c r="B250" s="58" t="s">
        <v>25</v>
      </c>
      <c r="C250" s="110"/>
      <c r="D250" s="112"/>
      <c r="E250" s="59">
        <v>1</v>
      </c>
      <c r="F250" s="60">
        <v>8409</v>
      </c>
      <c r="G250" s="61">
        <v>0</v>
      </c>
      <c r="H250" s="62">
        <v>0</v>
      </c>
      <c r="I250" s="61">
        <v>2</v>
      </c>
      <c r="J250" s="63">
        <v>75000</v>
      </c>
      <c r="K250" s="46">
        <f t="shared" si="42"/>
        <v>2</v>
      </c>
      <c r="L250" s="47">
        <f t="shared" si="42"/>
        <v>75000</v>
      </c>
      <c r="M250" s="64">
        <v>0</v>
      </c>
      <c r="N250" s="65">
        <v>0</v>
      </c>
      <c r="O250" s="64">
        <v>0</v>
      </c>
      <c r="P250" s="65">
        <v>0</v>
      </c>
      <c r="Q250" s="66">
        <v>0</v>
      </c>
      <c r="R250" s="67">
        <v>0</v>
      </c>
      <c r="S250" s="66">
        <v>2</v>
      </c>
      <c r="T250" s="67">
        <v>70989.45</v>
      </c>
      <c r="U250" s="46">
        <f t="shared" si="43"/>
        <v>2</v>
      </c>
      <c r="V250" s="52">
        <f t="shared" si="43"/>
        <v>70989.45</v>
      </c>
      <c r="W250" s="53">
        <f t="shared" si="44"/>
        <v>0</v>
      </c>
      <c r="X250" s="54">
        <f t="shared" si="45"/>
        <v>0.94652599999999998</v>
      </c>
      <c r="Y250" s="55">
        <f t="shared" si="46"/>
        <v>0.94652599999999998</v>
      </c>
      <c r="Z250" s="56"/>
    </row>
    <row r="251" spans="1:26" s="2" customFormat="1" ht="153.75" customHeight="1" x14ac:dyDescent="0.25">
      <c r="A251" s="57">
        <v>11</v>
      </c>
      <c r="B251" s="58" t="s">
        <v>26</v>
      </c>
      <c r="C251" s="110"/>
      <c r="D251" s="112"/>
      <c r="E251" s="59">
        <v>6</v>
      </c>
      <c r="F251" s="60">
        <v>96165.16</v>
      </c>
      <c r="G251" s="61">
        <v>4</v>
      </c>
      <c r="H251" s="62">
        <v>61864.66</v>
      </c>
      <c r="I251" s="61">
        <v>1</v>
      </c>
      <c r="J251" s="63">
        <v>12000</v>
      </c>
      <c r="K251" s="46">
        <f t="shared" si="42"/>
        <v>5</v>
      </c>
      <c r="L251" s="47">
        <f t="shared" si="42"/>
        <v>73864.66</v>
      </c>
      <c r="M251" s="64">
        <v>2</v>
      </c>
      <c r="N251" s="65">
        <v>48261.16</v>
      </c>
      <c r="O251" s="64">
        <v>0</v>
      </c>
      <c r="P251" s="65">
        <v>0</v>
      </c>
      <c r="Q251" s="66">
        <v>2</v>
      </c>
      <c r="R251" s="67">
        <v>13341.5</v>
      </c>
      <c r="S251" s="66">
        <v>1</v>
      </c>
      <c r="T251" s="67">
        <v>12000</v>
      </c>
      <c r="U251" s="46">
        <f t="shared" si="43"/>
        <v>3</v>
      </c>
      <c r="V251" s="52">
        <f t="shared" si="43"/>
        <v>25341.5</v>
      </c>
      <c r="W251" s="53">
        <f t="shared" si="44"/>
        <v>0.2156562405741824</v>
      </c>
      <c r="X251" s="54">
        <f t="shared" si="45"/>
        <v>1</v>
      </c>
      <c r="Y251" s="55">
        <f t="shared" si="46"/>
        <v>0.34308016851360312</v>
      </c>
      <c r="Z251" s="56"/>
    </row>
    <row r="252" spans="1:26" s="2" customFormat="1" ht="87" customHeight="1" x14ac:dyDescent="0.25">
      <c r="A252" s="57">
        <v>12</v>
      </c>
      <c r="B252" s="58" t="s">
        <v>29</v>
      </c>
      <c r="C252" s="110"/>
      <c r="D252" s="112"/>
      <c r="E252" s="59"/>
      <c r="F252" s="60"/>
      <c r="G252" s="61"/>
      <c r="H252" s="62"/>
      <c r="I252" s="61"/>
      <c r="J252" s="63"/>
      <c r="K252" s="46">
        <f t="shared" si="42"/>
        <v>0</v>
      </c>
      <c r="L252" s="47">
        <f t="shared" si="42"/>
        <v>0</v>
      </c>
      <c r="M252" s="64"/>
      <c r="N252" s="65"/>
      <c r="O252" s="64"/>
      <c r="P252" s="65"/>
      <c r="Q252" s="66"/>
      <c r="R252" s="67"/>
      <c r="S252" s="66"/>
      <c r="T252" s="67"/>
      <c r="U252" s="46">
        <f t="shared" si="43"/>
        <v>0</v>
      </c>
      <c r="V252" s="52">
        <f t="shared" si="43"/>
        <v>0</v>
      </c>
      <c r="W252" s="53">
        <f t="shared" si="44"/>
        <v>0</v>
      </c>
      <c r="X252" s="54">
        <f t="shared" si="45"/>
        <v>0</v>
      </c>
      <c r="Y252" s="55">
        <f t="shared" si="46"/>
        <v>0</v>
      </c>
      <c r="Z252" s="56"/>
    </row>
    <row r="253" spans="1:26" s="2" customFormat="1" ht="62.25" customHeight="1" thickBot="1" x14ac:dyDescent="0.3">
      <c r="A253" s="68">
        <v>13</v>
      </c>
      <c r="B253" s="69" t="s">
        <v>27</v>
      </c>
      <c r="C253" s="111"/>
      <c r="D253" s="113"/>
      <c r="E253" s="70">
        <v>6</v>
      </c>
      <c r="F253" s="71">
        <v>168067.56</v>
      </c>
      <c r="G253" s="72">
        <v>4</v>
      </c>
      <c r="H253" s="73">
        <v>44287.86</v>
      </c>
      <c r="I253" s="72">
        <v>1</v>
      </c>
      <c r="J253" s="74">
        <v>20000</v>
      </c>
      <c r="K253" s="75">
        <f t="shared" si="42"/>
        <v>5</v>
      </c>
      <c r="L253" s="76">
        <f t="shared" si="42"/>
        <v>64287.86</v>
      </c>
      <c r="M253" s="77">
        <v>4</v>
      </c>
      <c r="N253" s="78">
        <v>44287.86</v>
      </c>
      <c r="O253" s="77">
        <v>1</v>
      </c>
      <c r="P253" s="78">
        <v>20000</v>
      </c>
      <c r="Q253" s="79">
        <v>0</v>
      </c>
      <c r="R253" s="80">
        <v>0</v>
      </c>
      <c r="S253" s="79">
        <v>0</v>
      </c>
      <c r="T253" s="80">
        <v>0</v>
      </c>
      <c r="U253" s="46">
        <f t="shared" si="43"/>
        <v>0</v>
      </c>
      <c r="V253" s="52">
        <f t="shared" si="43"/>
        <v>0</v>
      </c>
      <c r="W253" s="53">
        <f t="shared" si="44"/>
        <v>0</v>
      </c>
      <c r="X253" s="54">
        <f t="shared" si="45"/>
        <v>1</v>
      </c>
      <c r="Y253" s="55">
        <f t="shared" si="46"/>
        <v>0.31110072726017013</v>
      </c>
      <c r="Z253" s="56"/>
    </row>
    <row r="254" spans="1:26" s="2" customFormat="1" ht="29.25" customHeight="1" thickBot="1" x14ac:dyDescent="0.3">
      <c r="A254" s="114" t="s">
        <v>47</v>
      </c>
      <c r="B254" s="115"/>
      <c r="C254" s="81">
        <f>C241</f>
        <v>1319056.25</v>
      </c>
      <c r="D254" s="81">
        <f>D241</f>
        <v>780337.17</v>
      </c>
      <c r="E254" s="82">
        <f>SUM(E241:E253)</f>
        <v>33</v>
      </c>
      <c r="F254" s="83">
        <f>SUM(F241:F253)</f>
        <v>783178.55</v>
      </c>
      <c r="G254" s="82">
        <f>SUM(G241:G253)</f>
        <v>26</v>
      </c>
      <c r="H254" s="83">
        <f>SUM(H241:H253)</f>
        <v>544256.25</v>
      </c>
      <c r="I254" s="82">
        <f t="shared" ref="I254:V254" si="47">SUM(I241:I253)</f>
        <v>27</v>
      </c>
      <c r="J254" s="83">
        <f t="shared" si="47"/>
        <v>774800</v>
      </c>
      <c r="K254" s="82">
        <f t="shared" si="47"/>
        <v>53</v>
      </c>
      <c r="L254" s="83">
        <f t="shared" si="47"/>
        <v>1319056.25</v>
      </c>
      <c r="M254" s="82">
        <f t="shared" si="47"/>
        <v>15</v>
      </c>
      <c r="N254" s="84">
        <f t="shared" si="47"/>
        <v>350189.49</v>
      </c>
      <c r="O254" s="85">
        <f t="shared" si="47"/>
        <v>12</v>
      </c>
      <c r="P254" s="86">
        <f t="shared" si="47"/>
        <v>380000</v>
      </c>
      <c r="Q254" s="85">
        <f t="shared" si="47"/>
        <v>11</v>
      </c>
      <c r="R254" s="87">
        <f t="shared" si="47"/>
        <v>190708.61</v>
      </c>
      <c r="S254" s="85">
        <f t="shared" si="47"/>
        <v>15</v>
      </c>
      <c r="T254" s="87">
        <f t="shared" si="47"/>
        <v>348010.47000000003</v>
      </c>
      <c r="U254" s="85">
        <f t="shared" si="47"/>
        <v>26</v>
      </c>
      <c r="V254" s="87">
        <f t="shared" si="47"/>
        <v>538719.07999999996</v>
      </c>
      <c r="W254" s="88">
        <f>IFERROR(R254/H254,0)</f>
        <v>0.35040224159116223</v>
      </c>
      <c r="X254" s="89">
        <f t="shared" si="45"/>
        <v>0.93961082860092926</v>
      </c>
      <c r="Y254" s="89">
        <f t="shared" si="46"/>
        <v>0.69649727219745172</v>
      </c>
    </row>
    <row r="255" spans="1:26" s="2" customFormat="1" ht="29.25" customHeight="1" thickBot="1" x14ac:dyDescent="0.45">
      <c r="A255" s="90"/>
      <c r="B255" s="90"/>
      <c r="C255" s="91"/>
      <c r="D255" s="91"/>
      <c r="E255" s="92"/>
      <c r="F255" s="91"/>
      <c r="G255" s="92"/>
      <c r="H255" s="93"/>
      <c r="I255" s="94"/>
      <c r="J255" s="93"/>
      <c r="K255" s="95"/>
      <c r="L255" s="93"/>
      <c r="M255" s="94"/>
      <c r="N255" s="93"/>
      <c r="O255" s="94"/>
      <c r="P255" s="93"/>
      <c r="Q255" s="94"/>
      <c r="R255" s="93"/>
      <c r="S255" s="94"/>
      <c r="T255" s="96" t="s">
        <v>48</v>
      </c>
      <c r="U255" s="97">
        <v>4.25</v>
      </c>
      <c r="V255" s="98">
        <f>V254/U255</f>
        <v>126757.43058823528</v>
      </c>
      <c r="W255" s="99"/>
      <c r="X255" s="99"/>
      <c r="Y255" s="100"/>
    </row>
    <row r="256" spans="1:26" s="2" customFormat="1" ht="15.75" thickTop="1" x14ac:dyDescent="0.25">
      <c r="A256" s="116" t="s">
        <v>49</v>
      </c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8"/>
      <c r="P256" s="106"/>
      <c r="U256" s="7"/>
    </row>
    <row r="257" spans="1:38" s="2" customFormat="1" ht="18.75" x14ac:dyDescent="0.3">
      <c r="A257" s="119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1"/>
      <c r="P257" s="106"/>
      <c r="T257" s="101"/>
      <c r="U257" s="7"/>
    </row>
    <row r="258" spans="1:38" s="2" customFormat="1" ht="15.75" x14ac:dyDescent="0.25">
      <c r="A258" s="119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1"/>
      <c r="P258" s="106"/>
      <c r="S258" s="102"/>
      <c r="T258" s="103"/>
      <c r="U258" s="7"/>
    </row>
    <row r="259" spans="1:38" s="2" customFormat="1" ht="15.75" x14ac:dyDescent="0.25">
      <c r="A259" s="119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1"/>
      <c r="P259" s="106"/>
      <c r="S259" s="102"/>
      <c r="T259" s="104"/>
      <c r="U259" s="7"/>
    </row>
    <row r="260" spans="1:38" s="2" customFormat="1" ht="15.75" x14ac:dyDescent="0.25">
      <c r="A260" s="119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1"/>
      <c r="P260" s="106"/>
      <c r="S260" s="102"/>
      <c r="T260" s="104"/>
      <c r="U260" s="7"/>
    </row>
    <row r="261" spans="1:38" s="2" customFormat="1" ht="15.75" x14ac:dyDescent="0.25">
      <c r="A261" s="119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1"/>
      <c r="P261" s="106"/>
      <c r="S261" s="102"/>
      <c r="T261" s="104"/>
      <c r="U261" s="7"/>
    </row>
    <row r="262" spans="1:38" s="2" customFormat="1" ht="15.75" x14ac:dyDescent="0.25">
      <c r="A262" s="119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1"/>
      <c r="P262" s="106"/>
      <c r="S262" s="102"/>
      <c r="T262" s="105"/>
      <c r="U262" s="7"/>
    </row>
    <row r="263" spans="1:38" s="2" customFormat="1" x14ac:dyDescent="0.25">
      <c r="A263" s="119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1"/>
      <c r="P263" s="106"/>
      <c r="U263" s="7"/>
    </row>
    <row r="264" spans="1:38" s="2" customFormat="1" ht="15.75" thickBot="1" x14ac:dyDescent="0.3">
      <c r="A264" s="122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4"/>
      <c r="P264" s="106"/>
      <c r="U264" s="7"/>
    </row>
    <row r="265" spans="1:38" s="2" customFormat="1" ht="15.75" thickTop="1" x14ac:dyDescent="0.25">
      <c r="E265" s="1"/>
      <c r="F265" s="1"/>
      <c r="K265" s="7"/>
      <c r="U265" s="7"/>
    </row>
    <row r="268" spans="1:38" s="2" customFormat="1" ht="26.25" x14ac:dyDescent="0.4">
      <c r="A268" s="12"/>
      <c r="B268" s="13" t="s">
        <v>57</v>
      </c>
      <c r="C268" s="14"/>
      <c r="D268" s="14"/>
      <c r="E268" s="15"/>
      <c r="F268" s="16"/>
      <c r="G268" s="14"/>
      <c r="H268" s="17"/>
      <c r="I268" s="18"/>
      <c r="J268" s="17"/>
      <c r="K268" s="18"/>
      <c r="L268" s="17"/>
      <c r="M268" s="18"/>
      <c r="N268" s="17"/>
      <c r="O268" s="14"/>
      <c r="P268" s="17"/>
      <c r="Q268" s="14"/>
      <c r="R268" s="17"/>
      <c r="S268" s="18"/>
      <c r="T268" s="17"/>
      <c r="U268" s="14"/>
      <c r="V268" s="17"/>
      <c r="W268" s="17"/>
      <c r="X268" s="18"/>
      <c r="Y268" s="17"/>
      <c r="Z268" s="17"/>
      <c r="AA268" s="18"/>
      <c r="AB268" s="14"/>
      <c r="AC268" s="14"/>
      <c r="AD268" s="14"/>
      <c r="AE268" s="14"/>
      <c r="AF268" s="14"/>
      <c r="AG268" s="18"/>
      <c r="AH268" s="14"/>
      <c r="AI268" s="14"/>
      <c r="AJ268" s="14"/>
      <c r="AK268" s="14"/>
      <c r="AL268" s="14"/>
    </row>
    <row r="269" spans="1:38" ht="15.75" thickBot="1" x14ac:dyDescent="0.3"/>
    <row r="270" spans="1:38" s="2" customFormat="1" ht="52.5" customHeight="1" thickBot="1" x14ac:dyDescent="0.3">
      <c r="A270" s="125" t="s">
        <v>3</v>
      </c>
      <c r="B270" s="126"/>
      <c r="C270" s="129" t="s">
        <v>32</v>
      </c>
      <c r="D270" s="130"/>
      <c r="E270" s="131" t="s">
        <v>0</v>
      </c>
      <c r="F270" s="132"/>
      <c r="G270" s="133" t="s">
        <v>1</v>
      </c>
      <c r="H270" s="133"/>
      <c r="I270" s="133"/>
      <c r="J270" s="133"/>
      <c r="K270" s="133"/>
      <c r="L270" s="134"/>
      <c r="M270" s="135" t="s">
        <v>33</v>
      </c>
      <c r="N270" s="136"/>
      <c r="O270" s="136"/>
      <c r="P270" s="137"/>
      <c r="Q270" s="138" t="s">
        <v>34</v>
      </c>
      <c r="R270" s="139"/>
      <c r="S270" s="139"/>
      <c r="T270" s="139"/>
      <c r="U270" s="139"/>
      <c r="V270" s="140"/>
      <c r="W270" s="141" t="s">
        <v>35</v>
      </c>
      <c r="X270" s="142"/>
      <c r="Y270" s="143"/>
    </row>
    <row r="271" spans="1:38" s="2" customFormat="1" ht="52.5" customHeight="1" thickBot="1" x14ac:dyDescent="0.3">
      <c r="A271" s="127"/>
      <c r="B271" s="128"/>
      <c r="C271" s="144" t="s">
        <v>36</v>
      </c>
      <c r="D271" s="146" t="s">
        <v>37</v>
      </c>
      <c r="E271" s="148" t="s">
        <v>4</v>
      </c>
      <c r="F271" s="148" t="s">
        <v>5</v>
      </c>
      <c r="G271" s="150" t="s">
        <v>6</v>
      </c>
      <c r="H271" s="152" t="s">
        <v>7</v>
      </c>
      <c r="I271" s="152" t="s">
        <v>8</v>
      </c>
      <c r="J271" s="159" t="s">
        <v>9</v>
      </c>
      <c r="K271" s="161" t="s">
        <v>2</v>
      </c>
      <c r="L271" s="162"/>
      <c r="M271" s="163" t="s">
        <v>38</v>
      </c>
      <c r="N271" s="164"/>
      <c r="O271" s="163" t="s">
        <v>39</v>
      </c>
      <c r="P271" s="164"/>
      <c r="Q271" s="165" t="s">
        <v>40</v>
      </c>
      <c r="R271" s="166"/>
      <c r="S271" s="139" t="s">
        <v>41</v>
      </c>
      <c r="T271" s="140"/>
      <c r="U271" s="138" t="s">
        <v>2</v>
      </c>
      <c r="V271" s="140"/>
      <c r="W271" s="154" t="s">
        <v>42</v>
      </c>
      <c r="X271" s="156" t="s">
        <v>43</v>
      </c>
      <c r="Y271" s="143" t="s">
        <v>44</v>
      </c>
    </row>
    <row r="272" spans="1:38" s="2" customFormat="1" ht="139.5" customHeight="1" thickBot="1" x14ac:dyDescent="0.3">
      <c r="A272" s="127"/>
      <c r="B272" s="128"/>
      <c r="C272" s="145"/>
      <c r="D272" s="147"/>
      <c r="E272" s="149"/>
      <c r="F272" s="149"/>
      <c r="G272" s="151"/>
      <c r="H272" s="153"/>
      <c r="I272" s="153"/>
      <c r="J272" s="160"/>
      <c r="K272" s="19" t="s">
        <v>10</v>
      </c>
      <c r="L272" s="20" t="s">
        <v>11</v>
      </c>
      <c r="M272" s="21" t="s">
        <v>12</v>
      </c>
      <c r="N272" s="22" t="s">
        <v>13</v>
      </c>
      <c r="O272" s="21" t="s">
        <v>14</v>
      </c>
      <c r="P272" s="22" t="s">
        <v>15</v>
      </c>
      <c r="Q272" s="23" t="s">
        <v>6</v>
      </c>
      <c r="R272" s="24" t="s">
        <v>7</v>
      </c>
      <c r="S272" s="25" t="s">
        <v>16</v>
      </c>
      <c r="T272" s="26" t="s">
        <v>17</v>
      </c>
      <c r="U272" s="27" t="s">
        <v>18</v>
      </c>
      <c r="V272" s="28" t="s">
        <v>19</v>
      </c>
      <c r="W272" s="155"/>
      <c r="X272" s="157"/>
      <c r="Y272" s="158"/>
    </row>
    <row r="273" spans="1:26" s="2" customFormat="1" ht="38.25" customHeight="1" thickBot="1" x14ac:dyDescent="0.3">
      <c r="A273" s="108">
        <v>1</v>
      </c>
      <c r="B273" s="109"/>
      <c r="C273" s="29">
        <v>2</v>
      </c>
      <c r="D273" s="30">
        <v>3</v>
      </c>
      <c r="E273" s="31">
        <v>4</v>
      </c>
      <c r="F273" s="32">
        <v>5</v>
      </c>
      <c r="G273" s="33">
        <v>6</v>
      </c>
      <c r="H273" s="34">
        <v>7</v>
      </c>
      <c r="I273" s="34">
        <v>8</v>
      </c>
      <c r="J273" s="34">
        <v>9</v>
      </c>
      <c r="K273" s="34">
        <v>10</v>
      </c>
      <c r="L273" s="34">
        <v>11</v>
      </c>
      <c r="M273" s="35">
        <v>12</v>
      </c>
      <c r="N273" s="35">
        <v>13</v>
      </c>
      <c r="O273" s="35">
        <v>14</v>
      </c>
      <c r="P273" s="35">
        <v>15</v>
      </c>
      <c r="Q273" s="36">
        <v>16</v>
      </c>
      <c r="R273" s="36">
        <v>17</v>
      </c>
      <c r="S273" s="36">
        <v>18</v>
      </c>
      <c r="T273" s="36">
        <v>19</v>
      </c>
      <c r="U273" s="36">
        <v>20</v>
      </c>
      <c r="V273" s="36">
        <v>21</v>
      </c>
      <c r="W273" s="37">
        <v>22</v>
      </c>
      <c r="X273" s="37">
        <v>23</v>
      </c>
      <c r="Y273" s="38">
        <v>24</v>
      </c>
    </row>
    <row r="274" spans="1:26" s="2" customFormat="1" ht="108.75" customHeight="1" x14ac:dyDescent="0.25">
      <c r="A274" s="39">
        <v>1</v>
      </c>
      <c r="B274" s="40" t="s">
        <v>45</v>
      </c>
      <c r="C274" s="110">
        <f>L287</f>
        <v>1735686.4100000001</v>
      </c>
      <c r="D274" s="112">
        <f>C274-V287</f>
        <v>1013295.9600000002</v>
      </c>
      <c r="E274" s="41"/>
      <c r="F274" s="42"/>
      <c r="G274" s="43"/>
      <c r="H274" s="44"/>
      <c r="I274" s="43"/>
      <c r="J274" s="45"/>
      <c r="K274" s="46">
        <f>G274+I274</f>
        <v>0</v>
      </c>
      <c r="L274" s="47">
        <f>H274+J274</f>
        <v>0</v>
      </c>
      <c r="M274" s="48"/>
      <c r="N274" s="49"/>
      <c r="O274" s="48"/>
      <c r="P274" s="49"/>
      <c r="Q274" s="50"/>
      <c r="R274" s="51"/>
      <c r="S274" s="50"/>
      <c r="T274" s="51"/>
      <c r="U274" s="46">
        <f>Q274+S274</f>
        <v>0</v>
      </c>
      <c r="V274" s="52">
        <f>R274+T274</f>
        <v>0</v>
      </c>
      <c r="W274" s="53">
        <f>IFERROR(R274/H274,0)</f>
        <v>0</v>
      </c>
      <c r="X274" s="54">
        <f>IFERROR((T274+P274)/J274,0)</f>
        <v>0</v>
      </c>
      <c r="Y274" s="55">
        <f>IFERROR((V274+P274)/L274,0)</f>
        <v>0</v>
      </c>
      <c r="Z274" s="56"/>
    </row>
    <row r="275" spans="1:26" s="2" customFormat="1" ht="87" customHeight="1" x14ac:dyDescent="0.25">
      <c r="A275" s="57">
        <v>2</v>
      </c>
      <c r="B275" s="58" t="s">
        <v>20</v>
      </c>
      <c r="C275" s="110"/>
      <c r="D275" s="112"/>
      <c r="E275" s="59"/>
      <c r="F275" s="60"/>
      <c r="G275" s="61"/>
      <c r="H275" s="62"/>
      <c r="I275" s="61"/>
      <c r="J275" s="63"/>
      <c r="K275" s="46">
        <f t="shared" ref="K275:L286" si="48">G275+I275</f>
        <v>0</v>
      </c>
      <c r="L275" s="47">
        <f t="shared" si="48"/>
        <v>0</v>
      </c>
      <c r="M275" s="64"/>
      <c r="N275" s="65"/>
      <c r="O275" s="64"/>
      <c r="P275" s="65"/>
      <c r="Q275" s="66"/>
      <c r="R275" s="67"/>
      <c r="S275" s="66"/>
      <c r="T275" s="67"/>
      <c r="U275" s="46">
        <f t="shared" ref="U275:V286" si="49">Q275+S275</f>
        <v>0</v>
      </c>
      <c r="V275" s="52">
        <f>R275+T275</f>
        <v>0</v>
      </c>
      <c r="W275" s="53">
        <f t="shared" ref="W275:W286" si="50">IFERROR(R275/H275,0)</f>
        <v>0</v>
      </c>
      <c r="X275" s="54">
        <f t="shared" ref="X275:X287" si="51">IFERROR((T275+P275)/J275,0)</f>
        <v>0</v>
      </c>
      <c r="Y275" s="55">
        <f t="shared" ref="Y275:Y287" si="52">IFERROR((V275+P275)/L275,0)</f>
        <v>0</v>
      </c>
      <c r="Z275" s="56"/>
    </row>
    <row r="276" spans="1:26" s="2" customFormat="1" ht="85.5" customHeight="1" x14ac:dyDescent="0.25">
      <c r="A276" s="57">
        <v>3</v>
      </c>
      <c r="B276" s="58" t="s">
        <v>28</v>
      </c>
      <c r="C276" s="110"/>
      <c r="D276" s="112"/>
      <c r="E276" s="59">
        <v>1</v>
      </c>
      <c r="F276" s="60">
        <v>20000</v>
      </c>
      <c r="G276" s="61">
        <v>1</v>
      </c>
      <c r="H276" s="62">
        <v>20000</v>
      </c>
      <c r="I276" s="61">
        <v>0</v>
      </c>
      <c r="J276" s="63">
        <v>0</v>
      </c>
      <c r="K276" s="46">
        <f t="shared" si="48"/>
        <v>1</v>
      </c>
      <c r="L276" s="47">
        <f t="shared" si="48"/>
        <v>20000</v>
      </c>
      <c r="M276" s="64">
        <v>0</v>
      </c>
      <c r="N276" s="65">
        <v>0</v>
      </c>
      <c r="O276" s="64">
        <v>0</v>
      </c>
      <c r="P276" s="65">
        <v>0</v>
      </c>
      <c r="Q276" s="66">
        <v>0</v>
      </c>
      <c r="R276" s="67">
        <v>0</v>
      </c>
      <c r="S276" s="66">
        <v>0</v>
      </c>
      <c r="T276" s="67">
        <v>0</v>
      </c>
      <c r="U276" s="46">
        <f t="shared" si="49"/>
        <v>0</v>
      </c>
      <c r="V276" s="52">
        <f t="shared" si="49"/>
        <v>0</v>
      </c>
      <c r="W276" s="53">
        <f t="shared" si="50"/>
        <v>0</v>
      </c>
      <c r="X276" s="54">
        <f t="shared" si="51"/>
        <v>0</v>
      </c>
      <c r="Y276" s="55">
        <f t="shared" si="52"/>
        <v>0</v>
      </c>
      <c r="Z276" s="56"/>
    </row>
    <row r="277" spans="1:26" s="2" customFormat="1" ht="137.25" customHeight="1" x14ac:dyDescent="0.25">
      <c r="A277" s="57">
        <v>4</v>
      </c>
      <c r="B277" s="58" t="s">
        <v>22</v>
      </c>
      <c r="C277" s="110"/>
      <c r="D277" s="112"/>
      <c r="E277" s="59">
        <v>4</v>
      </c>
      <c r="F277" s="60">
        <v>157755</v>
      </c>
      <c r="G277" s="61">
        <v>2</v>
      </c>
      <c r="H277" s="62">
        <v>124530</v>
      </c>
      <c r="I277" s="61">
        <v>1</v>
      </c>
      <c r="J277" s="63">
        <v>20000</v>
      </c>
      <c r="K277" s="46">
        <f t="shared" si="48"/>
        <v>3</v>
      </c>
      <c r="L277" s="47">
        <f t="shared" si="48"/>
        <v>144530</v>
      </c>
      <c r="M277" s="64">
        <v>0</v>
      </c>
      <c r="N277" s="65">
        <v>0</v>
      </c>
      <c r="O277" s="64">
        <v>0</v>
      </c>
      <c r="P277" s="65">
        <v>0</v>
      </c>
      <c r="Q277" s="66">
        <v>2</v>
      </c>
      <c r="R277" s="67">
        <v>54880</v>
      </c>
      <c r="S277" s="66">
        <v>0</v>
      </c>
      <c r="T277" s="67">
        <v>0</v>
      </c>
      <c r="U277" s="46">
        <f t="shared" si="49"/>
        <v>2</v>
      </c>
      <c r="V277" s="52">
        <f t="shared" si="49"/>
        <v>54880</v>
      </c>
      <c r="W277" s="53">
        <f t="shared" si="50"/>
        <v>0.44069702079820122</v>
      </c>
      <c r="X277" s="54">
        <f t="shared" si="51"/>
        <v>0</v>
      </c>
      <c r="Y277" s="55">
        <f t="shared" si="52"/>
        <v>0.37971355427938835</v>
      </c>
      <c r="Z277" s="56"/>
    </row>
    <row r="278" spans="1:26" s="2" customFormat="1" ht="171.75" customHeight="1" x14ac:dyDescent="0.25">
      <c r="A278" s="57">
        <v>5</v>
      </c>
      <c r="B278" s="58" t="s">
        <v>21</v>
      </c>
      <c r="C278" s="110"/>
      <c r="D278" s="112"/>
      <c r="E278" s="59"/>
      <c r="F278" s="60"/>
      <c r="G278" s="61"/>
      <c r="H278" s="62"/>
      <c r="I278" s="61"/>
      <c r="J278" s="63"/>
      <c r="K278" s="46">
        <f t="shared" si="48"/>
        <v>0</v>
      </c>
      <c r="L278" s="47">
        <f t="shared" si="48"/>
        <v>0</v>
      </c>
      <c r="M278" s="64"/>
      <c r="N278" s="65"/>
      <c r="O278" s="64"/>
      <c r="P278" s="65"/>
      <c r="Q278" s="66"/>
      <c r="R278" s="67"/>
      <c r="S278" s="66"/>
      <c r="T278" s="67"/>
      <c r="U278" s="46">
        <f t="shared" si="49"/>
        <v>0</v>
      </c>
      <c r="V278" s="52">
        <f t="shared" si="49"/>
        <v>0</v>
      </c>
      <c r="W278" s="53">
        <f t="shared" si="50"/>
        <v>0</v>
      </c>
      <c r="X278" s="54">
        <f t="shared" si="51"/>
        <v>0</v>
      </c>
      <c r="Y278" s="55">
        <f t="shared" si="52"/>
        <v>0</v>
      </c>
      <c r="Z278" s="56"/>
    </row>
    <row r="279" spans="1:26" s="2" customFormat="1" ht="116.25" customHeight="1" x14ac:dyDescent="0.25">
      <c r="A279" s="57">
        <v>6</v>
      </c>
      <c r="B279" s="58" t="s">
        <v>23</v>
      </c>
      <c r="C279" s="110"/>
      <c r="D279" s="112"/>
      <c r="E279" s="59">
        <v>6</v>
      </c>
      <c r="F279" s="60">
        <v>323271.39</v>
      </c>
      <c r="G279" s="61">
        <v>3</v>
      </c>
      <c r="H279" s="62">
        <v>210909.13</v>
      </c>
      <c r="I279" s="61">
        <v>0</v>
      </c>
      <c r="J279" s="63">
        <v>0</v>
      </c>
      <c r="K279" s="46">
        <f t="shared" si="48"/>
        <v>3</v>
      </c>
      <c r="L279" s="47">
        <f t="shared" si="48"/>
        <v>210909.13</v>
      </c>
      <c r="M279" s="64">
        <v>0</v>
      </c>
      <c r="N279" s="65">
        <v>0</v>
      </c>
      <c r="O279" s="64">
        <v>0</v>
      </c>
      <c r="P279" s="65">
        <v>0</v>
      </c>
      <c r="Q279" s="66">
        <v>0</v>
      </c>
      <c r="R279" s="67">
        <v>0</v>
      </c>
      <c r="S279" s="66">
        <v>0</v>
      </c>
      <c r="T279" s="67">
        <v>0</v>
      </c>
      <c r="U279" s="46">
        <f t="shared" si="49"/>
        <v>0</v>
      </c>
      <c r="V279" s="52">
        <f t="shared" si="49"/>
        <v>0</v>
      </c>
      <c r="W279" s="53">
        <f t="shared" si="50"/>
        <v>0</v>
      </c>
      <c r="X279" s="54">
        <f t="shared" si="51"/>
        <v>0</v>
      </c>
      <c r="Y279" s="55">
        <f t="shared" si="52"/>
        <v>0</v>
      </c>
      <c r="Z279" s="56"/>
    </row>
    <row r="280" spans="1:26" s="2" customFormat="1" ht="65.25" customHeight="1" x14ac:dyDescent="0.25">
      <c r="A280" s="57">
        <v>7</v>
      </c>
      <c r="B280" s="58" t="s">
        <v>30</v>
      </c>
      <c r="C280" s="110"/>
      <c r="D280" s="112"/>
      <c r="E280" s="59"/>
      <c r="F280" s="60"/>
      <c r="G280" s="61"/>
      <c r="H280" s="62"/>
      <c r="I280" s="61"/>
      <c r="J280" s="63"/>
      <c r="K280" s="46">
        <f t="shared" si="48"/>
        <v>0</v>
      </c>
      <c r="L280" s="47">
        <f t="shared" si="48"/>
        <v>0</v>
      </c>
      <c r="M280" s="64"/>
      <c r="N280" s="65"/>
      <c r="O280" s="64"/>
      <c r="P280" s="65"/>
      <c r="Q280" s="66"/>
      <c r="R280" s="67"/>
      <c r="S280" s="66"/>
      <c r="T280" s="67"/>
      <c r="U280" s="46">
        <f t="shared" si="49"/>
        <v>0</v>
      </c>
      <c r="V280" s="52">
        <f t="shared" si="49"/>
        <v>0</v>
      </c>
      <c r="W280" s="53">
        <f t="shared" si="50"/>
        <v>0</v>
      </c>
      <c r="X280" s="54">
        <f t="shared" si="51"/>
        <v>0</v>
      </c>
      <c r="Y280" s="55">
        <f t="shared" si="52"/>
        <v>0</v>
      </c>
      <c r="Z280" s="56"/>
    </row>
    <row r="281" spans="1:26" s="2" customFormat="1" ht="59.25" customHeight="1" x14ac:dyDescent="0.25">
      <c r="A281" s="57">
        <v>8</v>
      </c>
      <c r="B281" s="58" t="s">
        <v>46</v>
      </c>
      <c r="C281" s="110"/>
      <c r="D281" s="112"/>
      <c r="E281" s="59"/>
      <c r="F281" s="60"/>
      <c r="G281" s="61"/>
      <c r="H281" s="62"/>
      <c r="I281" s="61">
        <v>11</v>
      </c>
      <c r="J281" s="63">
        <v>201352</v>
      </c>
      <c r="K281" s="46">
        <f t="shared" si="48"/>
        <v>11</v>
      </c>
      <c r="L281" s="47">
        <f t="shared" si="48"/>
        <v>201352</v>
      </c>
      <c r="M281" s="64"/>
      <c r="N281" s="65"/>
      <c r="O281" s="64">
        <v>0</v>
      </c>
      <c r="P281" s="65">
        <v>0</v>
      </c>
      <c r="Q281" s="66"/>
      <c r="R281" s="67"/>
      <c r="S281" s="66">
        <v>4</v>
      </c>
      <c r="T281" s="67">
        <v>71352</v>
      </c>
      <c r="U281" s="46">
        <f t="shared" si="49"/>
        <v>4</v>
      </c>
      <c r="V281" s="52">
        <f t="shared" si="49"/>
        <v>71352</v>
      </c>
      <c r="W281" s="53">
        <f t="shared" si="50"/>
        <v>0</v>
      </c>
      <c r="X281" s="54">
        <f t="shared" si="51"/>
        <v>0.35436449600699271</v>
      </c>
      <c r="Y281" s="55">
        <f t="shared" si="52"/>
        <v>0.35436449600699271</v>
      </c>
      <c r="Z281" s="56"/>
    </row>
    <row r="282" spans="1:26" s="2" customFormat="1" ht="71.25" customHeight="1" x14ac:dyDescent="0.25">
      <c r="A282" s="57">
        <v>9</v>
      </c>
      <c r="B282" s="58" t="s">
        <v>24</v>
      </c>
      <c r="C282" s="110"/>
      <c r="D282" s="112"/>
      <c r="E282" s="59">
        <v>1</v>
      </c>
      <c r="F282" s="60">
        <v>34902.57</v>
      </c>
      <c r="G282" s="61">
        <v>0</v>
      </c>
      <c r="H282" s="62">
        <v>0</v>
      </c>
      <c r="I282" s="61">
        <v>0</v>
      </c>
      <c r="J282" s="63">
        <v>0</v>
      </c>
      <c r="K282" s="46">
        <f t="shared" si="48"/>
        <v>0</v>
      </c>
      <c r="L282" s="47">
        <f t="shared" si="48"/>
        <v>0</v>
      </c>
      <c r="M282" s="64">
        <v>0</v>
      </c>
      <c r="N282" s="65">
        <v>0</v>
      </c>
      <c r="O282" s="64">
        <v>0</v>
      </c>
      <c r="P282" s="65">
        <v>0</v>
      </c>
      <c r="Q282" s="66">
        <v>0</v>
      </c>
      <c r="R282" s="67">
        <v>0</v>
      </c>
      <c r="S282" s="66">
        <v>0</v>
      </c>
      <c r="T282" s="67">
        <v>0</v>
      </c>
      <c r="U282" s="46">
        <f t="shared" si="49"/>
        <v>0</v>
      </c>
      <c r="V282" s="52">
        <f t="shared" si="49"/>
        <v>0</v>
      </c>
      <c r="W282" s="53">
        <f t="shared" si="50"/>
        <v>0</v>
      </c>
      <c r="X282" s="54">
        <f t="shared" si="51"/>
        <v>0</v>
      </c>
      <c r="Y282" s="55">
        <f t="shared" si="52"/>
        <v>0</v>
      </c>
      <c r="Z282" s="56"/>
    </row>
    <row r="283" spans="1:26" s="2" customFormat="1" ht="92.25" customHeight="1" x14ac:dyDescent="0.25">
      <c r="A283" s="57">
        <v>10</v>
      </c>
      <c r="B283" s="58" t="s">
        <v>25</v>
      </c>
      <c r="C283" s="110"/>
      <c r="D283" s="112"/>
      <c r="E283" s="59">
        <v>9</v>
      </c>
      <c r="F283" s="60">
        <v>293280.67</v>
      </c>
      <c r="G283" s="61">
        <v>5</v>
      </c>
      <c r="H283" s="62">
        <v>169970.97</v>
      </c>
      <c r="I283" s="61">
        <v>2</v>
      </c>
      <c r="J283" s="63">
        <v>590087.71</v>
      </c>
      <c r="K283" s="46">
        <f t="shared" si="48"/>
        <v>7</v>
      </c>
      <c r="L283" s="47">
        <f t="shared" si="48"/>
        <v>760058.67999999993</v>
      </c>
      <c r="M283" s="64">
        <v>0</v>
      </c>
      <c r="N283" s="65">
        <v>0</v>
      </c>
      <c r="O283" s="64">
        <v>0</v>
      </c>
      <c r="P283" s="65">
        <v>0</v>
      </c>
      <c r="Q283" s="66">
        <v>3</v>
      </c>
      <c r="R283" s="67">
        <v>110588.61</v>
      </c>
      <c r="S283" s="66">
        <v>1</v>
      </c>
      <c r="T283" s="67">
        <v>290087.71000000002</v>
      </c>
      <c r="U283" s="46">
        <f t="shared" si="49"/>
        <v>4</v>
      </c>
      <c r="V283" s="52">
        <f t="shared" si="49"/>
        <v>400676.32</v>
      </c>
      <c r="W283" s="53">
        <f t="shared" si="50"/>
        <v>0.65063234033435235</v>
      </c>
      <c r="X283" s="54">
        <f t="shared" si="51"/>
        <v>0.49160100284074726</v>
      </c>
      <c r="Y283" s="55">
        <f t="shared" si="52"/>
        <v>0.52716498152484759</v>
      </c>
      <c r="Z283" s="56"/>
    </row>
    <row r="284" spans="1:26" s="2" customFormat="1" ht="153.75" customHeight="1" x14ac:dyDescent="0.25">
      <c r="A284" s="57">
        <v>11</v>
      </c>
      <c r="B284" s="58" t="s">
        <v>26</v>
      </c>
      <c r="C284" s="110"/>
      <c r="D284" s="112"/>
      <c r="E284" s="59">
        <v>14</v>
      </c>
      <c r="F284" s="60">
        <v>243513.88</v>
      </c>
      <c r="G284" s="61">
        <v>9</v>
      </c>
      <c r="H284" s="62">
        <v>91493.08</v>
      </c>
      <c r="I284" s="61">
        <v>0</v>
      </c>
      <c r="J284" s="63">
        <v>0</v>
      </c>
      <c r="K284" s="46">
        <f t="shared" si="48"/>
        <v>9</v>
      </c>
      <c r="L284" s="47">
        <f t="shared" si="48"/>
        <v>91493.08</v>
      </c>
      <c r="M284" s="64">
        <v>0</v>
      </c>
      <c r="N284" s="65">
        <v>0</v>
      </c>
      <c r="O284" s="64">
        <v>0</v>
      </c>
      <c r="P284" s="65">
        <v>0</v>
      </c>
      <c r="Q284" s="66">
        <v>4</v>
      </c>
      <c r="R284" s="67">
        <v>31317.82</v>
      </c>
      <c r="S284" s="66">
        <v>0</v>
      </c>
      <c r="T284" s="67">
        <v>0</v>
      </c>
      <c r="U284" s="46">
        <f t="shared" si="49"/>
        <v>4</v>
      </c>
      <c r="V284" s="52">
        <f t="shared" si="49"/>
        <v>31317.82</v>
      </c>
      <c r="W284" s="53">
        <f t="shared" si="50"/>
        <v>0.34229714422118046</v>
      </c>
      <c r="X284" s="54">
        <f t="shared" si="51"/>
        <v>0</v>
      </c>
      <c r="Y284" s="55">
        <f t="shared" si="52"/>
        <v>0.34229714422118046</v>
      </c>
      <c r="Z284" s="56"/>
    </row>
    <row r="285" spans="1:26" s="2" customFormat="1" ht="87" customHeight="1" x14ac:dyDescent="0.25">
      <c r="A285" s="57">
        <v>12</v>
      </c>
      <c r="B285" s="58" t="s">
        <v>29</v>
      </c>
      <c r="C285" s="110"/>
      <c r="D285" s="112"/>
      <c r="E285" s="59">
        <v>3</v>
      </c>
      <c r="F285" s="60">
        <v>85600</v>
      </c>
      <c r="G285" s="61">
        <v>2</v>
      </c>
      <c r="H285" s="62">
        <v>13439.3</v>
      </c>
      <c r="I285" s="61">
        <v>0</v>
      </c>
      <c r="J285" s="63">
        <v>0</v>
      </c>
      <c r="K285" s="46">
        <f t="shared" si="48"/>
        <v>2</v>
      </c>
      <c r="L285" s="47">
        <f t="shared" si="48"/>
        <v>13439.3</v>
      </c>
      <c r="M285" s="64">
        <v>0</v>
      </c>
      <c r="N285" s="65">
        <v>0</v>
      </c>
      <c r="O285" s="64">
        <v>0</v>
      </c>
      <c r="P285" s="65">
        <v>0</v>
      </c>
      <c r="Q285" s="66">
        <v>1</v>
      </c>
      <c r="R285" s="67">
        <v>4959</v>
      </c>
      <c r="S285" s="66">
        <v>0</v>
      </c>
      <c r="T285" s="67">
        <v>0</v>
      </c>
      <c r="U285" s="46">
        <f t="shared" si="49"/>
        <v>1</v>
      </c>
      <c r="V285" s="52">
        <f t="shared" si="49"/>
        <v>4959</v>
      </c>
      <c r="W285" s="53">
        <f t="shared" si="50"/>
        <v>0.36899243264158105</v>
      </c>
      <c r="X285" s="54">
        <f t="shared" si="51"/>
        <v>0</v>
      </c>
      <c r="Y285" s="55">
        <f t="shared" si="52"/>
        <v>0.36899243264158105</v>
      </c>
      <c r="Z285" s="56"/>
    </row>
    <row r="286" spans="1:26" s="2" customFormat="1" ht="62.25" customHeight="1" thickBot="1" x14ac:dyDescent="0.3">
      <c r="A286" s="68">
        <v>13</v>
      </c>
      <c r="B286" s="69" t="s">
        <v>27</v>
      </c>
      <c r="C286" s="111"/>
      <c r="D286" s="113"/>
      <c r="E286" s="70">
        <v>25</v>
      </c>
      <c r="F286" s="71">
        <v>548886.36</v>
      </c>
      <c r="G286" s="72">
        <v>13</v>
      </c>
      <c r="H286" s="73">
        <v>235011.22</v>
      </c>
      <c r="I286" s="72">
        <v>3</v>
      </c>
      <c r="J286" s="74">
        <v>58893</v>
      </c>
      <c r="K286" s="75">
        <f t="shared" si="48"/>
        <v>16</v>
      </c>
      <c r="L286" s="76">
        <f t="shared" si="48"/>
        <v>293904.21999999997</v>
      </c>
      <c r="M286" s="77">
        <v>0</v>
      </c>
      <c r="N286" s="78">
        <v>0</v>
      </c>
      <c r="O286" s="77">
        <v>0</v>
      </c>
      <c r="P286" s="78">
        <v>0</v>
      </c>
      <c r="Q286" s="79">
        <v>8</v>
      </c>
      <c r="R286" s="80">
        <v>150312.31</v>
      </c>
      <c r="S286" s="79">
        <v>1</v>
      </c>
      <c r="T286" s="80">
        <v>8893</v>
      </c>
      <c r="U286" s="46">
        <f t="shared" si="49"/>
        <v>9</v>
      </c>
      <c r="V286" s="52">
        <f t="shared" si="49"/>
        <v>159205.31</v>
      </c>
      <c r="W286" s="53">
        <f t="shared" si="50"/>
        <v>0.63959631374195669</v>
      </c>
      <c r="X286" s="54">
        <f t="shared" si="51"/>
        <v>0.15100266585162922</v>
      </c>
      <c r="Y286" s="55">
        <f t="shared" si="52"/>
        <v>0.54169113325422824</v>
      </c>
      <c r="Z286" s="56"/>
    </row>
    <row r="287" spans="1:26" s="2" customFormat="1" ht="29.25" customHeight="1" thickBot="1" x14ac:dyDescent="0.3">
      <c r="A287" s="114" t="s">
        <v>47</v>
      </c>
      <c r="B287" s="115"/>
      <c r="C287" s="81">
        <f>C274</f>
        <v>1735686.4100000001</v>
      </c>
      <c r="D287" s="81">
        <f>D274</f>
        <v>1013295.9600000002</v>
      </c>
      <c r="E287" s="82">
        <f>SUM(E274:E286)</f>
        <v>63</v>
      </c>
      <c r="F287" s="83">
        <f>SUM(F274:F286)</f>
        <v>1707209.8699999996</v>
      </c>
      <c r="G287" s="82">
        <f>SUM(G274:G286)</f>
        <v>35</v>
      </c>
      <c r="H287" s="83">
        <f>SUM(H274:H286)</f>
        <v>865353.7</v>
      </c>
      <c r="I287" s="82">
        <f t="shared" ref="I287:V287" si="53">SUM(I274:I286)</f>
        <v>17</v>
      </c>
      <c r="J287" s="83">
        <f t="shared" si="53"/>
        <v>870332.71</v>
      </c>
      <c r="K287" s="82">
        <f t="shared" si="53"/>
        <v>52</v>
      </c>
      <c r="L287" s="83">
        <f t="shared" si="53"/>
        <v>1735686.4100000001</v>
      </c>
      <c r="M287" s="82">
        <f t="shared" si="53"/>
        <v>0</v>
      </c>
      <c r="N287" s="84">
        <f t="shared" si="53"/>
        <v>0</v>
      </c>
      <c r="O287" s="85">
        <f t="shared" si="53"/>
        <v>0</v>
      </c>
      <c r="P287" s="86">
        <f t="shared" si="53"/>
        <v>0</v>
      </c>
      <c r="Q287" s="85">
        <f t="shared" si="53"/>
        <v>18</v>
      </c>
      <c r="R287" s="87">
        <f t="shared" si="53"/>
        <v>352057.74</v>
      </c>
      <c r="S287" s="85">
        <f t="shared" si="53"/>
        <v>6</v>
      </c>
      <c r="T287" s="87">
        <f t="shared" si="53"/>
        <v>370332.71</v>
      </c>
      <c r="U287" s="85">
        <f t="shared" si="53"/>
        <v>24</v>
      </c>
      <c r="V287" s="87">
        <f t="shared" si="53"/>
        <v>722390.45</v>
      </c>
      <c r="W287" s="88">
        <f>IFERROR(R287/H287,0)</f>
        <v>0.40683681135239846</v>
      </c>
      <c r="X287" s="89">
        <f t="shared" si="51"/>
        <v>0.42550705695066893</v>
      </c>
      <c r="Y287" s="89">
        <f t="shared" si="52"/>
        <v>0.41619871299216998</v>
      </c>
    </row>
    <row r="288" spans="1:26" s="2" customFormat="1" ht="29.25" customHeight="1" thickBot="1" x14ac:dyDescent="0.45">
      <c r="A288" s="90"/>
      <c r="B288" s="90"/>
      <c r="C288" s="91"/>
      <c r="D288" s="91"/>
      <c r="E288" s="92"/>
      <c r="F288" s="91"/>
      <c r="G288" s="92"/>
      <c r="H288" s="93"/>
      <c r="I288" s="94"/>
      <c r="J288" s="93"/>
      <c r="K288" s="95"/>
      <c r="L288" s="93"/>
      <c r="M288" s="94"/>
      <c r="N288" s="93"/>
      <c r="O288" s="94"/>
      <c r="P288" s="93"/>
      <c r="Q288" s="94"/>
      <c r="R288" s="93"/>
      <c r="S288" s="94"/>
      <c r="T288" s="96" t="s">
        <v>48</v>
      </c>
      <c r="U288" s="97">
        <v>4.25</v>
      </c>
      <c r="V288" s="98">
        <f>V287/U288</f>
        <v>169974.22352941174</v>
      </c>
      <c r="W288" s="99"/>
      <c r="X288" s="99"/>
      <c r="Y288" s="100"/>
    </row>
    <row r="289" spans="1:38" s="2" customFormat="1" ht="15.75" thickTop="1" x14ac:dyDescent="0.25">
      <c r="A289" s="116" t="s">
        <v>49</v>
      </c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8"/>
      <c r="P289" s="106"/>
      <c r="U289" s="7"/>
    </row>
    <row r="290" spans="1:38" s="2" customFormat="1" ht="18.75" x14ac:dyDescent="0.3">
      <c r="A290" s="119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1"/>
      <c r="P290" s="106"/>
      <c r="T290" s="101"/>
      <c r="U290" s="7"/>
    </row>
    <row r="291" spans="1:38" s="2" customFormat="1" ht="15.75" x14ac:dyDescent="0.25">
      <c r="A291" s="119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1"/>
      <c r="P291" s="106"/>
      <c r="S291" s="102"/>
      <c r="T291" s="103"/>
      <c r="U291" s="7"/>
    </row>
    <row r="292" spans="1:38" s="2" customFormat="1" ht="15.75" x14ac:dyDescent="0.25">
      <c r="A292" s="119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1"/>
      <c r="P292" s="106"/>
      <c r="S292" s="102"/>
      <c r="T292" s="104"/>
      <c r="U292" s="7"/>
    </row>
    <row r="293" spans="1:38" s="2" customFormat="1" ht="15.75" x14ac:dyDescent="0.25">
      <c r="A293" s="119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1"/>
      <c r="P293" s="106"/>
      <c r="S293" s="102"/>
      <c r="T293" s="104"/>
      <c r="U293" s="7"/>
    </row>
    <row r="294" spans="1:38" s="2" customFormat="1" ht="15.75" x14ac:dyDescent="0.25">
      <c r="A294" s="119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1"/>
      <c r="P294" s="106"/>
      <c r="S294" s="102"/>
      <c r="T294" s="104"/>
      <c r="U294" s="7"/>
    </row>
    <row r="295" spans="1:38" s="2" customFormat="1" ht="15.75" x14ac:dyDescent="0.25">
      <c r="A295" s="119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1"/>
      <c r="P295" s="106"/>
      <c r="S295" s="102"/>
      <c r="T295" s="105"/>
      <c r="U295" s="7"/>
    </row>
    <row r="296" spans="1:38" s="2" customFormat="1" x14ac:dyDescent="0.25">
      <c r="A296" s="119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1"/>
      <c r="P296" s="106"/>
      <c r="U296" s="7"/>
    </row>
    <row r="297" spans="1:38" s="2" customFormat="1" ht="15.75" thickBot="1" x14ac:dyDescent="0.3">
      <c r="A297" s="122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4"/>
      <c r="P297" s="106"/>
      <c r="U297" s="7"/>
    </row>
    <row r="298" spans="1:38" s="2" customFormat="1" ht="15.75" thickTop="1" x14ac:dyDescent="0.25">
      <c r="E298" s="1"/>
      <c r="F298" s="1"/>
      <c r="K298" s="7"/>
      <c r="U298" s="7"/>
    </row>
    <row r="301" spans="1:38" s="2" customFormat="1" ht="26.25" x14ac:dyDescent="0.4">
      <c r="A301" s="12"/>
      <c r="B301" s="13" t="s">
        <v>58</v>
      </c>
      <c r="C301" s="14"/>
      <c r="D301" s="14"/>
      <c r="E301" s="15"/>
      <c r="F301" s="16"/>
      <c r="G301" s="14"/>
      <c r="H301" s="17"/>
      <c r="I301" s="18"/>
      <c r="J301" s="17"/>
      <c r="K301" s="18"/>
      <c r="L301" s="17"/>
      <c r="M301" s="18"/>
      <c r="N301" s="17"/>
      <c r="O301" s="14"/>
      <c r="P301" s="17"/>
      <c r="Q301" s="14"/>
      <c r="R301" s="17"/>
      <c r="S301" s="18"/>
      <c r="T301" s="17"/>
      <c r="U301" s="14"/>
      <c r="V301" s="17"/>
      <c r="W301" s="17"/>
      <c r="X301" s="18"/>
      <c r="Y301" s="17"/>
      <c r="Z301" s="17"/>
      <c r="AA301" s="18"/>
      <c r="AB301" s="14"/>
      <c r="AC301" s="14"/>
      <c r="AD301" s="14"/>
      <c r="AE301" s="14"/>
      <c r="AF301" s="14"/>
      <c r="AG301" s="18"/>
      <c r="AH301" s="14"/>
      <c r="AI301" s="14"/>
      <c r="AJ301" s="14"/>
      <c r="AK301" s="14"/>
      <c r="AL301" s="14"/>
    </row>
    <row r="302" spans="1:38" ht="15.75" thickBot="1" x14ac:dyDescent="0.3"/>
    <row r="303" spans="1:38" s="2" customFormat="1" ht="52.5" customHeight="1" thickBot="1" x14ac:dyDescent="0.3">
      <c r="A303" s="125" t="s">
        <v>3</v>
      </c>
      <c r="B303" s="126"/>
      <c r="C303" s="129" t="s">
        <v>32</v>
      </c>
      <c r="D303" s="130"/>
      <c r="E303" s="131" t="s">
        <v>0</v>
      </c>
      <c r="F303" s="132"/>
      <c r="G303" s="133" t="s">
        <v>1</v>
      </c>
      <c r="H303" s="133"/>
      <c r="I303" s="133"/>
      <c r="J303" s="133"/>
      <c r="K303" s="133"/>
      <c r="L303" s="134"/>
      <c r="M303" s="135" t="s">
        <v>33</v>
      </c>
      <c r="N303" s="136"/>
      <c r="O303" s="136"/>
      <c r="P303" s="137"/>
      <c r="Q303" s="138" t="s">
        <v>34</v>
      </c>
      <c r="R303" s="139"/>
      <c r="S303" s="139"/>
      <c r="T303" s="139"/>
      <c r="U303" s="139"/>
      <c r="V303" s="140"/>
      <c r="W303" s="141" t="s">
        <v>35</v>
      </c>
      <c r="X303" s="142"/>
      <c r="Y303" s="143"/>
    </row>
    <row r="304" spans="1:38" s="2" customFormat="1" ht="52.5" customHeight="1" thickBot="1" x14ac:dyDescent="0.3">
      <c r="A304" s="127"/>
      <c r="B304" s="128"/>
      <c r="C304" s="144" t="s">
        <v>36</v>
      </c>
      <c r="D304" s="146" t="s">
        <v>37</v>
      </c>
      <c r="E304" s="148" t="s">
        <v>4</v>
      </c>
      <c r="F304" s="148" t="s">
        <v>5</v>
      </c>
      <c r="G304" s="150" t="s">
        <v>6</v>
      </c>
      <c r="H304" s="152" t="s">
        <v>7</v>
      </c>
      <c r="I304" s="152" t="s">
        <v>8</v>
      </c>
      <c r="J304" s="159" t="s">
        <v>9</v>
      </c>
      <c r="K304" s="161" t="s">
        <v>2</v>
      </c>
      <c r="L304" s="162"/>
      <c r="M304" s="163" t="s">
        <v>38</v>
      </c>
      <c r="N304" s="164"/>
      <c r="O304" s="163" t="s">
        <v>39</v>
      </c>
      <c r="P304" s="164"/>
      <c r="Q304" s="165" t="s">
        <v>40</v>
      </c>
      <c r="R304" s="166"/>
      <c r="S304" s="139" t="s">
        <v>41</v>
      </c>
      <c r="T304" s="140"/>
      <c r="U304" s="138" t="s">
        <v>2</v>
      </c>
      <c r="V304" s="140"/>
      <c r="W304" s="154" t="s">
        <v>42</v>
      </c>
      <c r="X304" s="156" t="s">
        <v>43</v>
      </c>
      <c r="Y304" s="143" t="s">
        <v>44</v>
      </c>
    </row>
    <row r="305" spans="1:26" s="2" customFormat="1" ht="139.5" customHeight="1" thickBot="1" x14ac:dyDescent="0.3">
      <c r="A305" s="127"/>
      <c r="B305" s="128"/>
      <c r="C305" s="145"/>
      <c r="D305" s="147"/>
      <c r="E305" s="149"/>
      <c r="F305" s="149"/>
      <c r="G305" s="151"/>
      <c r="H305" s="153"/>
      <c r="I305" s="153"/>
      <c r="J305" s="160"/>
      <c r="K305" s="19" t="s">
        <v>10</v>
      </c>
      <c r="L305" s="20" t="s">
        <v>11</v>
      </c>
      <c r="M305" s="21" t="s">
        <v>12</v>
      </c>
      <c r="N305" s="22" t="s">
        <v>13</v>
      </c>
      <c r="O305" s="21" t="s">
        <v>14</v>
      </c>
      <c r="P305" s="22" t="s">
        <v>15</v>
      </c>
      <c r="Q305" s="23" t="s">
        <v>6</v>
      </c>
      <c r="R305" s="24" t="s">
        <v>7</v>
      </c>
      <c r="S305" s="25" t="s">
        <v>16</v>
      </c>
      <c r="T305" s="26" t="s">
        <v>17</v>
      </c>
      <c r="U305" s="27" t="s">
        <v>18</v>
      </c>
      <c r="V305" s="28" t="s">
        <v>19</v>
      </c>
      <c r="W305" s="155"/>
      <c r="X305" s="157"/>
      <c r="Y305" s="158"/>
    </row>
    <row r="306" spans="1:26" s="2" customFormat="1" ht="38.25" customHeight="1" thickBot="1" x14ac:dyDescent="0.3">
      <c r="A306" s="108">
        <v>1</v>
      </c>
      <c r="B306" s="109"/>
      <c r="C306" s="29">
        <v>2</v>
      </c>
      <c r="D306" s="30">
        <v>3</v>
      </c>
      <c r="E306" s="31">
        <v>4</v>
      </c>
      <c r="F306" s="32">
        <v>5</v>
      </c>
      <c r="G306" s="33">
        <v>6</v>
      </c>
      <c r="H306" s="34">
        <v>7</v>
      </c>
      <c r="I306" s="34">
        <v>8</v>
      </c>
      <c r="J306" s="34">
        <v>9</v>
      </c>
      <c r="K306" s="34">
        <v>10</v>
      </c>
      <c r="L306" s="34">
        <v>11</v>
      </c>
      <c r="M306" s="35">
        <v>12</v>
      </c>
      <c r="N306" s="35">
        <v>13</v>
      </c>
      <c r="O306" s="35">
        <v>14</v>
      </c>
      <c r="P306" s="35">
        <v>15</v>
      </c>
      <c r="Q306" s="36">
        <v>16</v>
      </c>
      <c r="R306" s="36">
        <v>17</v>
      </c>
      <c r="S306" s="36">
        <v>18</v>
      </c>
      <c r="T306" s="36">
        <v>19</v>
      </c>
      <c r="U306" s="36">
        <v>20</v>
      </c>
      <c r="V306" s="36">
        <v>21</v>
      </c>
      <c r="W306" s="37">
        <v>22</v>
      </c>
      <c r="X306" s="37">
        <v>23</v>
      </c>
      <c r="Y306" s="38">
        <v>24</v>
      </c>
    </row>
    <row r="307" spans="1:26" s="2" customFormat="1" ht="108.75" customHeight="1" x14ac:dyDescent="0.25">
      <c r="A307" s="39">
        <v>1</v>
      </c>
      <c r="B307" s="40" t="s">
        <v>45</v>
      </c>
      <c r="C307" s="110">
        <f>L320</f>
        <v>2573487.33</v>
      </c>
      <c r="D307" s="112">
        <f>C307-V320</f>
        <v>1610596.82</v>
      </c>
      <c r="E307" s="41"/>
      <c r="F307" s="42"/>
      <c r="G307" s="43"/>
      <c r="H307" s="44"/>
      <c r="I307" s="43"/>
      <c r="J307" s="45"/>
      <c r="K307" s="46">
        <f>G307+I307</f>
        <v>0</v>
      </c>
      <c r="L307" s="47">
        <f>H307+J307</f>
        <v>0</v>
      </c>
      <c r="M307" s="48"/>
      <c r="N307" s="49"/>
      <c r="O307" s="48"/>
      <c r="P307" s="49"/>
      <c r="Q307" s="50"/>
      <c r="R307" s="51"/>
      <c r="S307" s="50"/>
      <c r="T307" s="51"/>
      <c r="U307" s="46">
        <f>Q307+S307</f>
        <v>0</v>
      </c>
      <c r="V307" s="52">
        <f>R307+T307</f>
        <v>0</v>
      </c>
      <c r="W307" s="53">
        <f>IFERROR(R307/H307,0)</f>
        <v>0</v>
      </c>
      <c r="X307" s="54">
        <f>IFERROR((T307+P307)/J307,0)</f>
        <v>0</v>
      </c>
      <c r="Y307" s="55">
        <f>IFERROR((V307+P307)/L307,0)</f>
        <v>0</v>
      </c>
      <c r="Z307" s="56"/>
    </row>
    <row r="308" spans="1:26" s="2" customFormat="1" ht="87" customHeight="1" x14ac:dyDescent="0.25">
      <c r="A308" s="57">
        <v>2</v>
      </c>
      <c r="B308" s="58" t="s">
        <v>20</v>
      </c>
      <c r="C308" s="110"/>
      <c r="D308" s="112"/>
      <c r="E308" s="59"/>
      <c r="F308" s="60"/>
      <c r="G308" s="61"/>
      <c r="H308" s="62"/>
      <c r="I308" s="61"/>
      <c r="J308" s="63"/>
      <c r="K308" s="46">
        <f t="shared" ref="K308:L319" si="54">G308+I308</f>
        <v>0</v>
      </c>
      <c r="L308" s="47">
        <f t="shared" si="54"/>
        <v>0</v>
      </c>
      <c r="M308" s="64"/>
      <c r="N308" s="65"/>
      <c r="O308" s="64"/>
      <c r="P308" s="65"/>
      <c r="Q308" s="66"/>
      <c r="R308" s="67"/>
      <c r="S308" s="66"/>
      <c r="T308" s="67"/>
      <c r="U308" s="46">
        <f t="shared" ref="U308:V319" si="55">Q308+S308</f>
        <v>0</v>
      </c>
      <c r="V308" s="52">
        <f>R308+T308</f>
        <v>0</v>
      </c>
      <c r="W308" s="53">
        <f t="shared" ref="W308:W319" si="56">IFERROR(R308/H308,0)</f>
        <v>0</v>
      </c>
      <c r="X308" s="54">
        <f t="shared" ref="X308:X320" si="57">IFERROR((T308+P308)/J308,0)</f>
        <v>0</v>
      </c>
      <c r="Y308" s="55">
        <f t="shared" ref="Y308:Y320" si="58">IFERROR((V308+P308)/L308,0)</f>
        <v>0</v>
      </c>
      <c r="Z308" s="56"/>
    </row>
    <row r="309" spans="1:26" s="2" customFormat="1" ht="85.5" customHeight="1" x14ac:dyDescent="0.25">
      <c r="A309" s="57">
        <v>3</v>
      </c>
      <c r="B309" s="58" t="s">
        <v>28</v>
      </c>
      <c r="C309" s="110"/>
      <c r="D309" s="112"/>
      <c r="E309" s="59">
        <v>1</v>
      </c>
      <c r="F309" s="60">
        <v>24520</v>
      </c>
      <c r="G309" s="61">
        <v>1</v>
      </c>
      <c r="H309" s="62">
        <v>24520</v>
      </c>
      <c r="I309" s="61">
        <v>1</v>
      </c>
      <c r="J309" s="63">
        <v>75750</v>
      </c>
      <c r="K309" s="46">
        <f t="shared" si="54"/>
        <v>2</v>
      </c>
      <c r="L309" s="47">
        <f t="shared" si="54"/>
        <v>100270</v>
      </c>
      <c r="M309" s="64">
        <v>1</v>
      </c>
      <c r="N309" s="65">
        <v>24520</v>
      </c>
      <c r="O309" s="64">
        <v>0</v>
      </c>
      <c r="P309" s="65">
        <v>0</v>
      </c>
      <c r="Q309" s="66">
        <v>0</v>
      </c>
      <c r="R309" s="67">
        <v>0</v>
      </c>
      <c r="S309" s="66">
        <v>1</v>
      </c>
      <c r="T309" s="67">
        <v>75748.009999999995</v>
      </c>
      <c r="U309" s="46">
        <f t="shared" si="55"/>
        <v>1</v>
      </c>
      <c r="V309" s="52">
        <f t="shared" si="55"/>
        <v>75748.009999999995</v>
      </c>
      <c r="W309" s="53">
        <f t="shared" si="56"/>
        <v>0</v>
      </c>
      <c r="X309" s="54">
        <f t="shared" si="57"/>
        <v>0.99997372937293727</v>
      </c>
      <c r="Y309" s="55">
        <f t="shared" si="58"/>
        <v>0.75544041089059533</v>
      </c>
      <c r="Z309" s="56"/>
    </row>
    <row r="310" spans="1:26" s="2" customFormat="1" ht="137.25" customHeight="1" x14ac:dyDescent="0.25">
      <c r="A310" s="57">
        <v>4</v>
      </c>
      <c r="B310" s="58" t="s">
        <v>22</v>
      </c>
      <c r="C310" s="110"/>
      <c r="D310" s="112"/>
      <c r="E310" s="59">
        <v>9</v>
      </c>
      <c r="F310" s="60">
        <v>393006.3</v>
      </c>
      <c r="G310" s="61">
        <v>9</v>
      </c>
      <c r="H310" s="62">
        <v>390516.3</v>
      </c>
      <c r="I310" s="61">
        <v>2</v>
      </c>
      <c r="J310" s="63">
        <v>45250</v>
      </c>
      <c r="K310" s="46">
        <f t="shared" si="54"/>
        <v>11</v>
      </c>
      <c r="L310" s="47">
        <f t="shared" si="54"/>
        <v>435766.3</v>
      </c>
      <c r="M310" s="64">
        <v>4</v>
      </c>
      <c r="N310" s="65">
        <v>263810</v>
      </c>
      <c r="O310" s="64">
        <v>0</v>
      </c>
      <c r="P310" s="65">
        <v>0</v>
      </c>
      <c r="Q310" s="66">
        <v>5</v>
      </c>
      <c r="R310" s="67">
        <v>126493.64</v>
      </c>
      <c r="S310" s="66">
        <v>2</v>
      </c>
      <c r="T310" s="67">
        <v>38528</v>
      </c>
      <c r="U310" s="46">
        <f t="shared" si="55"/>
        <v>7</v>
      </c>
      <c r="V310" s="52">
        <f t="shared" si="55"/>
        <v>165021.64000000001</v>
      </c>
      <c r="W310" s="53">
        <f t="shared" si="56"/>
        <v>0.32391385455613503</v>
      </c>
      <c r="X310" s="54">
        <f t="shared" si="57"/>
        <v>0.85144751381215467</v>
      </c>
      <c r="Y310" s="55">
        <f t="shared" si="58"/>
        <v>0.378692982913089</v>
      </c>
      <c r="Z310" s="56"/>
    </row>
    <row r="311" spans="1:26" s="2" customFormat="1" ht="171.75" customHeight="1" x14ac:dyDescent="0.25">
      <c r="A311" s="57">
        <v>5</v>
      </c>
      <c r="B311" s="58" t="s">
        <v>21</v>
      </c>
      <c r="C311" s="110"/>
      <c r="D311" s="112"/>
      <c r="E311" s="59"/>
      <c r="F311" s="60"/>
      <c r="G311" s="61"/>
      <c r="H311" s="62"/>
      <c r="I311" s="61"/>
      <c r="J311" s="63"/>
      <c r="K311" s="46">
        <f t="shared" si="54"/>
        <v>0</v>
      </c>
      <c r="L311" s="47">
        <f t="shared" si="54"/>
        <v>0</v>
      </c>
      <c r="M311" s="64"/>
      <c r="N311" s="65"/>
      <c r="O311" s="64"/>
      <c r="P311" s="65"/>
      <c r="Q311" s="66"/>
      <c r="R311" s="67"/>
      <c r="S311" s="66"/>
      <c r="T311" s="67"/>
      <c r="U311" s="46">
        <f t="shared" si="55"/>
        <v>0</v>
      </c>
      <c r="V311" s="52">
        <f t="shared" si="55"/>
        <v>0</v>
      </c>
      <c r="W311" s="53">
        <f t="shared" si="56"/>
        <v>0</v>
      </c>
      <c r="X311" s="54">
        <f t="shared" si="57"/>
        <v>0</v>
      </c>
      <c r="Y311" s="55">
        <f t="shared" si="58"/>
        <v>0</v>
      </c>
      <c r="Z311" s="56"/>
    </row>
    <row r="312" spans="1:26" s="2" customFormat="1" ht="116.25" customHeight="1" x14ac:dyDescent="0.25">
      <c r="A312" s="57">
        <v>6</v>
      </c>
      <c r="B312" s="58" t="s">
        <v>23</v>
      </c>
      <c r="C312" s="110"/>
      <c r="D312" s="112"/>
      <c r="E312" s="59">
        <v>37</v>
      </c>
      <c r="F312" s="60">
        <v>2265561.94</v>
      </c>
      <c r="G312" s="61">
        <v>11</v>
      </c>
      <c r="H312" s="62">
        <v>860475.95</v>
      </c>
      <c r="I312" s="61">
        <v>13</v>
      </c>
      <c r="J312" s="63">
        <v>190420</v>
      </c>
      <c r="K312" s="46">
        <f t="shared" si="54"/>
        <v>24</v>
      </c>
      <c r="L312" s="47">
        <f t="shared" si="54"/>
        <v>1050895.95</v>
      </c>
      <c r="M312" s="64">
        <v>9</v>
      </c>
      <c r="N312" s="65">
        <v>657744.29</v>
      </c>
      <c r="O312" s="64">
        <v>1</v>
      </c>
      <c r="P312" s="65">
        <v>10780</v>
      </c>
      <c r="Q312" s="66">
        <v>2</v>
      </c>
      <c r="R312" s="67">
        <v>199529.39</v>
      </c>
      <c r="S312" s="66">
        <v>8</v>
      </c>
      <c r="T312" s="67">
        <v>100481.35</v>
      </c>
      <c r="U312" s="46">
        <f t="shared" si="55"/>
        <v>10</v>
      </c>
      <c r="V312" s="52">
        <f t="shared" si="55"/>
        <v>300010.74</v>
      </c>
      <c r="W312" s="53">
        <f t="shared" si="56"/>
        <v>0.23188258777017537</v>
      </c>
      <c r="X312" s="54">
        <f t="shared" si="57"/>
        <v>0.58429445436403737</v>
      </c>
      <c r="Y312" s="55">
        <f t="shared" si="58"/>
        <v>0.2957388312325307</v>
      </c>
      <c r="Z312" s="56"/>
    </row>
    <row r="313" spans="1:26" s="2" customFormat="1" ht="65.25" customHeight="1" x14ac:dyDescent="0.25">
      <c r="A313" s="57">
        <v>7</v>
      </c>
      <c r="B313" s="58" t="s">
        <v>30</v>
      </c>
      <c r="C313" s="110"/>
      <c r="D313" s="112"/>
      <c r="E313" s="59"/>
      <c r="F313" s="60"/>
      <c r="G313" s="61"/>
      <c r="H313" s="62"/>
      <c r="I313" s="61"/>
      <c r="J313" s="63"/>
      <c r="K313" s="46">
        <f t="shared" si="54"/>
        <v>0</v>
      </c>
      <c r="L313" s="47">
        <f t="shared" si="54"/>
        <v>0</v>
      </c>
      <c r="M313" s="64"/>
      <c r="N313" s="65"/>
      <c r="O313" s="64"/>
      <c r="P313" s="65"/>
      <c r="Q313" s="66"/>
      <c r="R313" s="67"/>
      <c r="S313" s="66"/>
      <c r="T313" s="67"/>
      <c r="U313" s="46">
        <f t="shared" si="55"/>
        <v>0</v>
      </c>
      <c r="V313" s="52">
        <f t="shared" si="55"/>
        <v>0</v>
      </c>
      <c r="W313" s="53">
        <f t="shared" si="56"/>
        <v>0</v>
      </c>
      <c r="X313" s="54">
        <f t="shared" si="57"/>
        <v>0</v>
      </c>
      <c r="Y313" s="55">
        <f t="shared" si="58"/>
        <v>0</v>
      </c>
      <c r="Z313" s="56"/>
    </row>
    <row r="314" spans="1:26" s="2" customFormat="1" ht="59.25" customHeight="1" x14ac:dyDescent="0.25">
      <c r="A314" s="57">
        <v>8</v>
      </c>
      <c r="B314" s="58" t="s">
        <v>46</v>
      </c>
      <c r="C314" s="110"/>
      <c r="D314" s="112"/>
      <c r="E314" s="59"/>
      <c r="F314" s="60"/>
      <c r="G314" s="61"/>
      <c r="H314" s="62"/>
      <c r="I314" s="61">
        <v>8</v>
      </c>
      <c r="J314" s="63">
        <v>128151.65</v>
      </c>
      <c r="K314" s="46">
        <f t="shared" si="54"/>
        <v>8</v>
      </c>
      <c r="L314" s="47">
        <f t="shared" si="54"/>
        <v>128151.65</v>
      </c>
      <c r="M314" s="64"/>
      <c r="N314" s="65"/>
      <c r="O314" s="64">
        <v>2</v>
      </c>
      <c r="P314" s="65">
        <v>31523.38</v>
      </c>
      <c r="Q314" s="66"/>
      <c r="R314" s="67"/>
      <c r="S314" s="66">
        <v>5</v>
      </c>
      <c r="T314" s="67">
        <v>52898.21</v>
      </c>
      <c r="U314" s="46">
        <f t="shared" si="55"/>
        <v>5</v>
      </c>
      <c r="V314" s="52">
        <f t="shared" si="55"/>
        <v>52898.21</v>
      </c>
      <c r="W314" s="53">
        <f t="shared" si="56"/>
        <v>0</v>
      </c>
      <c r="X314" s="54">
        <f t="shared" si="57"/>
        <v>0.65876319189023314</v>
      </c>
      <c r="Y314" s="55">
        <f t="shared" si="58"/>
        <v>0.65876319189023314</v>
      </c>
      <c r="Z314" s="56"/>
    </row>
    <row r="315" spans="1:26" s="2" customFormat="1" ht="71.25" customHeight="1" x14ac:dyDescent="0.25">
      <c r="A315" s="57">
        <v>9</v>
      </c>
      <c r="B315" s="58" t="s">
        <v>24</v>
      </c>
      <c r="C315" s="110"/>
      <c r="D315" s="112"/>
      <c r="E315" s="59">
        <v>11</v>
      </c>
      <c r="F315" s="60">
        <v>448608.37</v>
      </c>
      <c r="G315" s="61">
        <v>9</v>
      </c>
      <c r="H315" s="62">
        <v>380900.12</v>
      </c>
      <c r="I315" s="61">
        <v>2</v>
      </c>
      <c r="J315" s="63">
        <v>72256.929999999993</v>
      </c>
      <c r="K315" s="46">
        <f t="shared" si="54"/>
        <v>11</v>
      </c>
      <c r="L315" s="47">
        <f t="shared" si="54"/>
        <v>453157.05</v>
      </c>
      <c r="M315" s="64">
        <v>5</v>
      </c>
      <c r="N315" s="65">
        <v>265703.71999999997</v>
      </c>
      <c r="O315" s="64">
        <v>1</v>
      </c>
      <c r="P315" s="65">
        <v>19710.400000000001</v>
      </c>
      <c r="Q315" s="66">
        <v>4</v>
      </c>
      <c r="R315" s="67">
        <v>115086.24</v>
      </c>
      <c r="S315" s="66">
        <v>1</v>
      </c>
      <c r="T315" s="67">
        <v>52256.93</v>
      </c>
      <c r="U315" s="46">
        <f t="shared" si="55"/>
        <v>5</v>
      </c>
      <c r="V315" s="52">
        <f t="shared" si="55"/>
        <v>167343.17000000001</v>
      </c>
      <c r="W315" s="53">
        <f t="shared" si="56"/>
        <v>0.30214282946406007</v>
      </c>
      <c r="X315" s="54">
        <f t="shared" si="57"/>
        <v>0.99599207992921934</v>
      </c>
      <c r="Y315" s="55">
        <f t="shared" si="58"/>
        <v>0.41277868235747411</v>
      </c>
      <c r="Z315" s="56"/>
    </row>
    <row r="316" spans="1:26" s="2" customFormat="1" ht="92.25" customHeight="1" x14ac:dyDescent="0.25">
      <c r="A316" s="57">
        <v>10</v>
      </c>
      <c r="B316" s="58" t="s">
        <v>25</v>
      </c>
      <c r="C316" s="110"/>
      <c r="D316" s="112"/>
      <c r="E316" s="59">
        <v>6</v>
      </c>
      <c r="F316" s="60">
        <v>95519.72</v>
      </c>
      <c r="G316" s="61">
        <v>5</v>
      </c>
      <c r="H316" s="62">
        <v>76826.490000000005</v>
      </c>
      <c r="I316" s="61">
        <v>2</v>
      </c>
      <c r="J316" s="63">
        <v>27625</v>
      </c>
      <c r="K316" s="46">
        <f t="shared" si="54"/>
        <v>7</v>
      </c>
      <c r="L316" s="47">
        <f t="shared" si="54"/>
        <v>104451.49</v>
      </c>
      <c r="M316" s="64">
        <v>2</v>
      </c>
      <c r="N316" s="65">
        <v>39275.11</v>
      </c>
      <c r="O316" s="64">
        <v>1</v>
      </c>
      <c r="P316" s="65">
        <v>11756.8</v>
      </c>
      <c r="Q316" s="66">
        <v>3</v>
      </c>
      <c r="R316" s="67">
        <v>37378.68</v>
      </c>
      <c r="S316" s="66">
        <v>1</v>
      </c>
      <c r="T316" s="67">
        <v>12209.09</v>
      </c>
      <c r="U316" s="46">
        <f t="shared" si="55"/>
        <v>4</v>
      </c>
      <c r="V316" s="52">
        <f t="shared" si="55"/>
        <v>49587.770000000004</v>
      </c>
      <c r="W316" s="53">
        <f t="shared" si="56"/>
        <v>0.48653374636795194</v>
      </c>
      <c r="X316" s="54">
        <f t="shared" si="57"/>
        <v>0.86754352941176471</v>
      </c>
      <c r="Y316" s="55">
        <f t="shared" si="58"/>
        <v>0.58730200976549018</v>
      </c>
      <c r="Z316" s="56"/>
    </row>
    <row r="317" spans="1:26" s="2" customFormat="1" ht="153.75" customHeight="1" x14ac:dyDescent="0.25">
      <c r="A317" s="57">
        <v>11</v>
      </c>
      <c r="B317" s="58" t="s">
        <v>26</v>
      </c>
      <c r="C317" s="110"/>
      <c r="D317" s="112"/>
      <c r="E317" s="59">
        <v>18</v>
      </c>
      <c r="F317" s="60">
        <v>273559.08</v>
      </c>
      <c r="G317" s="61">
        <v>4</v>
      </c>
      <c r="H317" s="62">
        <v>76202.91</v>
      </c>
      <c r="I317" s="61">
        <v>3</v>
      </c>
      <c r="J317" s="63">
        <v>87500</v>
      </c>
      <c r="K317" s="46">
        <f t="shared" si="54"/>
        <v>7</v>
      </c>
      <c r="L317" s="47">
        <f t="shared" si="54"/>
        <v>163702.91</v>
      </c>
      <c r="M317" s="64">
        <v>2</v>
      </c>
      <c r="N317" s="65">
        <v>40558.199999999997</v>
      </c>
      <c r="O317" s="64">
        <v>1</v>
      </c>
      <c r="P317" s="65">
        <v>16000</v>
      </c>
      <c r="Q317" s="66">
        <v>2</v>
      </c>
      <c r="R317" s="67">
        <v>34857.519999999997</v>
      </c>
      <c r="S317" s="66">
        <v>1</v>
      </c>
      <c r="T317" s="67">
        <v>27400</v>
      </c>
      <c r="U317" s="46">
        <f t="shared" si="55"/>
        <v>3</v>
      </c>
      <c r="V317" s="52">
        <f t="shared" si="55"/>
        <v>62257.52</v>
      </c>
      <c r="W317" s="53">
        <f t="shared" si="56"/>
        <v>0.45743030023394116</v>
      </c>
      <c r="X317" s="54">
        <f t="shared" si="57"/>
        <v>0.496</v>
      </c>
      <c r="Y317" s="55">
        <f t="shared" si="58"/>
        <v>0.4780459919741194</v>
      </c>
      <c r="Z317" s="56"/>
    </row>
    <row r="318" spans="1:26" s="2" customFormat="1" ht="87" customHeight="1" x14ac:dyDescent="0.25">
      <c r="A318" s="57">
        <v>12</v>
      </c>
      <c r="B318" s="58" t="s">
        <v>29</v>
      </c>
      <c r="C318" s="110"/>
      <c r="D318" s="112"/>
      <c r="E318" s="59">
        <v>2</v>
      </c>
      <c r="F318" s="60">
        <v>49975</v>
      </c>
      <c r="G318" s="61">
        <v>1</v>
      </c>
      <c r="H318" s="62">
        <v>40000</v>
      </c>
      <c r="I318" s="61">
        <v>1</v>
      </c>
      <c r="J318" s="63">
        <v>8500</v>
      </c>
      <c r="K318" s="46">
        <f t="shared" si="54"/>
        <v>2</v>
      </c>
      <c r="L318" s="47">
        <f t="shared" si="54"/>
        <v>48500</v>
      </c>
      <c r="M318" s="64">
        <v>0</v>
      </c>
      <c r="N318" s="65">
        <v>0</v>
      </c>
      <c r="O318" s="64">
        <v>0</v>
      </c>
      <c r="P318" s="65">
        <v>0</v>
      </c>
      <c r="Q318" s="66">
        <v>1</v>
      </c>
      <c r="R318" s="67">
        <v>40000</v>
      </c>
      <c r="S318" s="66">
        <v>1</v>
      </c>
      <c r="T318" s="67">
        <v>8500</v>
      </c>
      <c r="U318" s="46">
        <f t="shared" si="55"/>
        <v>2</v>
      </c>
      <c r="V318" s="52">
        <f t="shared" si="55"/>
        <v>48500</v>
      </c>
      <c r="W318" s="53">
        <f t="shared" si="56"/>
        <v>1</v>
      </c>
      <c r="X318" s="54">
        <f t="shared" si="57"/>
        <v>1</v>
      </c>
      <c r="Y318" s="55">
        <f t="shared" si="58"/>
        <v>1</v>
      </c>
      <c r="Z318" s="56"/>
    </row>
    <row r="319" spans="1:26" s="2" customFormat="1" ht="62.25" customHeight="1" thickBot="1" x14ac:dyDescent="0.3">
      <c r="A319" s="68">
        <v>13</v>
      </c>
      <c r="B319" s="69" t="s">
        <v>27</v>
      </c>
      <c r="C319" s="111"/>
      <c r="D319" s="113"/>
      <c r="E319" s="70">
        <v>14</v>
      </c>
      <c r="F319" s="71">
        <v>213476.5</v>
      </c>
      <c r="G319" s="72">
        <v>7</v>
      </c>
      <c r="H319" s="73">
        <v>75966.98</v>
      </c>
      <c r="I319" s="72">
        <v>1</v>
      </c>
      <c r="J319" s="74">
        <v>12625</v>
      </c>
      <c r="K319" s="75">
        <f t="shared" si="54"/>
        <v>8</v>
      </c>
      <c r="L319" s="76">
        <f t="shared" si="54"/>
        <v>88591.98</v>
      </c>
      <c r="M319" s="77">
        <v>3</v>
      </c>
      <c r="N319" s="78">
        <v>37147.78</v>
      </c>
      <c r="O319" s="77">
        <v>0</v>
      </c>
      <c r="P319" s="78">
        <v>0</v>
      </c>
      <c r="Q319" s="79">
        <v>4</v>
      </c>
      <c r="R319" s="80">
        <v>37527.949999999997</v>
      </c>
      <c r="S319" s="79">
        <v>1</v>
      </c>
      <c r="T319" s="80">
        <v>3995.5</v>
      </c>
      <c r="U319" s="46">
        <f t="shared" si="55"/>
        <v>5</v>
      </c>
      <c r="V319" s="52">
        <f t="shared" si="55"/>
        <v>41523.449999999997</v>
      </c>
      <c r="W319" s="53">
        <f t="shared" si="56"/>
        <v>0.49400344728722928</v>
      </c>
      <c r="X319" s="54">
        <f t="shared" si="57"/>
        <v>0.31647524752475248</v>
      </c>
      <c r="Y319" s="55">
        <f t="shared" si="58"/>
        <v>0.46870439062316926</v>
      </c>
      <c r="Z319" s="56"/>
    </row>
    <row r="320" spans="1:26" s="2" customFormat="1" ht="29.25" customHeight="1" thickBot="1" x14ac:dyDescent="0.3">
      <c r="A320" s="114" t="s">
        <v>47</v>
      </c>
      <c r="B320" s="115"/>
      <c r="C320" s="81">
        <f>C307</f>
        <v>2573487.33</v>
      </c>
      <c r="D320" s="81">
        <f>D307</f>
        <v>1610596.82</v>
      </c>
      <c r="E320" s="82">
        <f>SUM(E307:E319)</f>
        <v>98</v>
      </c>
      <c r="F320" s="83">
        <f>SUM(F307:F319)</f>
        <v>3764226.91</v>
      </c>
      <c r="G320" s="82">
        <f>SUM(G307:G319)</f>
        <v>47</v>
      </c>
      <c r="H320" s="83">
        <f>SUM(H307:H319)</f>
        <v>1925408.75</v>
      </c>
      <c r="I320" s="82">
        <f t="shared" ref="I320:V320" si="59">SUM(I307:I319)</f>
        <v>33</v>
      </c>
      <c r="J320" s="83">
        <f t="shared" si="59"/>
        <v>648078.58000000007</v>
      </c>
      <c r="K320" s="82">
        <f t="shared" si="59"/>
        <v>80</v>
      </c>
      <c r="L320" s="83">
        <f t="shared" si="59"/>
        <v>2573487.33</v>
      </c>
      <c r="M320" s="82">
        <f t="shared" si="59"/>
        <v>26</v>
      </c>
      <c r="N320" s="84">
        <f t="shared" si="59"/>
        <v>1328759.1000000001</v>
      </c>
      <c r="O320" s="85">
        <f t="shared" si="59"/>
        <v>6</v>
      </c>
      <c r="P320" s="86">
        <f t="shared" si="59"/>
        <v>89770.58</v>
      </c>
      <c r="Q320" s="85">
        <f t="shared" si="59"/>
        <v>21</v>
      </c>
      <c r="R320" s="87">
        <f t="shared" si="59"/>
        <v>590873.41999999993</v>
      </c>
      <c r="S320" s="85">
        <f t="shared" si="59"/>
        <v>21</v>
      </c>
      <c r="T320" s="87">
        <f t="shared" si="59"/>
        <v>372017.09</v>
      </c>
      <c r="U320" s="85">
        <f t="shared" si="59"/>
        <v>42</v>
      </c>
      <c r="V320" s="87">
        <f t="shared" si="59"/>
        <v>962890.51</v>
      </c>
      <c r="W320" s="88">
        <f>IFERROR(R320/H320,0)</f>
        <v>0.30688206854778233</v>
      </c>
      <c r="X320" s="89">
        <f t="shared" si="57"/>
        <v>0.71254888566136532</v>
      </c>
      <c r="Y320" s="89">
        <f t="shared" si="58"/>
        <v>0.40904071208308612</v>
      </c>
    </row>
    <row r="321" spans="1:38" s="2" customFormat="1" ht="29.25" customHeight="1" thickBot="1" x14ac:dyDescent="0.45">
      <c r="A321" s="90"/>
      <c r="B321" s="90"/>
      <c r="C321" s="91"/>
      <c r="D321" s="91"/>
      <c r="E321" s="92"/>
      <c r="F321" s="91"/>
      <c r="G321" s="92"/>
      <c r="H321" s="93"/>
      <c r="I321" s="94"/>
      <c r="J321" s="93"/>
      <c r="K321" s="95"/>
      <c r="L321" s="93"/>
      <c r="M321" s="94"/>
      <c r="N321" s="93"/>
      <c r="O321" s="94"/>
      <c r="P321" s="93"/>
      <c r="Q321" s="94"/>
      <c r="R321" s="93"/>
      <c r="S321" s="94"/>
      <c r="T321" s="96" t="s">
        <v>48</v>
      </c>
      <c r="U321" s="97">
        <v>4.25</v>
      </c>
      <c r="V321" s="98">
        <f>V320/U321</f>
        <v>226562.47294117647</v>
      </c>
      <c r="W321" s="99"/>
      <c r="X321" s="99"/>
      <c r="Y321" s="100"/>
    </row>
    <row r="322" spans="1:38" s="2" customFormat="1" ht="15.75" thickTop="1" x14ac:dyDescent="0.25">
      <c r="A322" s="116" t="s">
        <v>49</v>
      </c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8"/>
      <c r="P322" s="106"/>
      <c r="U322" s="7"/>
    </row>
    <row r="323" spans="1:38" s="2" customFormat="1" ht="18.75" x14ac:dyDescent="0.3">
      <c r="A323" s="119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1"/>
      <c r="P323" s="106"/>
      <c r="T323" s="101"/>
      <c r="U323" s="7"/>
    </row>
    <row r="324" spans="1:38" s="2" customFormat="1" ht="15.75" x14ac:dyDescent="0.25">
      <c r="A324" s="119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1"/>
      <c r="P324" s="106"/>
      <c r="S324" s="102"/>
      <c r="T324" s="103"/>
      <c r="U324" s="7"/>
    </row>
    <row r="325" spans="1:38" s="2" customFormat="1" ht="15.75" x14ac:dyDescent="0.25">
      <c r="A325" s="119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1"/>
      <c r="P325" s="106"/>
      <c r="S325" s="102"/>
      <c r="T325" s="104"/>
      <c r="U325" s="7"/>
    </row>
    <row r="326" spans="1:38" s="2" customFormat="1" ht="15.75" x14ac:dyDescent="0.25">
      <c r="A326" s="119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1"/>
      <c r="P326" s="106"/>
      <c r="S326" s="102"/>
      <c r="T326" s="104"/>
      <c r="U326" s="7"/>
    </row>
    <row r="327" spans="1:38" s="2" customFormat="1" ht="15.75" x14ac:dyDescent="0.25">
      <c r="A327" s="119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1"/>
      <c r="P327" s="106"/>
      <c r="S327" s="102"/>
      <c r="T327" s="104"/>
      <c r="U327" s="7"/>
    </row>
    <row r="328" spans="1:38" s="2" customFormat="1" ht="15.75" x14ac:dyDescent="0.25">
      <c r="A328" s="119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1"/>
      <c r="P328" s="106"/>
      <c r="S328" s="102"/>
      <c r="T328" s="105"/>
      <c r="U328" s="7"/>
    </row>
    <row r="329" spans="1:38" s="2" customFormat="1" x14ac:dyDescent="0.25">
      <c r="A329" s="119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1"/>
      <c r="P329" s="106"/>
      <c r="U329" s="7"/>
    </row>
    <row r="330" spans="1:38" s="2" customFormat="1" ht="15.75" thickBot="1" x14ac:dyDescent="0.3">
      <c r="A330" s="122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4"/>
      <c r="P330" s="106"/>
      <c r="U330" s="7"/>
    </row>
    <row r="331" spans="1:38" s="2" customFormat="1" ht="15.75" thickTop="1" x14ac:dyDescent="0.25">
      <c r="E331" s="1"/>
      <c r="F331" s="1"/>
      <c r="K331" s="7"/>
      <c r="U331" s="7"/>
    </row>
    <row r="334" spans="1:38" s="2" customFormat="1" ht="26.25" x14ac:dyDescent="0.4">
      <c r="A334" s="12"/>
      <c r="B334" s="13" t="s">
        <v>59</v>
      </c>
      <c r="C334" s="14"/>
      <c r="D334" s="14"/>
      <c r="E334" s="15"/>
      <c r="F334" s="16"/>
      <c r="G334" s="14"/>
      <c r="H334" s="17"/>
      <c r="I334" s="18"/>
      <c r="J334" s="17"/>
      <c r="K334" s="18"/>
      <c r="L334" s="17"/>
      <c r="M334" s="18"/>
      <c r="N334" s="17"/>
      <c r="O334" s="14"/>
      <c r="P334" s="17"/>
      <c r="Q334" s="14"/>
      <c r="R334" s="17"/>
      <c r="S334" s="18"/>
      <c r="T334" s="17"/>
      <c r="U334" s="14"/>
      <c r="V334" s="17"/>
      <c r="W334" s="17"/>
      <c r="X334" s="18"/>
      <c r="Y334" s="17"/>
      <c r="Z334" s="17"/>
      <c r="AA334" s="18"/>
      <c r="AB334" s="14"/>
      <c r="AC334" s="14"/>
      <c r="AD334" s="14"/>
      <c r="AE334" s="14"/>
      <c r="AF334" s="14"/>
      <c r="AG334" s="18"/>
      <c r="AH334" s="14"/>
      <c r="AI334" s="14"/>
      <c r="AJ334" s="14"/>
      <c r="AK334" s="14"/>
      <c r="AL334" s="14"/>
    </row>
    <row r="335" spans="1:38" ht="15.75" thickBot="1" x14ac:dyDescent="0.3"/>
    <row r="336" spans="1:38" s="2" customFormat="1" ht="52.5" customHeight="1" thickBot="1" x14ac:dyDescent="0.3">
      <c r="A336" s="125" t="s">
        <v>3</v>
      </c>
      <c r="B336" s="126"/>
      <c r="C336" s="129" t="s">
        <v>32</v>
      </c>
      <c r="D336" s="130"/>
      <c r="E336" s="131" t="s">
        <v>0</v>
      </c>
      <c r="F336" s="132"/>
      <c r="G336" s="133" t="s">
        <v>1</v>
      </c>
      <c r="H336" s="133"/>
      <c r="I336" s="133"/>
      <c r="J336" s="133"/>
      <c r="K336" s="133"/>
      <c r="L336" s="134"/>
      <c r="M336" s="135" t="s">
        <v>33</v>
      </c>
      <c r="N336" s="136"/>
      <c r="O336" s="136"/>
      <c r="P336" s="137"/>
      <c r="Q336" s="138" t="s">
        <v>34</v>
      </c>
      <c r="R336" s="139"/>
      <c r="S336" s="139"/>
      <c r="T336" s="139"/>
      <c r="U336" s="139"/>
      <c r="V336" s="140"/>
      <c r="W336" s="141" t="s">
        <v>35</v>
      </c>
      <c r="X336" s="142"/>
      <c r="Y336" s="143"/>
    </row>
    <row r="337" spans="1:26" s="2" customFormat="1" ht="52.5" customHeight="1" thickBot="1" x14ac:dyDescent="0.3">
      <c r="A337" s="127"/>
      <c r="B337" s="128"/>
      <c r="C337" s="144" t="s">
        <v>36</v>
      </c>
      <c r="D337" s="146" t="s">
        <v>37</v>
      </c>
      <c r="E337" s="148" t="s">
        <v>4</v>
      </c>
      <c r="F337" s="148" t="s">
        <v>5</v>
      </c>
      <c r="G337" s="150" t="s">
        <v>6</v>
      </c>
      <c r="H337" s="152" t="s">
        <v>7</v>
      </c>
      <c r="I337" s="152" t="s">
        <v>8</v>
      </c>
      <c r="J337" s="159" t="s">
        <v>9</v>
      </c>
      <c r="K337" s="161" t="s">
        <v>2</v>
      </c>
      <c r="L337" s="162"/>
      <c r="M337" s="163" t="s">
        <v>38</v>
      </c>
      <c r="N337" s="164"/>
      <c r="O337" s="163" t="s">
        <v>39</v>
      </c>
      <c r="P337" s="164"/>
      <c r="Q337" s="165" t="s">
        <v>40</v>
      </c>
      <c r="R337" s="166"/>
      <c r="S337" s="139" t="s">
        <v>41</v>
      </c>
      <c r="T337" s="140"/>
      <c r="U337" s="138" t="s">
        <v>2</v>
      </c>
      <c r="V337" s="140"/>
      <c r="W337" s="154" t="s">
        <v>42</v>
      </c>
      <c r="X337" s="156" t="s">
        <v>43</v>
      </c>
      <c r="Y337" s="143" t="s">
        <v>44</v>
      </c>
    </row>
    <row r="338" spans="1:26" s="2" customFormat="1" ht="139.5" customHeight="1" thickBot="1" x14ac:dyDescent="0.3">
      <c r="A338" s="127"/>
      <c r="B338" s="128"/>
      <c r="C338" s="145"/>
      <c r="D338" s="147"/>
      <c r="E338" s="149"/>
      <c r="F338" s="149"/>
      <c r="G338" s="151"/>
      <c r="H338" s="153"/>
      <c r="I338" s="153"/>
      <c r="J338" s="160"/>
      <c r="K338" s="19" t="s">
        <v>10</v>
      </c>
      <c r="L338" s="20" t="s">
        <v>11</v>
      </c>
      <c r="M338" s="21" t="s">
        <v>12</v>
      </c>
      <c r="N338" s="22" t="s">
        <v>13</v>
      </c>
      <c r="O338" s="21" t="s">
        <v>14</v>
      </c>
      <c r="P338" s="22" t="s">
        <v>15</v>
      </c>
      <c r="Q338" s="23" t="s">
        <v>6</v>
      </c>
      <c r="R338" s="24" t="s">
        <v>7</v>
      </c>
      <c r="S338" s="25" t="s">
        <v>16</v>
      </c>
      <c r="T338" s="26" t="s">
        <v>17</v>
      </c>
      <c r="U338" s="27" t="s">
        <v>18</v>
      </c>
      <c r="V338" s="28" t="s">
        <v>19</v>
      </c>
      <c r="W338" s="155"/>
      <c r="X338" s="157"/>
      <c r="Y338" s="158"/>
    </row>
    <row r="339" spans="1:26" s="2" customFormat="1" ht="38.25" customHeight="1" thickBot="1" x14ac:dyDescent="0.3">
      <c r="A339" s="108">
        <v>1</v>
      </c>
      <c r="B339" s="109"/>
      <c r="C339" s="29">
        <v>2</v>
      </c>
      <c r="D339" s="30">
        <v>3</v>
      </c>
      <c r="E339" s="31">
        <v>4</v>
      </c>
      <c r="F339" s="32">
        <v>5</v>
      </c>
      <c r="G339" s="33">
        <v>6</v>
      </c>
      <c r="H339" s="34">
        <v>7</v>
      </c>
      <c r="I339" s="34">
        <v>8</v>
      </c>
      <c r="J339" s="34">
        <v>9</v>
      </c>
      <c r="K339" s="34">
        <v>10</v>
      </c>
      <c r="L339" s="34">
        <v>11</v>
      </c>
      <c r="M339" s="35">
        <v>12</v>
      </c>
      <c r="N339" s="35">
        <v>13</v>
      </c>
      <c r="O339" s="35">
        <v>14</v>
      </c>
      <c r="P339" s="35">
        <v>15</v>
      </c>
      <c r="Q339" s="36">
        <v>16</v>
      </c>
      <c r="R339" s="36">
        <v>17</v>
      </c>
      <c r="S339" s="36">
        <v>18</v>
      </c>
      <c r="T339" s="36">
        <v>19</v>
      </c>
      <c r="U339" s="36">
        <v>20</v>
      </c>
      <c r="V339" s="36">
        <v>21</v>
      </c>
      <c r="W339" s="37">
        <v>22</v>
      </c>
      <c r="X339" s="37">
        <v>23</v>
      </c>
      <c r="Y339" s="38">
        <v>24</v>
      </c>
    </row>
    <row r="340" spans="1:26" s="2" customFormat="1" ht="108.75" customHeight="1" x14ac:dyDescent="0.25">
      <c r="A340" s="39">
        <v>1</v>
      </c>
      <c r="B340" s="40" t="s">
        <v>45</v>
      </c>
      <c r="C340" s="110">
        <f>L353</f>
        <v>1743621.85</v>
      </c>
      <c r="D340" s="112">
        <f>C340-V353</f>
        <v>757696.70000000019</v>
      </c>
      <c r="E340" s="41"/>
      <c r="F340" s="42"/>
      <c r="G340" s="43"/>
      <c r="H340" s="44"/>
      <c r="I340" s="43"/>
      <c r="J340" s="45"/>
      <c r="K340" s="46">
        <f>G340+I340</f>
        <v>0</v>
      </c>
      <c r="L340" s="47">
        <f>H340+J340</f>
        <v>0</v>
      </c>
      <c r="M340" s="48"/>
      <c r="N340" s="49"/>
      <c r="O340" s="48"/>
      <c r="P340" s="49"/>
      <c r="Q340" s="50"/>
      <c r="R340" s="51"/>
      <c r="S340" s="50"/>
      <c r="T340" s="51"/>
      <c r="U340" s="46">
        <f>Q340+S340</f>
        <v>0</v>
      </c>
      <c r="V340" s="52">
        <f>R340+T340</f>
        <v>0</v>
      </c>
      <c r="W340" s="53">
        <f>IFERROR(R340/H340,0)</f>
        <v>0</v>
      </c>
      <c r="X340" s="54">
        <f>IFERROR((T340+P340)/J340,0)</f>
        <v>0</v>
      </c>
      <c r="Y340" s="55">
        <f>IFERROR((V340+P340)/L340,0)</f>
        <v>0</v>
      </c>
      <c r="Z340" s="56"/>
    </row>
    <row r="341" spans="1:26" s="2" customFormat="1" ht="87" customHeight="1" x14ac:dyDescent="0.25">
      <c r="A341" s="57">
        <v>2</v>
      </c>
      <c r="B341" s="58" t="s">
        <v>20</v>
      </c>
      <c r="C341" s="110"/>
      <c r="D341" s="112"/>
      <c r="E341" s="59"/>
      <c r="F341" s="60"/>
      <c r="G341" s="61"/>
      <c r="H341" s="62"/>
      <c r="I341" s="61"/>
      <c r="J341" s="63"/>
      <c r="K341" s="46">
        <f t="shared" ref="K341:L352" si="60">G341+I341</f>
        <v>0</v>
      </c>
      <c r="L341" s="47">
        <f t="shared" si="60"/>
        <v>0</v>
      </c>
      <c r="M341" s="64"/>
      <c r="N341" s="65"/>
      <c r="O341" s="64"/>
      <c r="P341" s="65"/>
      <c r="Q341" s="66"/>
      <c r="R341" s="67"/>
      <c r="S341" s="66"/>
      <c r="T341" s="67"/>
      <c r="U341" s="46">
        <f t="shared" ref="U341:V352" si="61">Q341+S341</f>
        <v>0</v>
      </c>
      <c r="V341" s="52">
        <f>R341+T341</f>
        <v>0</v>
      </c>
      <c r="W341" s="53">
        <f t="shared" ref="W341:W352" si="62">IFERROR(R341/H341,0)</f>
        <v>0</v>
      </c>
      <c r="X341" s="54">
        <f t="shared" ref="X341:X353" si="63">IFERROR((T341+P341)/J341,0)</f>
        <v>0</v>
      </c>
      <c r="Y341" s="55">
        <f t="shared" ref="Y341:Y353" si="64">IFERROR((V341+P341)/L341,0)</f>
        <v>0</v>
      </c>
      <c r="Z341" s="56"/>
    </row>
    <row r="342" spans="1:26" s="2" customFormat="1" ht="85.5" customHeight="1" x14ac:dyDescent="0.25">
      <c r="A342" s="57">
        <v>3</v>
      </c>
      <c r="B342" s="58" t="s">
        <v>28</v>
      </c>
      <c r="C342" s="110"/>
      <c r="D342" s="112"/>
      <c r="E342" s="59">
        <v>0</v>
      </c>
      <c r="F342" s="60">
        <v>0</v>
      </c>
      <c r="G342" s="61">
        <v>0</v>
      </c>
      <c r="H342" s="62">
        <v>0</v>
      </c>
      <c r="I342" s="61">
        <v>2</v>
      </c>
      <c r="J342" s="63">
        <v>90209.05</v>
      </c>
      <c r="K342" s="46">
        <f t="shared" si="60"/>
        <v>2</v>
      </c>
      <c r="L342" s="47">
        <f t="shared" si="60"/>
        <v>90209.05</v>
      </c>
      <c r="M342" s="64">
        <v>0</v>
      </c>
      <c r="N342" s="65">
        <v>0</v>
      </c>
      <c r="O342" s="64">
        <v>0</v>
      </c>
      <c r="P342" s="65">
        <v>0</v>
      </c>
      <c r="Q342" s="66">
        <v>0</v>
      </c>
      <c r="R342" s="67">
        <v>0</v>
      </c>
      <c r="S342" s="66">
        <v>1</v>
      </c>
      <c r="T342" s="67">
        <v>40029.050000000003</v>
      </c>
      <c r="U342" s="46">
        <f t="shared" si="61"/>
        <v>1</v>
      </c>
      <c r="V342" s="52">
        <f t="shared" si="61"/>
        <v>40029.050000000003</v>
      </c>
      <c r="W342" s="53">
        <f t="shared" si="62"/>
        <v>0</v>
      </c>
      <c r="X342" s="54">
        <f t="shared" si="63"/>
        <v>0.44373652089230514</v>
      </c>
      <c r="Y342" s="55">
        <f t="shared" si="64"/>
        <v>0.44373652089230514</v>
      </c>
      <c r="Z342" s="56"/>
    </row>
    <row r="343" spans="1:26" s="2" customFormat="1" ht="137.25" customHeight="1" x14ac:dyDescent="0.25">
      <c r="A343" s="57">
        <v>4</v>
      </c>
      <c r="B343" s="58" t="s">
        <v>22</v>
      </c>
      <c r="C343" s="110"/>
      <c r="D343" s="112"/>
      <c r="E343" s="59">
        <v>9</v>
      </c>
      <c r="F343" s="60">
        <v>340036.16000000003</v>
      </c>
      <c r="G343" s="61">
        <v>9</v>
      </c>
      <c r="H343" s="62">
        <v>334893.32</v>
      </c>
      <c r="I343" s="61">
        <v>0</v>
      </c>
      <c r="J343" s="63">
        <v>0</v>
      </c>
      <c r="K343" s="46">
        <f t="shared" si="60"/>
        <v>9</v>
      </c>
      <c r="L343" s="47">
        <f t="shared" si="60"/>
        <v>334893.32</v>
      </c>
      <c r="M343" s="64">
        <v>4</v>
      </c>
      <c r="N343" s="65">
        <v>141243.92000000001</v>
      </c>
      <c r="O343" s="64">
        <v>0</v>
      </c>
      <c r="P343" s="65">
        <v>0</v>
      </c>
      <c r="Q343" s="66">
        <v>5</v>
      </c>
      <c r="R343" s="67">
        <v>189091</v>
      </c>
      <c r="S343" s="66">
        <v>0</v>
      </c>
      <c r="T343" s="67">
        <v>0</v>
      </c>
      <c r="U343" s="46">
        <f t="shared" si="61"/>
        <v>5</v>
      </c>
      <c r="V343" s="52">
        <f t="shared" si="61"/>
        <v>189091</v>
      </c>
      <c r="W343" s="53">
        <f t="shared" si="62"/>
        <v>0.56463055160371667</v>
      </c>
      <c r="X343" s="54">
        <f t="shared" si="63"/>
        <v>0</v>
      </c>
      <c r="Y343" s="55">
        <f t="shared" si="64"/>
        <v>0.56463055160371667</v>
      </c>
      <c r="Z343" s="56"/>
    </row>
    <row r="344" spans="1:26" s="2" customFormat="1" ht="171.75" customHeight="1" x14ac:dyDescent="0.25">
      <c r="A344" s="57">
        <v>5</v>
      </c>
      <c r="B344" s="58" t="s">
        <v>21</v>
      </c>
      <c r="C344" s="110"/>
      <c r="D344" s="112"/>
      <c r="E344" s="59"/>
      <c r="F344" s="60"/>
      <c r="G344" s="61"/>
      <c r="H344" s="62"/>
      <c r="I344" s="61"/>
      <c r="J344" s="63"/>
      <c r="K344" s="46">
        <f t="shared" si="60"/>
        <v>0</v>
      </c>
      <c r="L344" s="47">
        <f t="shared" si="60"/>
        <v>0</v>
      </c>
      <c r="M344" s="64"/>
      <c r="N344" s="65"/>
      <c r="O344" s="64"/>
      <c r="P344" s="65"/>
      <c r="Q344" s="66"/>
      <c r="R344" s="67"/>
      <c r="S344" s="66"/>
      <c r="T344" s="67"/>
      <c r="U344" s="46">
        <f t="shared" si="61"/>
        <v>0</v>
      </c>
      <c r="V344" s="52">
        <f t="shared" si="61"/>
        <v>0</v>
      </c>
      <c r="W344" s="53">
        <f t="shared" si="62"/>
        <v>0</v>
      </c>
      <c r="X344" s="54">
        <f t="shared" si="63"/>
        <v>0</v>
      </c>
      <c r="Y344" s="55">
        <f t="shared" si="64"/>
        <v>0</v>
      </c>
      <c r="Z344" s="56"/>
    </row>
    <row r="345" spans="1:26" s="2" customFormat="1" ht="116.25" customHeight="1" x14ac:dyDescent="0.25">
      <c r="A345" s="57">
        <v>6</v>
      </c>
      <c r="B345" s="58" t="s">
        <v>23</v>
      </c>
      <c r="C345" s="110"/>
      <c r="D345" s="112"/>
      <c r="E345" s="59">
        <v>21</v>
      </c>
      <c r="F345" s="60">
        <v>1180612.8700000001</v>
      </c>
      <c r="G345" s="61">
        <v>15</v>
      </c>
      <c r="H345" s="62">
        <v>802576.15</v>
      </c>
      <c r="I345" s="61">
        <v>1</v>
      </c>
      <c r="J345" s="63">
        <v>20000</v>
      </c>
      <c r="K345" s="46">
        <f t="shared" si="60"/>
        <v>16</v>
      </c>
      <c r="L345" s="47">
        <f t="shared" si="60"/>
        <v>822576.15</v>
      </c>
      <c r="M345" s="64">
        <v>6</v>
      </c>
      <c r="N345" s="65">
        <v>403482.96</v>
      </c>
      <c r="O345" s="64">
        <v>1</v>
      </c>
      <c r="P345" s="65">
        <v>7959.6</v>
      </c>
      <c r="Q345" s="66">
        <v>9</v>
      </c>
      <c r="R345" s="67">
        <v>372401.63</v>
      </c>
      <c r="S345" s="66">
        <v>0</v>
      </c>
      <c r="T345" s="67">
        <v>0</v>
      </c>
      <c r="U345" s="46">
        <f t="shared" si="61"/>
        <v>9</v>
      </c>
      <c r="V345" s="52">
        <f t="shared" si="61"/>
        <v>372401.63</v>
      </c>
      <c r="W345" s="53">
        <f t="shared" si="62"/>
        <v>0.46400784523686628</v>
      </c>
      <c r="X345" s="54">
        <f t="shared" si="63"/>
        <v>0.39798</v>
      </c>
      <c r="Y345" s="55">
        <f t="shared" si="64"/>
        <v>0.46240245356007459</v>
      </c>
      <c r="Z345" s="56"/>
    </row>
    <row r="346" spans="1:26" s="2" customFormat="1" ht="65.25" customHeight="1" x14ac:dyDescent="0.25">
      <c r="A346" s="57">
        <v>7</v>
      </c>
      <c r="B346" s="58" t="s">
        <v>30</v>
      </c>
      <c r="C346" s="110"/>
      <c r="D346" s="112"/>
      <c r="E346" s="59"/>
      <c r="F346" s="60"/>
      <c r="G346" s="61"/>
      <c r="H346" s="62"/>
      <c r="I346" s="61"/>
      <c r="J346" s="63"/>
      <c r="K346" s="46">
        <f t="shared" si="60"/>
        <v>0</v>
      </c>
      <c r="L346" s="47">
        <f t="shared" si="60"/>
        <v>0</v>
      </c>
      <c r="M346" s="64"/>
      <c r="N346" s="65"/>
      <c r="O346" s="64"/>
      <c r="P346" s="65"/>
      <c r="Q346" s="66"/>
      <c r="R346" s="67"/>
      <c r="S346" s="66"/>
      <c r="T346" s="67"/>
      <c r="U346" s="46">
        <f t="shared" si="61"/>
        <v>0</v>
      </c>
      <c r="V346" s="52">
        <f t="shared" si="61"/>
        <v>0</v>
      </c>
      <c r="W346" s="53">
        <f t="shared" si="62"/>
        <v>0</v>
      </c>
      <c r="X346" s="54">
        <f t="shared" si="63"/>
        <v>0</v>
      </c>
      <c r="Y346" s="55">
        <f t="shared" si="64"/>
        <v>0</v>
      </c>
      <c r="Z346" s="56"/>
    </row>
    <row r="347" spans="1:26" s="2" customFormat="1" ht="59.25" customHeight="1" x14ac:dyDescent="0.25">
      <c r="A347" s="57">
        <v>8</v>
      </c>
      <c r="B347" s="58" t="s">
        <v>46</v>
      </c>
      <c r="C347" s="110"/>
      <c r="D347" s="112"/>
      <c r="E347" s="59"/>
      <c r="F347" s="60"/>
      <c r="G347" s="61"/>
      <c r="H347" s="62"/>
      <c r="I347" s="61">
        <v>11</v>
      </c>
      <c r="J347" s="63">
        <v>118626.6</v>
      </c>
      <c r="K347" s="46">
        <f t="shared" si="60"/>
        <v>11</v>
      </c>
      <c r="L347" s="47">
        <f t="shared" si="60"/>
        <v>118626.6</v>
      </c>
      <c r="M347" s="64"/>
      <c r="N347" s="65"/>
      <c r="O347" s="64">
        <v>0</v>
      </c>
      <c r="P347" s="65">
        <v>0</v>
      </c>
      <c r="Q347" s="66"/>
      <c r="R347" s="67"/>
      <c r="S347" s="66">
        <v>7</v>
      </c>
      <c r="T347" s="67">
        <v>90600.639999999999</v>
      </c>
      <c r="U347" s="46">
        <f t="shared" si="61"/>
        <v>7</v>
      </c>
      <c r="V347" s="52">
        <f t="shared" si="61"/>
        <v>90600.639999999999</v>
      </c>
      <c r="W347" s="53">
        <f t="shared" si="62"/>
        <v>0</v>
      </c>
      <c r="X347" s="54">
        <f t="shared" si="63"/>
        <v>0.763746411007312</v>
      </c>
      <c r="Y347" s="55">
        <f t="shared" si="64"/>
        <v>0.763746411007312</v>
      </c>
      <c r="Z347" s="56"/>
    </row>
    <row r="348" spans="1:26" s="2" customFormat="1" ht="71.25" customHeight="1" x14ac:dyDescent="0.25">
      <c r="A348" s="57">
        <v>9</v>
      </c>
      <c r="B348" s="58" t="s">
        <v>24</v>
      </c>
      <c r="C348" s="110"/>
      <c r="D348" s="112"/>
      <c r="E348" s="59">
        <v>4</v>
      </c>
      <c r="F348" s="60">
        <v>243999.06</v>
      </c>
      <c r="G348" s="61">
        <v>1</v>
      </c>
      <c r="H348" s="62">
        <v>38423</v>
      </c>
      <c r="I348" s="61">
        <v>1</v>
      </c>
      <c r="J348" s="63">
        <v>130000</v>
      </c>
      <c r="K348" s="46">
        <f t="shared" si="60"/>
        <v>2</v>
      </c>
      <c r="L348" s="47">
        <f t="shared" si="60"/>
        <v>168423</v>
      </c>
      <c r="M348" s="64">
        <v>1</v>
      </c>
      <c r="N348" s="65">
        <v>38423</v>
      </c>
      <c r="O348" s="64">
        <v>0</v>
      </c>
      <c r="P348" s="65">
        <v>0</v>
      </c>
      <c r="Q348" s="66">
        <v>0</v>
      </c>
      <c r="R348" s="67">
        <v>0</v>
      </c>
      <c r="S348" s="66">
        <v>1</v>
      </c>
      <c r="T348" s="67">
        <v>94319.2</v>
      </c>
      <c r="U348" s="46">
        <f t="shared" si="61"/>
        <v>1</v>
      </c>
      <c r="V348" s="52">
        <f t="shared" si="61"/>
        <v>94319.2</v>
      </c>
      <c r="W348" s="53">
        <f t="shared" si="62"/>
        <v>0</v>
      </c>
      <c r="X348" s="54">
        <f t="shared" si="63"/>
        <v>0.7255323076923077</v>
      </c>
      <c r="Y348" s="55">
        <f t="shared" si="64"/>
        <v>0.56001377484072834</v>
      </c>
      <c r="Z348" s="56"/>
    </row>
    <row r="349" spans="1:26" s="2" customFormat="1" ht="92.25" customHeight="1" x14ac:dyDescent="0.25">
      <c r="A349" s="57">
        <v>10</v>
      </c>
      <c r="B349" s="58" t="s">
        <v>25</v>
      </c>
      <c r="C349" s="110"/>
      <c r="D349" s="112"/>
      <c r="E349" s="59"/>
      <c r="F349" s="60"/>
      <c r="G349" s="61"/>
      <c r="H349" s="62"/>
      <c r="I349" s="61"/>
      <c r="J349" s="63"/>
      <c r="K349" s="46">
        <f t="shared" si="60"/>
        <v>0</v>
      </c>
      <c r="L349" s="47">
        <f t="shared" si="60"/>
        <v>0</v>
      </c>
      <c r="M349" s="64"/>
      <c r="N349" s="65"/>
      <c r="O349" s="64"/>
      <c r="P349" s="65"/>
      <c r="Q349" s="66"/>
      <c r="R349" s="67"/>
      <c r="S349" s="66"/>
      <c r="T349" s="67"/>
      <c r="U349" s="46">
        <f t="shared" si="61"/>
        <v>0</v>
      </c>
      <c r="V349" s="52">
        <f t="shared" si="61"/>
        <v>0</v>
      </c>
      <c r="W349" s="53">
        <f t="shared" si="62"/>
        <v>0</v>
      </c>
      <c r="X349" s="54">
        <f t="shared" si="63"/>
        <v>0</v>
      </c>
      <c r="Y349" s="55">
        <f t="shared" si="64"/>
        <v>0</v>
      </c>
      <c r="Z349" s="56"/>
    </row>
    <row r="350" spans="1:26" s="2" customFormat="1" ht="153.75" customHeight="1" x14ac:dyDescent="0.25">
      <c r="A350" s="57">
        <v>11</v>
      </c>
      <c r="B350" s="58" t="s">
        <v>26</v>
      </c>
      <c r="C350" s="110"/>
      <c r="D350" s="112"/>
      <c r="E350" s="59">
        <v>8</v>
      </c>
      <c r="F350" s="60">
        <v>205772.95</v>
      </c>
      <c r="G350" s="61">
        <v>5</v>
      </c>
      <c r="H350" s="62">
        <v>143154.85</v>
      </c>
      <c r="I350" s="61">
        <v>0</v>
      </c>
      <c r="J350" s="63">
        <v>0</v>
      </c>
      <c r="K350" s="46">
        <f t="shared" si="60"/>
        <v>5</v>
      </c>
      <c r="L350" s="47">
        <f t="shared" si="60"/>
        <v>143154.85</v>
      </c>
      <c r="M350" s="64">
        <v>0</v>
      </c>
      <c r="N350" s="65">
        <v>0</v>
      </c>
      <c r="O350" s="64">
        <v>0</v>
      </c>
      <c r="P350" s="65">
        <v>0</v>
      </c>
      <c r="Q350" s="66">
        <v>5</v>
      </c>
      <c r="R350" s="67">
        <v>134257.51999999999</v>
      </c>
      <c r="S350" s="66">
        <v>0</v>
      </c>
      <c r="T350" s="67">
        <v>0</v>
      </c>
      <c r="U350" s="46">
        <f t="shared" si="61"/>
        <v>5</v>
      </c>
      <c r="V350" s="52">
        <f t="shared" si="61"/>
        <v>134257.51999999999</v>
      </c>
      <c r="W350" s="53">
        <f t="shared" si="62"/>
        <v>0.93784821122022755</v>
      </c>
      <c r="X350" s="54">
        <f t="shared" si="63"/>
        <v>0</v>
      </c>
      <c r="Y350" s="55">
        <f t="shared" si="64"/>
        <v>0.93784821122022755</v>
      </c>
      <c r="Z350" s="56"/>
    </row>
    <row r="351" spans="1:26" s="2" customFormat="1" ht="87" customHeight="1" x14ac:dyDescent="0.25">
      <c r="A351" s="57">
        <v>12</v>
      </c>
      <c r="B351" s="58" t="s">
        <v>29</v>
      </c>
      <c r="C351" s="110"/>
      <c r="D351" s="112"/>
      <c r="E351" s="59">
        <v>1</v>
      </c>
      <c r="F351" s="60">
        <v>32080</v>
      </c>
      <c r="G351" s="61">
        <v>0</v>
      </c>
      <c r="H351" s="62">
        <v>0</v>
      </c>
      <c r="I351" s="61">
        <v>0</v>
      </c>
      <c r="J351" s="63">
        <v>0</v>
      </c>
      <c r="K351" s="46">
        <f t="shared" si="60"/>
        <v>0</v>
      </c>
      <c r="L351" s="47">
        <f t="shared" si="60"/>
        <v>0</v>
      </c>
      <c r="M351" s="64">
        <v>0</v>
      </c>
      <c r="N351" s="65">
        <v>0</v>
      </c>
      <c r="O351" s="64">
        <v>0</v>
      </c>
      <c r="P351" s="65">
        <v>0</v>
      </c>
      <c r="Q351" s="66">
        <v>0</v>
      </c>
      <c r="R351" s="67">
        <v>0</v>
      </c>
      <c r="S351" s="66">
        <v>0</v>
      </c>
      <c r="T351" s="67">
        <v>0</v>
      </c>
      <c r="U351" s="46">
        <f t="shared" si="61"/>
        <v>0</v>
      </c>
      <c r="V351" s="52">
        <f t="shared" si="61"/>
        <v>0</v>
      </c>
      <c r="W351" s="53">
        <f t="shared" si="62"/>
        <v>0</v>
      </c>
      <c r="X351" s="54">
        <f t="shared" si="63"/>
        <v>0</v>
      </c>
      <c r="Y351" s="55">
        <f t="shared" si="64"/>
        <v>0</v>
      </c>
      <c r="Z351" s="56"/>
    </row>
    <row r="352" spans="1:26" s="2" customFormat="1" ht="62.25" customHeight="1" thickBot="1" x14ac:dyDescent="0.3">
      <c r="A352" s="68">
        <v>13</v>
      </c>
      <c r="B352" s="69" t="s">
        <v>27</v>
      </c>
      <c r="C352" s="111"/>
      <c r="D352" s="113"/>
      <c r="E352" s="70">
        <v>3</v>
      </c>
      <c r="F352" s="71">
        <v>35389.879999999997</v>
      </c>
      <c r="G352" s="72">
        <v>1</v>
      </c>
      <c r="H352" s="73">
        <v>14658.88</v>
      </c>
      <c r="I352" s="72">
        <v>1</v>
      </c>
      <c r="J352" s="74">
        <v>51080</v>
      </c>
      <c r="K352" s="75">
        <f t="shared" si="60"/>
        <v>2</v>
      </c>
      <c r="L352" s="76">
        <f t="shared" si="60"/>
        <v>65738.880000000005</v>
      </c>
      <c r="M352" s="77">
        <v>0</v>
      </c>
      <c r="N352" s="78">
        <v>0</v>
      </c>
      <c r="O352" s="77">
        <v>0</v>
      </c>
      <c r="P352" s="78">
        <v>0</v>
      </c>
      <c r="Q352" s="79">
        <v>1</v>
      </c>
      <c r="R352" s="80">
        <v>14146.11</v>
      </c>
      <c r="S352" s="79">
        <v>1</v>
      </c>
      <c r="T352" s="80">
        <v>51080</v>
      </c>
      <c r="U352" s="46">
        <f t="shared" si="61"/>
        <v>2</v>
      </c>
      <c r="V352" s="52">
        <f t="shared" si="61"/>
        <v>65226.11</v>
      </c>
      <c r="W352" s="53">
        <f t="shared" si="62"/>
        <v>0.96501983780479828</v>
      </c>
      <c r="X352" s="54">
        <f t="shared" si="63"/>
        <v>1</v>
      </c>
      <c r="Y352" s="55">
        <f t="shared" si="64"/>
        <v>0.99219989753400117</v>
      </c>
      <c r="Z352" s="56"/>
    </row>
    <row r="353" spans="1:38" s="2" customFormat="1" ht="29.25" customHeight="1" thickBot="1" x14ac:dyDescent="0.3">
      <c r="A353" s="114" t="s">
        <v>47</v>
      </c>
      <c r="B353" s="115"/>
      <c r="C353" s="81">
        <f>C340</f>
        <v>1743621.85</v>
      </c>
      <c r="D353" s="81">
        <f>D340</f>
        <v>757696.70000000019</v>
      </c>
      <c r="E353" s="82">
        <f>SUM(E340:E352)</f>
        <v>46</v>
      </c>
      <c r="F353" s="83">
        <f>SUM(F340:F352)</f>
        <v>2037890.9200000002</v>
      </c>
      <c r="G353" s="82">
        <f>SUM(G340:G352)</f>
        <v>31</v>
      </c>
      <c r="H353" s="83">
        <f>SUM(H340:H352)</f>
        <v>1333706.2</v>
      </c>
      <c r="I353" s="82">
        <f t="shared" ref="I353:V353" si="65">SUM(I340:I352)</f>
        <v>16</v>
      </c>
      <c r="J353" s="83">
        <f t="shared" si="65"/>
        <v>409915.65</v>
      </c>
      <c r="K353" s="82">
        <f t="shared" si="65"/>
        <v>47</v>
      </c>
      <c r="L353" s="83">
        <f t="shared" si="65"/>
        <v>1743621.85</v>
      </c>
      <c r="M353" s="82">
        <f t="shared" si="65"/>
        <v>11</v>
      </c>
      <c r="N353" s="84">
        <f t="shared" si="65"/>
        <v>583149.88</v>
      </c>
      <c r="O353" s="85">
        <f t="shared" si="65"/>
        <v>1</v>
      </c>
      <c r="P353" s="86">
        <f t="shared" si="65"/>
        <v>7959.6</v>
      </c>
      <c r="Q353" s="85">
        <f t="shared" si="65"/>
        <v>20</v>
      </c>
      <c r="R353" s="87">
        <f t="shared" si="65"/>
        <v>709896.26</v>
      </c>
      <c r="S353" s="85">
        <f t="shared" si="65"/>
        <v>10</v>
      </c>
      <c r="T353" s="87">
        <f t="shared" si="65"/>
        <v>276028.89</v>
      </c>
      <c r="U353" s="85">
        <f t="shared" si="65"/>
        <v>30</v>
      </c>
      <c r="V353" s="87">
        <f t="shared" si="65"/>
        <v>985925.14999999991</v>
      </c>
      <c r="W353" s="88">
        <f>IFERROR(R353/H353,0)</f>
        <v>0.53227334475913812</v>
      </c>
      <c r="X353" s="89">
        <f t="shared" si="63"/>
        <v>0.69279738404718139</v>
      </c>
      <c r="Y353" s="89">
        <f t="shared" si="64"/>
        <v>0.57001163985184045</v>
      </c>
    </row>
    <row r="354" spans="1:38" s="2" customFormat="1" ht="29.25" customHeight="1" thickBot="1" x14ac:dyDescent="0.45">
      <c r="A354" s="90"/>
      <c r="B354" s="90"/>
      <c r="C354" s="91"/>
      <c r="D354" s="91"/>
      <c r="E354" s="92"/>
      <c r="F354" s="91"/>
      <c r="G354" s="92"/>
      <c r="H354" s="93"/>
      <c r="I354" s="94"/>
      <c r="J354" s="93"/>
      <c r="K354" s="95"/>
      <c r="L354" s="93"/>
      <c r="M354" s="94"/>
      <c r="N354" s="93"/>
      <c r="O354" s="94"/>
      <c r="P354" s="93"/>
      <c r="Q354" s="94"/>
      <c r="R354" s="93"/>
      <c r="S354" s="94"/>
      <c r="T354" s="96" t="s">
        <v>48</v>
      </c>
      <c r="U354" s="97">
        <v>4.25</v>
      </c>
      <c r="V354" s="98">
        <f>V353/U354</f>
        <v>231982.38823529409</v>
      </c>
      <c r="W354" s="99"/>
      <c r="X354" s="99"/>
      <c r="Y354" s="100"/>
    </row>
    <row r="355" spans="1:38" s="2" customFormat="1" ht="15.75" thickTop="1" x14ac:dyDescent="0.25">
      <c r="A355" s="116" t="s">
        <v>49</v>
      </c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8"/>
      <c r="P355" s="106"/>
      <c r="U355" s="7"/>
    </row>
    <row r="356" spans="1:38" s="2" customFormat="1" ht="18.75" x14ac:dyDescent="0.3">
      <c r="A356" s="119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1"/>
      <c r="P356" s="106"/>
      <c r="T356" s="101"/>
      <c r="U356" s="7"/>
    </row>
    <row r="357" spans="1:38" s="2" customFormat="1" ht="15.75" x14ac:dyDescent="0.25">
      <c r="A357" s="119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1"/>
      <c r="P357" s="106"/>
      <c r="S357" s="102"/>
      <c r="T357" s="103"/>
      <c r="U357" s="7"/>
    </row>
    <row r="358" spans="1:38" s="2" customFormat="1" ht="15.75" x14ac:dyDescent="0.25">
      <c r="A358" s="119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1"/>
      <c r="P358" s="106"/>
      <c r="S358" s="102"/>
      <c r="T358" s="104"/>
      <c r="U358" s="7"/>
    </row>
    <row r="359" spans="1:38" s="2" customFormat="1" ht="15.75" x14ac:dyDescent="0.25">
      <c r="A359" s="119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1"/>
      <c r="P359" s="106"/>
      <c r="S359" s="102"/>
      <c r="T359" s="104"/>
      <c r="U359" s="7"/>
    </row>
    <row r="360" spans="1:38" s="2" customFormat="1" ht="15.75" x14ac:dyDescent="0.25">
      <c r="A360" s="119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1"/>
      <c r="P360" s="106"/>
      <c r="S360" s="102"/>
      <c r="T360" s="104"/>
      <c r="U360" s="7"/>
    </row>
    <row r="361" spans="1:38" s="2" customFormat="1" ht="15.75" x14ac:dyDescent="0.25">
      <c r="A361" s="119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1"/>
      <c r="P361" s="106"/>
      <c r="S361" s="102"/>
      <c r="T361" s="105"/>
      <c r="U361" s="7"/>
    </row>
    <row r="362" spans="1:38" s="2" customFormat="1" x14ac:dyDescent="0.25">
      <c r="A362" s="119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1"/>
      <c r="P362" s="106"/>
      <c r="U362" s="7"/>
    </row>
    <row r="363" spans="1:38" s="2" customFormat="1" ht="15.75" thickBot="1" x14ac:dyDescent="0.3">
      <c r="A363" s="122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4"/>
      <c r="P363" s="106"/>
      <c r="U363" s="7"/>
    </row>
    <row r="364" spans="1:38" s="2" customFormat="1" ht="15.75" thickTop="1" x14ac:dyDescent="0.25">
      <c r="E364" s="1"/>
      <c r="F364" s="1"/>
      <c r="K364" s="7"/>
      <c r="U364" s="7"/>
    </row>
    <row r="367" spans="1:38" s="2" customFormat="1" ht="26.25" x14ac:dyDescent="0.4">
      <c r="A367" s="12"/>
      <c r="B367" s="13" t="s">
        <v>60</v>
      </c>
      <c r="C367" s="14"/>
      <c r="D367" s="14"/>
      <c r="E367" s="15"/>
      <c r="F367" s="16"/>
      <c r="G367" s="14"/>
      <c r="H367" s="17"/>
      <c r="I367" s="18"/>
      <c r="J367" s="17"/>
      <c r="K367" s="18"/>
      <c r="L367" s="17"/>
      <c r="M367" s="18"/>
      <c r="N367" s="17"/>
      <c r="O367" s="14"/>
      <c r="P367" s="17"/>
      <c r="Q367" s="14"/>
      <c r="R367" s="17"/>
      <c r="S367" s="18"/>
      <c r="T367" s="17"/>
      <c r="U367" s="14"/>
      <c r="V367" s="17"/>
      <c r="W367" s="17"/>
      <c r="X367" s="18"/>
      <c r="Y367" s="17"/>
      <c r="Z367" s="17"/>
      <c r="AA367" s="18"/>
      <c r="AB367" s="14"/>
      <c r="AC367" s="14"/>
      <c r="AD367" s="14"/>
      <c r="AE367" s="14"/>
      <c r="AF367" s="14"/>
      <c r="AG367" s="18"/>
      <c r="AH367" s="14"/>
      <c r="AI367" s="14"/>
      <c r="AJ367" s="14"/>
      <c r="AK367" s="14"/>
      <c r="AL367" s="14"/>
    </row>
    <row r="368" spans="1:38" ht="15.75" thickBot="1" x14ac:dyDescent="0.3"/>
    <row r="369" spans="1:26" s="2" customFormat="1" ht="52.5" customHeight="1" thickBot="1" x14ac:dyDescent="0.3">
      <c r="A369" s="125" t="s">
        <v>3</v>
      </c>
      <c r="B369" s="126"/>
      <c r="C369" s="129" t="s">
        <v>32</v>
      </c>
      <c r="D369" s="130"/>
      <c r="E369" s="131" t="s">
        <v>0</v>
      </c>
      <c r="F369" s="132"/>
      <c r="G369" s="133" t="s">
        <v>1</v>
      </c>
      <c r="H369" s="133"/>
      <c r="I369" s="133"/>
      <c r="J369" s="133"/>
      <c r="K369" s="133"/>
      <c r="L369" s="134"/>
      <c r="M369" s="135" t="s">
        <v>33</v>
      </c>
      <c r="N369" s="136"/>
      <c r="O369" s="136"/>
      <c r="P369" s="137"/>
      <c r="Q369" s="138" t="s">
        <v>34</v>
      </c>
      <c r="R369" s="139"/>
      <c r="S369" s="139"/>
      <c r="T369" s="139"/>
      <c r="U369" s="139"/>
      <c r="V369" s="140"/>
      <c r="W369" s="141" t="s">
        <v>35</v>
      </c>
      <c r="X369" s="142"/>
      <c r="Y369" s="143"/>
    </row>
    <row r="370" spans="1:26" s="2" customFormat="1" ht="52.5" customHeight="1" thickBot="1" x14ac:dyDescent="0.3">
      <c r="A370" s="127"/>
      <c r="B370" s="128"/>
      <c r="C370" s="144" t="s">
        <v>36</v>
      </c>
      <c r="D370" s="146" t="s">
        <v>37</v>
      </c>
      <c r="E370" s="148" t="s">
        <v>4</v>
      </c>
      <c r="F370" s="148" t="s">
        <v>5</v>
      </c>
      <c r="G370" s="150" t="s">
        <v>6</v>
      </c>
      <c r="H370" s="152" t="s">
        <v>7</v>
      </c>
      <c r="I370" s="152" t="s">
        <v>8</v>
      </c>
      <c r="J370" s="159" t="s">
        <v>9</v>
      </c>
      <c r="K370" s="161" t="s">
        <v>2</v>
      </c>
      <c r="L370" s="162"/>
      <c r="M370" s="163" t="s">
        <v>38</v>
      </c>
      <c r="N370" s="164"/>
      <c r="O370" s="163" t="s">
        <v>39</v>
      </c>
      <c r="P370" s="164"/>
      <c r="Q370" s="165" t="s">
        <v>40</v>
      </c>
      <c r="R370" s="166"/>
      <c r="S370" s="139" t="s">
        <v>41</v>
      </c>
      <c r="T370" s="140"/>
      <c r="U370" s="138" t="s">
        <v>2</v>
      </c>
      <c r="V370" s="140"/>
      <c r="W370" s="154" t="s">
        <v>42</v>
      </c>
      <c r="X370" s="156" t="s">
        <v>43</v>
      </c>
      <c r="Y370" s="143" t="s">
        <v>44</v>
      </c>
    </row>
    <row r="371" spans="1:26" s="2" customFormat="1" ht="139.5" customHeight="1" thickBot="1" x14ac:dyDescent="0.3">
      <c r="A371" s="127"/>
      <c r="B371" s="128"/>
      <c r="C371" s="145"/>
      <c r="D371" s="147"/>
      <c r="E371" s="149"/>
      <c r="F371" s="149"/>
      <c r="G371" s="151"/>
      <c r="H371" s="153"/>
      <c r="I371" s="153"/>
      <c r="J371" s="160"/>
      <c r="K371" s="19" t="s">
        <v>10</v>
      </c>
      <c r="L371" s="20" t="s">
        <v>11</v>
      </c>
      <c r="M371" s="21" t="s">
        <v>12</v>
      </c>
      <c r="N371" s="22" t="s">
        <v>13</v>
      </c>
      <c r="O371" s="21" t="s">
        <v>14</v>
      </c>
      <c r="P371" s="22" t="s">
        <v>15</v>
      </c>
      <c r="Q371" s="23" t="s">
        <v>6</v>
      </c>
      <c r="R371" s="24" t="s">
        <v>7</v>
      </c>
      <c r="S371" s="25" t="s">
        <v>16</v>
      </c>
      <c r="T371" s="26" t="s">
        <v>17</v>
      </c>
      <c r="U371" s="27" t="s">
        <v>18</v>
      </c>
      <c r="V371" s="28" t="s">
        <v>19</v>
      </c>
      <c r="W371" s="155"/>
      <c r="X371" s="157"/>
      <c r="Y371" s="158"/>
    </row>
    <row r="372" spans="1:26" s="2" customFormat="1" ht="38.25" customHeight="1" thickBot="1" x14ac:dyDescent="0.3">
      <c r="A372" s="108">
        <v>1</v>
      </c>
      <c r="B372" s="109"/>
      <c r="C372" s="29">
        <v>2</v>
      </c>
      <c r="D372" s="30">
        <v>3</v>
      </c>
      <c r="E372" s="31">
        <v>4</v>
      </c>
      <c r="F372" s="32">
        <v>5</v>
      </c>
      <c r="G372" s="33">
        <v>6</v>
      </c>
      <c r="H372" s="34">
        <v>7</v>
      </c>
      <c r="I372" s="34">
        <v>8</v>
      </c>
      <c r="J372" s="34">
        <v>9</v>
      </c>
      <c r="K372" s="34">
        <v>10</v>
      </c>
      <c r="L372" s="34">
        <v>11</v>
      </c>
      <c r="M372" s="35">
        <v>12</v>
      </c>
      <c r="N372" s="35">
        <v>13</v>
      </c>
      <c r="O372" s="35">
        <v>14</v>
      </c>
      <c r="P372" s="35">
        <v>15</v>
      </c>
      <c r="Q372" s="36">
        <v>16</v>
      </c>
      <c r="R372" s="36">
        <v>17</v>
      </c>
      <c r="S372" s="36">
        <v>18</v>
      </c>
      <c r="T372" s="36">
        <v>19</v>
      </c>
      <c r="U372" s="36">
        <v>20</v>
      </c>
      <c r="V372" s="36">
        <v>21</v>
      </c>
      <c r="W372" s="37">
        <v>22</v>
      </c>
      <c r="X372" s="37">
        <v>23</v>
      </c>
      <c r="Y372" s="38">
        <v>24</v>
      </c>
    </row>
    <row r="373" spans="1:26" s="2" customFormat="1" ht="108.75" customHeight="1" x14ac:dyDescent="0.25">
      <c r="A373" s="39">
        <v>1</v>
      </c>
      <c r="B373" s="40" t="s">
        <v>45</v>
      </c>
      <c r="C373" s="110">
        <f>L386</f>
        <v>1565734.81</v>
      </c>
      <c r="D373" s="112">
        <f>C373-V386</f>
        <v>907794.82</v>
      </c>
      <c r="E373" s="41"/>
      <c r="F373" s="42"/>
      <c r="G373" s="43"/>
      <c r="H373" s="44"/>
      <c r="I373" s="43"/>
      <c r="J373" s="45"/>
      <c r="K373" s="46">
        <f>G373+I373</f>
        <v>0</v>
      </c>
      <c r="L373" s="47">
        <f>H373+J373</f>
        <v>0</v>
      </c>
      <c r="M373" s="48"/>
      <c r="N373" s="49"/>
      <c r="O373" s="48"/>
      <c r="P373" s="49"/>
      <c r="Q373" s="50"/>
      <c r="R373" s="51"/>
      <c r="S373" s="50"/>
      <c r="T373" s="51"/>
      <c r="U373" s="46">
        <f>Q373+S373</f>
        <v>0</v>
      </c>
      <c r="V373" s="52">
        <f>R373+T373</f>
        <v>0</v>
      </c>
      <c r="W373" s="53">
        <f>IFERROR(R373/H373,0)</f>
        <v>0</v>
      </c>
      <c r="X373" s="54">
        <f>IFERROR((T373+P373)/J373,0)</f>
        <v>0</v>
      </c>
      <c r="Y373" s="55">
        <f>IFERROR((V373+P373)/L373,0)</f>
        <v>0</v>
      </c>
      <c r="Z373" s="56"/>
    </row>
    <row r="374" spans="1:26" s="2" customFormat="1" ht="87" customHeight="1" x14ac:dyDescent="0.25">
      <c r="A374" s="57">
        <v>2</v>
      </c>
      <c r="B374" s="58" t="s">
        <v>20</v>
      </c>
      <c r="C374" s="110"/>
      <c r="D374" s="112"/>
      <c r="E374" s="59"/>
      <c r="F374" s="60"/>
      <c r="G374" s="61"/>
      <c r="H374" s="62"/>
      <c r="I374" s="61"/>
      <c r="J374" s="63"/>
      <c r="K374" s="46">
        <f t="shared" ref="K374:L385" si="66">G374+I374</f>
        <v>0</v>
      </c>
      <c r="L374" s="47">
        <f t="shared" si="66"/>
        <v>0</v>
      </c>
      <c r="M374" s="64"/>
      <c r="N374" s="65"/>
      <c r="O374" s="64"/>
      <c r="P374" s="65"/>
      <c r="Q374" s="66"/>
      <c r="R374" s="67"/>
      <c r="S374" s="66"/>
      <c r="T374" s="67"/>
      <c r="U374" s="46">
        <f t="shared" ref="U374:V385" si="67">Q374+S374</f>
        <v>0</v>
      </c>
      <c r="V374" s="52">
        <f>R374+T374</f>
        <v>0</v>
      </c>
      <c r="W374" s="53">
        <f t="shared" ref="W374:W385" si="68">IFERROR(R374/H374,0)</f>
        <v>0</v>
      </c>
      <c r="X374" s="54">
        <f t="shared" ref="X374:X386" si="69">IFERROR((T374+P374)/J374,0)</f>
        <v>0</v>
      </c>
      <c r="Y374" s="55">
        <f t="shared" ref="Y374:Y386" si="70">IFERROR((V374+P374)/L374,0)</f>
        <v>0</v>
      </c>
      <c r="Z374" s="56"/>
    </row>
    <row r="375" spans="1:26" s="2" customFormat="1" ht="85.5" customHeight="1" x14ac:dyDescent="0.25">
      <c r="A375" s="57">
        <v>3</v>
      </c>
      <c r="B375" s="58" t="s">
        <v>28</v>
      </c>
      <c r="C375" s="110"/>
      <c r="D375" s="112"/>
      <c r="E375" s="59"/>
      <c r="F375" s="60"/>
      <c r="G375" s="61"/>
      <c r="H375" s="62"/>
      <c r="I375" s="61"/>
      <c r="J375" s="63"/>
      <c r="K375" s="46">
        <f t="shared" si="66"/>
        <v>0</v>
      </c>
      <c r="L375" s="47">
        <f t="shared" si="66"/>
        <v>0</v>
      </c>
      <c r="M375" s="64"/>
      <c r="N375" s="65"/>
      <c r="O375" s="64"/>
      <c r="P375" s="65"/>
      <c r="Q375" s="66"/>
      <c r="R375" s="67"/>
      <c r="S375" s="66"/>
      <c r="T375" s="67"/>
      <c r="U375" s="46">
        <f t="shared" si="67"/>
        <v>0</v>
      </c>
      <c r="V375" s="52">
        <f t="shared" si="67"/>
        <v>0</v>
      </c>
      <c r="W375" s="53">
        <f t="shared" si="68"/>
        <v>0</v>
      </c>
      <c r="X375" s="54">
        <f t="shared" si="69"/>
        <v>0</v>
      </c>
      <c r="Y375" s="55">
        <f t="shared" si="70"/>
        <v>0</v>
      </c>
      <c r="Z375" s="56"/>
    </row>
    <row r="376" spans="1:26" s="2" customFormat="1" ht="137.25" customHeight="1" x14ac:dyDescent="0.25">
      <c r="A376" s="57">
        <v>4</v>
      </c>
      <c r="B376" s="58" t="s">
        <v>22</v>
      </c>
      <c r="C376" s="110"/>
      <c r="D376" s="112"/>
      <c r="E376" s="59">
        <v>3</v>
      </c>
      <c r="F376" s="60">
        <v>216475</v>
      </c>
      <c r="G376" s="61">
        <v>3</v>
      </c>
      <c r="H376" s="62">
        <v>213559.21</v>
      </c>
      <c r="I376" s="61">
        <v>0</v>
      </c>
      <c r="J376" s="63">
        <v>0</v>
      </c>
      <c r="K376" s="46">
        <f t="shared" si="66"/>
        <v>3</v>
      </c>
      <c r="L376" s="47">
        <f t="shared" si="66"/>
        <v>213559.21</v>
      </c>
      <c r="M376" s="64">
        <v>0</v>
      </c>
      <c r="N376" s="65">
        <v>0</v>
      </c>
      <c r="O376" s="64">
        <v>0</v>
      </c>
      <c r="P376" s="65">
        <v>0</v>
      </c>
      <c r="Q376" s="66">
        <v>2</v>
      </c>
      <c r="R376" s="67">
        <v>106384.21</v>
      </c>
      <c r="S376" s="66">
        <v>0</v>
      </c>
      <c r="T376" s="67">
        <v>0</v>
      </c>
      <c r="U376" s="46">
        <f t="shared" si="67"/>
        <v>2</v>
      </c>
      <c r="V376" s="52">
        <f t="shared" si="67"/>
        <v>106384.21</v>
      </c>
      <c r="W376" s="53">
        <f t="shared" si="68"/>
        <v>0.49814854625094374</v>
      </c>
      <c r="X376" s="54">
        <f t="shared" si="69"/>
        <v>0</v>
      </c>
      <c r="Y376" s="55">
        <f t="shared" si="70"/>
        <v>0.49814854625094374</v>
      </c>
      <c r="Z376" s="56"/>
    </row>
    <row r="377" spans="1:26" s="2" customFormat="1" ht="171.75" customHeight="1" x14ac:dyDescent="0.25">
      <c r="A377" s="57">
        <v>5</v>
      </c>
      <c r="B377" s="58" t="s">
        <v>21</v>
      </c>
      <c r="C377" s="110"/>
      <c r="D377" s="112"/>
      <c r="E377" s="59"/>
      <c r="F377" s="60"/>
      <c r="G377" s="61"/>
      <c r="H377" s="62"/>
      <c r="I377" s="61"/>
      <c r="J377" s="63"/>
      <c r="K377" s="46">
        <f t="shared" si="66"/>
        <v>0</v>
      </c>
      <c r="L377" s="47">
        <f t="shared" si="66"/>
        <v>0</v>
      </c>
      <c r="M377" s="64"/>
      <c r="N377" s="65"/>
      <c r="O377" s="64"/>
      <c r="P377" s="65"/>
      <c r="Q377" s="66"/>
      <c r="R377" s="67"/>
      <c r="S377" s="66"/>
      <c r="T377" s="67"/>
      <c r="U377" s="46">
        <f t="shared" si="67"/>
        <v>0</v>
      </c>
      <c r="V377" s="52">
        <f t="shared" si="67"/>
        <v>0</v>
      </c>
      <c r="W377" s="53">
        <f t="shared" si="68"/>
        <v>0</v>
      </c>
      <c r="X377" s="54">
        <f t="shared" si="69"/>
        <v>0</v>
      </c>
      <c r="Y377" s="55">
        <f t="shared" si="70"/>
        <v>0</v>
      </c>
      <c r="Z377" s="56"/>
    </row>
    <row r="378" spans="1:26" s="2" customFormat="1" ht="116.25" customHeight="1" x14ac:dyDescent="0.25">
      <c r="A378" s="57">
        <v>6</v>
      </c>
      <c r="B378" s="58" t="s">
        <v>23</v>
      </c>
      <c r="C378" s="110"/>
      <c r="D378" s="112"/>
      <c r="E378" s="59">
        <v>8</v>
      </c>
      <c r="F378" s="60">
        <v>206218.11</v>
      </c>
      <c r="G378" s="61">
        <v>8</v>
      </c>
      <c r="H378" s="62">
        <v>204639.05</v>
      </c>
      <c r="I378" s="61">
        <v>0</v>
      </c>
      <c r="J378" s="63">
        <v>0</v>
      </c>
      <c r="K378" s="46">
        <f t="shared" si="66"/>
        <v>8</v>
      </c>
      <c r="L378" s="47">
        <f t="shared" si="66"/>
        <v>204639.05</v>
      </c>
      <c r="M378" s="64">
        <v>0</v>
      </c>
      <c r="N378" s="65">
        <v>0</v>
      </c>
      <c r="O378" s="64">
        <v>0</v>
      </c>
      <c r="P378" s="65">
        <v>0</v>
      </c>
      <c r="Q378" s="66">
        <v>4</v>
      </c>
      <c r="R378" s="67">
        <v>99972.63</v>
      </c>
      <c r="S378" s="66">
        <v>0</v>
      </c>
      <c r="T378" s="67">
        <v>0</v>
      </c>
      <c r="U378" s="46">
        <f t="shared" si="67"/>
        <v>4</v>
      </c>
      <c r="V378" s="52">
        <f t="shared" si="67"/>
        <v>99972.63</v>
      </c>
      <c r="W378" s="53">
        <f t="shared" si="68"/>
        <v>0.48853153882409056</v>
      </c>
      <c r="X378" s="54">
        <f t="shared" si="69"/>
        <v>0</v>
      </c>
      <c r="Y378" s="55">
        <f t="shared" si="70"/>
        <v>0.48853153882409056</v>
      </c>
      <c r="Z378" s="56"/>
    </row>
    <row r="379" spans="1:26" s="2" customFormat="1" ht="65.25" customHeight="1" x14ac:dyDescent="0.25">
      <c r="A379" s="57">
        <v>7</v>
      </c>
      <c r="B379" s="58" t="s">
        <v>30</v>
      </c>
      <c r="C379" s="110"/>
      <c r="D379" s="112"/>
      <c r="E379" s="59"/>
      <c r="F379" s="60"/>
      <c r="G379" s="61"/>
      <c r="H379" s="62"/>
      <c r="I379" s="61"/>
      <c r="J379" s="63"/>
      <c r="K379" s="46">
        <f t="shared" si="66"/>
        <v>0</v>
      </c>
      <c r="L379" s="47">
        <f t="shared" si="66"/>
        <v>0</v>
      </c>
      <c r="M379" s="64"/>
      <c r="N379" s="65"/>
      <c r="O379" s="64"/>
      <c r="P379" s="65"/>
      <c r="Q379" s="66"/>
      <c r="R379" s="67"/>
      <c r="S379" s="66"/>
      <c r="T379" s="67"/>
      <c r="U379" s="46">
        <f t="shared" si="67"/>
        <v>0</v>
      </c>
      <c r="V379" s="52">
        <f t="shared" si="67"/>
        <v>0</v>
      </c>
      <c r="W379" s="53">
        <f t="shared" si="68"/>
        <v>0</v>
      </c>
      <c r="X379" s="54">
        <f t="shared" si="69"/>
        <v>0</v>
      </c>
      <c r="Y379" s="55">
        <f t="shared" si="70"/>
        <v>0</v>
      </c>
      <c r="Z379" s="56"/>
    </row>
    <row r="380" spans="1:26" s="2" customFormat="1" ht="59.25" customHeight="1" x14ac:dyDescent="0.25">
      <c r="A380" s="57">
        <v>8</v>
      </c>
      <c r="B380" s="58" t="s">
        <v>46</v>
      </c>
      <c r="C380" s="110"/>
      <c r="D380" s="112"/>
      <c r="E380" s="59"/>
      <c r="F380" s="60"/>
      <c r="G380" s="61"/>
      <c r="H380" s="62"/>
      <c r="I380" s="61">
        <v>10</v>
      </c>
      <c r="J380" s="63">
        <v>178691.6</v>
      </c>
      <c r="K380" s="46">
        <f t="shared" si="66"/>
        <v>10</v>
      </c>
      <c r="L380" s="47">
        <f t="shared" si="66"/>
        <v>178691.6</v>
      </c>
      <c r="M380" s="64"/>
      <c r="N380" s="65"/>
      <c r="O380" s="64">
        <v>2</v>
      </c>
      <c r="P380" s="65">
        <v>0</v>
      </c>
      <c r="Q380" s="66"/>
      <c r="R380" s="67"/>
      <c r="S380" s="66">
        <v>7</v>
      </c>
      <c r="T380" s="67">
        <v>34899.599999999999</v>
      </c>
      <c r="U380" s="46">
        <f t="shared" si="67"/>
        <v>7</v>
      </c>
      <c r="V380" s="52">
        <f t="shared" si="67"/>
        <v>34899.599999999999</v>
      </c>
      <c r="W380" s="53">
        <f t="shared" si="68"/>
        <v>0</v>
      </c>
      <c r="X380" s="54">
        <f t="shared" si="69"/>
        <v>0.19530632665441464</v>
      </c>
      <c r="Y380" s="55">
        <f t="shared" si="70"/>
        <v>0.19530632665441464</v>
      </c>
      <c r="Z380" s="56"/>
    </row>
    <row r="381" spans="1:26" s="2" customFormat="1" ht="71.25" customHeight="1" x14ac:dyDescent="0.25">
      <c r="A381" s="57">
        <v>9</v>
      </c>
      <c r="B381" s="58" t="s">
        <v>24</v>
      </c>
      <c r="C381" s="110"/>
      <c r="D381" s="112"/>
      <c r="E381" s="59">
        <v>1</v>
      </c>
      <c r="F381" s="60">
        <v>19983.75</v>
      </c>
      <c r="G381" s="61">
        <v>0</v>
      </c>
      <c r="H381" s="62">
        <v>0</v>
      </c>
      <c r="I381" s="61">
        <v>2</v>
      </c>
      <c r="J381" s="63">
        <v>225000</v>
      </c>
      <c r="K381" s="46">
        <f t="shared" si="66"/>
        <v>2</v>
      </c>
      <c r="L381" s="47">
        <f t="shared" si="66"/>
        <v>225000</v>
      </c>
      <c r="M381" s="64">
        <v>0</v>
      </c>
      <c r="N381" s="65">
        <v>0</v>
      </c>
      <c r="O381" s="64">
        <v>0</v>
      </c>
      <c r="P381" s="65">
        <v>0</v>
      </c>
      <c r="Q381" s="66">
        <v>0</v>
      </c>
      <c r="R381" s="67">
        <v>0</v>
      </c>
      <c r="S381" s="66">
        <v>1</v>
      </c>
      <c r="T381" s="67">
        <v>109900</v>
      </c>
      <c r="U381" s="46">
        <f t="shared" si="67"/>
        <v>1</v>
      </c>
      <c r="V381" s="52">
        <f t="shared" si="67"/>
        <v>109900</v>
      </c>
      <c r="W381" s="53">
        <f t="shared" si="68"/>
        <v>0</v>
      </c>
      <c r="X381" s="54">
        <f t="shared" si="69"/>
        <v>0.48844444444444446</v>
      </c>
      <c r="Y381" s="55">
        <f t="shared" si="70"/>
        <v>0.48844444444444446</v>
      </c>
      <c r="Z381" s="56"/>
    </row>
    <row r="382" spans="1:26" s="2" customFormat="1" ht="92.25" customHeight="1" x14ac:dyDescent="0.25">
      <c r="A382" s="57">
        <v>10</v>
      </c>
      <c r="B382" s="58" t="s">
        <v>25</v>
      </c>
      <c r="C382" s="110"/>
      <c r="D382" s="112"/>
      <c r="E382" s="59">
        <v>2</v>
      </c>
      <c r="F382" s="60">
        <v>39995.199999999997</v>
      </c>
      <c r="G382" s="61">
        <v>2</v>
      </c>
      <c r="H382" s="62">
        <v>39995.199999999997</v>
      </c>
      <c r="I382" s="61">
        <v>0</v>
      </c>
      <c r="J382" s="63">
        <v>0</v>
      </c>
      <c r="K382" s="46">
        <f t="shared" si="66"/>
        <v>2</v>
      </c>
      <c r="L382" s="47">
        <f t="shared" si="66"/>
        <v>39995.199999999997</v>
      </c>
      <c r="M382" s="64">
        <v>0</v>
      </c>
      <c r="N382" s="65">
        <v>0</v>
      </c>
      <c r="O382" s="64">
        <v>0</v>
      </c>
      <c r="P382" s="65">
        <v>0</v>
      </c>
      <c r="Q382" s="66">
        <v>2</v>
      </c>
      <c r="R382" s="67">
        <v>36465.199999999997</v>
      </c>
      <c r="S382" s="66">
        <v>0</v>
      </c>
      <c r="T382" s="67">
        <v>0</v>
      </c>
      <c r="U382" s="46">
        <f t="shared" si="67"/>
        <v>2</v>
      </c>
      <c r="V382" s="52">
        <f t="shared" si="67"/>
        <v>36465.199999999997</v>
      </c>
      <c r="W382" s="53">
        <f t="shared" si="68"/>
        <v>0.91173940872904746</v>
      </c>
      <c r="X382" s="54">
        <f t="shared" si="69"/>
        <v>0</v>
      </c>
      <c r="Y382" s="55">
        <f t="shared" si="70"/>
        <v>0.91173940872904746</v>
      </c>
      <c r="Z382" s="56"/>
    </row>
    <row r="383" spans="1:26" s="2" customFormat="1" ht="153.75" customHeight="1" x14ac:dyDescent="0.25">
      <c r="A383" s="57">
        <v>11</v>
      </c>
      <c r="B383" s="58" t="s">
        <v>26</v>
      </c>
      <c r="C383" s="110"/>
      <c r="D383" s="112"/>
      <c r="E383" s="59">
        <v>7</v>
      </c>
      <c r="F383" s="60">
        <v>197947.96</v>
      </c>
      <c r="G383" s="61">
        <v>6</v>
      </c>
      <c r="H383" s="62">
        <v>168610.96</v>
      </c>
      <c r="I383" s="61">
        <v>0</v>
      </c>
      <c r="J383" s="63">
        <v>0</v>
      </c>
      <c r="K383" s="46">
        <f t="shared" si="66"/>
        <v>6</v>
      </c>
      <c r="L383" s="47">
        <f t="shared" si="66"/>
        <v>168610.96</v>
      </c>
      <c r="M383" s="64">
        <v>0</v>
      </c>
      <c r="N383" s="65">
        <v>0</v>
      </c>
      <c r="O383" s="64">
        <v>0</v>
      </c>
      <c r="P383" s="65">
        <v>0</v>
      </c>
      <c r="Q383" s="66">
        <v>2</v>
      </c>
      <c r="R383" s="67">
        <v>41500</v>
      </c>
      <c r="S383" s="66">
        <v>0</v>
      </c>
      <c r="T383" s="67">
        <v>0</v>
      </c>
      <c r="U383" s="46">
        <f t="shared" si="67"/>
        <v>2</v>
      </c>
      <c r="V383" s="52">
        <f t="shared" si="67"/>
        <v>41500</v>
      </c>
      <c r="W383" s="53">
        <f t="shared" si="68"/>
        <v>0.24612872140695957</v>
      </c>
      <c r="X383" s="54">
        <f t="shared" si="69"/>
        <v>0</v>
      </c>
      <c r="Y383" s="55">
        <f t="shared" si="70"/>
        <v>0.24612872140695957</v>
      </c>
      <c r="Z383" s="56"/>
    </row>
    <row r="384" spans="1:26" s="2" customFormat="1" ht="87" customHeight="1" x14ac:dyDescent="0.25">
      <c r="A384" s="57">
        <v>12</v>
      </c>
      <c r="B384" s="58" t="s">
        <v>29</v>
      </c>
      <c r="C384" s="110"/>
      <c r="D384" s="112"/>
      <c r="E384" s="59"/>
      <c r="F384" s="60"/>
      <c r="G384" s="61"/>
      <c r="H384" s="62"/>
      <c r="I384" s="61"/>
      <c r="J384" s="63"/>
      <c r="K384" s="46">
        <f t="shared" si="66"/>
        <v>0</v>
      </c>
      <c r="L384" s="47">
        <f t="shared" si="66"/>
        <v>0</v>
      </c>
      <c r="M384" s="64"/>
      <c r="N384" s="65"/>
      <c r="O384" s="64"/>
      <c r="P384" s="65"/>
      <c r="Q384" s="66"/>
      <c r="R384" s="67"/>
      <c r="S384" s="66"/>
      <c r="T384" s="67"/>
      <c r="U384" s="46">
        <f t="shared" si="67"/>
        <v>0</v>
      </c>
      <c r="V384" s="52">
        <f t="shared" si="67"/>
        <v>0</v>
      </c>
      <c r="W384" s="53">
        <f t="shared" si="68"/>
        <v>0</v>
      </c>
      <c r="X384" s="54">
        <f t="shared" si="69"/>
        <v>0</v>
      </c>
      <c r="Y384" s="55">
        <f t="shared" si="70"/>
        <v>0</v>
      </c>
      <c r="Z384" s="56"/>
    </row>
    <row r="385" spans="1:38" s="2" customFormat="1" ht="62.25" customHeight="1" thickBot="1" x14ac:dyDescent="0.3">
      <c r="A385" s="68">
        <v>13</v>
      </c>
      <c r="B385" s="69" t="s">
        <v>27</v>
      </c>
      <c r="C385" s="111"/>
      <c r="D385" s="113"/>
      <c r="E385" s="70">
        <v>24</v>
      </c>
      <c r="F385" s="71">
        <v>884233.94</v>
      </c>
      <c r="G385" s="72">
        <v>11</v>
      </c>
      <c r="H385" s="73">
        <v>315238.78999999998</v>
      </c>
      <c r="I385" s="72">
        <v>3</v>
      </c>
      <c r="J385" s="74">
        <v>220000</v>
      </c>
      <c r="K385" s="75">
        <f t="shared" si="66"/>
        <v>14</v>
      </c>
      <c r="L385" s="76">
        <f t="shared" si="66"/>
        <v>535238.79</v>
      </c>
      <c r="M385" s="77">
        <v>0</v>
      </c>
      <c r="N385" s="78">
        <v>0</v>
      </c>
      <c r="O385" s="77">
        <v>0</v>
      </c>
      <c r="P385" s="78">
        <v>0</v>
      </c>
      <c r="Q385" s="79">
        <v>4</v>
      </c>
      <c r="R385" s="80">
        <v>106818.72</v>
      </c>
      <c r="S385" s="79">
        <v>2</v>
      </c>
      <c r="T385" s="80">
        <v>121999.63</v>
      </c>
      <c r="U385" s="46">
        <f t="shared" si="67"/>
        <v>6</v>
      </c>
      <c r="V385" s="52">
        <f t="shared" si="67"/>
        <v>228818.35</v>
      </c>
      <c r="W385" s="53">
        <f t="shared" si="68"/>
        <v>0.33885017767007675</v>
      </c>
      <c r="X385" s="54">
        <f t="shared" si="69"/>
        <v>0.55454377272727273</v>
      </c>
      <c r="Y385" s="55">
        <f t="shared" si="70"/>
        <v>0.42750703849397759</v>
      </c>
      <c r="Z385" s="56"/>
    </row>
    <row r="386" spans="1:38" s="2" customFormat="1" ht="29.25" customHeight="1" thickBot="1" x14ac:dyDescent="0.3">
      <c r="A386" s="114" t="s">
        <v>47</v>
      </c>
      <c r="B386" s="115"/>
      <c r="C386" s="81">
        <f>C373</f>
        <v>1565734.81</v>
      </c>
      <c r="D386" s="81">
        <f>D373</f>
        <v>907794.82</v>
      </c>
      <c r="E386" s="82">
        <f>SUM(E373:E385)</f>
        <v>45</v>
      </c>
      <c r="F386" s="83">
        <f>SUM(F373:F385)</f>
        <v>1564853.96</v>
      </c>
      <c r="G386" s="82">
        <f>SUM(G373:G385)</f>
        <v>30</v>
      </c>
      <c r="H386" s="83">
        <f>SUM(H373:H385)</f>
        <v>942043.21</v>
      </c>
      <c r="I386" s="82">
        <f t="shared" ref="I386:V386" si="71">SUM(I373:I385)</f>
        <v>15</v>
      </c>
      <c r="J386" s="83">
        <f t="shared" si="71"/>
        <v>623691.6</v>
      </c>
      <c r="K386" s="82">
        <f t="shared" si="71"/>
        <v>45</v>
      </c>
      <c r="L386" s="83">
        <f t="shared" si="71"/>
        <v>1565734.81</v>
      </c>
      <c r="M386" s="82">
        <f t="shared" si="71"/>
        <v>0</v>
      </c>
      <c r="N386" s="84">
        <f t="shared" si="71"/>
        <v>0</v>
      </c>
      <c r="O386" s="85">
        <f t="shared" si="71"/>
        <v>2</v>
      </c>
      <c r="P386" s="86">
        <f t="shared" si="71"/>
        <v>0</v>
      </c>
      <c r="Q386" s="85">
        <f t="shared" si="71"/>
        <v>14</v>
      </c>
      <c r="R386" s="87">
        <f t="shared" si="71"/>
        <v>391140.76</v>
      </c>
      <c r="S386" s="85">
        <f t="shared" si="71"/>
        <v>10</v>
      </c>
      <c r="T386" s="87">
        <f t="shared" si="71"/>
        <v>266799.23</v>
      </c>
      <c r="U386" s="85">
        <f t="shared" si="71"/>
        <v>24</v>
      </c>
      <c r="V386" s="87">
        <f t="shared" si="71"/>
        <v>657939.99000000011</v>
      </c>
      <c r="W386" s="88">
        <f>IFERROR(R386/H386,0)</f>
        <v>0.41520469108842684</v>
      </c>
      <c r="X386" s="89">
        <f t="shared" si="69"/>
        <v>0.4277742878050626</v>
      </c>
      <c r="Y386" s="89">
        <f t="shared" si="70"/>
        <v>0.42021163852134069</v>
      </c>
    </row>
    <row r="387" spans="1:38" s="2" customFormat="1" ht="29.25" customHeight="1" thickBot="1" x14ac:dyDescent="0.45">
      <c r="A387" s="90"/>
      <c r="B387" s="90"/>
      <c r="C387" s="91"/>
      <c r="D387" s="91"/>
      <c r="E387" s="92"/>
      <c r="F387" s="91"/>
      <c r="G387" s="92"/>
      <c r="H387" s="93"/>
      <c r="I387" s="94"/>
      <c r="J387" s="93"/>
      <c r="K387" s="95"/>
      <c r="L387" s="93"/>
      <c r="M387" s="94"/>
      <c r="N387" s="93"/>
      <c r="O387" s="94"/>
      <c r="P387" s="93"/>
      <c r="Q387" s="94"/>
      <c r="R387" s="93"/>
      <c r="S387" s="94"/>
      <c r="T387" s="96" t="s">
        <v>48</v>
      </c>
      <c r="U387" s="97">
        <v>4.25</v>
      </c>
      <c r="V387" s="98">
        <f>V386/U387</f>
        <v>154809.40941176473</v>
      </c>
      <c r="W387" s="99"/>
      <c r="X387" s="99"/>
      <c r="Y387" s="100"/>
    </row>
    <row r="388" spans="1:38" s="2" customFormat="1" ht="15.75" thickTop="1" x14ac:dyDescent="0.25">
      <c r="A388" s="116" t="s">
        <v>49</v>
      </c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8"/>
      <c r="P388" s="106"/>
      <c r="U388" s="7"/>
    </row>
    <row r="389" spans="1:38" s="2" customFormat="1" ht="18.75" x14ac:dyDescent="0.3">
      <c r="A389" s="119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1"/>
      <c r="P389" s="106"/>
      <c r="T389" s="101"/>
      <c r="U389" s="7"/>
    </row>
    <row r="390" spans="1:38" s="2" customFormat="1" ht="15.75" x14ac:dyDescent="0.25">
      <c r="A390" s="119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1"/>
      <c r="P390" s="106"/>
      <c r="S390" s="102"/>
      <c r="T390" s="103"/>
      <c r="U390" s="7"/>
    </row>
    <row r="391" spans="1:38" s="2" customFormat="1" ht="15.75" x14ac:dyDescent="0.25">
      <c r="A391" s="119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1"/>
      <c r="P391" s="106"/>
      <c r="S391" s="102"/>
      <c r="T391" s="104"/>
      <c r="U391" s="7"/>
    </row>
    <row r="392" spans="1:38" s="2" customFormat="1" ht="15.75" x14ac:dyDescent="0.25">
      <c r="A392" s="119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1"/>
      <c r="P392" s="106"/>
      <c r="S392" s="102"/>
      <c r="T392" s="104"/>
      <c r="U392" s="7"/>
    </row>
    <row r="393" spans="1:38" s="2" customFormat="1" ht="15.75" x14ac:dyDescent="0.25">
      <c r="A393" s="119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1"/>
      <c r="P393" s="106"/>
      <c r="S393" s="102"/>
      <c r="T393" s="104"/>
      <c r="U393" s="7"/>
    </row>
    <row r="394" spans="1:38" s="2" customFormat="1" ht="15.75" x14ac:dyDescent="0.25">
      <c r="A394" s="119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1"/>
      <c r="P394" s="106"/>
      <c r="S394" s="102"/>
      <c r="T394" s="105"/>
      <c r="U394" s="7"/>
    </row>
    <row r="395" spans="1:38" s="2" customFormat="1" x14ac:dyDescent="0.25">
      <c r="A395" s="119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1"/>
      <c r="P395" s="106"/>
      <c r="U395" s="7"/>
    </row>
    <row r="396" spans="1:38" s="2" customFormat="1" ht="15.75" thickBot="1" x14ac:dyDescent="0.3">
      <c r="A396" s="122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4"/>
      <c r="P396" s="106"/>
      <c r="U396" s="7"/>
    </row>
    <row r="397" spans="1:38" s="2" customFormat="1" ht="15.75" thickTop="1" x14ac:dyDescent="0.25">
      <c r="E397" s="1"/>
      <c r="F397" s="1"/>
      <c r="K397" s="7"/>
      <c r="U397" s="7"/>
    </row>
    <row r="400" spans="1:38" s="2" customFormat="1" ht="26.25" x14ac:dyDescent="0.4">
      <c r="A400" s="12"/>
      <c r="B400" s="13" t="s">
        <v>61</v>
      </c>
      <c r="C400" s="14"/>
      <c r="D400" s="14"/>
      <c r="E400" s="15"/>
      <c r="F400" s="16"/>
      <c r="G400" s="14"/>
      <c r="H400" s="17"/>
      <c r="I400" s="18"/>
      <c r="J400" s="17"/>
      <c r="K400" s="18"/>
      <c r="L400" s="17"/>
      <c r="M400" s="18"/>
      <c r="N400" s="17"/>
      <c r="O400" s="14"/>
      <c r="P400" s="17"/>
      <c r="Q400" s="14"/>
      <c r="R400" s="17"/>
      <c r="S400" s="18"/>
      <c r="T400" s="17"/>
      <c r="U400" s="14"/>
      <c r="V400" s="17"/>
      <c r="W400" s="17"/>
      <c r="X400" s="18"/>
      <c r="Y400" s="17"/>
      <c r="Z400" s="17"/>
      <c r="AA400" s="18"/>
      <c r="AB400" s="14"/>
      <c r="AC400" s="14"/>
      <c r="AD400" s="14"/>
      <c r="AE400" s="14"/>
      <c r="AF400" s="14"/>
      <c r="AG400" s="18"/>
      <c r="AH400" s="14"/>
      <c r="AI400" s="14"/>
      <c r="AJ400" s="14"/>
      <c r="AK400" s="14"/>
      <c r="AL400" s="14"/>
    </row>
    <row r="401" spans="1:26" ht="15.75" thickBot="1" x14ac:dyDescent="0.3"/>
    <row r="402" spans="1:26" s="2" customFormat="1" ht="52.5" customHeight="1" thickBot="1" x14ac:dyDescent="0.3">
      <c r="A402" s="125" t="s">
        <v>3</v>
      </c>
      <c r="B402" s="126"/>
      <c r="C402" s="129" t="s">
        <v>32</v>
      </c>
      <c r="D402" s="130"/>
      <c r="E402" s="131" t="s">
        <v>0</v>
      </c>
      <c r="F402" s="132"/>
      <c r="G402" s="133" t="s">
        <v>1</v>
      </c>
      <c r="H402" s="133"/>
      <c r="I402" s="133"/>
      <c r="J402" s="133"/>
      <c r="K402" s="133"/>
      <c r="L402" s="134"/>
      <c r="M402" s="135" t="s">
        <v>33</v>
      </c>
      <c r="N402" s="136"/>
      <c r="O402" s="136"/>
      <c r="P402" s="137"/>
      <c r="Q402" s="138" t="s">
        <v>34</v>
      </c>
      <c r="R402" s="139"/>
      <c r="S402" s="139"/>
      <c r="T402" s="139"/>
      <c r="U402" s="139"/>
      <c r="V402" s="140"/>
      <c r="W402" s="141" t="s">
        <v>35</v>
      </c>
      <c r="X402" s="142"/>
      <c r="Y402" s="143"/>
    </row>
    <row r="403" spans="1:26" s="2" customFormat="1" ht="52.5" customHeight="1" thickBot="1" x14ac:dyDescent="0.3">
      <c r="A403" s="127"/>
      <c r="B403" s="128"/>
      <c r="C403" s="144" t="s">
        <v>36</v>
      </c>
      <c r="D403" s="146" t="s">
        <v>37</v>
      </c>
      <c r="E403" s="148" t="s">
        <v>4</v>
      </c>
      <c r="F403" s="148" t="s">
        <v>5</v>
      </c>
      <c r="G403" s="150" t="s">
        <v>6</v>
      </c>
      <c r="H403" s="152" t="s">
        <v>7</v>
      </c>
      <c r="I403" s="152" t="s">
        <v>8</v>
      </c>
      <c r="J403" s="159" t="s">
        <v>9</v>
      </c>
      <c r="K403" s="161" t="s">
        <v>2</v>
      </c>
      <c r="L403" s="162"/>
      <c r="M403" s="163" t="s">
        <v>38</v>
      </c>
      <c r="N403" s="164"/>
      <c r="O403" s="163" t="s">
        <v>39</v>
      </c>
      <c r="P403" s="164"/>
      <c r="Q403" s="165" t="s">
        <v>40</v>
      </c>
      <c r="R403" s="166"/>
      <c r="S403" s="139" t="s">
        <v>41</v>
      </c>
      <c r="T403" s="140"/>
      <c r="U403" s="138" t="s">
        <v>2</v>
      </c>
      <c r="V403" s="140"/>
      <c r="W403" s="154" t="s">
        <v>42</v>
      </c>
      <c r="X403" s="156" t="s">
        <v>43</v>
      </c>
      <c r="Y403" s="143" t="s">
        <v>44</v>
      </c>
    </row>
    <row r="404" spans="1:26" s="2" customFormat="1" ht="139.5" customHeight="1" thickBot="1" x14ac:dyDescent="0.3">
      <c r="A404" s="127"/>
      <c r="B404" s="128"/>
      <c r="C404" s="145"/>
      <c r="D404" s="147"/>
      <c r="E404" s="149"/>
      <c r="F404" s="149"/>
      <c r="G404" s="151"/>
      <c r="H404" s="153"/>
      <c r="I404" s="153"/>
      <c r="J404" s="160"/>
      <c r="K404" s="19" t="s">
        <v>10</v>
      </c>
      <c r="L404" s="20" t="s">
        <v>11</v>
      </c>
      <c r="M404" s="21" t="s">
        <v>12</v>
      </c>
      <c r="N404" s="22" t="s">
        <v>13</v>
      </c>
      <c r="O404" s="21" t="s">
        <v>14</v>
      </c>
      <c r="P404" s="22" t="s">
        <v>15</v>
      </c>
      <c r="Q404" s="23" t="s">
        <v>6</v>
      </c>
      <c r="R404" s="24" t="s">
        <v>7</v>
      </c>
      <c r="S404" s="25" t="s">
        <v>16</v>
      </c>
      <c r="T404" s="26" t="s">
        <v>17</v>
      </c>
      <c r="U404" s="27" t="s">
        <v>18</v>
      </c>
      <c r="V404" s="28" t="s">
        <v>19</v>
      </c>
      <c r="W404" s="155"/>
      <c r="X404" s="157"/>
      <c r="Y404" s="158"/>
    </row>
    <row r="405" spans="1:26" s="2" customFormat="1" ht="38.25" customHeight="1" thickBot="1" x14ac:dyDescent="0.3">
      <c r="A405" s="108">
        <v>1</v>
      </c>
      <c r="B405" s="109"/>
      <c r="C405" s="29">
        <v>2</v>
      </c>
      <c r="D405" s="30">
        <v>3</v>
      </c>
      <c r="E405" s="31">
        <v>4</v>
      </c>
      <c r="F405" s="32">
        <v>5</v>
      </c>
      <c r="G405" s="33">
        <v>6</v>
      </c>
      <c r="H405" s="34">
        <v>7</v>
      </c>
      <c r="I405" s="34">
        <v>8</v>
      </c>
      <c r="J405" s="34">
        <v>9</v>
      </c>
      <c r="K405" s="34">
        <v>10</v>
      </c>
      <c r="L405" s="34">
        <v>11</v>
      </c>
      <c r="M405" s="35">
        <v>12</v>
      </c>
      <c r="N405" s="35">
        <v>13</v>
      </c>
      <c r="O405" s="35">
        <v>14</v>
      </c>
      <c r="P405" s="35">
        <v>15</v>
      </c>
      <c r="Q405" s="36">
        <v>16</v>
      </c>
      <c r="R405" s="36">
        <v>17</v>
      </c>
      <c r="S405" s="36">
        <v>18</v>
      </c>
      <c r="T405" s="36">
        <v>19</v>
      </c>
      <c r="U405" s="36">
        <v>20</v>
      </c>
      <c r="V405" s="36">
        <v>21</v>
      </c>
      <c r="W405" s="37">
        <v>22</v>
      </c>
      <c r="X405" s="37">
        <v>23</v>
      </c>
      <c r="Y405" s="38">
        <v>24</v>
      </c>
    </row>
    <row r="406" spans="1:26" s="2" customFormat="1" ht="108.75" customHeight="1" x14ac:dyDescent="0.25">
      <c r="A406" s="39">
        <v>1</v>
      </c>
      <c r="B406" s="40" t="s">
        <v>45</v>
      </c>
      <c r="C406" s="110">
        <f>L419</f>
        <v>1183635.55</v>
      </c>
      <c r="D406" s="112">
        <f>C406-V419</f>
        <v>778713.04</v>
      </c>
      <c r="E406" s="41"/>
      <c r="F406" s="42"/>
      <c r="G406" s="43"/>
      <c r="H406" s="44"/>
      <c r="I406" s="43"/>
      <c r="J406" s="45"/>
      <c r="K406" s="46">
        <f>G406+I406</f>
        <v>0</v>
      </c>
      <c r="L406" s="47">
        <f>H406+J406</f>
        <v>0</v>
      </c>
      <c r="M406" s="48"/>
      <c r="N406" s="49"/>
      <c r="O406" s="48"/>
      <c r="P406" s="49"/>
      <c r="Q406" s="50"/>
      <c r="R406" s="51"/>
      <c r="S406" s="50"/>
      <c r="T406" s="51"/>
      <c r="U406" s="46">
        <f>Q406+S406</f>
        <v>0</v>
      </c>
      <c r="V406" s="52">
        <f>R406+T406</f>
        <v>0</v>
      </c>
      <c r="W406" s="53">
        <f>IFERROR(R406/H406,0)</f>
        <v>0</v>
      </c>
      <c r="X406" s="54">
        <f>IFERROR((T406+P406)/J406,0)</f>
        <v>0</v>
      </c>
      <c r="Y406" s="55">
        <f>IFERROR((V406+P406)/L406,0)</f>
        <v>0</v>
      </c>
      <c r="Z406" s="56"/>
    </row>
    <row r="407" spans="1:26" s="2" customFormat="1" ht="87" customHeight="1" x14ac:dyDescent="0.25">
      <c r="A407" s="57">
        <v>2</v>
      </c>
      <c r="B407" s="58" t="s">
        <v>20</v>
      </c>
      <c r="C407" s="110"/>
      <c r="D407" s="112"/>
      <c r="E407" s="59"/>
      <c r="F407" s="60"/>
      <c r="G407" s="61"/>
      <c r="H407" s="62"/>
      <c r="I407" s="61"/>
      <c r="J407" s="63"/>
      <c r="K407" s="46">
        <f t="shared" ref="K407:L418" si="72">G407+I407</f>
        <v>0</v>
      </c>
      <c r="L407" s="47">
        <f t="shared" si="72"/>
        <v>0</v>
      </c>
      <c r="M407" s="64"/>
      <c r="N407" s="65"/>
      <c r="O407" s="64"/>
      <c r="P407" s="65"/>
      <c r="Q407" s="66"/>
      <c r="R407" s="67"/>
      <c r="S407" s="66"/>
      <c r="T407" s="67"/>
      <c r="U407" s="46">
        <f t="shared" ref="U407:V418" si="73">Q407+S407</f>
        <v>0</v>
      </c>
      <c r="V407" s="52">
        <f>R407+T407</f>
        <v>0</v>
      </c>
      <c r="W407" s="53">
        <f t="shared" ref="W407:W418" si="74">IFERROR(R407/H407,0)</f>
        <v>0</v>
      </c>
      <c r="X407" s="54">
        <f t="shared" ref="X407:X419" si="75">IFERROR((T407+P407)/J407,0)</f>
        <v>0</v>
      </c>
      <c r="Y407" s="55">
        <f t="shared" ref="Y407:Y419" si="76">IFERROR((V407+P407)/L407,0)</f>
        <v>0</v>
      </c>
      <c r="Z407" s="56"/>
    </row>
    <row r="408" spans="1:26" s="2" customFormat="1" ht="85.5" customHeight="1" x14ac:dyDescent="0.25">
      <c r="A408" s="57">
        <v>3</v>
      </c>
      <c r="B408" s="58" t="s">
        <v>28</v>
      </c>
      <c r="C408" s="110"/>
      <c r="D408" s="112"/>
      <c r="E408" s="59">
        <v>0</v>
      </c>
      <c r="F408" s="60">
        <v>0</v>
      </c>
      <c r="G408" s="61">
        <v>0</v>
      </c>
      <c r="H408" s="62">
        <v>0</v>
      </c>
      <c r="I408" s="61">
        <v>3</v>
      </c>
      <c r="J408" s="63">
        <v>75000</v>
      </c>
      <c r="K408" s="46">
        <f t="shared" si="72"/>
        <v>3</v>
      </c>
      <c r="L408" s="47">
        <f t="shared" si="72"/>
        <v>75000</v>
      </c>
      <c r="M408" s="64">
        <v>0</v>
      </c>
      <c r="N408" s="65">
        <v>0</v>
      </c>
      <c r="O408" s="64">
        <v>0</v>
      </c>
      <c r="P408" s="65">
        <v>0</v>
      </c>
      <c r="Q408" s="66">
        <v>0</v>
      </c>
      <c r="R408" s="67">
        <v>0</v>
      </c>
      <c r="S408" s="66">
        <v>0</v>
      </c>
      <c r="T408" s="67">
        <v>0</v>
      </c>
      <c r="U408" s="46">
        <f t="shared" si="73"/>
        <v>0</v>
      </c>
      <c r="V408" s="52">
        <f t="shared" si="73"/>
        <v>0</v>
      </c>
      <c r="W408" s="53">
        <f t="shared" si="74"/>
        <v>0</v>
      </c>
      <c r="X408" s="54">
        <f t="shared" si="75"/>
        <v>0</v>
      </c>
      <c r="Y408" s="55">
        <f t="shared" si="76"/>
        <v>0</v>
      </c>
      <c r="Z408" s="56"/>
    </row>
    <row r="409" spans="1:26" s="2" customFormat="1" ht="137.25" customHeight="1" x14ac:dyDescent="0.25">
      <c r="A409" s="57">
        <v>4</v>
      </c>
      <c r="B409" s="58" t="s">
        <v>22</v>
      </c>
      <c r="C409" s="110"/>
      <c r="D409" s="112"/>
      <c r="E409" s="59">
        <v>4</v>
      </c>
      <c r="F409" s="60">
        <v>195205.07</v>
      </c>
      <c r="G409" s="61">
        <v>4</v>
      </c>
      <c r="H409" s="62">
        <v>191243.93</v>
      </c>
      <c r="I409" s="61">
        <v>0</v>
      </c>
      <c r="J409" s="63">
        <v>0</v>
      </c>
      <c r="K409" s="46">
        <f t="shared" si="72"/>
        <v>4</v>
      </c>
      <c r="L409" s="47">
        <f t="shared" si="72"/>
        <v>191243.93</v>
      </c>
      <c r="M409" s="64">
        <v>1</v>
      </c>
      <c r="N409" s="65">
        <v>104811.78</v>
      </c>
      <c r="O409" s="64">
        <v>0</v>
      </c>
      <c r="P409" s="65">
        <v>0</v>
      </c>
      <c r="Q409" s="66">
        <v>3</v>
      </c>
      <c r="R409" s="67">
        <v>86432.15</v>
      </c>
      <c r="S409" s="66">
        <v>0</v>
      </c>
      <c r="T409" s="67">
        <v>0</v>
      </c>
      <c r="U409" s="46">
        <f t="shared" si="73"/>
        <v>3</v>
      </c>
      <c r="V409" s="52">
        <f t="shared" si="73"/>
        <v>86432.15</v>
      </c>
      <c r="W409" s="53">
        <f t="shared" si="74"/>
        <v>0.45194715461034501</v>
      </c>
      <c r="X409" s="54">
        <f t="shared" si="75"/>
        <v>0</v>
      </c>
      <c r="Y409" s="55">
        <f t="shared" si="76"/>
        <v>0.45194715461034501</v>
      </c>
      <c r="Z409" s="56"/>
    </row>
    <row r="410" spans="1:26" s="2" customFormat="1" ht="171.75" customHeight="1" x14ac:dyDescent="0.25">
      <c r="A410" s="57">
        <v>5</v>
      </c>
      <c r="B410" s="58" t="s">
        <v>21</v>
      </c>
      <c r="C410" s="110"/>
      <c r="D410" s="112"/>
      <c r="E410" s="59"/>
      <c r="F410" s="60"/>
      <c r="G410" s="61"/>
      <c r="H410" s="62"/>
      <c r="I410" s="61"/>
      <c r="J410" s="63"/>
      <c r="K410" s="46">
        <f t="shared" si="72"/>
        <v>0</v>
      </c>
      <c r="L410" s="47">
        <f t="shared" si="72"/>
        <v>0</v>
      </c>
      <c r="M410" s="64"/>
      <c r="N410" s="65"/>
      <c r="O410" s="64"/>
      <c r="P410" s="65"/>
      <c r="Q410" s="66"/>
      <c r="R410" s="67"/>
      <c r="S410" s="66"/>
      <c r="T410" s="67"/>
      <c r="U410" s="46">
        <f t="shared" si="73"/>
        <v>0</v>
      </c>
      <c r="V410" s="52">
        <f t="shared" si="73"/>
        <v>0</v>
      </c>
      <c r="W410" s="53">
        <f t="shared" si="74"/>
        <v>0</v>
      </c>
      <c r="X410" s="54">
        <f t="shared" si="75"/>
        <v>0</v>
      </c>
      <c r="Y410" s="55">
        <f t="shared" si="76"/>
        <v>0</v>
      </c>
      <c r="Z410" s="56"/>
    </row>
    <row r="411" spans="1:26" s="2" customFormat="1" ht="116.25" customHeight="1" x14ac:dyDescent="0.25">
      <c r="A411" s="57">
        <v>6</v>
      </c>
      <c r="B411" s="58" t="s">
        <v>23</v>
      </c>
      <c r="C411" s="110"/>
      <c r="D411" s="112"/>
      <c r="E411" s="59">
        <v>15</v>
      </c>
      <c r="F411" s="60">
        <v>679107.63</v>
      </c>
      <c r="G411" s="61">
        <v>10</v>
      </c>
      <c r="H411" s="62">
        <v>376299.7</v>
      </c>
      <c r="I411" s="61">
        <v>7</v>
      </c>
      <c r="J411" s="63">
        <v>99092</v>
      </c>
      <c r="K411" s="46">
        <f t="shared" si="72"/>
        <v>17</v>
      </c>
      <c r="L411" s="47">
        <f t="shared" si="72"/>
        <v>475391.7</v>
      </c>
      <c r="M411" s="64">
        <v>7</v>
      </c>
      <c r="N411" s="65">
        <v>256767.81</v>
      </c>
      <c r="O411" s="64">
        <v>0</v>
      </c>
      <c r="P411" s="65">
        <v>0</v>
      </c>
      <c r="Q411" s="66">
        <v>3</v>
      </c>
      <c r="R411" s="67">
        <v>119531.89</v>
      </c>
      <c r="S411" s="66">
        <v>4</v>
      </c>
      <c r="T411" s="67">
        <v>46859.5</v>
      </c>
      <c r="U411" s="46">
        <f t="shared" si="73"/>
        <v>7</v>
      </c>
      <c r="V411" s="52">
        <f t="shared" si="73"/>
        <v>166391.39000000001</v>
      </c>
      <c r="W411" s="53">
        <f t="shared" si="74"/>
        <v>0.31765077144627007</v>
      </c>
      <c r="X411" s="54">
        <f t="shared" si="75"/>
        <v>0.47288883058168169</v>
      </c>
      <c r="Y411" s="55">
        <f t="shared" si="76"/>
        <v>0.35000903465500138</v>
      </c>
      <c r="Z411" s="56"/>
    </row>
    <row r="412" spans="1:26" s="2" customFormat="1" ht="65.25" customHeight="1" x14ac:dyDescent="0.25">
      <c r="A412" s="57">
        <v>7</v>
      </c>
      <c r="B412" s="58" t="s">
        <v>30</v>
      </c>
      <c r="C412" s="110"/>
      <c r="D412" s="112"/>
      <c r="E412" s="59"/>
      <c r="F412" s="60"/>
      <c r="G412" s="61"/>
      <c r="H412" s="62"/>
      <c r="I412" s="61"/>
      <c r="J412" s="63"/>
      <c r="K412" s="46">
        <f t="shared" si="72"/>
        <v>0</v>
      </c>
      <c r="L412" s="47">
        <f t="shared" si="72"/>
        <v>0</v>
      </c>
      <c r="M412" s="64"/>
      <c r="N412" s="65"/>
      <c r="O412" s="64"/>
      <c r="P412" s="65"/>
      <c r="Q412" s="66"/>
      <c r="R412" s="67"/>
      <c r="S412" s="66"/>
      <c r="T412" s="67"/>
      <c r="U412" s="46">
        <f t="shared" si="73"/>
        <v>0</v>
      </c>
      <c r="V412" s="52">
        <f t="shared" si="73"/>
        <v>0</v>
      </c>
      <c r="W412" s="53">
        <f t="shared" si="74"/>
        <v>0</v>
      </c>
      <c r="X412" s="54">
        <f t="shared" si="75"/>
        <v>0</v>
      </c>
      <c r="Y412" s="55">
        <f t="shared" si="76"/>
        <v>0</v>
      </c>
      <c r="Z412" s="56"/>
    </row>
    <row r="413" spans="1:26" s="2" customFormat="1" ht="59.25" customHeight="1" x14ac:dyDescent="0.25">
      <c r="A413" s="57">
        <v>8</v>
      </c>
      <c r="B413" s="58" t="s">
        <v>46</v>
      </c>
      <c r="C413" s="110"/>
      <c r="D413" s="112"/>
      <c r="E413" s="59"/>
      <c r="F413" s="60"/>
      <c r="G413" s="61"/>
      <c r="H413" s="62"/>
      <c r="I413" s="61">
        <v>8</v>
      </c>
      <c r="J413" s="63">
        <v>192123.15</v>
      </c>
      <c r="K413" s="46">
        <f t="shared" si="72"/>
        <v>8</v>
      </c>
      <c r="L413" s="47">
        <f t="shared" si="72"/>
        <v>192123.15</v>
      </c>
      <c r="M413" s="64"/>
      <c r="N413" s="65"/>
      <c r="O413" s="64">
        <v>0</v>
      </c>
      <c r="P413" s="65">
        <v>0</v>
      </c>
      <c r="Q413" s="66"/>
      <c r="R413" s="67"/>
      <c r="S413" s="66">
        <v>4</v>
      </c>
      <c r="T413" s="67">
        <v>42192.15</v>
      </c>
      <c r="U413" s="46">
        <f t="shared" si="73"/>
        <v>4</v>
      </c>
      <c r="V413" s="52">
        <f t="shared" si="73"/>
        <v>42192.15</v>
      </c>
      <c r="W413" s="53">
        <f t="shared" si="74"/>
        <v>0</v>
      </c>
      <c r="X413" s="54">
        <f t="shared" si="75"/>
        <v>0.21960992207342012</v>
      </c>
      <c r="Y413" s="55">
        <f t="shared" si="76"/>
        <v>0.21960992207342012</v>
      </c>
      <c r="Z413" s="56"/>
    </row>
    <row r="414" spans="1:26" s="2" customFormat="1" ht="71.25" customHeight="1" x14ac:dyDescent="0.25">
      <c r="A414" s="57">
        <v>9</v>
      </c>
      <c r="B414" s="58" t="s">
        <v>24</v>
      </c>
      <c r="C414" s="110"/>
      <c r="D414" s="112"/>
      <c r="E414" s="59">
        <v>2</v>
      </c>
      <c r="F414" s="60">
        <v>61390</v>
      </c>
      <c r="G414" s="61">
        <v>2</v>
      </c>
      <c r="H414" s="62">
        <v>61390</v>
      </c>
      <c r="I414" s="61">
        <v>3</v>
      </c>
      <c r="J414" s="63">
        <v>55905</v>
      </c>
      <c r="K414" s="46">
        <f t="shared" si="72"/>
        <v>5</v>
      </c>
      <c r="L414" s="47">
        <f t="shared" si="72"/>
        <v>117295</v>
      </c>
      <c r="M414" s="64">
        <v>2</v>
      </c>
      <c r="N414" s="65">
        <v>61390</v>
      </c>
      <c r="O414" s="64">
        <v>0</v>
      </c>
      <c r="P414" s="65">
        <v>0</v>
      </c>
      <c r="Q414" s="66">
        <v>0</v>
      </c>
      <c r="R414" s="67">
        <v>0</v>
      </c>
      <c r="S414" s="66">
        <v>2</v>
      </c>
      <c r="T414" s="67">
        <v>40905</v>
      </c>
      <c r="U414" s="46">
        <f t="shared" si="73"/>
        <v>2</v>
      </c>
      <c r="V414" s="52">
        <f t="shared" si="73"/>
        <v>40905</v>
      </c>
      <c r="W414" s="53">
        <f t="shared" si="74"/>
        <v>0</v>
      </c>
      <c r="X414" s="54">
        <f t="shared" si="75"/>
        <v>0.73168768446471688</v>
      </c>
      <c r="Y414" s="55">
        <f t="shared" si="76"/>
        <v>0.34873609275757705</v>
      </c>
      <c r="Z414" s="56"/>
    </row>
    <row r="415" spans="1:26" s="2" customFormat="1" ht="92.25" customHeight="1" x14ac:dyDescent="0.25">
      <c r="A415" s="57">
        <v>10</v>
      </c>
      <c r="B415" s="58" t="s">
        <v>25</v>
      </c>
      <c r="C415" s="110"/>
      <c r="D415" s="112"/>
      <c r="E415" s="59">
        <v>1</v>
      </c>
      <c r="F415" s="60">
        <v>318030.90000000002</v>
      </c>
      <c r="G415" s="61">
        <v>0</v>
      </c>
      <c r="H415" s="62">
        <v>0</v>
      </c>
      <c r="I415" s="61">
        <v>1</v>
      </c>
      <c r="J415" s="63">
        <v>17199.990000000002</v>
      </c>
      <c r="K415" s="46">
        <f t="shared" si="72"/>
        <v>1</v>
      </c>
      <c r="L415" s="47">
        <f t="shared" si="72"/>
        <v>17199.990000000002</v>
      </c>
      <c r="M415" s="64">
        <v>0</v>
      </c>
      <c r="N415" s="65">
        <v>0</v>
      </c>
      <c r="O415" s="64">
        <v>0</v>
      </c>
      <c r="P415" s="65">
        <v>0</v>
      </c>
      <c r="Q415" s="66">
        <v>0</v>
      </c>
      <c r="R415" s="67">
        <v>0</v>
      </c>
      <c r="S415" s="66">
        <v>1</v>
      </c>
      <c r="T415" s="67">
        <v>17199.990000000002</v>
      </c>
      <c r="U415" s="46">
        <f t="shared" si="73"/>
        <v>1</v>
      </c>
      <c r="V415" s="52">
        <f t="shared" si="73"/>
        <v>17199.990000000002</v>
      </c>
      <c r="W415" s="53">
        <f t="shared" si="74"/>
        <v>0</v>
      </c>
      <c r="X415" s="54">
        <f t="shared" si="75"/>
        <v>1</v>
      </c>
      <c r="Y415" s="55">
        <f t="shared" si="76"/>
        <v>1</v>
      </c>
      <c r="Z415" s="56"/>
    </row>
    <row r="416" spans="1:26" s="2" customFormat="1" ht="153.75" customHeight="1" x14ac:dyDescent="0.25">
      <c r="A416" s="57">
        <v>11</v>
      </c>
      <c r="B416" s="58" t="s">
        <v>26</v>
      </c>
      <c r="C416" s="110"/>
      <c r="D416" s="112"/>
      <c r="E416" s="59">
        <v>1</v>
      </c>
      <c r="F416" s="60">
        <v>14500</v>
      </c>
      <c r="G416" s="61">
        <v>0</v>
      </c>
      <c r="H416" s="62">
        <v>0</v>
      </c>
      <c r="I416" s="61">
        <v>0</v>
      </c>
      <c r="J416" s="63">
        <v>0</v>
      </c>
      <c r="K416" s="46">
        <f t="shared" si="72"/>
        <v>0</v>
      </c>
      <c r="L416" s="47">
        <f t="shared" si="72"/>
        <v>0</v>
      </c>
      <c r="M416" s="64">
        <v>0</v>
      </c>
      <c r="N416" s="65">
        <v>0</v>
      </c>
      <c r="O416" s="64">
        <v>0</v>
      </c>
      <c r="P416" s="65">
        <v>0</v>
      </c>
      <c r="Q416" s="66">
        <v>0</v>
      </c>
      <c r="R416" s="67">
        <v>0</v>
      </c>
      <c r="S416" s="66">
        <v>0</v>
      </c>
      <c r="T416" s="67">
        <v>0</v>
      </c>
      <c r="U416" s="46">
        <f t="shared" si="73"/>
        <v>0</v>
      </c>
      <c r="V416" s="52">
        <f t="shared" si="73"/>
        <v>0</v>
      </c>
      <c r="W416" s="53">
        <f t="shared" si="74"/>
        <v>0</v>
      </c>
      <c r="X416" s="54">
        <f t="shared" si="75"/>
        <v>0</v>
      </c>
      <c r="Y416" s="55">
        <f t="shared" si="76"/>
        <v>0</v>
      </c>
      <c r="Z416" s="56"/>
    </row>
    <row r="417" spans="1:26" s="2" customFormat="1" ht="87" customHeight="1" x14ac:dyDescent="0.25">
      <c r="A417" s="57">
        <v>12</v>
      </c>
      <c r="B417" s="58" t="s">
        <v>29</v>
      </c>
      <c r="C417" s="110"/>
      <c r="D417" s="112"/>
      <c r="E417" s="59">
        <v>0</v>
      </c>
      <c r="F417" s="60">
        <v>0</v>
      </c>
      <c r="G417" s="61">
        <v>0</v>
      </c>
      <c r="H417" s="62">
        <v>0</v>
      </c>
      <c r="I417" s="61">
        <v>2</v>
      </c>
      <c r="J417" s="63">
        <v>81900</v>
      </c>
      <c r="K417" s="46">
        <f t="shared" si="72"/>
        <v>2</v>
      </c>
      <c r="L417" s="47">
        <f t="shared" si="72"/>
        <v>81900</v>
      </c>
      <c r="M417" s="64">
        <v>0</v>
      </c>
      <c r="N417" s="65">
        <v>0</v>
      </c>
      <c r="O417" s="64">
        <v>0</v>
      </c>
      <c r="P417" s="65">
        <v>0</v>
      </c>
      <c r="Q417" s="66">
        <v>0</v>
      </c>
      <c r="R417" s="67">
        <v>0</v>
      </c>
      <c r="S417" s="66">
        <v>1</v>
      </c>
      <c r="T417" s="67">
        <v>26900</v>
      </c>
      <c r="U417" s="46">
        <f t="shared" si="73"/>
        <v>1</v>
      </c>
      <c r="V417" s="52">
        <f t="shared" si="73"/>
        <v>26900</v>
      </c>
      <c r="W417" s="53">
        <f t="shared" si="74"/>
        <v>0</v>
      </c>
      <c r="X417" s="54">
        <f t="shared" si="75"/>
        <v>0.32844932844932845</v>
      </c>
      <c r="Y417" s="55">
        <f t="shared" si="76"/>
        <v>0.32844932844932845</v>
      </c>
      <c r="Z417" s="56"/>
    </row>
    <row r="418" spans="1:26" s="2" customFormat="1" ht="62.25" customHeight="1" thickBot="1" x14ac:dyDescent="0.3">
      <c r="A418" s="68">
        <v>13</v>
      </c>
      <c r="B418" s="69" t="s">
        <v>27</v>
      </c>
      <c r="C418" s="111"/>
      <c r="D418" s="113"/>
      <c r="E418" s="70">
        <v>3</v>
      </c>
      <c r="F418" s="71">
        <v>33481.78</v>
      </c>
      <c r="G418" s="72">
        <v>3</v>
      </c>
      <c r="H418" s="73">
        <v>33481.78</v>
      </c>
      <c r="I418" s="72">
        <v>0</v>
      </c>
      <c r="J418" s="74">
        <v>0</v>
      </c>
      <c r="K418" s="75">
        <f t="shared" si="72"/>
        <v>3</v>
      </c>
      <c r="L418" s="76">
        <f t="shared" si="72"/>
        <v>33481.78</v>
      </c>
      <c r="M418" s="77">
        <v>1</v>
      </c>
      <c r="N418" s="78">
        <v>8579.9500000000007</v>
      </c>
      <c r="O418" s="77">
        <v>0</v>
      </c>
      <c r="P418" s="78">
        <v>0</v>
      </c>
      <c r="Q418" s="79">
        <v>2</v>
      </c>
      <c r="R418" s="80">
        <v>24901.83</v>
      </c>
      <c r="S418" s="79">
        <v>0</v>
      </c>
      <c r="T418" s="80">
        <v>0</v>
      </c>
      <c r="U418" s="46">
        <f t="shared" si="73"/>
        <v>2</v>
      </c>
      <c r="V418" s="52">
        <f t="shared" si="73"/>
        <v>24901.83</v>
      </c>
      <c r="W418" s="53">
        <f t="shared" si="74"/>
        <v>0.74374271618772969</v>
      </c>
      <c r="X418" s="54">
        <f t="shared" si="75"/>
        <v>0</v>
      </c>
      <c r="Y418" s="55">
        <f t="shared" si="76"/>
        <v>0.74374271618772969</v>
      </c>
      <c r="Z418" s="56"/>
    </row>
    <row r="419" spans="1:26" s="2" customFormat="1" ht="29.25" customHeight="1" thickBot="1" x14ac:dyDescent="0.3">
      <c r="A419" s="114" t="s">
        <v>47</v>
      </c>
      <c r="B419" s="115"/>
      <c r="C419" s="81">
        <f>C406</f>
        <v>1183635.55</v>
      </c>
      <c r="D419" s="81">
        <f>D406</f>
        <v>778713.04</v>
      </c>
      <c r="E419" s="82">
        <f>SUM(E406:E418)</f>
        <v>26</v>
      </c>
      <c r="F419" s="83">
        <f>SUM(F406:F418)</f>
        <v>1301715.3800000001</v>
      </c>
      <c r="G419" s="82">
        <f>SUM(G406:G418)</f>
        <v>19</v>
      </c>
      <c r="H419" s="83">
        <f>SUM(H406:H418)</f>
        <v>662415.41</v>
      </c>
      <c r="I419" s="82">
        <f t="shared" ref="I419:V419" si="77">SUM(I406:I418)</f>
        <v>24</v>
      </c>
      <c r="J419" s="83">
        <f t="shared" si="77"/>
        <v>521220.14</v>
      </c>
      <c r="K419" s="82">
        <f t="shared" si="77"/>
        <v>43</v>
      </c>
      <c r="L419" s="83">
        <f t="shared" si="77"/>
        <v>1183635.55</v>
      </c>
      <c r="M419" s="82">
        <f t="shared" si="77"/>
        <v>11</v>
      </c>
      <c r="N419" s="84">
        <f t="shared" si="77"/>
        <v>431549.54</v>
      </c>
      <c r="O419" s="85">
        <f t="shared" si="77"/>
        <v>0</v>
      </c>
      <c r="P419" s="86">
        <f t="shared" si="77"/>
        <v>0</v>
      </c>
      <c r="Q419" s="85">
        <f t="shared" si="77"/>
        <v>8</v>
      </c>
      <c r="R419" s="87">
        <f t="shared" si="77"/>
        <v>230865.87</v>
      </c>
      <c r="S419" s="85">
        <f t="shared" si="77"/>
        <v>12</v>
      </c>
      <c r="T419" s="87">
        <f t="shared" si="77"/>
        <v>174056.63999999998</v>
      </c>
      <c r="U419" s="85">
        <f t="shared" si="77"/>
        <v>20</v>
      </c>
      <c r="V419" s="87">
        <f t="shared" si="77"/>
        <v>404922.51</v>
      </c>
      <c r="W419" s="88">
        <f>IFERROR(R419/H419,0)</f>
        <v>0.34852128515548875</v>
      </c>
      <c r="X419" s="89">
        <f t="shared" si="75"/>
        <v>0.33394074143029084</v>
      </c>
      <c r="Y419" s="89">
        <f t="shared" si="76"/>
        <v>0.34210066603694017</v>
      </c>
    </row>
    <row r="420" spans="1:26" s="2" customFormat="1" ht="29.25" customHeight="1" thickBot="1" x14ac:dyDescent="0.45">
      <c r="A420" s="90"/>
      <c r="B420" s="90"/>
      <c r="C420" s="91"/>
      <c r="D420" s="91"/>
      <c r="E420" s="92"/>
      <c r="F420" s="91"/>
      <c r="G420" s="92"/>
      <c r="H420" s="93"/>
      <c r="I420" s="94"/>
      <c r="J420" s="93"/>
      <c r="K420" s="95"/>
      <c r="L420" s="93"/>
      <c r="M420" s="94"/>
      <c r="N420" s="93"/>
      <c r="O420" s="94"/>
      <c r="P420" s="93"/>
      <c r="Q420" s="94"/>
      <c r="R420" s="93"/>
      <c r="S420" s="94"/>
      <c r="T420" s="96" t="s">
        <v>48</v>
      </c>
      <c r="U420" s="97">
        <v>4.25</v>
      </c>
      <c r="V420" s="98">
        <f>V419/U420</f>
        <v>95275.884705882359</v>
      </c>
      <c r="W420" s="99"/>
      <c r="X420" s="99"/>
      <c r="Y420" s="100"/>
    </row>
    <row r="421" spans="1:26" s="2" customFormat="1" ht="15.75" thickTop="1" x14ac:dyDescent="0.25">
      <c r="A421" s="116" t="s">
        <v>49</v>
      </c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8"/>
      <c r="P421" s="106"/>
      <c r="U421" s="7"/>
    </row>
    <row r="422" spans="1:26" s="2" customFormat="1" ht="18.75" x14ac:dyDescent="0.3">
      <c r="A422" s="119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1"/>
      <c r="P422" s="106"/>
      <c r="T422" s="101"/>
      <c r="U422" s="7"/>
    </row>
    <row r="423" spans="1:26" s="2" customFormat="1" ht="15.75" x14ac:dyDescent="0.25">
      <c r="A423" s="119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1"/>
      <c r="P423" s="106"/>
      <c r="S423" s="102"/>
      <c r="T423" s="103"/>
      <c r="U423" s="7"/>
    </row>
    <row r="424" spans="1:26" s="2" customFormat="1" ht="15.75" x14ac:dyDescent="0.25">
      <c r="A424" s="119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1"/>
      <c r="P424" s="106"/>
      <c r="S424" s="102"/>
      <c r="T424" s="104"/>
      <c r="U424" s="7"/>
    </row>
    <row r="425" spans="1:26" s="2" customFormat="1" ht="15.75" x14ac:dyDescent="0.25">
      <c r="A425" s="119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1"/>
      <c r="P425" s="106"/>
      <c r="S425" s="102"/>
      <c r="T425" s="104"/>
      <c r="U425" s="7"/>
    </row>
    <row r="426" spans="1:26" s="2" customFormat="1" ht="15.75" x14ac:dyDescent="0.25">
      <c r="A426" s="119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1"/>
      <c r="P426" s="106"/>
      <c r="S426" s="102"/>
      <c r="T426" s="104"/>
      <c r="U426" s="7"/>
    </row>
    <row r="427" spans="1:26" s="2" customFormat="1" ht="15.75" x14ac:dyDescent="0.25">
      <c r="A427" s="119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1"/>
      <c r="P427" s="106"/>
      <c r="S427" s="102"/>
      <c r="T427" s="105"/>
      <c r="U427" s="7"/>
    </row>
    <row r="428" spans="1:26" s="2" customFormat="1" x14ac:dyDescent="0.25">
      <c r="A428" s="119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1"/>
      <c r="P428" s="106"/>
      <c r="U428" s="7"/>
    </row>
    <row r="429" spans="1:26" s="2" customFormat="1" ht="15.75" thickBot="1" x14ac:dyDescent="0.3">
      <c r="A429" s="122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4"/>
      <c r="P429" s="106"/>
      <c r="U429" s="7"/>
    </row>
    <row r="430" spans="1:26" s="2" customFormat="1" ht="15.75" thickTop="1" x14ac:dyDescent="0.25">
      <c r="E430" s="1"/>
      <c r="F430" s="1"/>
      <c r="K430" s="7"/>
      <c r="U430" s="7"/>
    </row>
    <row r="433" spans="1:38" s="2" customFormat="1" ht="26.25" x14ac:dyDescent="0.4">
      <c r="A433" s="12"/>
      <c r="B433" s="13" t="s">
        <v>62</v>
      </c>
      <c r="C433" s="14"/>
      <c r="D433" s="14"/>
      <c r="E433" s="15"/>
      <c r="F433" s="16"/>
      <c r="G433" s="14"/>
      <c r="H433" s="17"/>
      <c r="I433" s="18"/>
      <c r="J433" s="17"/>
      <c r="K433" s="18"/>
      <c r="L433" s="17"/>
      <c r="M433" s="18"/>
      <c r="N433" s="17"/>
      <c r="O433" s="14"/>
      <c r="P433" s="17"/>
      <c r="Q433" s="14"/>
      <c r="R433" s="17"/>
      <c r="S433" s="18"/>
      <c r="T433" s="17"/>
      <c r="U433" s="14"/>
      <c r="V433" s="17"/>
      <c r="W433" s="17"/>
      <c r="X433" s="18"/>
      <c r="Y433" s="17"/>
      <c r="Z433" s="17"/>
      <c r="AA433" s="18"/>
      <c r="AB433" s="14"/>
      <c r="AC433" s="14"/>
      <c r="AD433" s="14"/>
      <c r="AE433" s="14"/>
      <c r="AF433" s="14"/>
      <c r="AG433" s="18"/>
      <c r="AH433" s="14"/>
      <c r="AI433" s="14"/>
      <c r="AJ433" s="14"/>
      <c r="AK433" s="14"/>
      <c r="AL433" s="14"/>
    </row>
    <row r="434" spans="1:38" ht="15.75" thickBot="1" x14ac:dyDescent="0.3"/>
    <row r="435" spans="1:38" s="2" customFormat="1" ht="52.5" customHeight="1" thickBot="1" x14ac:dyDescent="0.3">
      <c r="A435" s="125" t="s">
        <v>3</v>
      </c>
      <c r="B435" s="126"/>
      <c r="C435" s="129" t="s">
        <v>32</v>
      </c>
      <c r="D435" s="130"/>
      <c r="E435" s="131" t="s">
        <v>0</v>
      </c>
      <c r="F435" s="132"/>
      <c r="G435" s="133" t="s">
        <v>1</v>
      </c>
      <c r="H435" s="133"/>
      <c r="I435" s="133"/>
      <c r="J435" s="133"/>
      <c r="K435" s="133"/>
      <c r="L435" s="134"/>
      <c r="M435" s="135" t="s">
        <v>33</v>
      </c>
      <c r="N435" s="136"/>
      <c r="O435" s="136"/>
      <c r="P435" s="137"/>
      <c r="Q435" s="138" t="s">
        <v>34</v>
      </c>
      <c r="R435" s="139"/>
      <c r="S435" s="139"/>
      <c r="T435" s="139"/>
      <c r="U435" s="139"/>
      <c r="V435" s="140"/>
      <c r="W435" s="141" t="s">
        <v>35</v>
      </c>
      <c r="X435" s="142"/>
      <c r="Y435" s="143"/>
    </row>
    <row r="436" spans="1:38" s="2" customFormat="1" ht="52.5" customHeight="1" thickBot="1" x14ac:dyDescent="0.3">
      <c r="A436" s="127"/>
      <c r="B436" s="128"/>
      <c r="C436" s="144" t="s">
        <v>36</v>
      </c>
      <c r="D436" s="146" t="s">
        <v>37</v>
      </c>
      <c r="E436" s="148" t="s">
        <v>4</v>
      </c>
      <c r="F436" s="148" t="s">
        <v>5</v>
      </c>
      <c r="G436" s="150" t="s">
        <v>6</v>
      </c>
      <c r="H436" s="152" t="s">
        <v>7</v>
      </c>
      <c r="I436" s="152" t="s">
        <v>8</v>
      </c>
      <c r="J436" s="159" t="s">
        <v>9</v>
      </c>
      <c r="K436" s="161" t="s">
        <v>2</v>
      </c>
      <c r="L436" s="162"/>
      <c r="M436" s="163" t="s">
        <v>38</v>
      </c>
      <c r="N436" s="164"/>
      <c r="O436" s="163" t="s">
        <v>39</v>
      </c>
      <c r="P436" s="164"/>
      <c r="Q436" s="165" t="s">
        <v>40</v>
      </c>
      <c r="R436" s="166"/>
      <c r="S436" s="139" t="s">
        <v>41</v>
      </c>
      <c r="T436" s="140"/>
      <c r="U436" s="138" t="s">
        <v>2</v>
      </c>
      <c r="V436" s="140"/>
      <c r="W436" s="154" t="s">
        <v>42</v>
      </c>
      <c r="X436" s="156" t="s">
        <v>43</v>
      </c>
      <c r="Y436" s="143" t="s">
        <v>44</v>
      </c>
    </row>
    <row r="437" spans="1:38" s="2" customFormat="1" ht="139.5" customHeight="1" thickBot="1" x14ac:dyDescent="0.3">
      <c r="A437" s="127"/>
      <c r="B437" s="128"/>
      <c r="C437" s="145"/>
      <c r="D437" s="147"/>
      <c r="E437" s="149"/>
      <c r="F437" s="149"/>
      <c r="G437" s="151"/>
      <c r="H437" s="153"/>
      <c r="I437" s="153"/>
      <c r="J437" s="160"/>
      <c r="K437" s="19" t="s">
        <v>10</v>
      </c>
      <c r="L437" s="20" t="s">
        <v>11</v>
      </c>
      <c r="M437" s="21" t="s">
        <v>12</v>
      </c>
      <c r="N437" s="22" t="s">
        <v>13</v>
      </c>
      <c r="O437" s="21" t="s">
        <v>14</v>
      </c>
      <c r="P437" s="22" t="s">
        <v>15</v>
      </c>
      <c r="Q437" s="23" t="s">
        <v>6</v>
      </c>
      <c r="R437" s="24" t="s">
        <v>7</v>
      </c>
      <c r="S437" s="25" t="s">
        <v>16</v>
      </c>
      <c r="T437" s="26" t="s">
        <v>17</v>
      </c>
      <c r="U437" s="27" t="s">
        <v>18</v>
      </c>
      <c r="V437" s="28" t="s">
        <v>19</v>
      </c>
      <c r="W437" s="155"/>
      <c r="X437" s="157"/>
      <c r="Y437" s="158"/>
    </row>
    <row r="438" spans="1:38" s="2" customFormat="1" ht="38.25" customHeight="1" thickBot="1" x14ac:dyDescent="0.3">
      <c r="A438" s="108">
        <v>1</v>
      </c>
      <c r="B438" s="109"/>
      <c r="C438" s="29">
        <v>2</v>
      </c>
      <c r="D438" s="30">
        <v>3</v>
      </c>
      <c r="E438" s="31">
        <v>4</v>
      </c>
      <c r="F438" s="32">
        <v>5</v>
      </c>
      <c r="G438" s="33">
        <v>6</v>
      </c>
      <c r="H438" s="34">
        <v>7</v>
      </c>
      <c r="I438" s="34">
        <v>8</v>
      </c>
      <c r="J438" s="34">
        <v>9</v>
      </c>
      <c r="K438" s="34">
        <v>10</v>
      </c>
      <c r="L438" s="34">
        <v>11</v>
      </c>
      <c r="M438" s="35">
        <v>12</v>
      </c>
      <c r="N438" s="35">
        <v>13</v>
      </c>
      <c r="O438" s="35">
        <v>14</v>
      </c>
      <c r="P438" s="35">
        <v>15</v>
      </c>
      <c r="Q438" s="36">
        <v>16</v>
      </c>
      <c r="R438" s="36">
        <v>17</v>
      </c>
      <c r="S438" s="36">
        <v>18</v>
      </c>
      <c r="T438" s="36">
        <v>19</v>
      </c>
      <c r="U438" s="36">
        <v>20</v>
      </c>
      <c r="V438" s="36">
        <v>21</v>
      </c>
      <c r="W438" s="37">
        <v>22</v>
      </c>
      <c r="X438" s="37">
        <v>23</v>
      </c>
      <c r="Y438" s="38">
        <v>24</v>
      </c>
    </row>
    <row r="439" spans="1:38" s="2" customFormat="1" ht="108.75" customHeight="1" x14ac:dyDescent="0.25">
      <c r="A439" s="39">
        <v>1</v>
      </c>
      <c r="B439" s="40" t="s">
        <v>45</v>
      </c>
      <c r="C439" s="110">
        <f>L452</f>
        <v>1871952.54</v>
      </c>
      <c r="D439" s="112">
        <f>C439-V452</f>
        <v>1543514.02</v>
      </c>
      <c r="E439" s="41"/>
      <c r="F439" s="42"/>
      <c r="G439" s="43"/>
      <c r="H439" s="44"/>
      <c r="I439" s="43"/>
      <c r="J439" s="45"/>
      <c r="K439" s="46">
        <f>G439+I439</f>
        <v>0</v>
      </c>
      <c r="L439" s="47">
        <f>H439+J439</f>
        <v>0</v>
      </c>
      <c r="M439" s="48"/>
      <c r="N439" s="49"/>
      <c r="O439" s="48"/>
      <c r="P439" s="49"/>
      <c r="Q439" s="50"/>
      <c r="R439" s="51"/>
      <c r="S439" s="50"/>
      <c r="T439" s="51"/>
      <c r="U439" s="46">
        <f>Q439+S439</f>
        <v>0</v>
      </c>
      <c r="V439" s="52">
        <f>R439+T439</f>
        <v>0</v>
      </c>
      <c r="W439" s="53">
        <f>IFERROR(R439/H439,0)</f>
        <v>0</v>
      </c>
      <c r="X439" s="54">
        <f>IFERROR((T439+P439)/J439,0)</f>
        <v>0</v>
      </c>
      <c r="Y439" s="55">
        <f>IFERROR((V439+P439)/L439,0)</f>
        <v>0</v>
      </c>
      <c r="Z439" s="56"/>
    </row>
    <row r="440" spans="1:38" s="2" customFormat="1" ht="87" customHeight="1" x14ac:dyDescent="0.25">
      <c r="A440" s="57">
        <v>2</v>
      </c>
      <c r="B440" s="58" t="s">
        <v>20</v>
      </c>
      <c r="C440" s="110"/>
      <c r="D440" s="112"/>
      <c r="E440" s="59"/>
      <c r="F440" s="60"/>
      <c r="G440" s="61"/>
      <c r="H440" s="62"/>
      <c r="I440" s="61"/>
      <c r="J440" s="63"/>
      <c r="K440" s="46">
        <f t="shared" ref="K440:L451" si="78">G440+I440</f>
        <v>0</v>
      </c>
      <c r="L440" s="47">
        <f t="shared" si="78"/>
        <v>0</v>
      </c>
      <c r="M440" s="64"/>
      <c r="N440" s="65"/>
      <c r="O440" s="64"/>
      <c r="P440" s="65"/>
      <c r="Q440" s="66"/>
      <c r="R440" s="67"/>
      <c r="S440" s="66"/>
      <c r="T440" s="67"/>
      <c r="U440" s="46">
        <f t="shared" ref="U440:V451" si="79">Q440+S440</f>
        <v>0</v>
      </c>
      <c r="V440" s="52">
        <f>R440+T440</f>
        <v>0</v>
      </c>
      <c r="W440" s="53">
        <f t="shared" ref="W440:W451" si="80">IFERROR(R440/H440,0)</f>
        <v>0</v>
      </c>
      <c r="X440" s="54">
        <f t="shared" ref="X440:X452" si="81">IFERROR((T440+P440)/J440,0)</f>
        <v>0</v>
      </c>
      <c r="Y440" s="55">
        <f t="shared" ref="Y440:Y452" si="82">IFERROR((V440+P440)/L440,0)</f>
        <v>0</v>
      </c>
      <c r="Z440" s="56"/>
    </row>
    <row r="441" spans="1:38" s="2" customFormat="1" ht="85.5" customHeight="1" x14ac:dyDescent="0.25">
      <c r="A441" s="57">
        <v>3</v>
      </c>
      <c r="B441" s="58" t="s">
        <v>28</v>
      </c>
      <c r="C441" s="110"/>
      <c r="D441" s="112"/>
      <c r="E441" s="59">
        <v>1</v>
      </c>
      <c r="F441" s="60">
        <v>8341</v>
      </c>
      <c r="G441" s="61">
        <v>1</v>
      </c>
      <c r="H441" s="62">
        <v>8341</v>
      </c>
      <c r="I441" s="61">
        <v>3</v>
      </c>
      <c r="J441" s="63">
        <v>90000</v>
      </c>
      <c r="K441" s="46">
        <f t="shared" si="78"/>
        <v>4</v>
      </c>
      <c r="L441" s="47">
        <f t="shared" si="78"/>
        <v>98341</v>
      </c>
      <c r="M441" s="64">
        <v>1</v>
      </c>
      <c r="N441" s="65">
        <v>8341</v>
      </c>
      <c r="O441" s="64">
        <v>0</v>
      </c>
      <c r="P441" s="65">
        <v>0</v>
      </c>
      <c r="Q441" s="66">
        <v>0</v>
      </c>
      <c r="R441" s="67">
        <v>0</v>
      </c>
      <c r="S441" s="66">
        <v>1</v>
      </c>
      <c r="T441" s="67">
        <v>25085</v>
      </c>
      <c r="U441" s="46">
        <f t="shared" si="79"/>
        <v>1</v>
      </c>
      <c r="V441" s="52">
        <f t="shared" si="79"/>
        <v>25085</v>
      </c>
      <c r="W441" s="53">
        <f t="shared" si="80"/>
        <v>0</v>
      </c>
      <c r="X441" s="54">
        <f t="shared" si="81"/>
        <v>0.2787222222222222</v>
      </c>
      <c r="Y441" s="55">
        <f t="shared" si="82"/>
        <v>0.25508180718113505</v>
      </c>
      <c r="Z441" s="56"/>
    </row>
    <row r="442" spans="1:38" s="2" customFormat="1" ht="137.25" customHeight="1" x14ac:dyDescent="0.25">
      <c r="A442" s="57">
        <v>4</v>
      </c>
      <c r="B442" s="58" t="s">
        <v>22</v>
      </c>
      <c r="C442" s="110"/>
      <c r="D442" s="112"/>
      <c r="E442" s="59">
        <v>4</v>
      </c>
      <c r="F442" s="60">
        <v>183463.75</v>
      </c>
      <c r="G442" s="61">
        <v>4</v>
      </c>
      <c r="H442" s="62">
        <v>183463.75</v>
      </c>
      <c r="I442" s="61">
        <v>1</v>
      </c>
      <c r="J442" s="63">
        <v>50000</v>
      </c>
      <c r="K442" s="46">
        <f t="shared" si="78"/>
        <v>5</v>
      </c>
      <c r="L442" s="47">
        <f t="shared" si="78"/>
        <v>233463.75</v>
      </c>
      <c r="M442" s="64">
        <v>3</v>
      </c>
      <c r="N442" s="65">
        <v>151630.31</v>
      </c>
      <c r="O442" s="64">
        <v>0</v>
      </c>
      <c r="P442" s="65">
        <v>0</v>
      </c>
      <c r="Q442" s="66">
        <v>1</v>
      </c>
      <c r="R442" s="67">
        <v>22835.119999999999</v>
      </c>
      <c r="S442" s="66">
        <v>0</v>
      </c>
      <c r="T442" s="67">
        <v>0</v>
      </c>
      <c r="U442" s="46">
        <f t="shared" si="79"/>
        <v>1</v>
      </c>
      <c r="V442" s="52">
        <f t="shared" si="79"/>
        <v>22835.119999999999</v>
      </c>
      <c r="W442" s="53">
        <f t="shared" si="80"/>
        <v>0.12446665894488693</v>
      </c>
      <c r="X442" s="54">
        <f t="shared" si="81"/>
        <v>0</v>
      </c>
      <c r="Y442" s="55">
        <f t="shared" si="82"/>
        <v>9.7810131123140104E-2</v>
      </c>
      <c r="Z442" s="56"/>
    </row>
    <row r="443" spans="1:38" s="2" customFormat="1" ht="171.75" customHeight="1" x14ac:dyDescent="0.25">
      <c r="A443" s="57">
        <v>5</v>
      </c>
      <c r="B443" s="58" t="s">
        <v>21</v>
      </c>
      <c r="C443" s="110"/>
      <c r="D443" s="112"/>
      <c r="E443" s="59"/>
      <c r="F443" s="60"/>
      <c r="G443" s="61"/>
      <c r="H443" s="62"/>
      <c r="I443" s="61"/>
      <c r="J443" s="63"/>
      <c r="K443" s="46">
        <f t="shared" si="78"/>
        <v>0</v>
      </c>
      <c r="L443" s="47">
        <f t="shared" si="78"/>
        <v>0</v>
      </c>
      <c r="M443" s="64"/>
      <c r="N443" s="65"/>
      <c r="O443" s="64"/>
      <c r="P443" s="65"/>
      <c r="Q443" s="66"/>
      <c r="R443" s="67"/>
      <c r="S443" s="66"/>
      <c r="T443" s="67"/>
      <c r="U443" s="46">
        <f t="shared" si="79"/>
        <v>0</v>
      </c>
      <c r="V443" s="52">
        <f t="shared" si="79"/>
        <v>0</v>
      </c>
      <c r="W443" s="53">
        <f t="shared" si="80"/>
        <v>0</v>
      </c>
      <c r="X443" s="54">
        <f t="shared" si="81"/>
        <v>0</v>
      </c>
      <c r="Y443" s="55">
        <f t="shared" si="82"/>
        <v>0</v>
      </c>
      <c r="Z443" s="56"/>
    </row>
    <row r="444" spans="1:38" s="2" customFormat="1" ht="116.25" customHeight="1" x14ac:dyDescent="0.25">
      <c r="A444" s="57">
        <v>6</v>
      </c>
      <c r="B444" s="58" t="s">
        <v>23</v>
      </c>
      <c r="C444" s="110"/>
      <c r="D444" s="112"/>
      <c r="E444" s="59">
        <v>9</v>
      </c>
      <c r="F444" s="60">
        <v>482905.51</v>
      </c>
      <c r="G444" s="61">
        <v>5</v>
      </c>
      <c r="H444" s="62">
        <v>293666.24</v>
      </c>
      <c r="I444" s="61">
        <v>1</v>
      </c>
      <c r="J444" s="63">
        <v>100000</v>
      </c>
      <c r="K444" s="46">
        <f t="shared" si="78"/>
        <v>6</v>
      </c>
      <c r="L444" s="47">
        <f t="shared" si="78"/>
        <v>393666.24</v>
      </c>
      <c r="M444" s="64">
        <v>3</v>
      </c>
      <c r="N444" s="65">
        <v>218897.7</v>
      </c>
      <c r="O444" s="64">
        <v>0</v>
      </c>
      <c r="P444" s="65">
        <v>0</v>
      </c>
      <c r="Q444" s="66">
        <v>2</v>
      </c>
      <c r="R444" s="67">
        <v>60321.56</v>
      </c>
      <c r="S444" s="66">
        <v>0</v>
      </c>
      <c r="T444" s="67">
        <v>0</v>
      </c>
      <c r="U444" s="46">
        <f t="shared" si="79"/>
        <v>2</v>
      </c>
      <c r="V444" s="52">
        <f t="shared" si="79"/>
        <v>60321.56</v>
      </c>
      <c r="W444" s="53">
        <f t="shared" si="80"/>
        <v>0.20540856177407385</v>
      </c>
      <c r="X444" s="54">
        <f t="shared" si="81"/>
        <v>0</v>
      </c>
      <c r="Y444" s="55">
        <f t="shared" si="82"/>
        <v>0.15323020841208024</v>
      </c>
      <c r="Z444" s="56"/>
    </row>
    <row r="445" spans="1:38" s="2" customFormat="1" ht="65.25" customHeight="1" x14ac:dyDescent="0.25">
      <c r="A445" s="57">
        <v>7</v>
      </c>
      <c r="B445" s="58" t="s">
        <v>30</v>
      </c>
      <c r="C445" s="110"/>
      <c r="D445" s="112"/>
      <c r="E445" s="59"/>
      <c r="F445" s="60"/>
      <c r="G445" s="61"/>
      <c r="H445" s="62"/>
      <c r="I445" s="61"/>
      <c r="J445" s="63"/>
      <c r="K445" s="46">
        <f t="shared" si="78"/>
        <v>0</v>
      </c>
      <c r="L445" s="47">
        <f t="shared" si="78"/>
        <v>0</v>
      </c>
      <c r="M445" s="64"/>
      <c r="N445" s="65"/>
      <c r="O445" s="64"/>
      <c r="P445" s="65"/>
      <c r="Q445" s="66"/>
      <c r="R445" s="67"/>
      <c r="S445" s="66"/>
      <c r="T445" s="67"/>
      <c r="U445" s="46">
        <f t="shared" si="79"/>
        <v>0</v>
      </c>
      <c r="V445" s="52">
        <f t="shared" si="79"/>
        <v>0</v>
      </c>
      <c r="W445" s="53">
        <f t="shared" si="80"/>
        <v>0</v>
      </c>
      <c r="X445" s="54">
        <f t="shared" si="81"/>
        <v>0</v>
      </c>
      <c r="Y445" s="55">
        <f t="shared" si="82"/>
        <v>0</v>
      </c>
      <c r="Z445" s="56"/>
    </row>
    <row r="446" spans="1:38" s="2" customFormat="1" ht="59.25" customHeight="1" x14ac:dyDescent="0.25">
      <c r="A446" s="57">
        <v>8</v>
      </c>
      <c r="B446" s="58" t="s">
        <v>46</v>
      </c>
      <c r="C446" s="110"/>
      <c r="D446" s="112"/>
      <c r="E446" s="59"/>
      <c r="F446" s="60"/>
      <c r="G446" s="61"/>
      <c r="H446" s="62"/>
      <c r="I446" s="61">
        <v>16</v>
      </c>
      <c r="J446" s="63">
        <v>202350.73</v>
      </c>
      <c r="K446" s="46">
        <f t="shared" si="78"/>
        <v>16</v>
      </c>
      <c r="L446" s="47">
        <f t="shared" si="78"/>
        <v>202350.73</v>
      </c>
      <c r="M446" s="64"/>
      <c r="N446" s="65"/>
      <c r="O446" s="64">
        <v>0</v>
      </c>
      <c r="P446" s="65">
        <v>0</v>
      </c>
      <c r="Q446" s="66"/>
      <c r="R446" s="67"/>
      <c r="S446" s="66">
        <v>10</v>
      </c>
      <c r="T446" s="67">
        <v>50097.919999999998</v>
      </c>
      <c r="U446" s="46">
        <f t="shared" si="79"/>
        <v>10</v>
      </c>
      <c r="V446" s="52">
        <f t="shared" si="79"/>
        <v>50097.919999999998</v>
      </c>
      <c r="W446" s="53">
        <f t="shared" si="80"/>
        <v>0</v>
      </c>
      <c r="X446" s="54">
        <f t="shared" si="81"/>
        <v>0.24757963561584381</v>
      </c>
      <c r="Y446" s="55">
        <f t="shared" si="82"/>
        <v>0.24757963561584381</v>
      </c>
      <c r="Z446" s="56"/>
    </row>
    <row r="447" spans="1:38" s="2" customFormat="1" ht="71.25" customHeight="1" x14ac:dyDescent="0.25">
      <c r="A447" s="57">
        <v>9</v>
      </c>
      <c r="B447" s="58" t="s">
        <v>24</v>
      </c>
      <c r="C447" s="110"/>
      <c r="D447" s="112"/>
      <c r="E447" s="59">
        <v>6</v>
      </c>
      <c r="F447" s="60">
        <v>695532.58</v>
      </c>
      <c r="G447" s="61">
        <v>3</v>
      </c>
      <c r="H447" s="62">
        <v>221697.11</v>
      </c>
      <c r="I447" s="61">
        <v>0</v>
      </c>
      <c r="J447" s="63">
        <v>0</v>
      </c>
      <c r="K447" s="46">
        <f t="shared" si="78"/>
        <v>3</v>
      </c>
      <c r="L447" s="47">
        <f t="shared" si="78"/>
        <v>221697.11</v>
      </c>
      <c r="M447" s="64">
        <v>3</v>
      </c>
      <c r="N447" s="65">
        <v>221697.11</v>
      </c>
      <c r="O447" s="64">
        <v>0</v>
      </c>
      <c r="P447" s="65">
        <v>0</v>
      </c>
      <c r="Q447" s="66">
        <v>0</v>
      </c>
      <c r="R447" s="67">
        <v>0</v>
      </c>
      <c r="S447" s="66">
        <v>0</v>
      </c>
      <c r="T447" s="67">
        <v>0</v>
      </c>
      <c r="U447" s="46">
        <f t="shared" si="79"/>
        <v>0</v>
      </c>
      <c r="V447" s="52">
        <f t="shared" si="79"/>
        <v>0</v>
      </c>
      <c r="W447" s="53">
        <f t="shared" si="80"/>
        <v>0</v>
      </c>
      <c r="X447" s="54">
        <f t="shared" si="81"/>
        <v>0</v>
      </c>
      <c r="Y447" s="55">
        <f t="shared" si="82"/>
        <v>0</v>
      </c>
      <c r="Z447" s="56"/>
    </row>
    <row r="448" spans="1:38" s="2" customFormat="1" ht="92.25" customHeight="1" x14ac:dyDescent="0.25">
      <c r="A448" s="57">
        <v>10</v>
      </c>
      <c r="B448" s="58" t="s">
        <v>25</v>
      </c>
      <c r="C448" s="110"/>
      <c r="D448" s="112"/>
      <c r="E448" s="59">
        <v>2</v>
      </c>
      <c r="F448" s="60">
        <v>86499.91</v>
      </c>
      <c r="G448" s="61">
        <v>1</v>
      </c>
      <c r="H448" s="62">
        <v>50000</v>
      </c>
      <c r="I448" s="61">
        <v>3</v>
      </c>
      <c r="J448" s="63">
        <v>95000</v>
      </c>
      <c r="K448" s="46">
        <f t="shared" si="78"/>
        <v>4</v>
      </c>
      <c r="L448" s="47">
        <f t="shared" si="78"/>
        <v>145000</v>
      </c>
      <c r="M448" s="64">
        <v>1</v>
      </c>
      <c r="N448" s="65">
        <v>50000</v>
      </c>
      <c r="O448" s="64">
        <v>0</v>
      </c>
      <c r="P448" s="65">
        <v>0</v>
      </c>
      <c r="Q448" s="66">
        <v>0</v>
      </c>
      <c r="R448" s="67">
        <v>0</v>
      </c>
      <c r="S448" s="66">
        <v>1</v>
      </c>
      <c r="T448" s="67">
        <v>24271.39</v>
      </c>
      <c r="U448" s="46">
        <f t="shared" si="79"/>
        <v>1</v>
      </c>
      <c r="V448" s="52">
        <f t="shared" si="79"/>
        <v>24271.39</v>
      </c>
      <c r="W448" s="53">
        <f t="shared" si="80"/>
        <v>0</v>
      </c>
      <c r="X448" s="54">
        <f t="shared" si="81"/>
        <v>0.25548831578947367</v>
      </c>
      <c r="Y448" s="55">
        <f t="shared" si="82"/>
        <v>0.16738889655172412</v>
      </c>
      <c r="Z448" s="56"/>
    </row>
    <row r="449" spans="1:26" s="2" customFormat="1" ht="153.75" customHeight="1" x14ac:dyDescent="0.25">
      <c r="A449" s="57">
        <v>11</v>
      </c>
      <c r="B449" s="58" t="s">
        <v>26</v>
      </c>
      <c r="C449" s="110"/>
      <c r="D449" s="112"/>
      <c r="E449" s="59">
        <v>6</v>
      </c>
      <c r="F449" s="60">
        <v>163465.53</v>
      </c>
      <c r="G449" s="61">
        <v>3</v>
      </c>
      <c r="H449" s="62">
        <v>54808.69</v>
      </c>
      <c r="I449" s="61">
        <v>2</v>
      </c>
      <c r="J449" s="63">
        <v>70000</v>
      </c>
      <c r="K449" s="46">
        <f t="shared" si="78"/>
        <v>5</v>
      </c>
      <c r="L449" s="47">
        <f t="shared" si="78"/>
        <v>124808.69</v>
      </c>
      <c r="M449" s="64">
        <v>3</v>
      </c>
      <c r="N449" s="65">
        <v>54808.69</v>
      </c>
      <c r="O449" s="64">
        <v>0</v>
      </c>
      <c r="P449" s="65">
        <v>0</v>
      </c>
      <c r="Q449" s="66">
        <v>0</v>
      </c>
      <c r="R449" s="67">
        <v>0</v>
      </c>
      <c r="S449" s="66">
        <v>1</v>
      </c>
      <c r="T449" s="67">
        <v>20000</v>
      </c>
      <c r="U449" s="46">
        <f t="shared" si="79"/>
        <v>1</v>
      </c>
      <c r="V449" s="52">
        <f t="shared" si="79"/>
        <v>20000</v>
      </c>
      <c r="W449" s="53">
        <f t="shared" si="80"/>
        <v>0</v>
      </c>
      <c r="X449" s="54">
        <f t="shared" si="81"/>
        <v>0.2857142857142857</v>
      </c>
      <c r="Y449" s="55">
        <f t="shared" si="82"/>
        <v>0.1602452521535159</v>
      </c>
      <c r="Z449" s="56"/>
    </row>
    <row r="450" spans="1:26" s="2" customFormat="1" ht="87" customHeight="1" x14ac:dyDescent="0.25">
      <c r="A450" s="57">
        <v>12</v>
      </c>
      <c r="B450" s="58" t="s">
        <v>29</v>
      </c>
      <c r="C450" s="110"/>
      <c r="D450" s="112"/>
      <c r="E450" s="59"/>
      <c r="F450" s="60"/>
      <c r="G450" s="61"/>
      <c r="H450" s="62"/>
      <c r="I450" s="61"/>
      <c r="J450" s="63"/>
      <c r="K450" s="46">
        <f t="shared" si="78"/>
        <v>0</v>
      </c>
      <c r="L450" s="47">
        <f t="shared" si="78"/>
        <v>0</v>
      </c>
      <c r="M450" s="64"/>
      <c r="N450" s="65"/>
      <c r="O450" s="64"/>
      <c r="P450" s="65"/>
      <c r="Q450" s="66"/>
      <c r="R450" s="67"/>
      <c r="S450" s="66"/>
      <c r="T450" s="67"/>
      <c r="U450" s="46">
        <f t="shared" si="79"/>
        <v>0</v>
      </c>
      <c r="V450" s="52">
        <f t="shared" si="79"/>
        <v>0</v>
      </c>
      <c r="W450" s="53">
        <f t="shared" si="80"/>
        <v>0</v>
      </c>
      <c r="X450" s="54">
        <f t="shared" si="81"/>
        <v>0</v>
      </c>
      <c r="Y450" s="55">
        <f t="shared" si="82"/>
        <v>0</v>
      </c>
      <c r="Z450" s="56"/>
    </row>
    <row r="451" spans="1:26" s="2" customFormat="1" ht="62.25" customHeight="1" thickBot="1" x14ac:dyDescent="0.3">
      <c r="A451" s="68">
        <v>13</v>
      </c>
      <c r="B451" s="69" t="s">
        <v>27</v>
      </c>
      <c r="C451" s="111"/>
      <c r="D451" s="113"/>
      <c r="E451" s="70">
        <v>11</v>
      </c>
      <c r="F451" s="71">
        <v>275005.02</v>
      </c>
      <c r="G451" s="72">
        <v>8</v>
      </c>
      <c r="H451" s="73">
        <v>222355.02</v>
      </c>
      <c r="I451" s="72">
        <v>5</v>
      </c>
      <c r="J451" s="74">
        <v>230270</v>
      </c>
      <c r="K451" s="75">
        <f t="shared" si="78"/>
        <v>13</v>
      </c>
      <c r="L451" s="76">
        <f t="shared" si="78"/>
        <v>452625.02</v>
      </c>
      <c r="M451" s="77">
        <v>6</v>
      </c>
      <c r="N451" s="78">
        <v>170600.53</v>
      </c>
      <c r="O451" s="77">
        <v>0</v>
      </c>
      <c r="P451" s="78">
        <v>0</v>
      </c>
      <c r="Q451" s="79">
        <v>2</v>
      </c>
      <c r="R451" s="80">
        <v>47597.83</v>
      </c>
      <c r="S451" s="79">
        <v>2</v>
      </c>
      <c r="T451" s="80">
        <v>78229.7</v>
      </c>
      <c r="U451" s="46">
        <f t="shared" si="79"/>
        <v>4</v>
      </c>
      <c r="V451" s="52">
        <f t="shared" si="79"/>
        <v>125827.53</v>
      </c>
      <c r="W451" s="53">
        <f t="shared" si="80"/>
        <v>0.2140623135020743</v>
      </c>
      <c r="X451" s="54">
        <f t="shared" si="81"/>
        <v>0.33973031658487862</v>
      </c>
      <c r="Y451" s="55">
        <f t="shared" si="82"/>
        <v>0.27799508299386544</v>
      </c>
      <c r="Z451" s="56"/>
    </row>
    <row r="452" spans="1:26" s="2" customFormat="1" ht="29.25" customHeight="1" thickBot="1" x14ac:dyDescent="0.3">
      <c r="A452" s="114" t="s">
        <v>47</v>
      </c>
      <c r="B452" s="115"/>
      <c r="C452" s="81">
        <f>C439</f>
        <v>1871952.54</v>
      </c>
      <c r="D452" s="81">
        <f>D439</f>
        <v>1543514.02</v>
      </c>
      <c r="E452" s="82">
        <f>SUM(E439:E451)</f>
        <v>39</v>
      </c>
      <c r="F452" s="83">
        <f>SUM(F439:F451)</f>
        <v>1895213.2999999998</v>
      </c>
      <c r="G452" s="82">
        <f>SUM(G439:G451)</f>
        <v>25</v>
      </c>
      <c r="H452" s="83">
        <f>SUM(H439:H451)</f>
        <v>1034331.81</v>
      </c>
      <c r="I452" s="82">
        <f t="shared" ref="I452:V452" si="83">SUM(I439:I451)</f>
        <v>31</v>
      </c>
      <c r="J452" s="83">
        <f t="shared" si="83"/>
        <v>837620.73</v>
      </c>
      <c r="K452" s="82">
        <f t="shared" si="83"/>
        <v>56</v>
      </c>
      <c r="L452" s="83">
        <f t="shared" si="83"/>
        <v>1871952.54</v>
      </c>
      <c r="M452" s="82">
        <f t="shared" si="83"/>
        <v>20</v>
      </c>
      <c r="N452" s="84">
        <f t="shared" si="83"/>
        <v>875975.34000000008</v>
      </c>
      <c r="O452" s="85">
        <f t="shared" si="83"/>
        <v>0</v>
      </c>
      <c r="P452" s="86">
        <f t="shared" si="83"/>
        <v>0</v>
      </c>
      <c r="Q452" s="85">
        <f t="shared" si="83"/>
        <v>5</v>
      </c>
      <c r="R452" s="87">
        <f t="shared" si="83"/>
        <v>130754.51</v>
      </c>
      <c r="S452" s="85">
        <f t="shared" si="83"/>
        <v>15</v>
      </c>
      <c r="T452" s="87">
        <f t="shared" si="83"/>
        <v>197684.01</v>
      </c>
      <c r="U452" s="85">
        <f t="shared" si="83"/>
        <v>20</v>
      </c>
      <c r="V452" s="87">
        <f t="shared" si="83"/>
        <v>328438.52</v>
      </c>
      <c r="W452" s="88">
        <f>IFERROR(R452/H452,0)</f>
        <v>0.12641447235389577</v>
      </c>
      <c r="X452" s="89">
        <f t="shared" si="81"/>
        <v>0.23600658737278388</v>
      </c>
      <c r="Y452" s="89">
        <f t="shared" si="82"/>
        <v>0.17545237551802462</v>
      </c>
    </row>
    <row r="453" spans="1:26" s="2" customFormat="1" ht="29.25" customHeight="1" thickBot="1" x14ac:dyDescent="0.45">
      <c r="A453" s="90"/>
      <c r="B453" s="90"/>
      <c r="C453" s="91"/>
      <c r="D453" s="91"/>
      <c r="E453" s="92"/>
      <c r="F453" s="91"/>
      <c r="G453" s="92"/>
      <c r="H453" s="93"/>
      <c r="I453" s="94"/>
      <c r="J453" s="93"/>
      <c r="K453" s="95"/>
      <c r="L453" s="93"/>
      <c r="M453" s="94"/>
      <c r="N453" s="93"/>
      <c r="O453" s="94"/>
      <c r="P453" s="93"/>
      <c r="Q453" s="94"/>
      <c r="R453" s="93"/>
      <c r="S453" s="94"/>
      <c r="T453" s="96" t="s">
        <v>48</v>
      </c>
      <c r="U453" s="97">
        <v>4.25</v>
      </c>
      <c r="V453" s="98">
        <f>V452/U453</f>
        <v>77279.651764705894</v>
      </c>
      <c r="W453" s="99"/>
      <c r="X453" s="99"/>
      <c r="Y453" s="100"/>
    </row>
    <row r="454" spans="1:26" s="2" customFormat="1" ht="15.75" thickTop="1" x14ac:dyDescent="0.25">
      <c r="A454" s="116" t="s">
        <v>49</v>
      </c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8"/>
      <c r="P454" s="106"/>
      <c r="U454" s="7"/>
    </row>
    <row r="455" spans="1:26" s="2" customFormat="1" ht="18.75" x14ac:dyDescent="0.3">
      <c r="A455" s="119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1"/>
      <c r="P455" s="106"/>
      <c r="T455" s="101"/>
      <c r="U455" s="7"/>
    </row>
    <row r="456" spans="1:26" s="2" customFormat="1" ht="15.75" x14ac:dyDescent="0.25">
      <c r="A456" s="119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1"/>
      <c r="P456" s="106"/>
      <c r="S456" s="102"/>
      <c r="T456" s="103"/>
      <c r="U456" s="7"/>
    </row>
    <row r="457" spans="1:26" s="2" customFormat="1" ht="15.75" x14ac:dyDescent="0.25">
      <c r="A457" s="119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1"/>
      <c r="P457" s="106"/>
      <c r="S457" s="102"/>
      <c r="T457" s="104"/>
      <c r="U457" s="7"/>
    </row>
    <row r="458" spans="1:26" s="2" customFormat="1" ht="15.75" x14ac:dyDescent="0.25">
      <c r="A458" s="119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1"/>
      <c r="P458" s="106"/>
      <c r="S458" s="102"/>
      <c r="T458" s="104"/>
      <c r="U458" s="7"/>
    </row>
    <row r="459" spans="1:26" s="2" customFormat="1" ht="15.75" x14ac:dyDescent="0.25">
      <c r="A459" s="119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1"/>
      <c r="P459" s="106"/>
      <c r="S459" s="102"/>
      <c r="T459" s="104"/>
      <c r="U459" s="7"/>
    </row>
    <row r="460" spans="1:26" s="2" customFormat="1" ht="15.75" x14ac:dyDescent="0.25">
      <c r="A460" s="119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1"/>
      <c r="P460" s="106"/>
      <c r="S460" s="102"/>
      <c r="T460" s="105"/>
      <c r="U460" s="7"/>
    </row>
    <row r="461" spans="1:26" s="2" customFormat="1" x14ac:dyDescent="0.25">
      <c r="A461" s="119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1"/>
      <c r="P461" s="106"/>
      <c r="U461" s="7"/>
    </row>
    <row r="462" spans="1:26" s="2" customFormat="1" ht="15.75" thickBot="1" x14ac:dyDescent="0.3">
      <c r="A462" s="122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4"/>
      <c r="P462" s="106"/>
      <c r="U462" s="7"/>
    </row>
    <row r="463" spans="1:26" s="2" customFormat="1" ht="15.75" thickTop="1" x14ac:dyDescent="0.25">
      <c r="E463" s="1"/>
      <c r="F463" s="1"/>
      <c r="K463" s="7"/>
      <c r="U463" s="7"/>
    </row>
    <row r="466" spans="1:38" s="2" customFormat="1" ht="26.25" x14ac:dyDescent="0.4">
      <c r="A466" s="12"/>
      <c r="B466" s="13" t="s">
        <v>63</v>
      </c>
      <c r="C466" s="14"/>
      <c r="D466" s="14"/>
      <c r="E466" s="15"/>
      <c r="F466" s="16"/>
      <c r="G466" s="14"/>
      <c r="H466" s="17"/>
      <c r="I466" s="18"/>
      <c r="J466" s="17"/>
      <c r="K466" s="18"/>
      <c r="L466" s="17"/>
      <c r="M466" s="18"/>
      <c r="N466" s="17"/>
      <c r="O466" s="14"/>
      <c r="P466" s="17"/>
      <c r="Q466" s="14"/>
      <c r="R466" s="17"/>
      <c r="S466" s="18"/>
      <c r="T466" s="17"/>
      <c r="U466" s="14"/>
      <c r="V466" s="17"/>
      <c r="W466" s="17"/>
      <c r="X466" s="18"/>
      <c r="Y466" s="17"/>
      <c r="Z466" s="17"/>
      <c r="AA466" s="18"/>
      <c r="AB466" s="14"/>
      <c r="AC466" s="14"/>
      <c r="AD466" s="14"/>
      <c r="AE466" s="14"/>
      <c r="AF466" s="14"/>
      <c r="AG466" s="18"/>
      <c r="AH466" s="14"/>
      <c r="AI466" s="14"/>
      <c r="AJ466" s="14"/>
      <c r="AK466" s="14"/>
      <c r="AL466" s="14"/>
    </row>
    <row r="467" spans="1:38" ht="15.75" thickBot="1" x14ac:dyDescent="0.3"/>
    <row r="468" spans="1:38" s="2" customFormat="1" ht="52.5" customHeight="1" thickBot="1" x14ac:dyDescent="0.3">
      <c r="A468" s="125" t="s">
        <v>3</v>
      </c>
      <c r="B468" s="126"/>
      <c r="C468" s="129" t="s">
        <v>32</v>
      </c>
      <c r="D468" s="130"/>
      <c r="E468" s="131" t="s">
        <v>0</v>
      </c>
      <c r="F468" s="132"/>
      <c r="G468" s="133" t="s">
        <v>1</v>
      </c>
      <c r="H468" s="133"/>
      <c r="I468" s="133"/>
      <c r="J468" s="133"/>
      <c r="K468" s="133"/>
      <c r="L468" s="134"/>
      <c r="M468" s="135" t="s">
        <v>33</v>
      </c>
      <c r="N468" s="136"/>
      <c r="O468" s="136"/>
      <c r="P468" s="137"/>
      <c r="Q468" s="138" t="s">
        <v>34</v>
      </c>
      <c r="R468" s="139"/>
      <c r="S468" s="139"/>
      <c r="T468" s="139"/>
      <c r="U468" s="139"/>
      <c r="V468" s="140"/>
      <c r="W468" s="141" t="s">
        <v>35</v>
      </c>
      <c r="X468" s="142"/>
      <c r="Y468" s="143"/>
    </row>
    <row r="469" spans="1:38" s="2" customFormat="1" ht="52.5" customHeight="1" thickBot="1" x14ac:dyDescent="0.3">
      <c r="A469" s="127"/>
      <c r="B469" s="128"/>
      <c r="C469" s="144" t="s">
        <v>36</v>
      </c>
      <c r="D469" s="146" t="s">
        <v>37</v>
      </c>
      <c r="E469" s="148" t="s">
        <v>4</v>
      </c>
      <c r="F469" s="148" t="s">
        <v>5</v>
      </c>
      <c r="G469" s="150" t="s">
        <v>6</v>
      </c>
      <c r="H469" s="152" t="s">
        <v>7</v>
      </c>
      <c r="I469" s="152" t="s">
        <v>8</v>
      </c>
      <c r="J469" s="159" t="s">
        <v>9</v>
      </c>
      <c r="K469" s="161" t="s">
        <v>2</v>
      </c>
      <c r="L469" s="162"/>
      <c r="M469" s="163" t="s">
        <v>38</v>
      </c>
      <c r="N469" s="164"/>
      <c r="O469" s="163" t="s">
        <v>39</v>
      </c>
      <c r="P469" s="164"/>
      <c r="Q469" s="165" t="s">
        <v>40</v>
      </c>
      <c r="R469" s="166"/>
      <c r="S469" s="139" t="s">
        <v>41</v>
      </c>
      <c r="T469" s="140"/>
      <c r="U469" s="138" t="s">
        <v>2</v>
      </c>
      <c r="V469" s="140"/>
      <c r="W469" s="154" t="s">
        <v>42</v>
      </c>
      <c r="X469" s="156" t="s">
        <v>43</v>
      </c>
      <c r="Y469" s="143" t="s">
        <v>44</v>
      </c>
    </row>
    <row r="470" spans="1:38" s="2" customFormat="1" ht="139.5" customHeight="1" thickBot="1" x14ac:dyDescent="0.3">
      <c r="A470" s="127"/>
      <c r="B470" s="128"/>
      <c r="C470" s="145"/>
      <c r="D470" s="147"/>
      <c r="E470" s="149"/>
      <c r="F470" s="149"/>
      <c r="G470" s="151"/>
      <c r="H470" s="153"/>
      <c r="I470" s="153"/>
      <c r="J470" s="160"/>
      <c r="K470" s="19" t="s">
        <v>10</v>
      </c>
      <c r="L470" s="20" t="s">
        <v>11</v>
      </c>
      <c r="M470" s="21" t="s">
        <v>12</v>
      </c>
      <c r="N470" s="22" t="s">
        <v>13</v>
      </c>
      <c r="O470" s="21" t="s">
        <v>14</v>
      </c>
      <c r="P470" s="22" t="s">
        <v>15</v>
      </c>
      <c r="Q470" s="23" t="s">
        <v>6</v>
      </c>
      <c r="R470" s="24" t="s">
        <v>7</v>
      </c>
      <c r="S470" s="25" t="s">
        <v>16</v>
      </c>
      <c r="T470" s="26" t="s">
        <v>17</v>
      </c>
      <c r="U470" s="27" t="s">
        <v>18</v>
      </c>
      <c r="V470" s="28" t="s">
        <v>19</v>
      </c>
      <c r="W470" s="155"/>
      <c r="X470" s="157"/>
      <c r="Y470" s="158"/>
    </row>
    <row r="471" spans="1:38" s="2" customFormat="1" ht="38.25" customHeight="1" thickBot="1" x14ac:dyDescent="0.3">
      <c r="A471" s="108">
        <v>1</v>
      </c>
      <c r="B471" s="109"/>
      <c r="C471" s="29">
        <v>2</v>
      </c>
      <c r="D471" s="30">
        <v>3</v>
      </c>
      <c r="E471" s="31">
        <v>4</v>
      </c>
      <c r="F471" s="32">
        <v>5</v>
      </c>
      <c r="G471" s="33">
        <v>6</v>
      </c>
      <c r="H471" s="34">
        <v>7</v>
      </c>
      <c r="I471" s="34">
        <v>8</v>
      </c>
      <c r="J471" s="34">
        <v>9</v>
      </c>
      <c r="K471" s="34">
        <v>10</v>
      </c>
      <c r="L471" s="34">
        <v>11</v>
      </c>
      <c r="M471" s="35">
        <v>12</v>
      </c>
      <c r="N471" s="35">
        <v>13</v>
      </c>
      <c r="O471" s="35">
        <v>14</v>
      </c>
      <c r="P471" s="35">
        <v>15</v>
      </c>
      <c r="Q471" s="36">
        <v>16</v>
      </c>
      <c r="R471" s="36">
        <v>17</v>
      </c>
      <c r="S471" s="36">
        <v>18</v>
      </c>
      <c r="T471" s="36">
        <v>19</v>
      </c>
      <c r="U471" s="36">
        <v>20</v>
      </c>
      <c r="V471" s="36">
        <v>21</v>
      </c>
      <c r="W471" s="37">
        <v>22</v>
      </c>
      <c r="X471" s="37">
        <v>23</v>
      </c>
      <c r="Y471" s="38">
        <v>24</v>
      </c>
    </row>
    <row r="472" spans="1:38" s="2" customFormat="1" ht="108.75" customHeight="1" x14ac:dyDescent="0.25">
      <c r="A472" s="39">
        <v>1</v>
      </c>
      <c r="B472" s="40" t="s">
        <v>45</v>
      </c>
      <c r="C472" s="110">
        <f>L485</f>
        <v>2033182.96</v>
      </c>
      <c r="D472" s="112">
        <f>C472-V485</f>
        <v>1009530.3399999999</v>
      </c>
      <c r="E472" s="41"/>
      <c r="F472" s="42"/>
      <c r="G472" s="43"/>
      <c r="H472" s="44"/>
      <c r="I472" s="43"/>
      <c r="J472" s="45"/>
      <c r="K472" s="46">
        <f>G472+I472</f>
        <v>0</v>
      </c>
      <c r="L472" s="47">
        <f>H472+J472</f>
        <v>0</v>
      </c>
      <c r="M472" s="48"/>
      <c r="N472" s="49"/>
      <c r="O472" s="48"/>
      <c r="P472" s="49"/>
      <c r="Q472" s="50"/>
      <c r="R472" s="51"/>
      <c r="S472" s="50"/>
      <c r="T472" s="51"/>
      <c r="U472" s="46">
        <f>Q472+S472</f>
        <v>0</v>
      </c>
      <c r="V472" s="52">
        <f>R472+T472</f>
        <v>0</v>
      </c>
      <c r="W472" s="53">
        <f>IFERROR(R472/H472,0)</f>
        <v>0</v>
      </c>
      <c r="X472" s="54">
        <f>IFERROR((T472+P472)/J472,0)</f>
        <v>0</v>
      </c>
      <c r="Y472" s="55">
        <f>IFERROR((V472+P472)/L472,0)</f>
        <v>0</v>
      </c>
      <c r="Z472" s="56"/>
    </row>
    <row r="473" spans="1:38" s="2" customFormat="1" ht="87" customHeight="1" x14ac:dyDescent="0.25">
      <c r="A473" s="57">
        <v>2</v>
      </c>
      <c r="B473" s="58" t="s">
        <v>20</v>
      </c>
      <c r="C473" s="110"/>
      <c r="D473" s="112"/>
      <c r="E473" s="59"/>
      <c r="F473" s="60"/>
      <c r="G473" s="61"/>
      <c r="H473" s="62"/>
      <c r="I473" s="61"/>
      <c r="J473" s="63"/>
      <c r="K473" s="46">
        <f t="shared" ref="K473:L484" si="84">G473+I473</f>
        <v>0</v>
      </c>
      <c r="L473" s="47">
        <f t="shared" si="84"/>
        <v>0</v>
      </c>
      <c r="M473" s="64"/>
      <c r="N473" s="65"/>
      <c r="O473" s="64"/>
      <c r="P473" s="65"/>
      <c r="Q473" s="66"/>
      <c r="R473" s="67"/>
      <c r="S473" s="66"/>
      <c r="T473" s="67"/>
      <c r="U473" s="46">
        <f t="shared" ref="U473:V484" si="85">Q473+S473</f>
        <v>0</v>
      </c>
      <c r="V473" s="52">
        <f>R473+T473</f>
        <v>0</v>
      </c>
      <c r="W473" s="53">
        <f t="shared" ref="W473:W484" si="86">IFERROR(R473/H473,0)</f>
        <v>0</v>
      </c>
      <c r="X473" s="54">
        <f t="shared" ref="X473:X485" si="87">IFERROR((T473+P473)/J473,0)</f>
        <v>0</v>
      </c>
      <c r="Y473" s="55">
        <f t="shared" ref="Y473:Y485" si="88">IFERROR((V473+P473)/L473,0)</f>
        <v>0</v>
      </c>
      <c r="Z473" s="56"/>
    </row>
    <row r="474" spans="1:38" s="2" customFormat="1" ht="85.5" customHeight="1" x14ac:dyDescent="0.25">
      <c r="A474" s="57">
        <v>3</v>
      </c>
      <c r="B474" s="58" t="s">
        <v>28</v>
      </c>
      <c r="C474" s="110"/>
      <c r="D474" s="112"/>
      <c r="E474" s="59">
        <v>1</v>
      </c>
      <c r="F474" s="60">
        <v>8000</v>
      </c>
      <c r="G474" s="61">
        <v>0</v>
      </c>
      <c r="H474" s="62">
        <v>0</v>
      </c>
      <c r="I474" s="61">
        <v>5</v>
      </c>
      <c r="J474" s="63">
        <v>140000</v>
      </c>
      <c r="K474" s="46">
        <f t="shared" si="84"/>
        <v>5</v>
      </c>
      <c r="L474" s="47">
        <f t="shared" si="84"/>
        <v>140000</v>
      </c>
      <c r="M474" s="64">
        <v>0</v>
      </c>
      <c r="N474" s="65">
        <v>0</v>
      </c>
      <c r="O474" s="64">
        <v>2</v>
      </c>
      <c r="P474" s="65">
        <v>19594.64</v>
      </c>
      <c r="Q474" s="66">
        <v>0</v>
      </c>
      <c r="R474" s="67">
        <v>0</v>
      </c>
      <c r="S474" s="66">
        <v>2</v>
      </c>
      <c r="T474" s="67">
        <v>57464.97</v>
      </c>
      <c r="U474" s="46">
        <f t="shared" si="85"/>
        <v>2</v>
      </c>
      <c r="V474" s="52">
        <f t="shared" si="85"/>
        <v>57464.97</v>
      </c>
      <c r="W474" s="53">
        <f t="shared" si="86"/>
        <v>0</v>
      </c>
      <c r="X474" s="54">
        <f t="shared" si="87"/>
        <v>0.55042578571428569</v>
      </c>
      <c r="Y474" s="55">
        <f t="shared" si="88"/>
        <v>0.55042578571428569</v>
      </c>
      <c r="Z474" s="56"/>
    </row>
    <row r="475" spans="1:38" s="2" customFormat="1" ht="137.25" customHeight="1" x14ac:dyDescent="0.25">
      <c r="A475" s="57">
        <v>4</v>
      </c>
      <c r="B475" s="58" t="s">
        <v>22</v>
      </c>
      <c r="C475" s="110"/>
      <c r="D475" s="112"/>
      <c r="E475" s="59">
        <v>7</v>
      </c>
      <c r="F475" s="60">
        <v>119737.66</v>
      </c>
      <c r="G475" s="61">
        <v>6</v>
      </c>
      <c r="H475" s="62">
        <v>101141.79</v>
      </c>
      <c r="I475" s="61">
        <v>4</v>
      </c>
      <c r="J475" s="63">
        <v>130000</v>
      </c>
      <c r="K475" s="46">
        <f t="shared" si="84"/>
        <v>10</v>
      </c>
      <c r="L475" s="47">
        <f t="shared" si="84"/>
        <v>231141.78999999998</v>
      </c>
      <c r="M475" s="64">
        <v>4</v>
      </c>
      <c r="N475" s="65">
        <v>68112.509999999995</v>
      </c>
      <c r="O475" s="64">
        <v>0</v>
      </c>
      <c r="P475" s="65">
        <v>0</v>
      </c>
      <c r="Q475" s="66">
        <v>2</v>
      </c>
      <c r="R475" s="67">
        <v>33029.279999999999</v>
      </c>
      <c r="S475" s="66">
        <v>2</v>
      </c>
      <c r="T475" s="67">
        <v>72816.009999999995</v>
      </c>
      <c r="U475" s="46">
        <f t="shared" si="85"/>
        <v>4</v>
      </c>
      <c r="V475" s="52">
        <f t="shared" si="85"/>
        <v>105845.29</v>
      </c>
      <c r="W475" s="53">
        <f t="shared" si="86"/>
        <v>0.32656412349435382</v>
      </c>
      <c r="X475" s="54">
        <f t="shared" si="87"/>
        <v>0.56012315384615385</v>
      </c>
      <c r="Y475" s="55">
        <f t="shared" si="88"/>
        <v>0.4579236407228654</v>
      </c>
      <c r="Z475" s="56"/>
    </row>
    <row r="476" spans="1:38" s="2" customFormat="1" ht="171.75" customHeight="1" x14ac:dyDescent="0.25">
      <c r="A476" s="57">
        <v>5</v>
      </c>
      <c r="B476" s="58" t="s">
        <v>21</v>
      </c>
      <c r="C476" s="110"/>
      <c r="D476" s="112"/>
      <c r="E476" s="59"/>
      <c r="F476" s="60"/>
      <c r="G476" s="61"/>
      <c r="H476" s="62"/>
      <c r="I476" s="61"/>
      <c r="J476" s="63"/>
      <c r="K476" s="46">
        <f t="shared" si="84"/>
        <v>0</v>
      </c>
      <c r="L476" s="47">
        <f t="shared" si="84"/>
        <v>0</v>
      </c>
      <c r="M476" s="64"/>
      <c r="N476" s="65"/>
      <c r="O476" s="64"/>
      <c r="P476" s="65"/>
      <c r="Q476" s="66"/>
      <c r="R476" s="67"/>
      <c r="S476" s="66"/>
      <c r="T476" s="67"/>
      <c r="U476" s="46">
        <f t="shared" si="85"/>
        <v>0</v>
      </c>
      <c r="V476" s="52">
        <f t="shared" si="85"/>
        <v>0</v>
      </c>
      <c r="W476" s="53">
        <f t="shared" si="86"/>
        <v>0</v>
      </c>
      <c r="X476" s="54">
        <f t="shared" si="87"/>
        <v>0</v>
      </c>
      <c r="Y476" s="55">
        <f t="shared" si="88"/>
        <v>0</v>
      </c>
      <c r="Z476" s="56"/>
    </row>
    <row r="477" spans="1:38" s="2" customFormat="1" ht="116.25" customHeight="1" x14ac:dyDescent="0.25">
      <c r="A477" s="57">
        <v>6</v>
      </c>
      <c r="B477" s="58" t="s">
        <v>23</v>
      </c>
      <c r="C477" s="110"/>
      <c r="D477" s="112"/>
      <c r="E477" s="59">
        <v>27</v>
      </c>
      <c r="F477" s="60">
        <v>869180.5</v>
      </c>
      <c r="G477" s="61">
        <v>19</v>
      </c>
      <c r="H477" s="62">
        <v>556995.82000000007</v>
      </c>
      <c r="I477" s="61">
        <v>6</v>
      </c>
      <c r="J477" s="63">
        <v>195000</v>
      </c>
      <c r="K477" s="46">
        <f t="shared" si="84"/>
        <v>25</v>
      </c>
      <c r="L477" s="47">
        <f t="shared" si="84"/>
        <v>751995.82000000007</v>
      </c>
      <c r="M477" s="64">
        <v>10</v>
      </c>
      <c r="N477" s="65">
        <v>299053</v>
      </c>
      <c r="O477" s="64">
        <v>0</v>
      </c>
      <c r="P477" s="65">
        <v>0</v>
      </c>
      <c r="Q477" s="66">
        <v>9</v>
      </c>
      <c r="R477" s="67">
        <v>257942.82</v>
      </c>
      <c r="S477" s="66">
        <v>3</v>
      </c>
      <c r="T477" s="67">
        <v>86118.26</v>
      </c>
      <c r="U477" s="46">
        <f t="shared" si="85"/>
        <v>12</v>
      </c>
      <c r="V477" s="52">
        <f t="shared" si="85"/>
        <v>344061.08</v>
      </c>
      <c r="W477" s="53">
        <f t="shared" si="86"/>
        <v>0.46309650941366126</v>
      </c>
      <c r="X477" s="54">
        <f t="shared" si="87"/>
        <v>0.44163210256410251</v>
      </c>
      <c r="Y477" s="55">
        <f t="shared" si="88"/>
        <v>0.45753057510346268</v>
      </c>
      <c r="Z477" s="56"/>
    </row>
    <row r="478" spans="1:38" s="2" customFormat="1" ht="65.25" customHeight="1" x14ac:dyDescent="0.25">
      <c r="A478" s="57">
        <v>7</v>
      </c>
      <c r="B478" s="58" t="s">
        <v>30</v>
      </c>
      <c r="C478" s="110"/>
      <c r="D478" s="112"/>
      <c r="E478" s="59"/>
      <c r="F478" s="60"/>
      <c r="G478" s="61"/>
      <c r="H478" s="62"/>
      <c r="I478" s="61"/>
      <c r="J478" s="63"/>
      <c r="K478" s="46">
        <f t="shared" si="84"/>
        <v>0</v>
      </c>
      <c r="L478" s="47">
        <f t="shared" si="84"/>
        <v>0</v>
      </c>
      <c r="M478" s="64"/>
      <c r="N478" s="65"/>
      <c r="O478" s="64"/>
      <c r="P478" s="65"/>
      <c r="Q478" s="66"/>
      <c r="R478" s="67"/>
      <c r="S478" s="66"/>
      <c r="T478" s="67"/>
      <c r="U478" s="46">
        <f t="shared" si="85"/>
        <v>0</v>
      </c>
      <c r="V478" s="52">
        <f t="shared" si="85"/>
        <v>0</v>
      </c>
      <c r="W478" s="53">
        <f t="shared" si="86"/>
        <v>0</v>
      </c>
      <c r="X478" s="54">
        <f t="shared" si="87"/>
        <v>0</v>
      </c>
      <c r="Y478" s="55">
        <f t="shared" si="88"/>
        <v>0</v>
      </c>
      <c r="Z478" s="56"/>
    </row>
    <row r="479" spans="1:38" s="2" customFormat="1" ht="59.25" customHeight="1" x14ac:dyDescent="0.25">
      <c r="A479" s="57">
        <v>8</v>
      </c>
      <c r="B479" s="58" t="s">
        <v>46</v>
      </c>
      <c r="C479" s="110"/>
      <c r="D479" s="112"/>
      <c r="E479" s="59"/>
      <c r="F479" s="60"/>
      <c r="G479" s="61"/>
      <c r="H479" s="62"/>
      <c r="I479" s="61">
        <v>10</v>
      </c>
      <c r="J479" s="63">
        <v>182691</v>
      </c>
      <c r="K479" s="46">
        <f t="shared" si="84"/>
        <v>10</v>
      </c>
      <c r="L479" s="47">
        <f t="shared" si="84"/>
        <v>182691</v>
      </c>
      <c r="M479" s="64"/>
      <c r="N479" s="65"/>
      <c r="O479" s="64">
        <v>2</v>
      </c>
      <c r="P479" s="65">
        <v>11548.4</v>
      </c>
      <c r="Q479" s="66"/>
      <c r="R479" s="67"/>
      <c r="S479" s="66">
        <v>4</v>
      </c>
      <c r="T479" s="67">
        <v>66061.25</v>
      </c>
      <c r="U479" s="46">
        <f t="shared" si="85"/>
        <v>4</v>
      </c>
      <c r="V479" s="52">
        <f t="shared" si="85"/>
        <v>66061.25</v>
      </c>
      <c r="W479" s="53">
        <f t="shared" si="86"/>
        <v>0</v>
      </c>
      <c r="X479" s="54">
        <f t="shared" si="87"/>
        <v>0.4248137565616259</v>
      </c>
      <c r="Y479" s="55">
        <f t="shared" si="88"/>
        <v>0.4248137565616259</v>
      </c>
      <c r="Z479" s="56"/>
    </row>
    <row r="480" spans="1:38" s="2" customFormat="1" ht="71.25" customHeight="1" x14ac:dyDescent="0.25">
      <c r="A480" s="57">
        <v>9</v>
      </c>
      <c r="B480" s="58" t="s">
        <v>24</v>
      </c>
      <c r="C480" s="110"/>
      <c r="D480" s="112"/>
      <c r="E480" s="59">
        <v>5</v>
      </c>
      <c r="F480" s="60">
        <v>110124.04000000001</v>
      </c>
      <c r="G480" s="61">
        <v>5</v>
      </c>
      <c r="H480" s="62">
        <v>104979.79000000001</v>
      </c>
      <c r="I480" s="61">
        <v>2</v>
      </c>
      <c r="J480" s="63">
        <v>145000</v>
      </c>
      <c r="K480" s="46">
        <f t="shared" si="84"/>
        <v>7</v>
      </c>
      <c r="L480" s="47">
        <f t="shared" si="84"/>
        <v>249979.79</v>
      </c>
      <c r="M480" s="64">
        <v>3</v>
      </c>
      <c r="N480" s="65">
        <v>49313.760000000002</v>
      </c>
      <c r="O480" s="64">
        <v>0</v>
      </c>
      <c r="P480" s="65">
        <v>0</v>
      </c>
      <c r="Q480" s="66">
        <v>2</v>
      </c>
      <c r="R480" s="67">
        <v>55666.03</v>
      </c>
      <c r="S480" s="66">
        <v>2</v>
      </c>
      <c r="T480" s="67">
        <v>143340.37</v>
      </c>
      <c r="U480" s="46">
        <f t="shared" si="85"/>
        <v>4</v>
      </c>
      <c r="V480" s="52">
        <f t="shared" si="85"/>
        <v>199006.4</v>
      </c>
      <c r="W480" s="53">
        <f t="shared" si="86"/>
        <v>0.53025472807670881</v>
      </c>
      <c r="X480" s="54">
        <f t="shared" si="87"/>
        <v>0.9885542758620689</v>
      </c>
      <c r="Y480" s="55">
        <f t="shared" si="88"/>
        <v>0.79608995591203591</v>
      </c>
      <c r="Z480" s="56"/>
    </row>
    <row r="481" spans="1:26" s="2" customFormat="1" ht="92.25" customHeight="1" x14ac:dyDescent="0.25">
      <c r="A481" s="57">
        <v>10</v>
      </c>
      <c r="B481" s="58" t="s">
        <v>25</v>
      </c>
      <c r="C481" s="110"/>
      <c r="D481" s="112"/>
      <c r="E481" s="59">
        <v>5</v>
      </c>
      <c r="F481" s="60">
        <v>102990.31</v>
      </c>
      <c r="G481" s="61">
        <v>4</v>
      </c>
      <c r="H481" s="62">
        <v>59125.81</v>
      </c>
      <c r="I481" s="61">
        <v>1</v>
      </c>
      <c r="J481" s="63">
        <v>60000</v>
      </c>
      <c r="K481" s="46">
        <f t="shared" si="84"/>
        <v>5</v>
      </c>
      <c r="L481" s="47">
        <f t="shared" si="84"/>
        <v>119125.81</v>
      </c>
      <c r="M481" s="64">
        <v>2</v>
      </c>
      <c r="N481" s="65">
        <v>24863.63</v>
      </c>
      <c r="O481" s="64">
        <v>0</v>
      </c>
      <c r="P481" s="65">
        <v>0</v>
      </c>
      <c r="Q481" s="66">
        <v>2</v>
      </c>
      <c r="R481" s="67">
        <v>34262.18</v>
      </c>
      <c r="S481" s="66">
        <v>1</v>
      </c>
      <c r="T481" s="67">
        <v>59414.94</v>
      </c>
      <c r="U481" s="46">
        <f t="shared" si="85"/>
        <v>3</v>
      </c>
      <c r="V481" s="52">
        <f t="shared" si="85"/>
        <v>93677.119999999995</v>
      </c>
      <c r="W481" s="53">
        <f t="shared" si="86"/>
        <v>0.57947924941747098</v>
      </c>
      <c r="X481" s="54">
        <f t="shared" si="87"/>
        <v>0.99024900000000005</v>
      </c>
      <c r="Y481" s="55">
        <f t="shared" si="88"/>
        <v>0.78637131617405165</v>
      </c>
      <c r="Z481" s="56"/>
    </row>
    <row r="482" spans="1:26" s="2" customFormat="1" ht="153.75" customHeight="1" x14ac:dyDescent="0.25">
      <c r="A482" s="57">
        <v>11</v>
      </c>
      <c r="B482" s="58" t="s">
        <v>26</v>
      </c>
      <c r="C482" s="110"/>
      <c r="D482" s="112"/>
      <c r="E482" s="59">
        <v>15</v>
      </c>
      <c r="F482" s="60">
        <v>262956.49</v>
      </c>
      <c r="G482" s="61">
        <v>9</v>
      </c>
      <c r="H482" s="62">
        <v>175062.62</v>
      </c>
      <c r="I482" s="61">
        <v>1</v>
      </c>
      <c r="J482" s="63">
        <v>5000</v>
      </c>
      <c r="K482" s="46">
        <f t="shared" si="84"/>
        <v>10</v>
      </c>
      <c r="L482" s="47">
        <f t="shared" si="84"/>
        <v>180062.62</v>
      </c>
      <c r="M482" s="64">
        <v>6</v>
      </c>
      <c r="N482" s="65">
        <v>117967.33</v>
      </c>
      <c r="O482" s="64">
        <v>0</v>
      </c>
      <c r="P482" s="65">
        <v>0</v>
      </c>
      <c r="Q482" s="66">
        <v>3</v>
      </c>
      <c r="R482" s="67">
        <v>57095.29</v>
      </c>
      <c r="S482" s="66">
        <v>1</v>
      </c>
      <c r="T482" s="67">
        <v>2591.66</v>
      </c>
      <c r="U482" s="46">
        <f t="shared" si="85"/>
        <v>4</v>
      </c>
      <c r="V482" s="52">
        <f t="shared" si="85"/>
        <v>59686.95</v>
      </c>
      <c r="W482" s="53">
        <f t="shared" si="86"/>
        <v>0.32614209703933372</v>
      </c>
      <c r="X482" s="54">
        <f t="shared" si="87"/>
        <v>0.51833200000000001</v>
      </c>
      <c r="Y482" s="55">
        <f t="shared" si="88"/>
        <v>0.33147884885824719</v>
      </c>
      <c r="Z482" s="56"/>
    </row>
    <row r="483" spans="1:26" s="2" customFormat="1" ht="87" customHeight="1" x14ac:dyDescent="0.25">
      <c r="A483" s="57">
        <v>12</v>
      </c>
      <c r="B483" s="58" t="s">
        <v>29</v>
      </c>
      <c r="C483" s="110"/>
      <c r="D483" s="112"/>
      <c r="E483" s="59">
        <v>2</v>
      </c>
      <c r="F483" s="60">
        <v>50818.38</v>
      </c>
      <c r="G483" s="61">
        <v>1</v>
      </c>
      <c r="H483" s="62">
        <v>15931.38</v>
      </c>
      <c r="I483" s="61">
        <v>0</v>
      </c>
      <c r="J483" s="63">
        <v>0</v>
      </c>
      <c r="K483" s="46">
        <f t="shared" si="84"/>
        <v>1</v>
      </c>
      <c r="L483" s="47">
        <f t="shared" si="84"/>
        <v>15931.38</v>
      </c>
      <c r="M483" s="64">
        <v>1</v>
      </c>
      <c r="N483" s="65">
        <v>15931.38</v>
      </c>
      <c r="O483" s="64">
        <v>0</v>
      </c>
      <c r="P483" s="65">
        <v>0</v>
      </c>
      <c r="Q483" s="66">
        <v>0</v>
      </c>
      <c r="R483" s="67">
        <v>0</v>
      </c>
      <c r="S483" s="66">
        <v>0</v>
      </c>
      <c r="T483" s="67">
        <v>0</v>
      </c>
      <c r="U483" s="46">
        <f t="shared" si="85"/>
        <v>0</v>
      </c>
      <c r="V483" s="52">
        <f t="shared" si="85"/>
        <v>0</v>
      </c>
      <c r="W483" s="53">
        <f t="shared" si="86"/>
        <v>0</v>
      </c>
      <c r="X483" s="54">
        <f t="shared" si="87"/>
        <v>0</v>
      </c>
      <c r="Y483" s="55">
        <f t="shared" si="88"/>
        <v>0</v>
      </c>
      <c r="Z483" s="56"/>
    </row>
    <row r="484" spans="1:26" s="2" customFormat="1" ht="62.25" customHeight="1" thickBot="1" x14ac:dyDescent="0.3">
      <c r="A484" s="68">
        <v>13</v>
      </c>
      <c r="B484" s="69" t="s">
        <v>27</v>
      </c>
      <c r="C484" s="111"/>
      <c r="D484" s="113"/>
      <c r="E484" s="70">
        <v>15</v>
      </c>
      <c r="F484" s="71">
        <v>231419.96999999997</v>
      </c>
      <c r="G484" s="72">
        <v>8</v>
      </c>
      <c r="H484" s="73">
        <v>122254.75</v>
      </c>
      <c r="I484" s="72">
        <v>1</v>
      </c>
      <c r="J484" s="74">
        <v>40000</v>
      </c>
      <c r="K484" s="75">
        <f t="shared" si="84"/>
        <v>9</v>
      </c>
      <c r="L484" s="76">
        <f t="shared" si="84"/>
        <v>162254.75</v>
      </c>
      <c r="M484" s="77">
        <v>4</v>
      </c>
      <c r="N484" s="78">
        <v>63919.49</v>
      </c>
      <c r="O484" s="77">
        <v>0</v>
      </c>
      <c r="P484" s="78">
        <v>0</v>
      </c>
      <c r="Q484" s="79">
        <v>4</v>
      </c>
      <c r="R484" s="80">
        <v>58335.26</v>
      </c>
      <c r="S484" s="79">
        <v>1</v>
      </c>
      <c r="T484" s="80">
        <v>39514.300000000003</v>
      </c>
      <c r="U484" s="46">
        <f t="shared" si="85"/>
        <v>5</v>
      </c>
      <c r="V484" s="52">
        <f t="shared" si="85"/>
        <v>97849.56</v>
      </c>
      <c r="W484" s="53">
        <f t="shared" si="86"/>
        <v>0.4771615008823788</v>
      </c>
      <c r="X484" s="54">
        <f t="shared" si="87"/>
        <v>0.98785750000000005</v>
      </c>
      <c r="Y484" s="55">
        <f t="shared" si="88"/>
        <v>0.6030612971268946</v>
      </c>
      <c r="Z484" s="56"/>
    </row>
    <row r="485" spans="1:26" s="2" customFormat="1" ht="29.25" customHeight="1" thickBot="1" x14ac:dyDescent="0.3">
      <c r="A485" s="114" t="s">
        <v>47</v>
      </c>
      <c r="B485" s="115"/>
      <c r="C485" s="81">
        <f>C472</f>
        <v>2033182.96</v>
      </c>
      <c r="D485" s="81">
        <f>D472</f>
        <v>1009530.3399999999</v>
      </c>
      <c r="E485" s="82">
        <f>SUM(E472:E484)</f>
        <v>77</v>
      </c>
      <c r="F485" s="83">
        <f>SUM(F472:F484)</f>
        <v>1755227.3499999999</v>
      </c>
      <c r="G485" s="82">
        <f>SUM(G472:G484)</f>
        <v>52</v>
      </c>
      <c r="H485" s="83">
        <f>SUM(H472:H484)</f>
        <v>1135491.9600000002</v>
      </c>
      <c r="I485" s="82">
        <f t="shared" ref="I485:V485" si="89">SUM(I472:I484)</f>
        <v>30</v>
      </c>
      <c r="J485" s="83">
        <f t="shared" si="89"/>
        <v>897691</v>
      </c>
      <c r="K485" s="82">
        <f t="shared" si="89"/>
        <v>82</v>
      </c>
      <c r="L485" s="83">
        <f t="shared" si="89"/>
        <v>2033182.96</v>
      </c>
      <c r="M485" s="82">
        <f t="shared" si="89"/>
        <v>30</v>
      </c>
      <c r="N485" s="84">
        <f t="shared" si="89"/>
        <v>639161.1</v>
      </c>
      <c r="O485" s="85">
        <f t="shared" si="89"/>
        <v>4</v>
      </c>
      <c r="P485" s="86">
        <f t="shared" si="89"/>
        <v>31143.040000000001</v>
      </c>
      <c r="Q485" s="85">
        <f t="shared" si="89"/>
        <v>22</v>
      </c>
      <c r="R485" s="87">
        <f t="shared" si="89"/>
        <v>496330.86</v>
      </c>
      <c r="S485" s="85">
        <f t="shared" si="89"/>
        <v>16</v>
      </c>
      <c r="T485" s="87">
        <f t="shared" si="89"/>
        <v>527321.76</v>
      </c>
      <c r="U485" s="85">
        <f t="shared" si="89"/>
        <v>38</v>
      </c>
      <c r="V485" s="87">
        <f t="shared" si="89"/>
        <v>1023652.6200000001</v>
      </c>
      <c r="W485" s="88">
        <f>IFERROR(R485/H485,0)</f>
        <v>0.43710645031779871</v>
      </c>
      <c r="X485" s="89">
        <f t="shared" si="87"/>
        <v>0.62211250864718493</v>
      </c>
      <c r="Y485" s="89">
        <f t="shared" si="88"/>
        <v>0.51879033060556445</v>
      </c>
    </row>
    <row r="486" spans="1:26" s="2" customFormat="1" ht="29.25" customHeight="1" thickBot="1" x14ac:dyDescent="0.45">
      <c r="A486" s="90"/>
      <c r="B486" s="90"/>
      <c r="C486" s="91"/>
      <c r="D486" s="91"/>
      <c r="E486" s="92"/>
      <c r="F486" s="91"/>
      <c r="G486" s="92"/>
      <c r="H486" s="93"/>
      <c r="I486" s="94"/>
      <c r="J486" s="93"/>
      <c r="K486" s="95"/>
      <c r="L486" s="93"/>
      <c r="M486" s="94"/>
      <c r="N486" s="93"/>
      <c r="O486" s="94"/>
      <c r="P486" s="93"/>
      <c r="Q486" s="94"/>
      <c r="R486" s="93"/>
      <c r="S486" s="94"/>
      <c r="T486" s="96" t="s">
        <v>48</v>
      </c>
      <c r="U486" s="97">
        <v>4.25</v>
      </c>
      <c r="V486" s="98">
        <f>V485/U486</f>
        <v>240859.44000000003</v>
      </c>
      <c r="W486" s="99"/>
      <c r="X486" s="99"/>
      <c r="Y486" s="100"/>
    </row>
    <row r="487" spans="1:26" s="2" customFormat="1" ht="15.75" thickTop="1" x14ac:dyDescent="0.25">
      <c r="A487" s="116" t="s">
        <v>49</v>
      </c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8"/>
      <c r="P487" s="106"/>
      <c r="U487" s="7"/>
    </row>
    <row r="488" spans="1:26" s="2" customFormat="1" ht="18.75" x14ac:dyDescent="0.3">
      <c r="A488" s="119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1"/>
      <c r="P488" s="106"/>
      <c r="T488" s="101"/>
      <c r="U488" s="7"/>
    </row>
    <row r="489" spans="1:26" s="2" customFormat="1" ht="15.75" x14ac:dyDescent="0.25">
      <c r="A489" s="119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1"/>
      <c r="P489" s="106"/>
      <c r="S489" s="102"/>
      <c r="T489" s="103"/>
      <c r="U489" s="7"/>
    </row>
    <row r="490" spans="1:26" s="2" customFormat="1" ht="15.75" x14ac:dyDescent="0.25">
      <c r="A490" s="119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1"/>
      <c r="P490" s="106"/>
      <c r="S490" s="102"/>
      <c r="T490" s="104"/>
      <c r="U490" s="7"/>
    </row>
    <row r="491" spans="1:26" s="2" customFormat="1" ht="15.75" x14ac:dyDescent="0.25">
      <c r="A491" s="119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1"/>
      <c r="P491" s="106"/>
      <c r="S491" s="102"/>
      <c r="T491" s="104"/>
      <c r="U491" s="7"/>
    </row>
    <row r="492" spans="1:26" s="2" customFormat="1" ht="15.75" x14ac:dyDescent="0.25">
      <c r="A492" s="119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1"/>
      <c r="P492" s="106"/>
      <c r="S492" s="102"/>
      <c r="T492" s="104"/>
      <c r="U492" s="7"/>
    </row>
    <row r="493" spans="1:26" s="2" customFormat="1" ht="15.75" x14ac:dyDescent="0.25">
      <c r="A493" s="119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1"/>
      <c r="P493" s="106"/>
      <c r="S493" s="102"/>
      <c r="T493" s="105"/>
      <c r="U493" s="7"/>
    </row>
    <row r="494" spans="1:26" s="2" customFormat="1" x14ac:dyDescent="0.25">
      <c r="A494" s="119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1"/>
      <c r="P494" s="106"/>
      <c r="U494" s="7"/>
    </row>
    <row r="495" spans="1:26" s="2" customFormat="1" ht="15.75" thickBot="1" x14ac:dyDescent="0.3">
      <c r="A495" s="122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4"/>
      <c r="P495" s="106"/>
      <c r="U495" s="7"/>
    </row>
    <row r="496" spans="1:26" s="2" customFormat="1" ht="15.75" thickTop="1" x14ac:dyDescent="0.25">
      <c r="E496" s="1"/>
      <c r="F496" s="1"/>
      <c r="K496" s="7"/>
      <c r="U496" s="7"/>
    </row>
    <row r="499" spans="1:38" s="2" customFormat="1" ht="26.25" x14ac:dyDescent="0.4">
      <c r="A499" s="12"/>
      <c r="B499" s="13" t="s">
        <v>64</v>
      </c>
      <c r="C499" s="14"/>
      <c r="D499" s="14"/>
      <c r="E499" s="15"/>
      <c r="F499" s="16"/>
      <c r="G499" s="14"/>
      <c r="H499" s="17"/>
      <c r="I499" s="18"/>
      <c r="J499" s="17"/>
      <c r="K499" s="18"/>
      <c r="L499" s="17"/>
      <c r="M499" s="18"/>
      <c r="N499" s="17"/>
      <c r="O499" s="14"/>
      <c r="P499" s="17"/>
      <c r="Q499" s="14"/>
      <c r="R499" s="17"/>
      <c r="S499" s="18"/>
      <c r="T499" s="17"/>
      <c r="U499" s="14"/>
      <c r="V499" s="17"/>
      <c r="W499" s="17"/>
      <c r="X499" s="18"/>
      <c r="Y499" s="17"/>
      <c r="Z499" s="17"/>
      <c r="AA499" s="18"/>
      <c r="AB499" s="14"/>
      <c r="AC499" s="14"/>
      <c r="AD499" s="14"/>
      <c r="AE499" s="14"/>
      <c r="AF499" s="14"/>
      <c r="AG499" s="18"/>
      <c r="AH499" s="14"/>
      <c r="AI499" s="14"/>
      <c r="AJ499" s="14"/>
      <c r="AK499" s="14"/>
      <c r="AL499" s="14"/>
    </row>
    <row r="500" spans="1:38" ht="15.75" thickBot="1" x14ac:dyDescent="0.3"/>
    <row r="501" spans="1:38" s="2" customFormat="1" ht="52.5" customHeight="1" thickBot="1" x14ac:dyDescent="0.3">
      <c r="A501" s="125" t="s">
        <v>3</v>
      </c>
      <c r="B501" s="126"/>
      <c r="C501" s="129" t="s">
        <v>32</v>
      </c>
      <c r="D501" s="130"/>
      <c r="E501" s="131" t="s">
        <v>0</v>
      </c>
      <c r="F501" s="132"/>
      <c r="G501" s="133" t="s">
        <v>1</v>
      </c>
      <c r="H501" s="133"/>
      <c r="I501" s="133"/>
      <c r="J501" s="133"/>
      <c r="K501" s="133"/>
      <c r="L501" s="134"/>
      <c r="M501" s="135" t="s">
        <v>33</v>
      </c>
      <c r="N501" s="136"/>
      <c r="O501" s="136"/>
      <c r="P501" s="137"/>
      <c r="Q501" s="138" t="s">
        <v>34</v>
      </c>
      <c r="R501" s="139"/>
      <c r="S501" s="139"/>
      <c r="T501" s="139"/>
      <c r="U501" s="139"/>
      <c r="V501" s="140"/>
      <c r="W501" s="141" t="s">
        <v>35</v>
      </c>
      <c r="X501" s="142"/>
      <c r="Y501" s="143"/>
    </row>
    <row r="502" spans="1:38" s="2" customFormat="1" ht="52.5" customHeight="1" thickBot="1" x14ac:dyDescent="0.3">
      <c r="A502" s="127"/>
      <c r="B502" s="128"/>
      <c r="C502" s="144" t="s">
        <v>36</v>
      </c>
      <c r="D502" s="146" t="s">
        <v>37</v>
      </c>
      <c r="E502" s="148" t="s">
        <v>4</v>
      </c>
      <c r="F502" s="148" t="s">
        <v>5</v>
      </c>
      <c r="G502" s="150" t="s">
        <v>6</v>
      </c>
      <c r="H502" s="152" t="s">
        <v>7</v>
      </c>
      <c r="I502" s="152" t="s">
        <v>8</v>
      </c>
      <c r="J502" s="159" t="s">
        <v>9</v>
      </c>
      <c r="K502" s="161" t="s">
        <v>2</v>
      </c>
      <c r="L502" s="162"/>
      <c r="M502" s="163" t="s">
        <v>38</v>
      </c>
      <c r="N502" s="164"/>
      <c r="O502" s="163" t="s">
        <v>39</v>
      </c>
      <c r="P502" s="164"/>
      <c r="Q502" s="165" t="s">
        <v>40</v>
      </c>
      <c r="R502" s="166"/>
      <c r="S502" s="139" t="s">
        <v>41</v>
      </c>
      <c r="T502" s="140"/>
      <c r="U502" s="138" t="s">
        <v>2</v>
      </c>
      <c r="V502" s="140"/>
      <c r="W502" s="154" t="s">
        <v>42</v>
      </c>
      <c r="X502" s="156" t="s">
        <v>43</v>
      </c>
      <c r="Y502" s="143" t="s">
        <v>44</v>
      </c>
    </row>
    <row r="503" spans="1:38" s="2" customFormat="1" ht="139.5" customHeight="1" thickBot="1" x14ac:dyDescent="0.3">
      <c r="A503" s="127"/>
      <c r="B503" s="128"/>
      <c r="C503" s="145"/>
      <c r="D503" s="147"/>
      <c r="E503" s="149"/>
      <c r="F503" s="149"/>
      <c r="G503" s="151"/>
      <c r="H503" s="153"/>
      <c r="I503" s="153"/>
      <c r="J503" s="160"/>
      <c r="K503" s="19" t="s">
        <v>10</v>
      </c>
      <c r="L503" s="20" t="s">
        <v>11</v>
      </c>
      <c r="M503" s="21" t="s">
        <v>12</v>
      </c>
      <c r="N503" s="22" t="s">
        <v>13</v>
      </c>
      <c r="O503" s="21" t="s">
        <v>14</v>
      </c>
      <c r="P503" s="22" t="s">
        <v>15</v>
      </c>
      <c r="Q503" s="23" t="s">
        <v>6</v>
      </c>
      <c r="R503" s="24" t="s">
        <v>7</v>
      </c>
      <c r="S503" s="25" t="s">
        <v>16</v>
      </c>
      <c r="T503" s="26" t="s">
        <v>17</v>
      </c>
      <c r="U503" s="27" t="s">
        <v>18</v>
      </c>
      <c r="V503" s="28" t="s">
        <v>19</v>
      </c>
      <c r="W503" s="155"/>
      <c r="X503" s="157"/>
      <c r="Y503" s="158"/>
    </row>
    <row r="504" spans="1:38" s="2" customFormat="1" ht="38.25" customHeight="1" thickBot="1" x14ac:dyDescent="0.3">
      <c r="A504" s="108">
        <v>1</v>
      </c>
      <c r="B504" s="109"/>
      <c r="C504" s="29">
        <v>2</v>
      </c>
      <c r="D504" s="30">
        <v>3</v>
      </c>
      <c r="E504" s="31">
        <v>4</v>
      </c>
      <c r="F504" s="32">
        <v>5</v>
      </c>
      <c r="G504" s="33">
        <v>6</v>
      </c>
      <c r="H504" s="34">
        <v>7</v>
      </c>
      <c r="I504" s="34">
        <v>8</v>
      </c>
      <c r="J504" s="34">
        <v>9</v>
      </c>
      <c r="K504" s="34">
        <v>10</v>
      </c>
      <c r="L504" s="34">
        <v>11</v>
      </c>
      <c r="M504" s="35">
        <v>12</v>
      </c>
      <c r="N504" s="35">
        <v>13</v>
      </c>
      <c r="O504" s="35">
        <v>14</v>
      </c>
      <c r="P504" s="35">
        <v>15</v>
      </c>
      <c r="Q504" s="36">
        <v>16</v>
      </c>
      <c r="R504" s="36">
        <v>17</v>
      </c>
      <c r="S504" s="36">
        <v>18</v>
      </c>
      <c r="T504" s="36">
        <v>19</v>
      </c>
      <c r="U504" s="36">
        <v>20</v>
      </c>
      <c r="V504" s="36">
        <v>21</v>
      </c>
      <c r="W504" s="37">
        <v>22</v>
      </c>
      <c r="X504" s="37">
        <v>23</v>
      </c>
      <c r="Y504" s="38">
        <v>24</v>
      </c>
    </row>
    <row r="505" spans="1:38" s="2" customFormat="1" ht="108.75" customHeight="1" x14ac:dyDescent="0.25">
      <c r="A505" s="39">
        <v>1</v>
      </c>
      <c r="B505" s="40" t="s">
        <v>45</v>
      </c>
      <c r="C505" s="110">
        <f>L518</f>
        <v>1872317.0500000003</v>
      </c>
      <c r="D505" s="112">
        <f>C505-V518</f>
        <v>852099.11000000034</v>
      </c>
      <c r="E505" s="41"/>
      <c r="F505" s="42"/>
      <c r="G505" s="43"/>
      <c r="H505" s="44"/>
      <c r="I505" s="43"/>
      <c r="J505" s="45"/>
      <c r="K505" s="46">
        <f>G505+I505</f>
        <v>0</v>
      </c>
      <c r="L505" s="47">
        <f>H505+J505</f>
        <v>0</v>
      </c>
      <c r="M505" s="48"/>
      <c r="N505" s="49"/>
      <c r="O505" s="48"/>
      <c r="P505" s="49"/>
      <c r="Q505" s="50"/>
      <c r="R505" s="51"/>
      <c r="S505" s="50"/>
      <c r="T505" s="51"/>
      <c r="U505" s="46">
        <f>Q505+S505</f>
        <v>0</v>
      </c>
      <c r="V505" s="52">
        <f>R505+T505</f>
        <v>0</v>
      </c>
      <c r="W505" s="53">
        <f>IFERROR(R505/H505,0)</f>
        <v>0</v>
      </c>
      <c r="X505" s="54">
        <f>IFERROR((T505+P505)/J505,0)</f>
        <v>0</v>
      </c>
      <c r="Y505" s="55">
        <f>IFERROR((V505+P505)/L505,0)</f>
        <v>0</v>
      </c>
      <c r="Z505" s="56"/>
    </row>
    <row r="506" spans="1:38" s="2" customFormat="1" ht="87" customHeight="1" x14ac:dyDescent="0.25">
      <c r="A506" s="57">
        <v>2</v>
      </c>
      <c r="B506" s="58" t="s">
        <v>20</v>
      </c>
      <c r="C506" s="110"/>
      <c r="D506" s="112"/>
      <c r="E506" s="59"/>
      <c r="F506" s="60"/>
      <c r="G506" s="61"/>
      <c r="H506" s="62"/>
      <c r="I506" s="61"/>
      <c r="J506" s="63"/>
      <c r="K506" s="46">
        <f t="shared" ref="K506:L517" si="90">G506+I506</f>
        <v>0</v>
      </c>
      <c r="L506" s="47">
        <f t="shared" si="90"/>
        <v>0</v>
      </c>
      <c r="M506" s="64"/>
      <c r="N506" s="65"/>
      <c r="O506" s="64"/>
      <c r="P506" s="65"/>
      <c r="Q506" s="66"/>
      <c r="R506" s="67"/>
      <c r="S506" s="66"/>
      <c r="T506" s="67"/>
      <c r="U506" s="46">
        <f t="shared" ref="U506:V517" si="91">Q506+S506</f>
        <v>0</v>
      </c>
      <c r="V506" s="52">
        <f>R506+T506</f>
        <v>0</v>
      </c>
      <c r="W506" s="53">
        <f t="shared" ref="W506:W517" si="92">IFERROR(R506/H506,0)</f>
        <v>0</v>
      </c>
      <c r="X506" s="54">
        <f t="shared" ref="X506:X518" si="93">IFERROR((T506+P506)/J506,0)</f>
        <v>0</v>
      </c>
      <c r="Y506" s="55">
        <f t="shared" ref="Y506:Y518" si="94">IFERROR((V506+P506)/L506,0)</f>
        <v>0</v>
      </c>
      <c r="Z506" s="56"/>
    </row>
    <row r="507" spans="1:38" s="2" customFormat="1" ht="85.5" customHeight="1" x14ac:dyDescent="0.25">
      <c r="A507" s="57">
        <v>3</v>
      </c>
      <c r="B507" s="58" t="s">
        <v>28</v>
      </c>
      <c r="C507" s="110"/>
      <c r="D507" s="112"/>
      <c r="E507" s="59">
        <v>0</v>
      </c>
      <c r="F507" s="60">
        <v>0</v>
      </c>
      <c r="G507" s="61">
        <v>0</v>
      </c>
      <c r="H507" s="62">
        <v>0</v>
      </c>
      <c r="I507" s="61">
        <v>2</v>
      </c>
      <c r="J507" s="63">
        <v>279800</v>
      </c>
      <c r="K507" s="46">
        <f t="shared" si="90"/>
        <v>2</v>
      </c>
      <c r="L507" s="47">
        <f t="shared" si="90"/>
        <v>279800</v>
      </c>
      <c r="M507" s="64">
        <v>0</v>
      </c>
      <c r="N507" s="65">
        <v>0</v>
      </c>
      <c r="O507" s="64">
        <v>0</v>
      </c>
      <c r="P507" s="65">
        <v>0</v>
      </c>
      <c r="Q507" s="66">
        <v>0</v>
      </c>
      <c r="R507" s="67">
        <v>0</v>
      </c>
      <c r="S507" s="66">
        <v>1</v>
      </c>
      <c r="T507" s="67">
        <v>229800</v>
      </c>
      <c r="U507" s="46">
        <f t="shared" si="91"/>
        <v>1</v>
      </c>
      <c r="V507" s="52">
        <f t="shared" si="91"/>
        <v>229800</v>
      </c>
      <c r="W507" s="53">
        <f t="shared" si="92"/>
        <v>0</v>
      </c>
      <c r="X507" s="54">
        <f t="shared" si="93"/>
        <v>0.82130092923516795</v>
      </c>
      <c r="Y507" s="55">
        <f t="shared" si="94"/>
        <v>0.82130092923516795</v>
      </c>
      <c r="Z507" s="56"/>
    </row>
    <row r="508" spans="1:38" s="2" customFormat="1" ht="137.25" customHeight="1" x14ac:dyDescent="0.25">
      <c r="A508" s="57">
        <v>4</v>
      </c>
      <c r="B508" s="58" t="s">
        <v>22</v>
      </c>
      <c r="C508" s="110"/>
      <c r="D508" s="112"/>
      <c r="E508" s="59">
        <v>8</v>
      </c>
      <c r="F508" s="60">
        <v>139703.19</v>
      </c>
      <c r="G508" s="61">
        <v>8</v>
      </c>
      <c r="H508" s="62">
        <v>138630.12</v>
      </c>
      <c r="I508" s="61">
        <v>0</v>
      </c>
      <c r="J508" s="63">
        <v>0</v>
      </c>
      <c r="K508" s="46">
        <f t="shared" si="90"/>
        <v>8</v>
      </c>
      <c r="L508" s="47">
        <f t="shared" si="90"/>
        <v>138630.12</v>
      </c>
      <c r="M508" s="64">
        <v>4</v>
      </c>
      <c r="N508" s="65">
        <v>69997.94</v>
      </c>
      <c r="O508" s="64">
        <v>0</v>
      </c>
      <c r="P508" s="65">
        <v>0</v>
      </c>
      <c r="Q508" s="66">
        <v>4</v>
      </c>
      <c r="R508" s="67">
        <v>68632.179999999993</v>
      </c>
      <c r="S508" s="66">
        <v>0</v>
      </c>
      <c r="T508" s="67">
        <v>0</v>
      </c>
      <c r="U508" s="46">
        <f t="shared" si="91"/>
        <v>4</v>
      </c>
      <c r="V508" s="52">
        <f t="shared" si="91"/>
        <v>68632.179999999993</v>
      </c>
      <c r="W508" s="53">
        <f t="shared" si="92"/>
        <v>0.49507408635295125</v>
      </c>
      <c r="X508" s="54">
        <f t="shared" si="93"/>
        <v>0</v>
      </c>
      <c r="Y508" s="55">
        <f t="shared" si="94"/>
        <v>0.49507408635295125</v>
      </c>
      <c r="Z508" s="56"/>
    </row>
    <row r="509" spans="1:38" s="2" customFormat="1" ht="171.75" customHeight="1" x14ac:dyDescent="0.25">
      <c r="A509" s="57">
        <v>5</v>
      </c>
      <c r="B509" s="58" t="s">
        <v>21</v>
      </c>
      <c r="C509" s="110"/>
      <c r="D509" s="112"/>
      <c r="E509" s="59"/>
      <c r="F509" s="60"/>
      <c r="G509" s="61"/>
      <c r="H509" s="62"/>
      <c r="I509" s="61"/>
      <c r="J509" s="63"/>
      <c r="K509" s="46">
        <f t="shared" si="90"/>
        <v>0</v>
      </c>
      <c r="L509" s="47">
        <f t="shared" si="90"/>
        <v>0</v>
      </c>
      <c r="M509" s="64"/>
      <c r="N509" s="65"/>
      <c r="O509" s="64"/>
      <c r="P509" s="65"/>
      <c r="Q509" s="66"/>
      <c r="R509" s="67"/>
      <c r="S509" s="66"/>
      <c r="T509" s="67"/>
      <c r="U509" s="46">
        <f t="shared" si="91"/>
        <v>0</v>
      </c>
      <c r="V509" s="52">
        <f t="shared" si="91"/>
        <v>0</v>
      </c>
      <c r="W509" s="53">
        <f t="shared" si="92"/>
        <v>0</v>
      </c>
      <c r="X509" s="54">
        <f t="shared" si="93"/>
        <v>0</v>
      </c>
      <c r="Y509" s="55">
        <f t="shared" si="94"/>
        <v>0</v>
      </c>
      <c r="Z509" s="56"/>
    </row>
    <row r="510" spans="1:38" s="2" customFormat="1" ht="116.25" customHeight="1" x14ac:dyDescent="0.25">
      <c r="A510" s="57">
        <v>6</v>
      </c>
      <c r="B510" s="58" t="s">
        <v>23</v>
      </c>
      <c r="C510" s="110"/>
      <c r="D510" s="112"/>
      <c r="E510" s="59">
        <v>8</v>
      </c>
      <c r="F510" s="60">
        <v>119274.79</v>
      </c>
      <c r="G510" s="61">
        <v>8</v>
      </c>
      <c r="H510" s="62">
        <v>113392.33</v>
      </c>
      <c r="I510" s="61">
        <v>2</v>
      </c>
      <c r="J510" s="63">
        <v>142699</v>
      </c>
      <c r="K510" s="46">
        <f t="shared" si="90"/>
        <v>10</v>
      </c>
      <c r="L510" s="47">
        <f t="shared" si="90"/>
        <v>256091.33000000002</v>
      </c>
      <c r="M510" s="64">
        <v>4</v>
      </c>
      <c r="N510" s="65">
        <v>57442.19</v>
      </c>
      <c r="O510" s="64">
        <v>0</v>
      </c>
      <c r="P510" s="65">
        <v>0</v>
      </c>
      <c r="Q510" s="66">
        <v>4</v>
      </c>
      <c r="R510" s="67">
        <v>55950.14</v>
      </c>
      <c r="S510" s="66">
        <v>1</v>
      </c>
      <c r="T510" s="67">
        <v>62699</v>
      </c>
      <c r="U510" s="46">
        <f t="shared" si="91"/>
        <v>5</v>
      </c>
      <c r="V510" s="52">
        <f t="shared" si="91"/>
        <v>118649.14</v>
      </c>
      <c r="W510" s="53">
        <f t="shared" si="92"/>
        <v>0.49342085130449298</v>
      </c>
      <c r="X510" s="54">
        <f t="shared" si="93"/>
        <v>0.43937939298803774</v>
      </c>
      <c r="Y510" s="55">
        <f t="shared" si="94"/>
        <v>0.46330791440694219</v>
      </c>
      <c r="Z510" s="56"/>
    </row>
    <row r="511" spans="1:38" s="2" customFormat="1" ht="65.25" customHeight="1" x14ac:dyDescent="0.25">
      <c r="A511" s="57">
        <v>7</v>
      </c>
      <c r="B511" s="58" t="s">
        <v>30</v>
      </c>
      <c r="C511" s="110"/>
      <c r="D511" s="112"/>
      <c r="E511" s="59"/>
      <c r="F511" s="60"/>
      <c r="G511" s="61"/>
      <c r="H511" s="62"/>
      <c r="I511" s="61"/>
      <c r="J511" s="63"/>
      <c r="K511" s="46">
        <f t="shared" si="90"/>
        <v>0</v>
      </c>
      <c r="L511" s="47">
        <f t="shared" si="90"/>
        <v>0</v>
      </c>
      <c r="M511" s="64"/>
      <c r="N511" s="65"/>
      <c r="O511" s="64"/>
      <c r="P511" s="65"/>
      <c r="Q511" s="66"/>
      <c r="R511" s="67"/>
      <c r="S511" s="66"/>
      <c r="T511" s="67"/>
      <c r="U511" s="46">
        <f t="shared" si="91"/>
        <v>0</v>
      </c>
      <c r="V511" s="52">
        <f t="shared" si="91"/>
        <v>0</v>
      </c>
      <c r="W511" s="53">
        <f t="shared" si="92"/>
        <v>0</v>
      </c>
      <c r="X511" s="54">
        <f t="shared" si="93"/>
        <v>0</v>
      </c>
      <c r="Y511" s="55">
        <f t="shared" si="94"/>
        <v>0</v>
      </c>
      <c r="Z511" s="56"/>
    </row>
    <row r="512" spans="1:38" s="2" customFormat="1" ht="59.25" customHeight="1" x14ac:dyDescent="0.25">
      <c r="A512" s="57">
        <v>8</v>
      </c>
      <c r="B512" s="58" t="s">
        <v>46</v>
      </c>
      <c r="C512" s="110"/>
      <c r="D512" s="112"/>
      <c r="E512" s="59"/>
      <c r="F512" s="60"/>
      <c r="G512" s="61"/>
      <c r="H512" s="62"/>
      <c r="I512" s="61">
        <v>18</v>
      </c>
      <c r="J512" s="63">
        <v>127986.46</v>
      </c>
      <c r="K512" s="46">
        <f t="shared" si="90"/>
        <v>18</v>
      </c>
      <c r="L512" s="47">
        <f t="shared" si="90"/>
        <v>127986.46</v>
      </c>
      <c r="M512" s="64"/>
      <c r="N512" s="65"/>
      <c r="O512" s="64">
        <v>2</v>
      </c>
      <c r="P512" s="65">
        <v>1943.51</v>
      </c>
      <c r="Q512" s="66"/>
      <c r="R512" s="67"/>
      <c r="S512" s="66">
        <v>10</v>
      </c>
      <c r="T512" s="67">
        <v>28976.959999999999</v>
      </c>
      <c r="U512" s="46">
        <f t="shared" si="91"/>
        <v>10</v>
      </c>
      <c r="V512" s="52">
        <f t="shared" si="91"/>
        <v>28976.959999999999</v>
      </c>
      <c r="W512" s="53">
        <f t="shared" si="92"/>
        <v>0</v>
      </c>
      <c r="X512" s="54">
        <f t="shared" si="93"/>
        <v>0.24159172774995102</v>
      </c>
      <c r="Y512" s="55">
        <f t="shared" si="94"/>
        <v>0.24159172774995102</v>
      </c>
      <c r="Z512" s="56"/>
    </row>
    <row r="513" spans="1:26" s="2" customFormat="1" ht="71.25" customHeight="1" x14ac:dyDescent="0.25">
      <c r="A513" s="57">
        <v>9</v>
      </c>
      <c r="B513" s="58" t="s">
        <v>24</v>
      </c>
      <c r="C513" s="110"/>
      <c r="D513" s="112"/>
      <c r="E513" s="59">
        <v>3</v>
      </c>
      <c r="F513" s="60">
        <v>216509.92</v>
      </c>
      <c r="G513" s="61">
        <v>2</v>
      </c>
      <c r="H513" s="62">
        <v>175125.42</v>
      </c>
      <c r="I513" s="61">
        <v>5</v>
      </c>
      <c r="J513" s="63">
        <v>180000</v>
      </c>
      <c r="K513" s="46">
        <f t="shared" si="90"/>
        <v>7</v>
      </c>
      <c r="L513" s="47">
        <f t="shared" si="90"/>
        <v>355125.42000000004</v>
      </c>
      <c r="M513" s="64">
        <v>1</v>
      </c>
      <c r="N513" s="65">
        <v>41384.82</v>
      </c>
      <c r="O513" s="64">
        <v>0</v>
      </c>
      <c r="P513" s="65">
        <v>0</v>
      </c>
      <c r="Q513" s="66">
        <v>1</v>
      </c>
      <c r="R513" s="67">
        <v>133740.6</v>
      </c>
      <c r="S513" s="66">
        <v>2</v>
      </c>
      <c r="T513" s="67">
        <v>70000</v>
      </c>
      <c r="U513" s="46">
        <f t="shared" si="91"/>
        <v>3</v>
      </c>
      <c r="V513" s="52">
        <f t="shared" si="91"/>
        <v>203740.6</v>
      </c>
      <c r="W513" s="53">
        <f t="shared" si="92"/>
        <v>0.76368467810098617</v>
      </c>
      <c r="X513" s="54">
        <f t="shared" si="93"/>
        <v>0.3888888888888889</v>
      </c>
      <c r="Y513" s="55">
        <f t="shared" si="94"/>
        <v>0.57371449219264559</v>
      </c>
      <c r="Z513" s="56"/>
    </row>
    <row r="514" spans="1:26" s="2" customFormat="1" ht="92.25" customHeight="1" x14ac:dyDescent="0.25">
      <c r="A514" s="57">
        <v>10</v>
      </c>
      <c r="B514" s="58" t="s">
        <v>25</v>
      </c>
      <c r="C514" s="110"/>
      <c r="D514" s="112"/>
      <c r="E514" s="59">
        <v>2</v>
      </c>
      <c r="F514" s="60">
        <v>146987</v>
      </c>
      <c r="G514" s="61">
        <v>2</v>
      </c>
      <c r="H514" s="62">
        <v>146987</v>
      </c>
      <c r="I514" s="61">
        <v>3</v>
      </c>
      <c r="J514" s="63">
        <v>25642</v>
      </c>
      <c r="K514" s="46">
        <f t="shared" si="90"/>
        <v>5</v>
      </c>
      <c r="L514" s="47">
        <f t="shared" si="90"/>
        <v>172629</v>
      </c>
      <c r="M514" s="64">
        <v>1</v>
      </c>
      <c r="N514" s="65">
        <v>75000</v>
      </c>
      <c r="O514" s="64">
        <v>0</v>
      </c>
      <c r="P514" s="65">
        <v>0</v>
      </c>
      <c r="Q514" s="66">
        <v>1</v>
      </c>
      <c r="R514" s="67">
        <v>71987</v>
      </c>
      <c r="S514" s="66">
        <v>1</v>
      </c>
      <c r="T514" s="67">
        <v>6642</v>
      </c>
      <c r="U514" s="46">
        <f t="shared" si="91"/>
        <v>2</v>
      </c>
      <c r="V514" s="52">
        <f t="shared" si="91"/>
        <v>78629</v>
      </c>
      <c r="W514" s="53">
        <f t="shared" si="92"/>
        <v>0.48975079428793022</v>
      </c>
      <c r="X514" s="54">
        <f t="shared" si="93"/>
        <v>0.25902815693003667</v>
      </c>
      <c r="Y514" s="55">
        <f t="shared" si="94"/>
        <v>0.45547967027556202</v>
      </c>
      <c r="Z514" s="56"/>
    </row>
    <row r="515" spans="1:26" s="2" customFormat="1" ht="153.75" customHeight="1" x14ac:dyDescent="0.25">
      <c r="A515" s="57">
        <v>11</v>
      </c>
      <c r="B515" s="58" t="s">
        <v>26</v>
      </c>
      <c r="C515" s="110"/>
      <c r="D515" s="112"/>
      <c r="E515" s="59">
        <v>17</v>
      </c>
      <c r="F515" s="60">
        <v>319037.82</v>
      </c>
      <c r="G515" s="61">
        <v>12</v>
      </c>
      <c r="H515" s="62">
        <v>167556.51999999999</v>
      </c>
      <c r="I515" s="61">
        <v>0</v>
      </c>
      <c r="J515" s="63">
        <v>0</v>
      </c>
      <c r="K515" s="46">
        <f t="shared" si="90"/>
        <v>12</v>
      </c>
      <c r="L515" s="47">
        <f t="shared" si="90"/>
        <v>167556.51999999999</v>
      </c>
      <c r="M515" s="64">
        <v>6</v>
      </c>
      <c r="N515" s="65">
        <v>98847.3</v>
      </c>
      <c r="O515" s="64">
        <v>0</v>
      </c>
      <c r="P515" s="65">
        <v>0</v>
      </c>
      <c r="Q515" s="66">
        <v>6</v>
      </c>
      <c r="R515" s="67">
        <v>68709.22</v>
      </c>
      <c r="S515" s="66">
        <v>0</v>
      </c>
      <c r="T515" s="67">
        <v>0</v>
      </c>
      <c r="U515" s="46">
        <f t="shared" si="91"/>
        <v>6</v>
      </c>
      <c r="V515" s="52">
        <f t="shared" si="91"/>
        <v>68709.22</v>
      </c>
      <c r="W515" s="53">
        <f t="shared" si="92"/>
        <v>0.41006592879823478</v>
      </c>
      <c r="X515" s="54">
        <f t="shared" si="93"/>
        <v>0</v>
      </c>
      <c r="Y515" s="55">
        <f t="shared" si="94"/>
        <v>0.41006592879823478</v>
      </c>
      <c r="Z515" s="56"/>
    </row>
    <row r="516" spans="1:26" s="2" customFormat="1" ht="87" customHeight="1" x14ac:dyDescent="0.25">
      <c r="A516" s="57">
        <v>12</v>
      </c>
      <c r="B516" s="58" t="s">
        <v>29</v>
      </c>
      <c r="C516" s="110"/>
      <c r="D516" s="112"/>
      <c r="E516" s="59">
        <v>3</v>
      </c>
      <c r="F516" s="60">
        <v>35999.46</v>
      </c>
      <c r="G516" s="61">
        <v>3</v>
      </c>
      <c r="H516" s="62">
        <v>35124.82</v>
      </c>
      <c r="I516" s="61">
        <v>0</v>
      </c>
      <c r="J516" s="63">
        <v>0</v>
      </c>
      <c r="K516" s="46">
        <f t="shared" si="90"/>
        <v>3</v>
      </c>
      <c r="L516" s="47">
        <f t="shared" si="90"/>
        <v>35124.82</v>
      </c>
      <c r="M516" s="64">
        <v>1</v>
      </c>
      <c r="N516" s="65">
        <v>11000</v>
      </c>
      <c r="O516" s="64">
        <v>0</v>
      </c>
      <c r="P516" s="65">
        <v>0</v>
      </c>
      <c r="Q516" s="66">
        <v>2</v>
      </c>
      <c r="R516" s="67">
        <v>24124.82</v>
      </c>
      <c r="S516" s="66">
        <v>0</v>
      </c>
      <c r="T516" s="67">
        <v>0</v>
      </c>
      <c r="U516" s="46">
        <f t="shared" si="91"/>
        <v>2</v>
      </c>
      <c r="V516" s="52">
        <f t="shared" si="91"/>
        <v>24124.82</v>
      </c>
      <c r="W516" s="53">
        <f t="shared" si="92"/>
        <v>0.68683113536240181</v>
      </c>
      <c r="X516" s="54">
        <f t="shared" si="93"/>
        <v>0</v>
      </c>
      <c r="Y516" s="55">
        <f t="shared" si="94"/>
        <v>0.68683113536240181</v>
      </c>
      <c r="Z516" s="56"/>
    </row>
    <row r="517" spans="1:26" s="2" customFormat="1" ht="62.25" customHeight="1" thickBot="1" x14ac:dyDescent="0.3">
      <c r="A517" s="68">
        <v>13</v>
      </c>
      <c r="B517" s="69" t="s">
        <v>27</v>
      </c>
      <c r="C517" s="111"/>
      <c r="D517" s="113"/>
      <c r="E517" s="70">
        <v>16</v>
      </c>
      <c r="F517" s="71">
        <v>296574.98</v>
      </c>
      <c r="G517" s="72">
        <v>9</v>
      </c>
      <c r="H517" s="73">
        <v>194960.7</v>
      </c>
      <c r="I517" s="72">
        <v>11</v>
      </c>
      <c r="J517" s="74">
        <v>144412.68</v>
      </c>
      <c r="K517" s="75">
        <f t="shared" si="90"/>
        <v>20</v>
      </c>
      <c r="L517" s="76">
        <f t="shared" si="90"/>
        <v>339373.38</v>
      </c>
      <c r="M517" s="77">
        <v>5</v>
      </c>
      <c r="N517" s="78">
        <v>99331</v>
      </c>
      <c r="O517" s="77">
        <v>0</v>
      </c>
      <c r="P517" s="78">
        <v>0</v>
      </c>
      <c r="Q517" s="79">
        <v>4</v>
      </c>
      <c r="R517" s="80">
        <v>95629.7</v>
      </c>
      <c r="S517" s="79">
        <v>8</v>
      </c>
      <c r="T517" s="80">
        <v>103326.32</v>
      </c>
      <c r="U517" s="46">
        <f t="shared" si="91"/>
        <v>12</v>
      </c>
      <c r="V517" s="52">
        <f t="shared" si="91"/>
        <v>198956.02000000002</v>
      </c>
      <c r="W517" s="53">
        <f t="shared" si="92"/>
        <v>0.49050757409057311</v>
      </c>
      <c r="X517" s="54">
        <f t="shared" si="93"/>
        <v>0.71549340404180584</v>
      </c>
      <c r="Y517" s="55">
        <f t="shared" si="94"/>
        <v>0.5862452146364574</v>
      </c>
      <c r="Z517" s="56"/>
    </row>
    <row r="518" spans="1:26" s="2" customFormat="1" ht="29.25" customHeight="1" thickBot="1" x14ac:dyDescent="0.3">
      <c r="A518" s="114" t="s">
        <v>47</v>
      </c>
      <c r="B518" s="115"/>
      <c r="C518" s="81">
        <f>C505</f>
        <v>1872317.0500000003</v>
      </c>
      <c r="D518" s="81">
        <f>D505</f>
        <v>852099.11000000034</v>
      </c>
      <c r="E518" s="82">
        <f>SUM(E505:E517)</f>
        <v>57</v>
      </c>
      <c r="F518" s="83">
        <f>SUM(F505:F517)</f>
        <v>1274087.1599999999</v>
      </c>
      <c r="G518" s="82">
        <f>SUM(G505:G517)</f>
        <v>44</v>
      </c>
      <c r="H518" s="83">
        <f>SUM(H505:H517)</f>
        <v>971776.90999999992</v>
      </c>
      <c r="I518" s="82">
        <f t="shared" ref="I518:V518" si="95">SUM(I505:I517)</f>
        <v>41</v>
      </c>
      <c r="J518" s="83">
        <f t="shared" si="95"/>
        <v>900540.1399999999</v>
      </c>
      <c r="K518" s="82">
        <f t="shared" si="95"/>
        <v>85</v>
      </c>
      <c r="L518" s="83">
        <f t="shared" si="95"/>
        <v>1872317.0500000003</v>
      </c>
      <c r="M518" s="82">
        <f t="shared" si="95"/>
        <v>22</v>
      </c>
      <c r="N518" s="84">
        <f t="shared" si="95"/>
        <v>453003.25</v>
      </c>
      <c r="O518" s="85">
        <f t="shared" si="95"/>
        <v>2</v>
      </c>
      <c r="P518" s="86">
        <f t="shared" si="95"/>
        <v>1943.51</v>
      </c>
      <c r="Q518" s="85">
        <f t="shared" si="95"/>
        <v>22</v>
      </c>
      <c r="R518" s="87">
        <f t="shared" si="95"/>
        <v>518773.66000000003</v>
      </c>
      <c r="S518" s="85">
        <f t="shared" si="95"/>
        <v>23</v>
      </c>
      <c r="T518" s="87">
        <f t="shared" si="95"/>
        <v>501444.28</v>
      </c>
      <c r="U518" s="85">
        <f t="shared" si="95"/>
        <v>45</v>
      </c>
      <c r="V518" s="87">
        <f t="shared" si="95"/>
        <v>1020217.94</v>
      </c>
      <c r="W518" s="88">
        <f>IFERROR(R518/H518,0)</f>
        <v>0.53384028233393621</v>
      </c>
      <c r="X518" s="89">
        <f t="shared" si="93"/>
        <v>0.55898428914007103</v>
      </c>
      <c r="Y518" s="89">
        <f t="shared" si="94"/>
        <v>0.54593395386748189</v>
      </c>
    </row>
    <row r="519" spans="1:26" s="2" customFormat="1" ht="29.25" customHeight="1" thickBot="1" x14ac:dyDescent="0.45">
      <c r="A519" s="90"/>
      <c r="B519" s="90"/>
      <c r="C519" s="91"/>
      <c r="D519" s="91"/>
      <c r="E519" s="92"/>
      <c r="F519" s="91"/>
      <c r="G519" s="92"/>
      <c r="H519" s="93"/>
      <c r="I519" s="94"/>
      <c r="J519" s="93"/>
      <c r="K519" s="95"/>
      <c r="L519" s="93"/>
      <c r="M519" s="94"/>
      <c r="N519" s="93"/>
      <c r="O519" s="94"/>
      <c r="P519" s="93"/>
      <c r="Q519" s="94"/>
      <c r="R519" s="93"/>
      <c r="S519" s="94"/>
      <c r="T519" s="96" t="s">
        <v>48</v>
      </c>
      <c r="U519" s="97">
        <v>4.25</v>
      </c>
      <c r="V519" s="98">
        <f>V518/U519</f>
        <v>240051.28</v>
      </c>
      <c r="W519" s="99"/>
      <c r="X519" s="99"/>
      <c r="Y519" s="100"/>
    </row>
    <row r="520" spans="1:26" s="2" customFormat="1" ht="15.75" thickTop="1" x14ac:dyDescent="0.25">
      <c r="A520" s="116" t="s">
        <v>49</v>
      </c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8"/>
      <c r="P520" s="106"/>
      <c r="U520" s="7"/>
    </row>
    <row r="521" spans="1:26" s="2" customFormat="1" ht="18.75" x14ac:dyDescent="0.3">
      <c r="A521" s="119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1"/>
      <c r="P521" s="106"/>
      <c r="T521" s="101"/>
      <c r="U521" s="7"/>
    </row>
    <row r="522" spans="1:26" s="2" customFormat="1" ht="15.75" x14ac:dyDescent="0.25">
      <c r="A522" s="119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1"/>
      <c r="P522" s="106"/>
      <c r="S522" s="102"/>
      <c r="T522" s="103"/>
      <c r="U522" s="7"/>
    </row>
    <row r="523" spans="1:26" s="2" customFormat="1" ht="15.75" x14ac:dyDescent="0.25">
      <c r="A523" s="119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1"/>
      <c r="P523" s="106"/>
      <c r="S523" s="102"/>
      <c r="T523" s="104"/>
      <c r="U523" s="7"/>
    </row>
    <row r="524" spans="1:26" s="2" customFormat="1" ht="15.75" x14ac:dyDescent="0.25">
      <c r="A524" s="119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1"/>
      <c r="P524" s="106"/>
      <c r="S524" s="102"/>
      <c r="T524" s="104"/>
      <c r="U524" s="7"/>
    </row>
    <row r="525" spans="1:26" s="2" customFormat="1" ht="15.75" x14ac:dyDescent="0.25">
      <c r="A525" s="119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06"/>
      <c r="S525" s="102"/>
      <c r="T525" s="104"/>
      <c r="U525" s="7"/>
    </row>
    <row r="526" spans="1:26" s="2" customFormat="1" ht="15.75" x14ac:dyDescent="0.25">
      <c r="A526" s="119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1"/>
      <c r="P526" s="106"/>
      <c r="S526" s="102"/>
      <c r="T526" s="105"/>
      <c r="U526" s="7"/>
    </row>
    <row r="527" spans="1:26" s="2" customFormat="1" x14ac:dyDescent="0.25">
      <c r="A527" s="119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1"/>
      <c r="P527" s="106"/>
      <c r="U527" s="7"/>
    </row>
    <row r="528" spans="1:26" s="2" customFormat="1" ht="15.75" thickBot="1" x14ac:dyDescent="0.3">
      <c r="A528" s="122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4"/>
      <c r="P528" s="106"/>
      <c r="U528" s="7"/>
    </row>
    <row r="529" spans="1:38" s="2" customFormat="1" ht="15.75" thickTop="1" x14ac:dyDescent="0.25">
      <c r="E529" s="1"/>
      <c r="F529" s="1"/>
      <c r="K529" s="7"/>
      <c r="U529" s="7"/>
    </row>
    <row r="532" spans="1:38" s="2" customFormat="1" ht="26.25" x14ac:dyDescent="0.4">
      <c r="A532" s="12"/>
      <c r="B532" s="13" t="s">
        <v>65</v>
      </c>
      <c r="C532" s="14"/>
      <c r="D532" s="14"/>
      <c r="E532" s="15"/>
      <c r="F532" s="16"/>
      <c r="G532" s="14"/>
      <c r="H532" s="17"/>
      <c r="I532" s="18"/>
      <c r="J532" s="17"/>
      <c r="K532" s="18"/>
      <c r="L532" s="17"/>
      <c r="M532" s="18"/>
      <c r="N532" s="17"/>
      <c r="O532" s="14"/>
      <c r="P532" s="17"/>
      <c r="Q532" s="14"/>
      <c r="R532" s="17"/>
      <c r="S532" s="18"/>
      <c r="T532" s="17"/>
      <c r="U532" s="14"/>
      <c r="V532" s="17"/>
      <c r="W532" s="17"/>
      <c r="X532" s="18"/>
      <c r="Y532" s="17"/>
      <c r="Z532" s="17"/>
      <c r="AA532" s="18"/>
      <c r="AB532" s="14"/>
      <c r="AC532" s="14"/>
      <c r="AD532" s="14"/>
      <c r="AE532" s="14"/>
      <c r="AF532" s="14"/>
      <c r="AG532" s="18"/>
      <c r="AH532" s="14"/>
      <c r="AI532" s="14"/>
      <c r="AJ532" s="14"/>
      <c r="AK532" s="14"/>
      <c r="AL532" s="14"/>
    </row>
    <row r="533" spans="1:38" ht="15.75" thickBot="1" x14ac:dyDescent="0.3"/>
    <row r="534" spans="1:38" s="2" customFormat="1" ht="52.5" customHeight="1" thickBot="1" x14ac:dyDescent="0.3">
      <c r="A534" s="125" t="s">
        <v>3</v>
      </c>
      <c r="B534" s="126"/>
      <c r="C534" s="129" t="s">
        <v>32</v>
      </c>
      <c r="D534" s="130"/>
      <c r="E534" s="131" t="s">
        <v>0</v>
      </c>
      <c r="F534" s="132"/>
      <c r="G534" s="133" t="s">
        <v>1</v>
      </c>
      <c r="H534" s="133"/>
      <c r="I534" s="133"/>
      <c r="J534" s="133"/>
      <c r="K534" s="133"/>
      <c r="L534" s="134"/>
      <c r="M534" s="135" t="s">
        <v>33</v>
      </c>
      <c r="N534" s="136"/>
      <c r="O534" s="136"/>
      <c r="P534" s="137"/>
      <c r="Q534" s="138" t="s">
        <v>34</v>
      </c>
      <c r="R534" s="139"/>
      <c r="S534" s="139"/>
      <c r="T534" s="139"/>
      <c r="U534" s="139"/>
      <c r="V534" s="140"/>
      <c r="W534" s="141" t="s">
        <v>35</v>
      </c>
      <c r="X534" s="142"/>
      <c r="Y534" s="143"/>
    </row>
    <row r="535" spans="1:38" s="2" customFormat="1" ht="52.5" customHeight="1" thickBot="1" x14ac:dyDescent="0.3">
      <c r="A535" s="127"/>
      <c r="B535" s="128"/>
      <c r="C535" s="144" t="s">
        <v>36</v>
      </c>
      <c r="D535" s="146" t="s">
        <v>37</v>
      </c>
      <c r="E535" s="148" t="s">
        <v>4</v>
      </c>
      <c r="F535" s="148" t="s">
        <v>5</v>
      </c>
      <c r="G535" s="150" t="s">
        <v>6</v>
      </c>
      <c r="H535" s="152" t="s">
        <v>7</v>
      </c>
      <c r="I535" s="152" t="s">
        <v>8</v>
      </c>
      <c r="J535" s="159" t="s">
        <v>9</v>
      </c>
      <c r="K535" s="161" t="s">
        <v>2</v>
      </c>
      <c r="L535" s="162"/>
      <c r="M535" s="163" t="s">
        <v>38</v>
      </c>
      <c r="N535" s="164"/>
      <c r="O535" s="163" t="s">
        <v>39</v>
      </c>
      <c r="P535" s="164"/>
      <c r="Q535" s="165" t="s">
        <v>40</v>
      </c>
      <c r="R535" s="166"/>
      <c r="S535" s="139" t="s">
        <v>41</v>
      </c>
      <c r="T535" s="140"/>
      <c r="U535" s="138" t="s">
        <v>2</v>
      </c>
      <c r="V535" s="140"/>
      <c r="W535" s="154" t="s">
        <v>42</v>
      </c>
      <c r="X535" s="156" t="s">
        <v>43</v>
      </c>
      <c r="Y535" s="143" t="s">
        <v>44</v>
      </c>
    </row>
    <row r="536" spans="1:38" s="2" customFormat="1" ht="139.5" customHeight="1" thickBot="1" x14ac:dyDescent="0.3">
      <c r="A536" s="127"/>
      <c r="B536" s="128"/>
      <c r="C536" s="145"/>
      <c r="D536" s="147"/>
      <c r="E536" s="149"/>
      <c r="F536" s="149"/>
      <c r="G536" s="151"/>
      <c r="H536" s="153"/>
      <c r="I536" s="153"/>
      <c r="J536" s="160"/>
      <c r="K536" s="19" t="s">
        <v>10</v>
      </c>
      <c r="L536" s="20" t="s">
        <v>11</v>
      </c>
      <c r="M536" s="21" t="s">
        <v>12</v>
      </c>
      <c r="N536" s="22" t="s">
        <v>13</v>
      </c>
      <c r="O536" s="21" t="s">
        <v>14</v>
      </c>
      <c r="P536" s="22" t="s">
        <v>15</v>
      </c>
      <c r="Q536" s="23" t="s">
        <v>6</v>
      </c>
      <c r="R536" s="24" t="s">
        <v>7</v>
      </c>
      <c r="S536" s="25" t="s">
        <v>16</v>
      </c>
      <c r="T536" s="26" t="s">
        <v>17</v>
      </c>
      <c r="U536" s="27" t="s">
        <v>18</v>
      </c>
      <c r="V536" s="28" t="s">
        <v>19</v>
      </c>
      <c r="W536" s="155"/>
      <c r="X536" s="157"/>
      <c r="Y536" s="158"/>
    </row>
    <row r="537" spans="1:38" s="2" customFormat="1" ht="38.25" customHeight="1" thickBot="1" x14ac:dyDescent="0.3">
      <c r="A537" s="108">
        <v>1</v>
      </c>
      <c r="B537" s="109"/>
      <c r="C537" s="29">
        <v>2</v>
      </c>
      <c r="D537" s="30">
        <v>3</v>
      </c>
      <c r="E537" s="31">
        <v>4</v>
      </c>
      <c r="F537" s="32">
        <v>5</v>
      </c>
      <c r="G537" s="33">
        <v>6</v>
      </c>
      <c r="H537" s="34">
        <v>7</v>
      </c>
      <c r="I537" s="34">
        <v>8</v>
      </c>
      <c r="J537" s="34">
        <v>9</v>
      </c>
      <c r="K537" s="34">
        <v>10</v>
      </c>
      <c r="L537" s="34">
        <v>11</v>
      </c>
      <c r="M537" s="35">
        <v>12</v>
      </c>
      <c r="N537" s="35">
        <v>13</v>
      </c>
      <c r="O537" s="35">
        <v>14</v>
      </c>
      <c r="P537" s="35">
        <v>15</v>
      </c>
      <c r="Q537" s="36">
        <v>16</v>
      </c>
      <c r="R537" s="36">
        <v>17</v>
      </c>
      <c r="S537" s="36">
        <v>18</v>
      </c>
      <c r="T537" s="36">
        <v>19</v>
      </c>
      <c r="U537" s="36">
        <v>20</v>
      </c>
      <c r="V537" s="36">
        <v>21</v>
      </c>
      <c r="W537" s="37">
        <v>22</v>
      </c>
      <c r="X537" s="37">
        <v>23</v>
      </c>
      <c r="Y537" s="38">
        <v>24</v>
      </c>
    </row>
    <row r="538" spans="1:38" s="2" customFormat="1" ht="108.75" customHeight="1" x14ac:dyDescent="0.25">
      <c r="A538" s="39">
        <v>1</v>
      </c>
      <c r="B538" s="40" t="s">
        <v>45</v>
      </c>
      <c r="C538" s="110">
        <f>L551</f>
        <v>141000</v>
      </c>
      <c r="D538" s="112">
        <f>C538-V551</f>
        <v>141000</v>
      </c>
      <c r="E538" s="41"/>
      <c r="F538" s="42"/>
      <c r="G538" s="43"/>
      <c r="H538" s="44"/>
      <c r="I538" s="43"/>
      <c r="J538" s="45"/>
      <c r="K538" s="46">
        <f>G538+I538</f>
        <v>0</v>
      </c>
      <c r="L538" s="47">
        <f>H538+J538</f>
        <v>0</v>
      </c>
      <c r="M538" s="48"/>
      <c r="N538" s="49"/>
      <c r="O538" s="48"/>
      <c r="P538" s="49"/>
      <c r="Q538" s="50"/>
      <c r="R538" s="51"/>
      <c r="S538" s="50"/>
      <c r="T538" s="51"/>
      <c r="U538" s="46">
        <f>Q538+S538</f>
        <v>0</v>
      </c>
      <c r="V538" s="52">
        <f>R538+T538</f>
        <v>0</v>
      </c>
      <c r="W538" s="53">
        <f>IFERROR(R538/H538,0)</f>
        <v>0</v>
      </c>
      <c r="X538" s="54">
        <f>IFERROR((T538+P538)/J538,0)</f>
        <v>0</v>
      </c>
      <c r="Y538" s="55">
        <f>IFERROR((V538+P538)/L538,0)</f>
        <v>0</v>
      </c>
      <c r="Z538" s="56"/>
    </row>
    <row r="539" spans="1:38" s="2" customFormat="1" ht="87" customHeight="1" x14ac:dyDescent="0.25">
      <c r="A539" s="57">
        <v>2</v>
      </c>
      <c r="B539" s="58" t="s">
        <v>20</v>
      </c>
      <c r="C539" s="110"/>
      <c r="D539" s="112"/>
      <c r="E539" s="59"/>
      <c r="F539" s="60"/>
      <c r="G539" s="61"/>
      <c r="H539" s="62"/>
      <c r="I539" s="61"/>
      <c r="J539" s="63"/>
      <c r="K539" s="46">
        <f t="shared" ref="K539:L550" si="96">G539+I539</f>
        <v>0</v>
      </c>
      <c r="L539" s="47">
        <f t="shared" si="96"/>
        <v>0</v>
      </c>
      <c r="M539" s="64"/>
      <c r="N539" s="65"/>
      <c r="O539" s="64"/>
      <c r="P539" s="65"/>
      <c r="Q539" s="66"/>
      <c r="R539" s="67"/>
      <c r="S539" s="66"/>
      <c r="T539" s="67"/>
      <c r="U539" s="46">
        <f t="shared" ref="U539:V550" si="97">Q539+S539</f>
        <v>0</v>
      </c>
      <c r="V539" s="52">
        <f>R539+T539</f>
        <v>0</v>
      </c>
      <c r="W539" s="53">
        <f t="shared" ref="W539:W550" si="98">IFERROR(R539/H539,0)</f>
        <v>0</v>
      </c>
      <c r="X539" s="54">
        <f t="shared" ref="X539:X551" si="99">IFERROR((T539+P539)/J539,0)</f>
        <v>0</v>
      </c>
      <c r="Y539" s="55">
        <f t="shared" ref="Y539:Y551" si="100">IFERROR((V539+P539)/L539,0)</f>
        <v>0</v>
      </c>
      <c r="Z539" s="56"/>
    </row>
    <row r="540" spans="1:38" s="2" customFormat="1" ht="85.5" customHeight="1" x14ac:dyDescent="0.25">
      <c r="A540" s="57">
        <v>3</v>
      </c>
      <c r="B540" s="58" t="s">
        <v>28</v>
      </c>
      <c r="C540" s="110"/>
      <c r="D540" s="112"/>
      <c r="E540" s="59"/>
      <c r="F540" s="60"/>
      <c r="G540" s="61"/>
      <c r="H540" s="62"/>
      <c r="I540" s="61"/>
      <c r="J540" s="63"/>
      <c r="K540" s="46">
        <f t="shared" si="96"/>
        <v>0</v>
      </c>
      <c r="L540" s="47">
        <f t="shared" si="96"/>
        <v>0</v>
      </c>
      <c r="M540" s="64"/>
      <c r="N540" s="65"/>
      <c r="O540" s="64"/>
      <c r="P540" s="65"/>
      <c r="Q540" s="66"/>
      <c r="R540" s="67"/>
      <c r="S540" s="66"/>
      <c r="T540" s="67"/>
      <c r="U540" s="46">
        <f t="shared" si="97"/>
        <v>0</v>
      </c>
      <c r="V540" s="52">
        <f t="shared" si="97"/>
        <v>0</v>
      </c>
      <c r="W540" s="53">
        <f t="shared" si="98"/>
        <v>0</v>
      </c>
      <c r="X540" s="54">
        <f t="shared" si="99"/>
        <v>0</v>
      </c>
      <c r="Y540" s="55">
        <f t="shared" si="100"/>
        <v>0</v>
      </c>
      <c r="Z540" s="56"/>
    </row>
    <row r="541" spans="1:38" s="2" customFormat="1" ht="137.25" customHeight="1" x14ac:dyDescent="0.25">
      <c r="A541" s="57">
        <v>4</v>
      </c>
      <c r="B541" s="58" t="s">
        <v>22</v>
      </c>
      <c r="C541" s="110"/>
      <c r="D541" s="112"/>
      <c r="E541" s="59"/>
      <c r="F541" s="60"/>
      <c r="G541" s="61"/>
      <c r="H541" s="62"/>
      <c r="I541" s="61"/>
      <c r="J541" s="63"/>
      <c r="K541" s="46">
        <f t="shared" si="96"/>
        <v>0</v>
      </c>
      <c r="L541" s="47">
        <f t="shared" si="96"/>
        <v>0</v>
      </c>
      <c r="M541" s="64"/>
      <c r="N541" s="65"/>
      <c r="O541" s="64"/>
      <c r="P541" s="65"/>
      <c r="Q541" s="66"/>
      <c r="R541" s="67"/>
      <c r="S541" s="66"/>
      <c r="T541" s="67"/>
      <c r="U541" s="46">
        <f t="shared" si="97"/>
        <v>0</v>
      </c>
      <c r="V541" s="52">
        <f t="shared" si="97"/>
        <v>0</v>
      </c>
      <c r="W541" s="53">
        <f t="shared" si="98"/>
        <v>0</v>
      </c>
      <c r="X541" s="54">
        <f t="shared" si="99"/>
        <v>0</v>
      </c>
      <c r="Y541" s="55">
        <f t="shared" si="100"/>
        <v>0</v>
      </c>
      <c r="Z541" s="56"/>
    </row>
    <row r="542" spans="1:38" s="2" customFormat="1" ht="171.75" customHeight="1" x14ac:dyDescent="0.25">
      <c r="A542" s="57">
        <v>5</v>
      </c>
      <c r="B542" s="58" t="s">
        <v>21</v>
      </c>
      <c r="C542" s="110"/>
      <c r="D542" s="112"/>
      <c r="E542" s="59"/>
      <c r="F542" s="60"/>
      <c r="G542" s="61"/>
      <c r="H542" s="62"/>
      <c r="I542" s="61"/>
      <c r="J542" s="63"/>
      <c r="K542" s="46">
        <f t="shared" si="96"/>
        <v>0</v>
      </c>
      <c r="L542" s="47">
        <f t="shared" si="96"/>
        <v>0</v>
      </c>
      <c r="M542" s="64"/>
      <c r="N542" s="65"/>
      <c r="O542" s="64"/>
      <c r="P542" s="65"/>
      <c r="Q542" s="66"/>
      <c r="R542" s="67"/>
      <c r="S542" s="66"/>
      <c r="T542" s="67"/>
      <c r="U542" s="46">
        <f t="shared" si="97"/>
        <v>0</v>
      </c>
      <c r="V542" s="52">
        <f t="shared" si="97"/>
        <v>0</v>
      </c>
      <c r="W542" s="53">
        <f t="shared" si="98"/>
        <v>0</v>
      </c>
      <c r="X542" s="54">
        <f t="shared" si="99"/>
        <v>0</v>
      </c>
      <c r="Y542" s="55">
        <f t="shared" si="100"/>
        <v>0</v>
      </c>
      <c r="Z542" s="56"/>
    </row>
    <row r="543" spans="1:38" s="2" customFormat="1" ht="116.25" customHeight="1" x14ac:dyDescent="0.25">
      <c r="A543" s="57">
        <v>6</v>
      </c>
      <c r="B543" s="58" t="s">
        <v>23</v>
      </c>
      <c r="C543" s="110"/>
      <c r="D543" s="112"/>
      <c r="E543" s="59"/>
      <c r="F543" s="60"/>
      <c r="G543" s="61"/>
      <c r="H543" s="62"/>
      <c r="I543" s="61"/>
      <c r="J543" s="63"/>
      <c r="K543" s="46">
        <f t="shared" si="96"/>
        <v>0</v>
      </c>
      <c r="L543" s="47">
        <f t="shared" si="96"/>
        <v>0</v>
      </c>
      <c r="M543" s="64"/>
      <c r="N543" s="65"/>
      <c r="O543" s="64"/>
      <c r="P543" s="65"/>
      <c r="Q543" s="66"/>
      <c r="R543" s="67"/>
      <c r="S543" s="66"/>
      <c r="T543" s="67"/>
      <c r="U543" s="46">
        <f t="shared" si="97"/>
        <v>0</v>
      </c>
      <c r="V543" s="52">
        <f t="shared" si="97"/>
        <v>0</v>
      </c>
      <c r="W543" s="53">
        <f t="shared" si="98"/>
        <v>0</v>
      </c>
      <c r="X543" s="54">
        <f t="shared" si="99"/>
        <v>0</v>
      </c>
      <c r="Y543" s="55">
        <f t="shared" si="100"/>
        <v>0</v>
      </c>
      <c r="Z543" s="56"/>
    </row>
    <row r="544" spans="1:38" s="2" customFormat="1" ht="65.25" customHeight="1" x14ac:dyDescent="0.25">
      <c r="A544" s="57">
        <v>7</v>
      </c>
      <c r="B544" s="58" t="s">
        <v>30</v>
      </c>
      <c r="C544" s="110"/>
      <c r="D544" s="112"/>
      <c r="E544" s="59"/>
      <c r="F544" s="60"/>
      <c r="G544" s="61"/>
      <c r="H544" s="62"/>
      <c r="I544" s="61"/>
      <c r="J544" s="63"/>
      <c r="K544" s="46">
        <f t="shared" si="96"/>
        <v>0</v>
      </c>
      <c r="L544" s="47">
        <f t="shared" si="96"/>
        <v>0</v>
      </c>
      <c r="M544" s="64"/>
      <c r="N544" s="65"/>
      <c r="O544" s="64"/>
      <c r="P544" s="65"/>
      <c r="Q544" s="66"/>
      <c r="R544" s="67"/>
      <c r="S544" s="66"/>
      <c r="T544" s="67"/>
      <c r="U544" s="46">
        <f t="shared" si="97"/>
        <v>0</v>
      </c>
      <c r="V544" s="52">
        <f t="shared" si="97"/>
        <v>0</v>
      </c>
      <c r="W544" s="53">
        <f t="shared" si="98"/>
        <v>0</v>
      </c>
      <c r="X544" s="54">
        <f t="shared" si="99"/>
        <v>0</v>
      </c>
      <c r="Y544" s="55">
        <f t="shared" si="100"/>
        <v>0</v>
      </c>
      <c r="Z544" s="56"/>
    </row>
    <row r="545" spans="1:26" s="2" customFormat="1" ht="59.25" customHeight="1" x14ac:dyDescent="0.25">
      <c r="A545" s="57">
        <v>8</v>
      </c>
      <c r="B545" s="58" t="s">
        <v>46</v>
      </c>
      <c r="C545" s="110"/>
      <c r="D545" s="112"/>
      <c r="E545" s="59"/>
      <c r="F545" s="60"/>
      <c r="G545" s="61"/>
      <c r="H545" s="62"/>
      <c r="I545" s="61">
        <v>1</v>
      </c>
      <c r="J545" s="63">
        <v>141000</v>
      </c>
      <c r="K545" s="46">
        <f t="shared" si="96"/>
        <v>1</v>
      </c>
      <c r="L545" s="47">
        <f t="shared" si="96"/>
        <v>141000</v>
      </c>
      <c r="M545" s="64"/>
      <c r="N545" s="65"/>
      <c r="O545" s="64">
        <v>0</v>
      </c>
      <c r="P545" s="65">
        <v>0</v>
      </c>
      <c r="Q545" s="66"/>
      <c r="R545" s="67"/>
      <c r="S545" s="66">
        <v>0</v>
      </c>
      <c r="T545" s="67">
        <v>0</v>
      </c>
      <c r="U545" s="46">
        <f t="shared" si="97"/>
        <v>0</v>
      </c>
      <c r="V545" s="52">
        <f t="shared" si="97"/>
        <v>0</v>
      </c>
      <c r="W545" s="53">
        <f t="shared" si="98"/>
        <v>0</v>
      </c>
      <c r="X545" s="54">
        <f t="shared" si="99"/>
        <v>0</v>
      </c>
      <c r="Y545" s="55">
        <f t="shared" si="100"/>
        <v>0</v>
      </c>
      <c r="Z545" s="56"/>
    </row>
    <row r="546" spans="1:26" s="2" customFormat="1" ht="71.25" customHeight="1" x14ac:dyDescent="0.25">
      <c r="A546" s="57">
        <v>9</v>
      </c>
      <c r="B546" s="58" t="s">
        <v>24</v>
      </c>
      <c r="C546" s="110"/>
      <c r="D546" s="112"/>
      <c r="E546" s="59"/>
      <c r="F546" s="60"/>
      <c r="G546" s="61"/>
      <c r="H546" s="62"/>
      <c r="I546" s="61"/>
      <c r="J546" s="63"/>
      <c r="K546" s="46">
        <f t="shared" si="96"/>
        <v>0</v>
      </c>
      <c r="L546" s="47">
        <f t="shared" si="96"/>
        <v>0</v>
      </c>
      <c r="M546" s="64"/>
      <c r="N546" s="65"/>
      <c r="O546" s="64"/>
      <c r="P546" s="65"/>
      <c r="Q546" s="66"/>
      <c r="R546" s="67"/>
      <c r="S546" s="66"/>
      <c r="T546" s="67"/>
      <c r="U546" s="46">
        <f t="shared" si="97"/>
        <v>0</v>
      </c>
      <c r="V546" s="52">
        <f t="shared" si="97"/>
        <v>0</v>
      </c>
      <c r="W546" s="53">
        <f t="shared" si="98"/>
        <v>0</v>
      </c>
      <c r="X546" s="54">
        <f t="shared" si="99"/>
        <v>0</v>
      </c>
      <c r="Y546" s="55">
        <f t="shared" si="100"/>
        <v>0</v>
      </c>
      <c r="Z546" s="56"/>
    </row>
    <row r="547" spans="1:26" s="2" customFormat="1" ht="92.25" customHeight="1" x14ac:dyDescent="0.25">
      <c r="A547" s="57">
        <v>10</v>
      </c>
      <c r="B547" s="58" t="s">
        <v>25</v>
      </c>
      <c r="C547" s="110"/>
      <c r="D547" s="112"/>
      <c r="E547" s="59"/>
      <c r="F547" s="60"/>
      <c r="G547" s="61"/>
      <c r="H547" s="62"/>
      <c r="I547" s="61"/>
      <c r="J547" s="63"/>
      <c r="K547" s="46">
        <f t="shared" si="96"/>
        <v>0</v>
      </c>
      <c r="L547" s="47">
        <f t="shared" si="96"/>
        <v>0</v>
      </c>
      <c r="M547" s="64"/>
      <c r="N547" s="65"/>
      <c r="O547" s="64"/>
      <c r="P547" s="65"/>
      <c r="Q547" s="66"/>
      <c r="R547" s="67"/>
      <c r="S547" s="66"/>
      <c r="T547" s="67"/>
      <c r="U547" s="46">
        <f t="shared" si="97"/>
        <v>0</v>
      </c>
      <c r="V547" s="52">
        <f t="shared" si="97"/>
        <v>0</v>
      </c>
      <c r="W547" s="53">
        <f t="shared" si="98"/>
        <v>0</v>
      </c>
      <c r="X547" s="54">
        <f t="shared" si="99"/>
        <v>0</v>
      </c>
      <c r="Y547" s="55">
        <f t="shared" si="100"/>
        <v>0</v>
      </c>
      <c r="Z547" s="56"/>
    </row>
    <row r="548" spans="1:26" s="2" customFormat="1" ht="153.75" customHeight="1" x14ac:dyDescent="0.25">
      <c r="A548" s="57">
        <v>11</v>
      </c>
      <c r="B548" s="58" t="s">
        <v>26</v>
      </c>
      <c r="C548" s="110"/>
      <c r="D548" s="112"/>
      <c r="E548" s="59"/>
      <c r="F548" s="60"/>
      <c r="G548" s="61"/>
      <c r="H548" s="62"/>
      <c r="I548" s="61"/>
      <c r="J548" s="63"/>
      <c r="K548" s="46">
        <f t="shared" si="96"/>
        <v>0</v>
      </c>
      <c r="L548" s="47">
        <f t="shared" si="96"/>
        <v>0</v>
      </c>
      <c r="M548" s="64"/>
      <c r="N548" s="65"/>
      <c r="O548" s="64"/>
      <c r="P548" s="65"/>
      <c r="Q548" s="66"/>
      <c r="R548" s="67"/>
      <c r="S548" s="66"/>
      <c r="T548" s="67"/>
      <c r="U548" s="46">
        <f t="shared" si="97"/>
        <v>0</v>
      </c>
      <c r="V548" s="52">
        <f t="shared" si="97"/>
        <v>0</v>
      </c>
      <c r="W548" s="53">
        <f t="shared" si="98"/>
        <v>0</v>
      </c>
      <c r="X548" s="54">
        <f t="shared" si="99"/>
        <v>0</v>
      </c>
      <c r="Y548" s="55">
        <f t="shared" si="100"/>
        <v>0</v>
      </c>
      <c r="Z548" s="56"/>
    </row>
    <row r="549" spans="1:26" s="2" customFormat="1" ht="87" customHeight="1" x14ac:dyDescent="0.25">
      <c r="A549" s="57">
        <v>12</v>
      </c>
      <c r="B549" s="58" t="s">
        <v>29</v>
      </c>
      <c r="C549" s="110"/>
      <c r="D549" s="112"/>
      <c r="E549" s="59"/>
      <c r="F549" s="60"/>
      <c r="G549" s="61"/>
      <c r="H549" s="62"/>
      <c r="I549" s="61"/>
      <c r="J549" s="63"/>
      <c r="K549" s="46">
        <f t="shared" si="96"/>
        <v>0</v>
      </c>
      <c r="L549" s="47">
        <f t="shared" si="96"/>
        <v>0</v>
      </c>
      <c r="M549" s="64"/>
      <c r="N549" s="65"/>
      <c r="O549" s="64"/>
      <c r="P549" s="65"/>
      <c r="Q549" s="66"/>
      <c r="R549" s="67"/>
      <c r="S549" s="66"/>
      <c r="T549" s="67"/>
      <c r="U549" s="46">
        <f t="shared" si="97"/>
        <v>0</v>
      </c>
      <c r="V549" s="52">
        <f t="shared" si="97"/>
        <v>0</v>
      </c>
      <c r="W549" s="53">
        <f t="shared" si="98"/>
        <v>0</v>
      </c>
      <c r="X549" s="54">
        <f t="shared" si="99"/>
        <v>0</v>
      </c>
      <c r="Y549" s="55">
        <f t="shared" si="100"/>
        <v>0</v>
      </c>
      <c r="Z549" s="56"/>
    </row>
    <row r="550" spans="1:26" s="2" customFormat="1" ht="62.25" customHeight="1" thickBot="1" x14ac:dyDescent="0.3">
      <c r="A550" s="68">
        <v>13</v>
      </c>
      <c r="B550" s="69" t="s">
        <v>27</v>
      </c>
      <c r="C550" s="111"/>
      <c r="D550" s="113"/>
      <c r="E550" s="70"/>
      <c r="F550" s="71"/>
      <c r="G550" s="72"/>
      <c r="H550" s="73"/>
      <c r="I550" s="72"/>
      <c r="J550" s="74"/>
      <c r="K550" s="75">
        <f t="shared" si="96"/>
        <v>0</v>
      </c>
      <c r="L550" s="76">
        <f t="shared" si="96"/>
        <v>0</v>
      </c>
      <c r="M550" s="77"/>
      <c r="N550" s="78"/>
      <c r="O550" s="77"/>
      <c r="P550" s="78"/>
      <c r="Q550" s="79"/>
      <c r="R550" s="80"/>
      <c r="S550" s="79"/>
      <c r="T550" s="80"/>
      <c r="U550" s="46">
        <f t="shared" si="97"/>
        <v>0</v>
      </c>
      <c r="V550" s="52">
        <f t="shared" si="97"/>
        <v>0</v>
      </c>
      <c r="W550" s="53">
        <f t="shared" si="98"/>
        <v>0</v>
      </c>
      <c r="X550" s="54">
        <f t="shared" si="99"/>
        <v>0</v>
      </c>
      <c r="Y550" s="55">
        <f t="shared" si="100"/>
        <v>0</v>
      </c>
      <c r="Z550" s="56"/>
    </row>
    <row r="551" spans="1:26" s="2" customFormat="1" ht="29.25" customHeight="1" thickBot="1" x14ac:dyDescent="0.3">
      <c r="A551" s="114" t="s">
        <v>47</v>
      </c>
      <c r="B551" s="115"/>
      <c r="C551" s="81">
        <f>C538</f>
        <v>141000</v>
      </c>
      <c r="D551" s="81">
        <f>D538</f>
        <v>141000</v>
      </c>
      <c r="E551" s="82">
        <f>SUM(E538:E550)</f>
        <v>0</v>
      </c>
      <c r="F551" s="83">
        <f>SUM(F538:F550)</f>
        <v>0</v>
      </c>
      <c r="G551" s="82">
        <f>SUM(G538:G550)</f>
        <v>0</v>
      </c>
      <c r="H551" s="83">
        <f>SUM(H538:H550)</f>
        <v>0</v>
      </c>
      <c r="I551" s="82">
        <f t="shared" ref="I551:V551" si="101">SUM(I538:I550)</f>
        <v>1</v>
      </c>
      <c r="J551" s="83">
        <f t="shared" si="101"/>
        <v>141000</v>
      </c>
      <c r="K551" s="82">
        <f t="shared" si="101"/>
        <v>1</v>
      </c>
      <c r="L551" s="83">
        <f t="shared" si="101"/>
        <v>141000</v>
      </c>
      <c r="M551" s="82">
        <f t="shared" si="101"/>
        <v>0</v>
      </c>
      <c r="N551" s="84">
        <f t="shared" si="101"/>
        <v>0</v>
      </c>
      <c r="O551" s="85">
        <f t="shared" si="101"/>
        <v>0</v>
      </c>
      <c r="P551" s="86">
        <f t="shared" si="101"/>
        <v>0</v>
      </c>
      <c r="Q551" s="85">
        <f t="shared" si="101"/>
        <v>0</v>
      </c>
      <c r="R551" s="87">
        <f t="shared" si="101"/>
        <v>0</v>
      </c>
      <c r="S551" s="85">
        <f t="shared" si="101"/>
        <v>0</v>
      </c>
      <c r="T551" s="87">
        <f t="shared" si="101"/>
        <v>0</v>
      </c>
      <c r="U551" s="85">
        <f t="shared" si="101"/>
        <v>0</v>
      </c>
      <c r="V551" s="87">
        <f t="shared" si="101"/>
        <v>0</v>
      </c>
      <c r="W551" s="88">
        <f>IFERROR(R551/H551,0)</f>
        <v>0</v>
      </c>
      <c r="X551" s="89">
        <f t="shared" si="99"/>
        <v>0</v>
      </c>
      <c r="Y551" s="89">
        <f t="shared" si="100"/>
        <v>0</v>
      </c>
    </row>
    <row r="552" spans="1:26" s="2" customFormat="1" ht="29.25" customHeight="1" thickBot="1" x14ac:dyDescent="0.45">
      <c r="A552" s="90"/>
      <c r="B552" s="90"/>
      <c r="C552" s="91"/>
      <c r="D552" s="91"/>
      <c r="E552" s="92"/>
      <c r="F552" s="91"/>
      <c r="G552" s="92"/>
      <c r="H552" s="93"/>
      <c r="I552" s="94"/>
      <c r="J552" s="93"/>
      <c r="K552" s="95"/>
      <c r="L552" s="93"/>
      <c r="M552" s="94"/>
      <c r="N552" s="93"/>
      <c r="O552" s="94"/>
      <c r="P552" s="93"/>
      <c r="Q552" s="94"/>
      <c r="R552" s="93"/>
      <c r="S552" s="94"/>
      <c r="T552" s="96" t="s">
        <v>48</v>
      </c>
      <c r="U552" s="97">
        <v>4.25</v>
      </c>
      <c r="V552" s="98">
        <f>V551/U552</f>
        <v>0</v>
      </c>
      <c r="W552" s="99"/>
      <c r="X552" s="99"/>
      <c r="Y552" s="100"/>
    </row>
    <row r="553" spans="1:26" s="2" customFormat="1" ht="15.75" thickTop="1" x14ac:dyDescent="0.25">
      <c r="A553" s="116" t="s">
        <v>49</v>
      </c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8"/>
      <c r="P553" s="106"/>
      <c r="U553" s="7"/>
    </row>
    <row r="554" spans="1:26" s="2" customFormat="1" ht="18.75" x14ac:dyDescent="0.3">
      <c r="A554" s="119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1"/>
      <c r="P554" s="106"/>
      <c r="T554" s="101"/>
      <c r="U554" s="7"/>
    </row>
    <row r="555" spans="1:26" s="2" customFormat="1" ht="15.75" x14ac:dyDescent="0.25">
      <c r="A555" s="119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1"/>
      <c r="P555" s="106"/>
      <c r="S555" s="102"/>
      <c r="T555" s="103"/>
      <c r="U555" s="7"/>
    </row>
    <row r="556" spans="1:26" s="2" customFormat="1" ht="15.75" x14ac:dyDescent="0.25">
      <c r="A556" s="119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1"/>
      <c r="P556" s="106"/>
      <c r="S556" s="102"/>
      <c r="T556" s="104"/>
      <c r="U556" s="7"/>
    </row>
    <row r="557" spans="1:26" s="2" customFormat="1" ht="15.75" x14ac:dyDescent="0.25">
      <c r="A557" s="119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1"/>
      <c r="P557" s="106"/>
      <c r="S557" s="102"/>
      <c r="T557" s="104"/>
      <c r="U557" s="7"/>
    </row>
    <row r="558" spans="1:26" s="2" customFormat="1" ht="15.75" x14ac:dyDescent="0.25">
      <c r="A558" s="119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1"/>
      <c r="P558" s="106"/>
      <c r="S558" s="102"/>
      <c r="T558" s="104"/>
      <c r="U558" s="7"/>
    </row>
    <row r="559" spans="1:26" s="2" customFormat="1" ht="15.75" x14ac:dyDescent="0.25">
      <c r="A559" s="119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1"/>
      <c r="P559" s="106"/>
      <c r="S559" s="102"/>
      <c r="T559" s="105"/>
      <c r="U559" s="7"/>
    </row>
    <row r="560" spans="1:26" s="2" customFormat="1" x14ac:dyDescent="0.25">
      <c r="A560" s="119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1"/>
      <c r="P560" s="106"/>
      <c r="U560" s="7"/>
    </row>
    <row r="561" spans="1:38" s="2" customFormat="1" ht="15.75" thickBot="1" x14ac:dyDescent="0.3">
      <c r="A561" s="122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4"/>
      <c r="P561" s="106"/>
      <c r="U561" s="7"/>
    </row>
    <row r="562" spans="1:38" s="2" customFormat="1" ht="15.75" thickTop="1" x14ac:dyDescent="0.25">
      <c r="E562" s="1"/>
      <c r="F562" s="1"/>
      <c r="K562" s="7"/>
      <c r="U562" s="7"/>
    </row>
    <row r="565" spans="1:38" s="2" customFormat="1" ht="26.25" x14ac:dyDescent="0.4">
      <c r="A565" s="12"/>
      <c r="B565" s="13" t="s">
        <v>66</v>
      </c>
      <c r="C565" s="14"/>
      <c r="D565" s="14"/>
      <c r="E565" s="15"/>
      <c r="F565" s="16"/>
      <c r="G565" s="14"/>
      <c r="H565" s="17"/>
      <c r="I565" s="18"/>
      <c r="J565" s="17"/>
      <c r="K565" s="18"/>
      <c r="L565" s="17"/>
      <c r="M565" s="18"/>
      <c r="N565" s="17"/>
      <c r="O565" s="14"/>
      <c r="P565" s="17"/>
      <c r="Q565" s="14"/>
      <c r="R565" s="17"/>
      <c r="S565" s="18"/>
      <c r="T565" s="17"/>
      <c r="U565" s="14"/>
      <c r="V565" s="17"/>
      <c r="W565" s="17"/>
      <c r="X565" s="18"/>
      <c r="Y565" s="17"/>
      <c r="Z565" s="17"/>
      <c r="AA565" s="18"/>
      <c r="AB565" s="14"/>
      <c r="AC565" s="14"/>
      <c r="AD565" s="14"/>
      <c r="AE565" s="14"/>
      <c r="AF565" s="14"/>
      <c r="AG565" s="18"/>
      <c r="AH565" s="14"/>
      <c r="AI565" s="14"/>
      <c r="AJ565" s="14"/>
      <c r="AK565" s="14"/>
      <c r="AL565" s="14"/>
    </row>
    <row r="566" spans="1:38" ht="15.75" thickBot="1" x14ac:dyDescent="0.3"/>
    <row r="567" spans="1:38" s="2" customFormat="1" ht="52.5" customHeight="1" thickBot="1" x14ac:dyDescent="0.3">
      <c r="A567" s="125" t="s">
        <v>3</v>
      </c>
      <c r="B567" s="126"/>
      <c r="C567" s="129" t="s">
        <v>32</v>
      </c>
      <c r="D567" s="130"/>
      <c r="E567" s="131" t="s">
        <v>0</v>
      </c>
      <c r="F567" s="132"/>
      <c r="G567" s="133" t="s">
        <v>1</v>
      </c>
      <c r="H567" s="133"/>
      <c r="I567" s="133"/>
      <c r="J567" s="133"/>
      <c r="K567" s="133"/>
      <c r="L567" s="134"/>
      <c r="M567" s="135" t="s">
        <v>33</v>
      </c>
      <c r="N567" s="136"/>
      <c r="O567" s="136"/>
      <c r="P567" s="137"/>
      <c r="Q567" s="138" t="s">
        <v>34</v>
      </c>
      <c r="R567" s="139"/>
      <c r="S567" s="139"/>
      <c r="T567" s="139"/>
      <c r="U567" s="139"/>
      <c r="V567" s="140"/>
      <c r="W567" s="141" t="s">
        <v>35</v>
      </c>
      <c r="X567" s="142"/>
      <c r="Y567" s="143"/>
    </row>
    <row r="568" spans="1:38" s="2" customFormat="1" ht="52.5" customHeight="1" thickBot="1" x14ac:dyDescent="0.3">
      <c r="A568" s="127"/>
      <c r="B568" s="128"/>
      <c r="C568" s="144" t="s">
        <v>36</v>
      </c>
      <c r="D568" s="146" t="s">
        <v>37</v>
      </c>
      <c r="E568" s="148" t="s">
        <v>4</v>
      </c>
      <c r="F568" s="148" t="s">
        <v>5</v>
      </c>
      <c r="G568" s="150" t="s">
        <v>6</v>
      </c>
      <c r="H568" s="152" t="s">
        <v>7</v>
      </c>
      <c r="I568" s="152" t="s">
        <v>8</v>
      </c>
      <c r="J568" s="159" t="s">
        <v>9</v>
      </c>
      <c r="K568" s="161" t="s">
        <v>2</v>
      </c>
      <c r="L568" s="162"/>
      <c r="M568" s="163" t="s">
        <v>38</v>
      </c>
      <c r="N568" s="164"/>
      <c r="O568" s="163" t="s">
        <v>39</v>
      </c>
      <c r="P568" s="164"/>
      <c r="Q568" s="165" t="s">
        <v>40</v>
      </c>
      <c r="R568" s="166"/>
      <c r="S568" s="139" t="s">
        <v>41</v>
      </c>
      <c r="T568" s="140"/>
      <c r="U568" s="138" t="s">
        <v>2</v>
      </c>
      <c r="V568" s="140"/>
      <c r="W568" s="154" t="s">
        <v>42</v>
      </c>
      <c r="X568" s="156" t="s">
        <v>43</v>
      </c>
      <c r="Y568" s="143" t="s">
        <v>44</v>
      </c>
    </row>
    <row r="569" spans="1:38" s="2" customFormat="1" ht="139.5" customHeight="1" thickBot="1" x14ac:dyDescent="0.3">
      <c r="A569" s="127"/>
      <c r="B569" s="128"/>
      <c r="C569" s="145"/>
      <c r="D569" s="147"/>
      <c r="E569" s="149"/>
      <c r="F569" s="149"/>
      <c r="G569" s="151"/>
      <c r="H569" s="153"/>
      <c r="I569" s="153"/>
      <c r="J569" s="160"/>
      <c r="K569" s="19" t="s">
        <v>10</v>
      </c>
      <c r="L569" s="20" t="s">
        <v>11</v>
      </c>
      <c r="M569" s="21" t="s">
        <v>12</v>
      </c>
      <c r="N569" s="22" t="s">
        <v>13</v>
      </c>
      <c r="O569" s="21" t="s">
        <v>14</v>
      </c>
      <c r="P569" s="22" t="s">
        <v>15</v>
      </c>
      <c r="Q569" s="23" t="s">
        <v>6</v>
      </c>
      <c r="R569" s="24" t="s">
        <v>7</v>
      </c>
      <c r="S569" s="25" t="s">
        <v>16</v>
      </c>
      <c r="T569" s="26" t="s">
        <v>17</v>
      </c>
      <c r="U569" s="27" t="s">
        <v>18</v>
      </c>
      <c r="V569" s="28" t="s">
        <v>19</v>
      </c>
      <c r="W569" s="155"/>
      <c r="X569" s="157"/>
      <c r="Y569" s="158"/>
    </row>
    <row r="570" spans="1:38" s="2" customFormat="1" ht="38.25" customHeight="1" thickBot="1" x14ac:dyDescent="0.3">
      <c r="A570" s="108">
        <v>1</v>
      </c>
      <c r="B570" s="109"/>
      <c r="C570" s="29">
        <v>2</v>
      </c>
      <c r="D570" s="30">
        <v>3</v>
      </c>
      <c r="E570" s="31">
        <v>4</v>
      </c>
      <c r="F570" s="32">
        <v>5</v>
      </c>
      <c r="G570" s="33">
        <v>6</v>
      </c>
      <c r="H570" s="34">
        <v>7</v>
      </c>
      <c r="I570" s="34">
        <v>8</v>
      </c>
      <c r="J570" s="34">
        <v>9</v>
      </c>
      <c r="K570" s="34">
        <v>10</v>
      </c>
      <c r="L570" s="34">
        <v>11</v>
      </c>
      <c r="M570" s="35">
        <v>12</v>
      </c>
      <c r="N570" s="35">
        <v>13</v>
      </c>
      <c r="O570" s="35">
        <v>14</v>
      </c>
      <c r="P570" s="35">
        <v>15</v>
      </c>
      <c r="Q570" s="36">
        <v>16</v>
      </c>
      <c r="R570" s="36">
        <v>17</v>
      </c>
      <c r="S570" s="36">
        <v>18</v>
      </c>
      <c r="T570" s="36">
        <v>19</v>
      </c>
      <c r="U570" s="36">
        <v>20</v>
      </c>
      <c r="V570" s="36">
        <v>21</v>
      </c>
      <c r="W570" s="37">
        <v>22</v>
      </c>
      <c r="X570" s="37">
        <v>23</v>
      </c>
      <c r="Y570" s="38">
        <v>24</v>
      </c>
    </row>
    <row r="571" spans="1:38" s="2" customFormat="1" ht="108.75" customHeight="1" x14ac:dyDescent="0.25">
      <c r="A571" s="39">
        <v>1</v>
      </c>
      <c r="B571" s="40" t="s">
        <v>45</v>
      </c>
      <c r="C571" s="110">
        <f>L584</f>
        <v>642700</v>
      </c>
      <c r="D571" s="112">
        <f>C571-V584</f>
        <v>642700</v>
      </c>
      <c r="E571" s="41"/>
      <c r="F571" s="42"/>
      <c r="G571" s="43"/>
      <c r="H571" s="44"/>
      <c r="I571" s="43"/>
      <c r="J571" s="45"/>
      <c r="K571" s="46">
        <f>G571+I571</f>
        <v>0</v>
      </c>
      <c r="L571" s="47">
        <f>H571+J571</f>
        <v>0</v>
      </c>
      <c r="M571" s="48"/>
      <c r="N571" s="49"/>
      <c r="O571" s="48"/>
      <c r="P571" s="49"/>
      <c r="Q571" s="50"/>
      <c r="R571" s="51"/>
      <c r="S571" s="50"/>
      <c r="T571" s="51"/>
      <c r="U571" s="46">
        <f>Q571+S571</f>
        <v>0</v>
      </c>
      <c r="V571" s="52">
        <f>R571+T571</f>
        <v>0</v>
      </c>
      <c r="W571" s="53">
        <f>IFERROR(R571/H571,0)</f>
        <v>0</v>
      </c>
      <c r="X571" s="54">
        <f>IFERROR((T571+P571)/J571,0)</f>
        <v>0</v>
      </c>
      <c r="Y571" s="55">
        <f>IFERROR((V571+P571)/L571,0)</f>
        <v>0</v>
      </c>
      <c r="Z571" s="56"/>
    </row>
    <row r="572" spans="1:38" s="2" customFormat="1" ht="87" customHeight="1" x14ac:dyDescent="0.25">
      <c r="A572" s="57">
        <v>2</v>
      </c>
      <c r="B572" s="58" t="s">
        <v>20</v>
      </c>
      <c r="C572" s="110"/>
      <c r="D572" s="112"/>
      <c r="E572" s="59"/>
      <c r="F572" s="60"/>
      <c r="G572" s="61"/>
      <c r="H572" s="62"/>
      <c r="I572" s="61"/>
      <c r="J572" s="63"/>
      <c r="K572" s="46">
        <f t="shared" ref="K572:L583" si="102">G572+I572</f>
        <v>0</v>
      </c>
      <c r="L572" s="47">
        <f t="shared" si="102"/>
        <v>0</v>
      </c>
      <c r="M572" s="64"/>
      <c r="N572" s="65"/>
      <c r="O572" s="64"/>
      <c r="P572" s="65"/>
      <c r="Q572" s="66"/>
      <c r="R572" s="67"/>
      <c r="S572" s="66"/>
      <c r="T572" s="67"/>
      <c r="U572" s="46">
        <f t="shared" ref="U572:V583" si="103">Q572+S572</f>
        <v>0</v>
      </c>
      <c r="V572" s="52">
        <f>R572+T572</f>
        <v>0</v>
      </c>
      <c r="W572" s="53">
        <f t="shared" ref="W572:W583" si="104">IFERROR(R572/H572,0)</f>
        <v>0</v>
      </c>
      <c r="X572" s="54">
        <f t="shared" ref="X572:X584" si="105">IFERROR((T572+P572)/J572,0)</f>
        <v>0</v>
      </c>
      <c r="Y572" s="55">
        <f t="shared" ref="Y572:Y584" si="106">IFERROR((V572+P572)/L572,0)</f>
        <v>0</v>
      </c>
      <c r="Z572" s="56"/>
    </row>
    <row r="573" spans="1:38" s="2" customFormat="1" ht="85.5" customHeight="1" x14ac:dyDescent="0.25">
      <c r="A573" s="57">
        <v>3</v>
      </c>
      <c r="B573" s="58" t="s">
        <v>28</v>
      </c>
      <c r="C573" s="110"/>
      <c r="D573" s="112"/>
      <c r="E573" s="59"/>
      <c r="F573" s="60"/>
      <c r="G573" s="61"/>
      <c r="H573" s="62"/>
      <c r="I573" s="61"/>
      <c r="J573" s="63"/>
      <c r="K573" s="46">
        <f t="shared" si="102"/>
        <v>0</v>
      </c>
      <c r="L573" s="47">
        <f t="shared" si="102"/>
        <v>0</v>
      </c>
      <c r="M573" s="64"/>
      <c r="N573" s="65"/>
      <c r="O573" s="64"/>
      <c r="P573" s="65"/>
      <c r="Q573" s="66"/>
      <c r="R573" s="67"/>
      <c r="S573" s="66"/>
      <c r="T573" s="67"/>
      <c r="U573" s="46">
        <f t="shared" si="103"/>
        <v>0</v>
      </c>
      <c r="V573" s="52">
        <f t="shared" si="103"/>
        <v>0</v>
      </c>
      <c r="W573" s="53">
        <f t="shared" si="104"/>
        <v>0</v>
      </c>
      <c r="X573" s="54">
        <f t="shared" si="105"/>
        <v>0</v>
      </c>
      <c r="Y573" s="55">
        <f t="shared" si="106"/>
        <v>0</v>
      </c>
      <c r="Z573" s="56"/>
    </row>
    <row r="574" spans="1:38" s="2" customFormat="1" ht="137.25" customHeight="1" x14ac:dyDescent="0.25">
      <c r="A574" s="57">
        <v>4</v>
      </c>
      <c r="B574" s="58" t="s">
        <v>22</v>
      </c>
      <c r="C574" s="110"/>
      <c r="D574" s="112"/>
      <c r="E574" s="59"/>
      <c r="F574" s="60"/>
      <c r="G574" s="61"/>
      <c r="H574" s="62"/>
      <c r="I574" s="61"/>
      <c r="J574" s="63"/>
      <c r="K574" s="46">
        <f t="shared" si="102"/>
        <v>0</v>
      </c>
      <c r="L574" s="47">
        <f t="shared" si="102"/>
        <v>0</v>
      </c>
      <c r="M574" s="64"/>
      <c r="N574" s="65"/>
      <c r="O574" s="64"/>
      <c r="P574" s="65"/>
      <c r="Q574" s="66"/>
      <c r="R574" s="67"/>
      <c r="S574" s="66"/>
      <c r="T574" s="67"/>
      <c r="U574" s="46">
        <f t="shared" si="103"/>
        <v>0</v>
      </c>
      <c r="V574" s="52">
        <f t="shared" si="103"/>
        <v>0</v>
      </c>
      <c r="W574" s="53">
        <f t="shared" si="104"/>
        <v>0</v>
      </c>
      <c r="X574" s="54">
        <f t="shared" si="105"/>
        <v>0</v>
      </c>
      <c r="Y574" s="55">
        <f t="shared" si="106"/>
        <v>0</v>
      </c>
      <c r="Z574" s="56"/>
    </row>
    <row r="575" spans="1:38" s="2" customFormat="1" ht="171.75" customHeight="1" x14ac:dyDescent="0.25">
      <c r="A575" s="57">
        <v>5</v>
      </c>
      <c r="B575" s="58" t="s">
        <v>21</v>
      </c>
      <c r="C575" s="110"/>
      <c r="D575" s="112"/>
      <c r="E575" s="59"/>
      <c r="F575" s="60"/>
      <c r="G575" s="61"/>
      <c r="H575" s="62"/>
      <c r="I575" s="61"/>
      <c r="J575" s="63"/>
      <c r="K575" s="46">
        <f t="shared" si="102"/>
        <v>0</v>
      </c>
      <c r="L575" s="47">
        <f t="shared" si="102"/>
        <v>0</v>
      </c>
      <c r="M575" s="64"/>
      <c r="N575" s="65"/>
      <c r="O575" s="64"/>
      <c r="P575" s="65"/>
      <c r="Q575" s="66"/>
      <c r="R575" s="67"/>
      <c r="S575" s="66"/>
      <c r="T575" s="67"/>
      <c r="U575" s="46">
        <f t="shared" si="103"/>
        <v>0</v>
      </c>
      <c r="V575" s="52">
        <f t="shared" si="103"/>
        <v>0</v>
      </c>
      <c r="W575" s="53">
        <f t="shared" si="104"/>
        <v>0</v>
      </c>
      <c r="X575" s="54">
        <f t="shared" si="105"/>
        <v>0</v>
      </c>
      <c r="Y575" s="55">
        <f t="shared" si="106"/>
        <v>0</v>
      </c>
      <c r="Z575" s="56"/>
    </row>
    <row r="576" spans="1:38" s="2" customFormat="1" ht="116.25" customHeight="1" x14ac:dyDescent="0.25">
      <c r="A576" s="57">
        <v>6</v>
      </c>
      <c r="B576" s="58" t="s">
        <v>23</v>
      </c>
      <c r="C576" s="110"/>
      <c r="D576" s="112"/>
      <c r="E576" s="59"/>
      <c r="F576" s="60"/>
      <c r="G576" s="61"/>
      <c r="H576" s="62"/>
      <c r="I576" s="61"/>
      <c r="J576" s="63"/>
      <c r="K576" s="46">
        <f t="shared" si="102"/>
        <v>0</v>
      </c>
      <c r="L576" s="47">
        <f t="shared" si="102"/>
        <v>0</v>
      </c>
      <c r="M576" s="64"/>
      <c r="N576" s="65"/>
      <c r="O576" s="64"/>
      <c r="P576" s="65"/>
      <c r="Q576" s="66"/>
      <c r="R576" s="67"/>
      <c r="S576" s="66"/>
      <c r="T576" s="67"/>
      <c r="U576" s="46">
        <f t="shared" si="103"/>
        <v>0</v>
      </c>
      <c r="V576" s="52">
        <f t="shared" si="103"/>
        <v>0</v>
      </c>
      <c r="W576" s="53">
        <f t="shared" si="104"/>
        <v>0</v>
      </c>
      <c r="X576" s="54">
        <f t="shared" si="105"/>
        <v>0</v>
      </c>
      <c r="Y576" s="55">
        <f t="shared" si="106"/>
        <v>0</v>
      </c>
      <c r="Z576" s="56"/>
    </row>
    <row r="577" spans="1:26" s="2" customFormat="1" ht="65.25" customHeight="1" x14ac:dyDescent="0.25">
      <c r="A577" s="57">
        <v>7</v>
      </c>
      <c r="B577" s="58" t="s">
        <v>30</v>
      </c>
      <c r="C577" s="110"/>
      <c r="D577" s="112"/>
      <c r="E577" s="59"/>
      <c r="F577" s="60"/>
      <c r="G577" s="61"/>
      <c r="H577" s="62"/>
      <c r="I577" s="61"/>
      <c r="J577" s="63"/>
      <c r="K577" s="46">
        <f t="shared" si="102"/>
        <v>0</v>
      </c>
      <c r="L577" s="47">
        <f t="shared" si="102"/>
        <v>0</v>
      </c>
      <c r="M577" s="64"/>
      <c r="N577" s="65"/>
      <c r="O577" s="64"/>
      <c r="P577" s="65"/>
      <c r="Q577" s="66"/>
      <c r="R577" s="67"/>
      <c r="S577" s="66"/>
      <c r="T577" s="67"/>
      <c r="U577" s="46">
        <f t="shared" si="103"/>
        <v>0</v>
      </c>
      <c r="V577" s="52">
        <f t="shared" si="103"/>
        <v>0</v>
      </c>
      <c r="W577" s="53">
        <f t="shared" si="104"/>
        <v>0</v>
      </c>
      <c r="X577" s="54">
        <f t="shared" si="105"/>
        <v>0</v>
      </c>
      <c r="Y577" s="55">
        <f t="shared" si="106"/>
        <v>0</v>
      </c>
      <c r="Z577" s="56"/>
    </row>
    <row r="578" spans="1:26" s="2" customFormat="1" ht="59.25" customHeight="1" x14ac:dyDescent="0.25">
      <c r="A578" s="57">
        <v>8</v>
      </c>
      <c r="B578" s="58" t="s">
        <v>46</v>
      </c>
      <c r="C578" s="110"/>
      <c r="D578" s="112"/>
      <c r="E578" s="59"/>
      <c r="F578" s="60"/>
      <c r="G578" s="61"/>
      <c r="H578" s="62"/>
      <c r="I578" s="61">
        <v>4</v>
      </c>
      <c r="J578" s="63">
        <v>642700</v>
      </c>
      <c r="K578" s="46">
        <f t="shared" si="102"/>
        <v>4</v>
      </c>
      <c r="L578" s="47">
        <f t="shared" si="102"/>
        <v>642700</v>
      </c>
      <c r="M578" s="64"/>
      <c r="N578" s="65"/>
      <c r="O578" s="64">
        <v>4</v>
      </c>
      <c r="P578" s="65">
        <v>47675.63</v>
      </c>
      <c r="Q578" s="66"/>
      <c r="R578" s="67"/>
      <c r="S578" s="66">
        <v>0</v>
      </c>
      <c r="T578" s="67">
        <v>0</v>
      </c>
      <c r="U578" s="46">
        <f t="shared" si="103"/>
        <v>0</v>
      </c>
      <c r="V578" s="52">
        <f t="shared" si="103"/>
        <v>0</v>
      </c>
      <c r="W578" s="53">
        <f t="shared" si="104"/>
        <v>0</v>
      </c>
      <c r="X578" s="54">
        <f t="shared" si="105"/>
        <v>7.4180224054768942E-2</v>
      </c>
      <c r="Y578" s="55">
        <f t="shared" si="106"/>
        <v>7.4180224054768942E-2</v>
      </c>
      <c r="Z578" s="56"/>
    </row>
    <row r="579" spans="1:26" s="2" customFormat="1" ht="71.25" customHeight="1" x14ac:dyDescent="0.25">
      <c r="A579" s="57">
        <v>9</v>
      </c>
      <c r="B579" s="58" t="s">
        <v>24</v>
      </c>
      <c r="C579" s="110"/>
      <c r="D579" s="112"/>
      <c r="E579" s="59"/>
      <c r="F579" s="60"/>
      <c r="G579" s="61"/>
      <c r="H579" s="62"/>
      <c r="I579" s="61"/>
      <c r="J579" s="63"/>
      <c r="K579" s="46">
        <f t="shared" si="102"/>
        <v>0</v>
      </c>
      <c r="L579" s="47">
        <f t="shared" si="102"/>
        <v>0</v>
      </c>
      <c r="M579" s="64"/>
      <c r="N579" s="65"/>
      <c r="O579" s="64"/>
      <c r="P579" s="65"/>
      <c r="Q579" s="66"/>
      <c r="R579" s="67"/>
      <c r="S579" s="66"/>
      <c r="T579" s="67"/>
      <c r="U579" s="46">
        <f t="shared" si="103"/>
        <v>0</v>
      </c>
      <c r="V579" s="52">
        <f t="shared" si="103"/>
        <v>0</v>
      </c>
      <c r="W579" s="53">
        <f t="shared" si="104"/>
        <v>0</v>
      </c>
      <c r="X579" s="54">
        <f t="shared" si="105"/>
        <v>0</v>
      </c>
      <c r="Y579" s="55">
        <f t="shared" si="106"/>
        <v>0</v>
      </c>
      <c r="Z579" s="56"/>
    </row>
    <row r="580" spans="1:26" s="2" customFormat="1" ht="92.25" customHeight="1" x14ac:dyDescent="0.25">
      <c r="A580" s="57">
        <v>10</v>
      </c>
      <c r="B580" s="58" t="s">
        <v>25</v>
      </c>
      <c r="C580" s="110"/>
      <c r="D580" s="112"/>
      <c r="E580" s="59"/>
      <c r="F580" s="60"/>
      <c r="G580" s="61"/>
      <c r="H580" s="62"/>
      <c r="I580" s="61"/>
      <c r="J580" s="63"/>
      <c r="K580" s="46">
        <f t="shared" si="102"/>
        <v>0</v>
      </c>
      <c r="L580" s="47">
        <f t="shared" si="102"/>
        <v>0</v>
      </c>
      <c r="M580" s="64"/>
      <c r="N580" s="65"/>
      <c r="O580" s="64"/>
      <c r="P580" s="65"/>
      <c r="Q580" s="66"/>
      <c r="R580" s="67"/>
      <c r="S580" s="66"/>
      <c r="T580" s="67"/>
      <c r="U580" s="46">
        <f t="shared" si="103"/>
        <v>0</v>
      </c>
      <c r="V580" s="52">
        <f t="shared" si="103"/>
        <v>0</v>
      </c>
      <c r="W580" s="53">
        <f t="shared" si="104"/>
        <v>0</v>
      </c>
      <c r="X580" s="54">
        <f t="shared" si="105"/>
        <v>0</v>
      </c>
      <c r="Y580" s="55">
        <f t="shared" si="106"/>
        <v>0</v>
      </c>
      <c r="Z580" s="56"/>
    </row>
    <row r="581" spans="1:26" s="2" customFormat="1" ht="153.75" customHeight="1" x14ac:dyDescent="0.25">
      <c r="A581" s="57">
        <v>11</v>
      </c>
      <c r="B581" s="58" t="s">
        <v>26</v>
      </c>
      <c r="C581" s="110"/>
      <c r="D581" s="112"/>
      <c r="E581" s="59"/>
      <c r="F581" s="60"/>
      <c r="G581" s="61"/>
      <c r="H581" s="62"/>
      <c r="I581" s="61"/>
      <c r="J581" s="63"/>
      <c r="K581" s="46">
        <f t="shared" si="102"/>
        <v>0</v>
      </c>
      <c r="L581" s="47">
        <f t="shared" si="102"/>
        <v>0</v>
      </c>
      <c r="M581" s="64"/>
      <c r="N581" s="65"/>
      <c r="O581" s="64"/>
      <c r="P581" s="65"/>
      <c r="Q581" s="66"/>
      <c r="R581" s="67"/>
      <c r="S581" s="66"/>
      <c r="T581" s="67"/>
      <c r="U581" s="46">
        <f t="shared" si="103"/>
        <v>0</v>
      </c>
      <c r="V581" s="52">
        <f t="shared" si="103"/>
        <v>0</v>
      </c>
      <c r="W581" s="53">
        <f t="shared" si="104"/>
        <v>0</v>
      </c>
      <c r="X581" s="54">
        <f t="shared" si="105"/>
        <v>0</v>
      </c>
      <c r="Y581" s="55">
        <f t="shared" si="106"/>
        <v>0</v>
      </c>
      <c r="Z581" s="56"/>
    </row>
    <row r="582" spans="1:26" s="2" customFormat="1" ht="87" customHeight="1" x14ac:dyDescent="0.25">
      <c r="A582" s="57">
        <v>12</v>
      </c>
      <c r="B582" s="58" t="s">
        <v>29</v>
      </c>
      <c r="C582" s="110"/>
      <c r="D582" s="112"/>
      <c r="E582" s="59"/>
      <c r="F582" s="60"/>
      <c r="G582" s="61"/>
      <c r="H582" s="62"/>
      <c r="I582" s="61"/>
      <c r="J582" s="63"/>
      <c r="K582" s="46">
        <f t="shared" si="102"/>
        <v>0</v>
      </c>
      <c r="L582" s="47">
        <f t="shared" si="102"/>
        <v>0</v>
      </c>
      <c r="M582" s="64"/>
      <c r="N582" s="65"/>
      <c r="O582" s="64"/>
      <c r="P582" s="65"/>
      <c r="Q582" s="66"/>
      <c r="R582" s="67"/>
      <c r="S582" s="66"/>
      <c r="T582" s="67"/>
      <c r="U582" s="46">
        <f t="shared" si="103"/>
        <v>0</v>
      </c>
      <c r="V582" s="52">
        <f t="shared" si="103"/>
        <v>0</v>
      </c>
      <c r="W582" s="53">
        <f t="shared" si="104"/>
        <v>0</v>
      </c>
      <c r="X582" s="54">
        <f t="shared" si="105"/>
        <v>0</v>
      </c>
      <c r="Y582" s="55">
        <f t="shared" si="106"/>
        <v>0</v>
      </c>
      <c r="Z582" s="56"/>
    </row>
    <row r="583" spans="1:26" s="2" customFormat="1" ht="62.25" customHeight="1" thickBot="1" x14ac:dyDescent="0.3">
      <c r="A583" s="68">
        <v>13</v>
      </c>
      <c r="B583" s="69" t="s">
        <v>27</v>
      </c>
      <c r="C583" s="111"/>
      <c r="D583" s="113"/>
      <c r="E583" s="70"/>
      <c r="F583" s="71"/>
      <c r="G583" s="72"/>
      <c r="H583" s="73"/>
      <c r="I583" s="72"/>
      <c r="J583" s="74"/>
      <c r="K583" s="75">
        <f t="shared" si="102"/>
        <v>0</v>
      </c>
      <c r="L583" s="76">
        <f t="shared" si="102"/>
        <v>0</v>
      </c>
      <c r="M583" s="77"/>
      <c r="N583" s="78"/>
      <c r="O583" s="77"/>
      <c r="P583" s="78"/>
      <c r="Q583" s="79"/>
      <c r="R583" s="80"/>
      <c r="S583" s="79"/>
      <c r="T583" s="80"/>
      <c r="U583" s="46">
        <f t="shared" si="103"/>
        <v>0</v>
      </c>
      <c r="V583" s="52">
        <f t="shared" si="103"/>
        <v>0</v>
      </c>
      <c r="W583" s="53">
        <f t="shared" si="104"/>
        <v>0</v>
      </c>
      <c r="X583" s="54">
        <f t="shared" si="105"/>
        <v>0</v>
      </c>
      <c r="Y583" s="55">
        <f t="shared" si="106"/>
        <v>0</v>
      </c>
      <c r="Z583" s="56"/>
    </row>
    <row r="584" spans="1:26" s="2" customFormat="1" ht="29.25" customHeight="1" thickBot="1" x14ac:dyDescent="0.3">
      <c r="A584" s="114" t="s">
        <v>47</v>
      </c>
      <c r="B584" s="115"/>
      <c r="C584" s="81">
        <f>C571</f>
        <v>642700</v>
      </c>
      <c r="D584" s="81">
        <f>D571</f>
        <v>642700</v>
      </c>
      <c r="E584" s="82">
        <f>SUM(E571:E583)</f>
        <v>0</v>
      </c>
      <c r="F584" s="83">
        <f>SUM(F571:F583)</f>
        <v>0</v>
      </c>
      <c r="G584" s="82">
        <f>SUM(G571:G583)</f>
        <v>0</v>
      </c>
      <c r="H584" s="83">
        <f>SUM(H571:H583)</f>
        <v>0</v>
      </c>
      <c r="I584" s="82">
        <f t="shared" ref="I584:V584" si="107">SUM(I571:I583)</f>
        <v>4</v>
      </c>
      <c r="J584" s="83">
        <f t="shared" si="107"/>
        <v>642700</v>
      </c>
      <c r="K584" s="82">
        <f t="shared" si="107"/>
        <v>4</v>
      </c>
      <c r="L584" s="83">
        <f t="shared" si="107"/>
        <v>642700</v>
      </c>
      <c r="M584" s="82">
        <f t="shared" si="107"/>
        <v>0</v>
      </c>
      <c r="N584" s="84">
        <f t="shared" si="107"/>
        <v>0</v>
      </c>
      <c r="O584" s="85">
        <f t="shared" si="107"/>
        <v>4</v>
      </c>
      <c r="P584" s="86">
        <f t="shared" si="107"/>
        <v>47675.63</v>
      </c>
      <c r="Q584" s="85">
        <f t="shared" si="107"/>
        <v>0</v>
      </c>
      <c r="R584" s="87">
        <f t="shared" si="107"/>
        <v>0</v>
      </c>
      <c r="S584" s="85">
        <f t="shared" si="107"/>
        <v>0</v>
      </c>
      <c r="T584" s="87">
        <f t="shared" si="107"/>
        <v>0</v>
      </c>
      <c r="U584" s="85">
        <f t="shared" si="107"/>
        <v>0</v>
      </c>
      <c r="V584" s="87">
        <f t="shared" si="107"/>
        <v>0</v>
      </c>
      <c r="W584" s="88">
        <f>IFERROR(R584/H584,0)</f>
        <v>0</v>
      </c>
      <c r="X584" s="89">
        <f t="shared" si="105"/>
        <v>7.4180224054768942E-2</v>
      </c>
      <c r="Y584" s="89">
        <f t="shared" si="106"/>
        <v>7.4180224054768942E-2</v>
      </c>
    </row>
    <row r="585" spans="1:26" s="2" customFormat="1" ht="29.25" customHeight="1" thickBot="1" x14ac:dyDescent="0.45">
      <c r="A585" s="90"/>
      <c r="B585" s="90"/>
      <c r="C585" s="91"/>
      <c r="D585" s="91"/>
      <c r="E585" s="92"/>
      <c r="F585" s="91"/>
      <c r="G585" s="92"/>
      <c r="H585" s="93"/>
      <c r="I585" s="94"/>
      <c r="J585" s="93"/>
      <c r="K585" s="95"/>
      <c r="L585" s="93"/>
      <c r="M585" s="94"/>
      <c r="N585" s="93"/>
      <c r="O585" s="94"/>
      <c r="P585" s="93"/>
      <c r="Q585" s="94"/>
      <c r="R585" s="93"/>
      <c r="S585" s="94"/>
      <c r="T585" s="96" t="s">
        <v>48</v>
      </c>
      <c r="U585" s="97">
        <v>4.25</v>
      </c>
      <c r="V585" s="98">
        <f>V584/U585</f>
        <v>0</v>
      </c>
      <c r="W585" s="99"/>
      <c r="X585" s="99"/>
      <c r="Y585" s="100"/>
    </row>
    <row r="586" spans="1:26" s="2" customFormat="1" ht="15.75" thickTop="1" x14ac:dyDescent="0.25">
      <c r="A586" s="116" t="s">
        <v>49</v>
      </c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8"/>
      <c r="P586" s="106"/>
      <c r="U586" s="7"/>
    </row>
    <row r="587" spans="1:26" s="2" customFormat="1" ht="18.75" x14ac:dyDescent="0.3">
      <c r="A587" s="119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1"/>
      <c r="P587" s="106"/>
      <c r="T587" s="101"/>
      <c r="U587" s="7"/>
    </row>
    <row r="588" spans="1:26" s="2" customFormat="1" ht="15.75" x14ac:dyDescent="0.25">
      <c r="A588" s="119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1"/>
      <c r="P588" s="106"/>
      <c r="S588" s="102"/>
      <c r="T588" s="103"/>
      <c r="U588" s="7"/>
    </row>
    <row r="589" spans="1:26" s="2" customFormat="1" ht="15.75" x14ac:dyDescent="0.25">
      <c r="A589" s="119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1"/>
      <c r="P589" s="106"/>
      <c r="S589" s="102"/>
      <c r="T589" s="104"/>
      <c r="U589" s="7"/>
    </row>
    <row r="590" spans="1:26" s="2" customFormat="1" ht="15.75" x14ac:dyDescent="0.25">
      <c r="A590" s="119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1"/>
      <c r="P590" s="106"/>
      <c r="S590" s="102"/>
      <c r="T590" s="104"/>
      <c r="U590" s="7"/>
    </row>
    <row r="591" spans="1:26" s="2" customFormat="1" ht="15.75" x14ac:dyDescent="0.25">
      <c r="A591" s="119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1"/>
      <c r="P591" s="106"/>
      <c r="S591" s="102"/>
      <c r="T591" s="104"/>
      <c r="U591" s="7"/>
    </row>
    <row r="592" spans="1:26" s="2" customFormat="1" ht="15.75" x14ac:dyDescent="0.25">
      <c r="A592" s="119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1"/>
      <c r="P592" s="106"/>
      <c r="S592" s="102"/>
      <c r="T592" s="105"/>
      <c r="U592" s="7"/>
    </row>
    <row r="593" spans="1:38" s="2" customFormat="1" x14ac:dyDescent="0.25">
      <c r="A593" s="119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1"/>
      <c r="P593" s="106"/>
      <c r="U593" s="7"/>
    </row>
    <row r="594" spans="1:38" s="2" customFormat="1" ht="15.75" thickBot="1" x14ac:dyDescent="0.3">
      <c r="A594" s="122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4"/>
      <c r="P594" s="106"/>
      <c r="U594" s="7"/>
    </row>
    <row r="595" spans="1:38" s="2" customFormat="1" ht="15.75" thickTop="1" x14ac:dyDescent="0.25">
      <c r="E595" s="1"/>
      <c r="F595" s="1"/>
      <c r="K595" s="7"/>
      <c r="U595" s="7"/>
    </row>
    <row r="598" spans="1:38" s="2" customFormat="1" ht="26.25" x14ac:dyDescent="0.4">
      <c r="A598" s="12"/>
      <c r="B598" s="13" t="s">
        <v>67</v>
      </c>
      <c r="C598" s="14"/>
      <c r="D598" s="14"/>
      <c r="E598" s="15"/>
      <c r="F598" s="16"/>
      <c r="G598" s="14"/>
      <c r="H598" s="17"/>
      <c r="I598" s="18"/>
      <c r="J598" s="17"/>
      <c r="K598" s="18"/>
      <c r="L598" s="17"/>
      <c r="M598" s="18"/>
      <c r="N598" s="17"/>
      <c r="O598" s="14"/>
      <c r="P598" s="17"/>
      <c r="Q598" s="14"/>
      <c r="R598" s="17"/>
      <c r="S598" s="18"/>
      <c r="T598" s="17"/>
      <c r="U598" s="14"/>
      <c r="V598" s="17"/>
      <c r="W598" s="17"/>
      <c r="X598" s="18"/>
      <c r="Y598" s="17"/>
      <c r="Z598" s="17"/>
      <c r="AA598" s="18"/>
      <c r="AB598" s="14"/>
      <c r="AC598" s="14"/>
      <c r="AD598" s="14"/>
      <c r="AE598" s="14"/>
      <c r="AF598" s="14"/>
      <c r="AG598" s="18"/>
      <c r="AH598" s="14"/>
      <c r="AI598" s="14"/>
      <c r="AJ598" s="14"/>
      <c r="AK598" s="14"/>
      <c r="AL598" s="14"/>
    </row>
    <row r="599" spans="1:38" ht="15.75" thickBot="1" x14ac:dyDescent="0.3"/>
    <row r="600" spans="1:38" s="2" customFormat="1" ht="52.5" customHeight="1" thickBot="1" x14ac:dyDescent="0.3">
      <c r="A600" s="125" t="s">
        <v>3</v>
      </c>
      <c r="B600" s="126"/>
      <c r="C600" s="129" t="s">
        <v>32</v>
      </c>
      <c r="D600" s="130"/>
      <c r="E600" s="131" t="s">
        <v>0</v>
      </c>
      <c r="F600" s="132"/>
      <c r="G600" s="133" t="s">
        <v>1</v>
      </c>
      <c r="H600" s="133"/>
      <c r="I600" s="133"/>
      <c r="J600" s="133"/>
      <c r="K600" s="133"/>
      <c r="L600" s="134"/>
      <c r="M600" s="135" t="s">
        <v>33</v>
      </c>
      <c r="N600" s="136"/>
      <c r="O600" s="136"/>
      <c r="P600" s="137"/>
      <c r="Q600" s="138" t="s">
        <v>34</v>
      </c>
      <c r="R600" s="139"/>
      <c r="S600" s="139"/>
      <c r="T600" s="139"/>
      <c r="U600" s="139"/>
      <c r="V600" s="140"/>
      <c r="W600" s="141" t="s">
        <v>35</v>
      </c>
      <c r="X600" s="142"/>
      <c r="Y600" s="143"/>
    </row>
    <row r="601" spans="1:38" s="2" customFormat="1" ht="52.5" customHeight="1" thickBot="1" x14ac:dyDescent="0.3">
      <c r="A601" s="127"/>
      <c r="B601" s="128"/>
      <c r="C601" s="144" t="s">
        <v>36</v>
      </c>
      <c r="D601" s="146" t="s">
        <v>37</v>
      </c>
      <c r="E601" s="148" t="s">
        <v>4</v>
      </c>
      <c r="F601" s="148" t="s">
        <v>5</v>
      </c>
      <c r="G601" s="150" t="s">
        <v>6</v>
      </c>
      <c r="H601" s="152" t="s">
        <v>7</v>
      </c>
      <c r="I601" s="152" t="s">
        <v>8</v>
      </c>
      <c r="J601" s="159" t="s">
        <v>9</v>
      </c>
      <c r="K601" s="161" t="s">
        <v>2</v>
      </c>
      <c r="L601" s="162"/>
      <c r="M601" s="163" t="s">
        <v>38</v>
      </c>
      <c r="N601" s="164"/>
      <c r="O601" s="163" t="s">
        <v>39</v>
      </c>
      <c r="P601" s="164"/>
      <c r="Q601" s="165" t="s">
        <v>40</v>
      </c>
      <c r="R601" s="166"/>
      <c r="S601" s="139" t="s">
        <v>41</v>
      </c>
      <c r="T601" s="140"/>
      <c r="U601" s="138" t="s">
        <v>2</v>
      </c>
      <c r="V601" s="140"/>
      <c r="W601" s="154" t="s">
        <v>42</v>
      </c>
      <c r="X601" s="156" t="s">
        <v>43</v>
      </c>
      <c r="Y601" s="143" t="s">
        <v>44</v>
      </c>
    </row>
    <row r="602" spans="1:38" s="2" customFormat="1" ht="139.5" customHeight="1" thickBot="1" x14ac:dyDescent="0.3">
      <c r="A602" s="127"/>
      <c r="B602" s="128"/>
      <c r="C602" s="145"/>
      <c r="D602" s="147"/>
      <c r="E602" s="149"/>
      <c r="F602" s="149"/>
      <c r="G602" s="151"/>
      <c r="H602" s="153"/>
      <c r="I602" s="153"/>
      <c r="J602" s="160"/>
      <c r="K602" s="19" t="s">
        <v>10</v>
      </c>
      <c r="L602" s="20" t="s">
        <v>11</v>
      </c>
      <c r="M602" s="21" t="s">
        <v>12</v>
      </c>
      <c r="N602" s="22" t="s">
        <v>13</v>
      </c>
      <c r="O602" s="21" t="s">
        <v>14</v>
      </c>
      <c r="P602" s="22" t="s">
        <v>15</v>
      </c>
      <c r="Q602" s="23" t="s">
        <v>6</v>
      </c>
      <c r="R602" s="24" t="s">
        <v>7</v>
      </c>
      <c r="S602" s="25" t="s">
        <v>16</v>
      </c>
      <c r="T602" s="26" t="s">
        <v>17</v>
      </c>
      <c r="U602" s="27" t="s">
        <v>18</v>
      </c>
      <c r="V602" s="28" t="s">
        <v>19</v>
      </c>
      <c r="W602" s="155"/>
      <c r="X602" s="157"/>
      <c r="Y602" s="158"/>
    </row>
    <row r="603" spans="1:38" s="2" customFormat="1" ht="38.25" customHeight="1" thickBot="1" x14ac:dyDescent="0.3">
      <c r="A603" s="108">
        <v>1</v>
      </c>
      <c r="B603" s="109"/>
      <c r="C603" s="29">
        <v>2</v>
      </c>
      <c r="D603" s="30">
        <v>3</v>
      </c>
      <c r="E603" s="31">
        <v>4</v>
      </c>
      <c r="F603" s="32">
        <v>5</v>
      </c>
      <c r="G603" s="33">
        <v>6</v>
      </c>
      <c r="H603" s="34">
        <v>7</v>
      </c>
      <c r="I603" s="34">
        <v>8</v>
      </c>
      <c r="J603" s="34">
        <v>9</v>
      </c>
      <c r="K603" s="34">
        <v>10</v>
      </c>
      <c r="L603" s="34">
        <v>11</v>
      </c>
      <c r="M603" s="35">
        <v>12</v>
      </c>
      <c r="N603" s="35">
        <v>13</v>
      </c>
      <c r="O603" s="35">
        <v>14</v>
      </c>
      <c r="P603" s="35">
        <v>15</v>
      </c>
      <c r="Q603" s="36">
        <v>16</v>
      </c>
      <c r="R603" s="36">
        <v>17</v>
      </c>
      <c r="S603" s="36">
        <v>18</v>
      </c>
      <c r="T603" s="36">
        <v>19</v>
      </c>
      <c r="U603" s="36">
        <v>20</v>
      </c>
      <c r="V603" s="36">
        <v>21</v>
      </c>
      <c r="W603" s="37">
        <v>22</v>
      </c>
      <c r="X603" s="37">
        <v>23</v>
      </c>
      <c r="Y603" s="38">
        <v>24</v>
      </c>
    </row>
    <row r="604" spans="1:38" s="2" customFormat="1" ht="108.75" customHeight="1" x14ac:dyDescent="0.25">
      <c r="A604" s="39">
        <v>1</v>
      </c>
      <c r="B604" s="40" t="s">
        <v>45</v>
      </c>
      <c r="C604" s="110">
        <f>L617</f>
        <v>21059411.529999997</v>
      </c>
      <c r="D604" s="112">
        <f>C604-V617</f>
        <v>12942552.739999998</v>
      </c>
      <c r="E604" s="41"/>
      <c r="F604" s="42"/>
      <c r="G604" s="43"/>
      <c r="H604" s="44"/>
      <c r="I604" s="43"/>
      <c r="J604" s="45"/>
      <c r="K604" s="46">
        <f>G604+I604</f>
        <v>0</v>
      </c>
      <c r="L604" s="47">
        <f>H604+J604</f>
        <v>0</v>
      </c>
      <c r="M604" s="48"/>
      <c r="N604" s="49"/>
      <c r="O604" s="48"/>
      <c r="P604" s="49"/>
      <c r="Q604" s="50"/>
      <c r="R604" s="51"/>
      <c r="S604" s="50"/>
      <c r="T604" s="51"/>
      <c r="U604" s="46">
        <f>Q604+S604</f>
        <v>0</v>
      </c>
      <c r="V604" s="52">
        <f>R604+T604</f>
        <v>0</v>
      </c>
      <c r="W604" s="53">
        <f>IFERROR(R604/H604,0)</f>
        <v>0</v>
      </c>
      <c r="X604" s="54">
        <f>IFERROR((T604+P604)/J604,0)</f>
        <v>0</v>
      </c>
      <c r="Y604" s="55">
        <f>IFERROR((V604+P604)/L604,0)</f>
        <v>0</v>
      </c>
      <c r="Z604" s="56"/>
    </row>
    <row r="605" spans="1:38" s="2" customFormat="1" ht="87" customHeight="1" x14ac:dyDescent="0.25">
      <c r="A605" s="57">
        <v>2</v>
      </c>
      <c r="B605" s="58" t="s">
        <v>20</v>
      </c>
      <c r="C605" s="110"/>
      <c r="D605" s="112"/>
      <c r="E605" s="59">
        <v>0</v>
      </c>
      <c r="F605" s="60">
        <v>0</v>
      </c>
      <c r="G605" s="61">
        <v>0</v>
      </c>
      <c r="H605" s="62">
        <v>0</v>
      </c>
      <c r="I605" s="61">
        <v>9</v>
      </c>
      <c r="J605" s="63">
        <v>1625642.34</v>
      </c>
      <c r="K605" s="46">
        <f t="shared" ref="K605:L616" si="108">G605+I605</f>
        <v>9</v>
      </c>
      <c r="L605" s="47">
        <f t="shared" si="108"/>
        <v>1625642.34</v>
      </c>
      <c r="M605" s="64">
        <v>0</v>
      </c>
      <c r="N605" s="65">
        <v>0</v>
      </c>
      <c r="O605" s="64">
        <v>6</v>
      </c>
      <c r="P605" s="65">
        <v>763208.88</v>
      </c>
      <c r="Q605" s="66">
        <v>0</v>
      </c>
      <c r="R605" s="67">
        <v>0</v>
      </c>
      <c r="S605" s="66">
        <v>2</v>
      </c>
      <c r="T605" s="67">
        <v>28959.599999999999</v>
      </c>
      <c r="U605" s="46">
        <f t="shared" ref="U605:V616" si="109">Q605+S605</f>
        <v>2</v>
      </c>
      <c r="V605" s="52">
        <f>R605+T605</f>
        <v>28959.599999999999</v>
      </c>
      <c r="W605" s="53">
        <f t="shared" ref="W605:W616" si="110">IFERROR(R605/H605,0)</f>
        <v>0</v>
      </c>
      <c r="X605" s="54">
        <f t="shared" ref="X605:X617" si="111">IFERROR((T605+P605)/J605,0)</f>
        <v>0.48729567415179403</v>
      </c>
      <c r="Y605" s="55">
        <f t="shared" ref="Y605:Y617" si="112">IFERROR((V605+P605)/L605,0)</f>
        <v>0.48729567415179403</v>
      </c>
      <c r="Z605" s="56"/>
    </row>
    <row r="606" spans="1:38" s="2" customFormat="1" ht="85.5" customHeight="1" x14ac:dyDescent="0.25">
      <c r="A606" s="57">
        <v>3</v>
      </c>
      <c r="B606" s="58" t="s">
        <v>28</v>
      </c>
      <c r="C606" s="110"/>
      <c r="D606" s="112"/>
      <c r="E606" s="59">
        <v>0</v>
      </c>
      <c r="F606" s="60">
        <v>0</v>
      </c>
      <c r="G606" s="61">
        <v>0</v>
      </c>
      <c r="H606" s="62">
        <v>0</v>
      </c>
      <c r="I606" s="61">
        <v>2</v>
      </c>
      <c r="J606" s="63">
        <v>275000</v>
      </c>
      <c r="K606" s="46">
        <f t="shared" si="108"/>
        <v>2</v>
      </c>
      <c r="L606" s="47">
        <f t="shared" si="108"/>
        <v>275000</v>
      </c>
      <c r="M606" s="64">
        <v>0</v>
      </c>
      <c r="N606" s="65">
        <v>0</v>
      </c>
      <c r="O606" s="64">
        <v>0</v>
      </c>
      <c r="P606" s="65">
        <v>0</v>
      </c>
      <c r="Q606" s="66">
        <v>0</v>
      </c>
      <c r="R606" s="67">
        <v>0</v>
      </c>
      <c r="S606" s="66">
        <v>1</v>
      </c>
      <c r="T606" s="67">
        <v>16734.150000000001</v>
      </c>
      <c r="U606" s="46">
        <f t="shared" si="109"/>
        <v>1</v>
      </c>
      <c r="V606" s="52">
        <f t="shared" si="109"/>
        <v>16734.150000000001</v>
      </c>
      <c r="W606" s="53">
        <f t="shared" si="110"/>
        <v>0</v>
      </c>
      <c r="X606" s="54">
        <f t="shared" si="111"/>
        <v>6.0851454545454549E-2</v>
      </c>
      <c r="Y606" s="55">
        <f t="shared" si="112"/>
        <v>6.0851454545454549E-2</v>
      </c>
      <c r="Z606" s="56"/>
    </row>
    <row r="607" spans="1:38" s="2" customFormat="1" ht="137.25" customHeight="1" x14ac:dyDescent="0.25">
      <c r="A607" s="57">
        <v>4</v>
      </c>
      <c r="B607" s="58" t="s">
        <v>22</v>
      </c>
      <c r="C607" s="110"/>
      <c r="D607" s="112"/>
      <c r="E607" s="59">
        <v>6</v>
      </c>
      <c r="F607" s="60">
        <v>1500307.98</v>
      </c>
      <c r="G607" s="61">
        <v>4</v>
      </c>
      <c r="H607" s="62">
        <v>1136629.44</v>
      </c>
      <c r="I607" s="61">
        <v>0</v>
      </c>
      <c r="J607" s="63">
        <v>0</v>
      </c>
      <c r="K607" s="46">
        <f t="shared" si="108"/>
        <v>4</v>
      </c>
      <c r="L607" s="47">
        <f t="shared" si="108"/>
        <v>1136629.44</v>
      </c>
      <c r="M607" s="64">
        <v>0</v>
      </c>
      <c r="N607" s="65">
        <v>0</v>
      </c>
      <c r="O607" s="64">
        <v>0</v>
      </c>
      <c r="P607" s="65">
        <v>0</v>
      </c>
      <c r="Q607" s="66">
        <v>4</v>
      </c>
      <c r="R607" s="67">
        <v>834705.47000000009</v>
      </c>
      <c r="S607" s="66">
        <v>0</v>
      </c>
      <c r="T607" s="67">
        <v>0</v>
      </c>
      <c r="U607" s="46">
        <f t="shared" si="109"/>
        <v>4</v>
      </c>
      <c r="V607" s="52">
        <f t="shared" si="109"/>
        <v>834705.47000000009</v>
      </c>
      <c r="W607" s="53">
        <f t="shared" si="110"/>
        <v>0.73436903939422871</v>
      </c>
      <c r="X607" s="54">
        <f t="shared" si="111"/>
        <v>0</v>
      </c>
      <c r="Y607" s="55">
        <f t="shared" si="112"/>
        <v>0.73436903939422871</v>
      </c>
      <c r="Z607" s="56"/>
    </row>
    <row r="608" spans="1:38" s="2" customFormat="1" ht="171.75" customHeight="1" x14ac:dyDescent="0.25">
      <c r="A608" s="57">
        <v>5</v>
      </c>
      <c r="B608" s="58" t="s">
        <v>21</v>
      </c>
      <c r="C608" s="110"/>
      <c r="D608" s="112"/>
      <c r="E608" s="59"/>
      <c r="F608" s="60"/>
      <c r="G608" s="61"/>
      <c r="H608" s="62"/>
      <c r="I608" s="61"/>
      <c r="J608" s="63"/>
      <c r="K608" s="46">
        <f t="shared" si="108"/>
        <v>0</v>
      </c>
      <c r="L608" s="47">
        <f t="shared" si="108"/>
        <v>0</v>
      </c>
      <c r="M608" s="64"/>
      <c r="N608" s="65"/>
      <c r="O608" s="64"/>
      <c r="P608" s="65"/>
      <c r="Q608" s="66"/>
      <c r="R608" s="67"/>
      <c r="S608" s="66"/>
      <c r="T608" s="67"/>
      <c r="U608" s="46">
        <f t="shared" si="109"/>
        <v>0</v>
      </c>
      <c r="V608" s="52">
        <f t="shared" si="109"/>
        <v>0</v>
      </c>
      <c r="W608" s="53">
        <f t="shared" si="110"/>
        <v>0</v>
      </c>
      <c r="X608" s="54">
        <f t="shared" si="111"/>
        <v>0</v>
      </c>
      <c r="Y608" s="55">
        <f t="shared" si="112"/>
        <v>0</v>
      </c>
      <c r="Z608" s="56"/>
    </row>
    <row r="609" spans="1:26" s="2" customFormat="1" ht="116.25" customHeight="1" x14ac:dyDescent="0.25">
      <c r="A609" s="57">
        <v>6</v>
      </c>
      <c r="B609" s="58" t="s">
        <v>23</v>
      </c>
      <c r="C609" s="110"/>
      <c r="D609" s="112"/>
      <c r="E609" s="59">
        <v>32</v>
      </c>
      <c r="F609" s="60">
        <v>3297679.4</v>
      </c>
      <c r="G609" s="61">
        <v>14</v>
      </c>
      <c r="H609" s="62">
        <v>1729712.01</v>
      </c>
      <c r="I609" s="61">
        <v>14</v>
      </c>
      <c r="J609" s="63">
        <v>5891936</v>
      </c>
      <c r="K609" s="46">
        <f t="shared" si="108"/>
        <v>28</v>
      </c>
      <c r="L609" s="47">
        <f t="shared" si="108"/>
        <v>7621648.0099999998</v>
      </c>
      <c r="M609" s="64">
        <v>0</v>
      </c>
      <c r="N609" s="65">
        <v>0</v>
      </c>
      <c r="O609" s="64">
        <v>7</v>
      </c>
      <c r="P609" s="65">
        <v>2941947.62</v>
      </c>
      <c r="Q609" s="66">
        <v>14</v>
      </c>
      <c r="R609" s="67">
        <v>1599598.17</v>
      </c>
      <c r="S609" s="66">
        <v>1</v>
      </c>
      <c r="T609" s="67">
        <v>449905.7</v>
      </c>
      <c r="U609" s="46">
        <f t="shared" si="109"/>
        <v>15</v>
      </c>
      <c r="V609" s="52">
        <f t="shared" si="109"/>
        <v>2049503.8699999999</v>
      </c>
      <c r="W609" s="53">
        <f t="shared" si="110"/>
        <v>0.9247771656508299</v>
      </c>
      <c r="X609" s="54">
        <f t="shared" si="111"/>
        <v>0.57567721713202591</v>
      </c>
      <c r="Y609" s="55">
        <f t="shared" si="112"/>
        <v>0.65490448830108072</v>
      </c>
      <c r="Z609" s="56"/>
    </row>
    <row r="610" spans="1:26" s="2" customFormat="1" ht="65.25" customHeight="1" x14ac:dyDescent="0.25">
      <c r="A610" s="57">
        <v>7</v>
      </c>
      <c r="B610" s="58" t="s">
        <v>30</v>
      </c>
      <c r="C610" s="110"/>
      <c r="D610" s="112"/>
      <c r="E610" s="59">
        <v>0</v>
      </c>
      <c r="F610" s="60">
        <v>0</v>
      </c>
      <c r="G610" s="61">
        <v>0</v>
      </c>
      <c r="H610" s="62">
        <v>0</v>
      </c>
      <c r="I610" s="61">
        <v>3</v>
      </c>
      <c r="J610" s="63">
        <v>215000</v>
      </c>
      <c r="K610" s="46">
        <f t="shared" si="108"/>
        <v>3</v>
      </c>
      <c r="L610" s="47">
        <f t="shared" si="108"/>
        <v>215000</v>
      </c>
      <c r="M610" s="64">
        <v>0</v>
      </c>
      <c r="N610" s="65">
        <v>0</v>
      </c>
      <c r="O610" s="64">
        <v>0</v>
      </c>
      <c r="P610" s="65">
        <v>0</v>
      </c>
      <c r="Q610" s="66">
        <v>0</v>
      </c>
      <c r="R610" s="67">
        <v>0</v>
      </c>
      <c r="S610" s="66">
        <v>0</v>
      </c>
      <c r="T610" s="67">
        <v>0</v>
      </c>
      <c r="U610" s="46">
        <f t="shared" si="109"/>
        <v>0</v>
      </c>
      <c r="V610" s="52">
        <f t="shared" si="109"/>
        <v>0</v>
      </c>
      <c r="W610" s="53">
        <f t="shared" si="110"/>
        <v>0</v>
      </c>
      <c r="X610" s="54">
        <f t="shared" si="111"/>
        <v>0</v>
      </c>
      <c r="Y610" s="55">
        <f t="shared" si="112"/>
        <v>0</v>
      </c>
      <c r="Z610" s="56"/>
    </row>
    <row r="611" spans="1:26" s="2" customFormat="1" ht="59.25" customHeight="1" x14ac:dyDescent="0.25">
      <c r="A611" s="57">
        <v>8</v>
      </c>
      <c r="B611" s="58" t="s">
        <v>46</v>
      </c>
      <c r="C611" s="110"/>
      <c r="D611" s="112"/>
      <c r="E611" s="59"/>
      <c r="F611" s="60"/>
      <c r="G611" s="61"/>
      <c r="H611" s="62"/>
      <c r="I611" s="61">
        <v>17</v>
      </c>
      <c r="J611" s="63">
        <v>3184196.15</v>
      </c>
      <c r="K611" s="46">
        <f t="shared" si="108"/>
        <v>17</v>
      </c>
      <c r="L611" s="47">
        <f t="shared" si="108"/>
        <v>3184196.15</v>
      </c>
      <c r="M611" s="64"/>
      <c r="N611" s="65"/>
      <c r="O611" s="64">
        <v>14</v>
      </c>
      <c r="P611" s="65">
        <v>2187225.64</v>
      </c>
      <c r="Q611" s="66"/>
      <c r="R611" s="67"/>
      <c r="S611" s="66">
        <v>3</v>
      </c>
      <c r="T611" s="67">
        <v>847928</v>
      </c>
      <c r="U611" s="46">
        <f t="shared" si="109"/>
        <v>3</v>
      </c>
      <c r="V611" s="52">
        <f t="shared" si="109"/>
        <v>847928</v>
      </c>
      <c r="W611" s="53">
        <f t="shared" si="110"/>
        <v>0</v>
      </c>
      <c r="X611" s="54">
        <f t="shared" si="111"/>
        <v>0.95319304999473731</v>
      </c>
      <c r="Y611" s="55">
        <f t="shared" si="112"/>
        <v>0.95319304999473731</v>
      </c>
      <c r="Z611" s="56"/>
    </row>
    <row r="612" spans="1:26" s="2" customFormat="1" ht="71.25" customHeight="1" x14ac:dyDescent="0.25">
      <c r="A612" s="57">
        <v>9</v>
      </c>
      <c r="B612" s="58" t="s">
        <v>24</v>
      </c>
      <c r="C612" s="110"/>
      <c r="D612" s="112"/>
      <c r="E612" s="59">
        <v>2</v>
      </c>
      <c r="F612" s="60">
        <v>660765.28</v>
      </c>
      <c r="G612" s="61">
        <v>1</v>
      </c>
      <c r="H612" s="62">
        <v>49023.78</v>
      </c>
      <c r="I612" s="61">
        <v>0</v>
      </c>
      <c r="J612" s="63">
        <v>0</v>
      </c>
      <c r="K612" s="46">
        <f t="shared" si="108"/>
        <v>1</v>
      </c>
      <c r="L612" s="47">
        <f t="shared" si="108"/>
        <v>49023.78</v>
      </c>
      <c r="M612" s="64">
        <v>0</v>
      </c>
      <c r="N612" s="65">
        <v>0</v>
      </c>
      <c r="O612" s="64">
        <v>0</v>
      </c>
      <c r="P612" s="65">
        <v>0</v>
      </c>
      <c r="Q612" s="66">
        <v>1</v>
      </c>
      <c r="R612" s="67">
        <v>47497.13</v>
      </c>
      <c r="S612" s="66">
        <v>0</v>
      </c>
      <c r="T612" s="67">
        <v>0</v>
      </c>
      <c r="U612" s="46">
        <f t="shared" si="109"/>
        <v>1</v>
      </c>
      <c r="V612" s="52">
        <f t="shared" si="109"/>
        <v>47497.13</v>
      </c>
      <c r="W612" s="53">
        <f t="shared" si="110"/>
        <v>0.9688589904736028</v>
      </c>
      <c r="X612" s="54">
        <f t="shared" si="111"/>
        <v>0</v>
      </c>
      <c r="Y612" s="55">
        <f t="shared" si="112"/>
        <v>0.9688589904736028</v>
      </c>
      <c r="Z612" s="56"/>
    </row>
    <row r="613" spans="1:26" s="2" customFormat="1" ht="92.25" customHeight="1" x14ac:dyDescent="0.25">
      <c r="A613" s="57">
        <v>10</v>
      </c>
      <c r="B613" s="58" t="s">
        <v>25</v>
      </c>
      <c r="C613" s="110"/>
      <c r="D613" s="112"/>
      <c r="E613" s="59">
        <v>5</v>
      </c>
      <c r="F613" s="60">
        <v>773072.43</v>
      </c>
      <c r="G613" s="61">
        <v>4</v>
      </c>
      <c r="H613" s="62">
        <v>639916.15</v>
      </c>
      <c r="I613" s="61">
        <v>2</v>
      </c>
      <c r="J613" s="63">
        <v>1209572</v>
      </c>
      <c r="K613" s="46">
        <f t="shared" si="108"/>
        <v>6</v>
      </c>
      <c r="L613" s="47">
        <f t="shared" si="108"/>
        <v>1849488.15</v>
      </c>
      <c r="M613" s="64">
        <v>0</v>
      </c>
      <c r="N613" s="65">
        <v>0</v>
      </c>
      <c r="O613" s="64">
        <v>2</v>
      </c>
      <c r="P613" s="65">
        <v>718744.9</v>
      </c>
      <c r="Q613" s="66">
        <v>4</v>
      </c>
      <c r="R613" s="67">
        <v>593867.35</v>
      </c>
      <c r="S613" s="66">
        <v>0</v>
      </c>
      <c r="T613" s="67">
        <v>0</v>
      </c>
      <c r="U613" s="46">
        <f t="shared" si="109"/>
        <v>4</v>
      </c>
      <c r="V613" s="52">
        <f t="shared" si="109"/>
        <v>593867.35</v>
      </c>
      <c r="W613" s="53">
        <f t="shared" si="110"/>
        <v>0.92803932202679984</v>
      </c>
      <c r="X613" s="54">
        <f t="shared" si="111"/>
        <v>0.59421423445648547</v>
      </c>
      <c r="Y613" s="55">
        <f t="shared" si="112"/>
        <v>0.70971649642632206</v>
      </c>
      <c r="Z613" s="56"/>
    </row>
    <row r="614" spans="1:26" s="2" customFormat="1" ht="153.75" customHeight="1" x14ac:dyDescent="0.25">
      <c r="A614" s="57">
        <v>11</v>
      </c>
      <c r="B614" s="58" t="s">
        <v>26</v>
      </c>
      <c r="C614" s="110"/>
      <c r="D614" s="112"/>
      <c r="E614" s="59">
        <v>10</v>
      </c>
      <c r="F614" s="60">
        <v>1828819.35</v>
      </c>
      <c r="G614" s="61">
        <v>5</v>
      </c>
      <c r="H614" s="62">
        <v>903865.01</v>
      </c>
      <c r="I614" s="61">
        <v>2</v>
      </c>
      <c r="J614" s="63">
        <v>399999</v>
      </c>
      <c r="K614" s="46">
        <f t="shared" si="108"/>
        <v>7</v>
      </c>
      <c r="L614" s="47">
        <f t="shared" si="108"/>
        <v>1303864.01</v>
      </c>
      <c r="M614" s="64">
        <v>0</v>
      </c>
      <c r="N614" s="65">
        <v>0</v>
      </c>
      <c r="O614" s="64">
        <v>0</v>
      </c>
      <c r="P614" s="65">
        <v>0</v>
      </c>
      <c r="Q614" s="66">
        <v>5</v>
      </c>
      <c r="R614" s="67">
        <v>770330.13</v>
      </c>
      <c r="S614" s="66">
        <v>1</v>
      </c>
      <c r="T614" s="67">
        <v>169466</v>
      </c>
      <c r="U614" s="46">
        <f t="shared" si="109"/>
        <v>6</v>
      </c>
      <c r="V614" s="52">
        <f t="shared" si="109"/>
        <v>939796.13</v>
      </c>
      <c r="W614" s="53">
        <f t="shared" si="110"/>
        <v>0.85226236382355369</v>
      </c>
      <c r="X614" s="54">
        <f t="shared" si="111"/>
        <v>0.42366605916514793</v>
      </c>
      <c r="Y614" s="55">
        <f t="shared" si="112"/>
        <v>0.7207777212901213</v>
      </c>
      <c r="Z614" s="56"/>
    </row>
    <row r="615" spans="1:26" s="2" customFormat="1" ht="87" customHeight="1" x14ac:dyDescent="0.25">
      <c r="A615" s="57">
        <v>12</v>
      </c>
      <c r="B615" s="58" t="s">
        <v>29</v>
      </c>
      <c r="C615" s="110"/>
      <c r="D615" s="112"/>
      <c r="E615" s="59">
        <v>4</v>
      </c>
      <c r="F615" s="60">
        <v>1070188.0900000001</v>
      </c>
      <c r="G615" s="61">
        <v>4</v>
      </c>
      <c r="H615" s="62">
        <v>991946.68</v>
      </c>
      <c r="I615" s="61">
        <v>2</v>
      </c>
      <c r="J615" s="63">
        <v>1200000</v>
      </c>
      <c r="K615" s="46">
        <f t="shared" si="108"/>
        <v>6</v>
      </c>
      <c r="L615" s="47">
        <f t="shared" si="108"/>
        <v>2191946.6800000002</v>
      </c>
      <c r="M615" s="64">
        <v>0</v>
      </c>
      <c r="N615" s="65">
        <v>0</v>
      </c>
      <c r="O615" s="64">
        <v>1</v>
      </c>
      <c r="P615" s="65">
        <v>276295.05</v>
      </c>
      <c r="Q615" s="66">
        <v>4</v>
      </c>
      <c r="R615" s="67">
        <v>817391.13</v>
      </c>
      <c r="S615" s="66">
        <v>1</v>
      </c>
      <c r="T615" s="67">
        <v>660000</v>
      </c>
      <c r="U615" s="46">
        <f t="shared" si="109"/>
        <v>5</v>
      </c>
      <c r="V615" s="52">
        <f t="shared" si="109"/>
        <v>1477391.13</v>
      </c>
      <c r="W615" s="53">
        <f t="shared" si="110"/>
        <v>0.82402728541820414</v>
      </c>
      <c r="X615" s="54">
        <f t="shared" si="111"/>
        <v>0.78024587500000009</v>
      </c>
      <c r="Y615" s="55">
        <f t="shared" si="112"/>
        <v>0.80005877697718442</v>
      </c>
      <c r="Z615" s="56"/>
    </row>
    <row r="616" spans="1:26" s="2" customFormat="1" ht="62.25" customHeight="1" thickBot="1" x14ac:dyDescent="0.3">
      <c r="A616" s="68">
        <v>13</v>
      </c>
      <c r="B616" s="69" t="s">
        <v>27</v>
      </c>
      <c r="C616" s="111"/>
      <c r="D616" s="113"/>
      <c r="E616" s="70">
        <v>15</v>
      </c>
      <c r="F616" s="71">
        <v>2349866.7599999998</v>
      </c>
      <c r="G616" s="72">
        <v>10</v>
      </c>
      <c r="H616" s="73">
        <v>1299972.97</v>
      </c>
      <c r="I616" s="72">
        <v>3</v>
      </c>
      <c r="J616" s="74">
        <v>307000</v>
      </c>
      <c r="K616" s="75">
        <f t="shared" si="108"/>
        <v>13</v>
      </c>
      <c r="L616" s="76">
        <f t="shared" si="108"/>
        <v>1606972.97</v>
      </c>
      <c r="M616" s="77">
        <v>0</v>
      </c>
      <c r="N616" s="78">
        <v>0</v>
      </c>
      <c r="O616" s="77">
        <v>0</v>
      </c>
      <c r="P616" s="78">
        <v>0</v>
      </c>
      <c r="Q616" s="79">
        <v>10</v>
      </c>
      <c r="R616" s="80">
        <v>1203742.68</v>
      </c>
      <c r="S616" s="79">
        <v>1</v>
      </c>
      <c r="T616" s="80">
        <v>76733.279999999999</v>
      </c>
      <c r="U616" s="46">
        <f t="shared" si="109"/>
        <v>11</v>
      </c>
      <c r="V616" s="52">
        <f t="shared" si="109"/>
        <v>1280475.96</v>
      </c>
      <c r="W616" s="53">
        <f t="shared" si="110"/>
        <v>0.92597516085276754</v>
      </c>
      <c r="X616" s="54">
        <f t="shared" si="111"/>
        <v>0.24994553745928338</v>
      </c>
      <c r="Y616" s="55">
        <f t="shared" si="112"/>
        <v>0.7968248277380795</v>
      </c>
      <c r="Z616" s="56"/>
    </row>
    <row r="617" spans="1:26" s="2" customFormat="1" ht="29.25" customHeight="1" thickBot="1" x14ac:dyDescent="0.3">
      <c r="A617" s="114" t="s">
        <v>47</v>
      </c>
      <c r="B617" s="115"/>
      <c r="C617" s="81">
        <f>C604</f>
        <v>21059411.529999997</v>
      </c>
      <c r="D617" s="81">
        <f>D604</f>
        <v>12942552.739999998</v>
      </c>
      <c r="E617" s="82">
        <f>SUM(E604:E616)</f>
        <v>74</v>
      </c>
      <c r="F617" s="83">
        <f>SUM(F604:F616)</f>
        <v>11480699.289999999</v>
      </c>
      <c r="G617" s="82">
        <f>SUM(G604:G616)</f>
        <v>42</v>
      </c>
      <c r="H617" s="83">
        <f>SUM(H604:H616)</f>
        <v>6751066.0399999991</v>
      </c>
      <c r="I617" s="82">
        <f t="shared" ref="I617:V617" si="113">SUM(I604:I616)</f>
        <v>54</v>
      </c>
      <c r="J617" s="83">
        <f t="shared" si="113"/>
        <v>14308345.49</v>
      </c>
      <c r="K617" s="82">
        <f t="shared" si="113"/>
        <v>96</v>
      </c>
      <c r="L617" s="83">
        <f t="shared" si="113"/>
        <v>21059411.529999997</v>
      </c>
      <c r="M617" s="82">
        <f t="shared" si="113"/>
        <v>0</v>
      </c>
      <c r="N617" s="84">
        <f t="shared" si="113"/>
        <v>0</v>
      </c>
      <c r="O617" s="85">
        <f t="shared" si="113"/>
        <v>30</v>
      </c>
      <c r="P617" s="86">
        <f t="shared" si="113"/>
        <v>6887422.0900000008</v>
      </c>
      <c r="Q617" s="85">
        <f t="shared" si="113"/>
        <v>42</v>
      </c>
      <c r="R617" s="87">
        <f t="shared" si="113"/>
        <v>5867132.0599999996</v>
      </c>
      <c r="S617" s="85">
        <f t="shared" si="113"/>
        <v>10</v>
      </c>
      <c r="T617" s="87">
        <f t="shared" si="113"/>
        <v>2249726.73</v>
      </c>
      <c r="U617" s="85">
        <f t="shared" si="113"/>
        <v>52</v>
      </c>
      <c r="V617" s="87">
        <f t="shared" si="113"/>
        <v>8116858.7899999991</v>
      </c>
      <c r="W617" s="88">
        <f>IFERROR(R617/H617,0)</f>
        <v>0.86906749619057211</v>
      </c>
      <c r="X617" s="89">
        <f t="shared" si="111"/>
        <v>0.63858877508834877</v>
      </c>
      <c r="Y617" s="89">
        <f t="shared" si="112"/>
        <v>0.71247389123982807</v>
      </c>
    </row>
    <row r="618" spans="1:26" s="2" customFormat="1" ht="29.25" customHeight="1" thickBot="1" x14ac:dyDescent="0.45">
      <c r="A618" s="90"/>
      <c r="B618" s="90"/>
      <c r="C618" s="91"/>
      <c r="D618" s="91"/>
      <c r="E618" s="92"/>
      <c r="F618" s="91"/>
      <c r="G618" s="92"/>
      <c r="H618" s="93"/>
      <c r="I618" s="94"/>
      <c r="J618" s="93"/>
      <c r="K618" s="95"/>
      <c r="L618" s="93"/>
      <c r="M618" s="94"/>
      <c r="N618" s="93"/>
      <c r="O618" s="94"/>
      <c r="P618" s="93"/>
      <c r="Q618" s="94"/>
      <c r="R618" s="93"/>
      <c r="S618" s="94"/>
      <c r="T618" s="96" t="s">
        <v>48</v>
      </c>
      <c r="U618" s="97">
        <v>4.25</v>
      </c>
      <c r="V618" s="98">
        <f>V617/U618</f>
        <v>1909849.1270588234</v>
      </c>
      <c r="W618" s="99"/>
      <c r="X618" s="99"/>
      <c r="Y618" s="100"/>
    </row>
    <row r="619" spans="1:26" s="2" customFormat="1" ht="15.75" thickTop="1" x14ac:dyDescent="0.25">
      <c r="A619" s="116" t="s">
        <v>49</v>
      </c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8"/>
      <c r="P619" s="106"/>
      <c r="U619" s="7"/>
    </row>
    <row r="620" spans="1:26" s="2" customFormat="1" ht="18.75" x14ac:dyDescent="0.3">
      <c r="A620" s="119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1"/>
      <c r="P620" s="106"/>
      <c r="T620" s="101"/>
      <c r="U620" s="7"/>
    </row>
    <row r="621" spans="1:26" s="2" customFormat="1" ht="15.75" x14ac:dyDescent="0.25">
      <c r="A621" s="119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1"/>
      <c r="P621" s="106"/>
      <c r="S621" s="102"/>
      <c r="T621" s="103"/>
      <c r="U621" s="7"/>
    </row>
    <row r="622" spans="1:26" s="2" customFormat="1" ht="15.75" x14ac:dyDescent="0.25">
      <c r="A622" s="119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1"/>
      <c r="P622" s="106"/>
      <c r="S622" s="102"/>
      <c r="T622" s="104"/>
      <c r="U622" s="7"/>
    </row>
    <row r="623" spans="1:26" s="2" customFormat="1" ht="15.75" x14ac:dyDescent="0.25">
      <c r="A623" s="119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1"/>
      <c r="P623" s="106"/>
      <c r="S623" s="102"/>
      <c r="T623" s="104"/>
      <c r="U623" s="7"/>
    </row>
    <row r="624" spans="1:26" s="2" customFormat="1" ht="15.75" x14ac:dyDescent="0.25">
      <c r="A624" s="119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1"/>
      <c r="P624" s="106"/>
      <c r="S624" s="102"/>
      <c r="T624" s="104"/>
      <c r="U624" s="7"/>
    </row>
    <row r="625" spans="1:38" s="2" customFormat="1" ht="15.75" x14ac:dyDescent="0.25">
      <c r="A625" s="119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1"/>
      <c r="P625" s="106"/>
      <c r="S625" s="102"/>
      <c r="T625" s="105"/>
      <c r="U625" s="7"/>
    </row>
    <row r="626" spans="1:38" s="2" customFormat="1" x14ac:dyDescent="0.25">
      <c r="A626" s="119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1"/>
      <c r="P626" s="106"/>
      <c r="U626" s="7"/>
    </row>
    <row r="627" spans="1:38" s="2" customFormat="1" ht="15.75" thickBot="1" x14ac:dyDescent="0.3">
      <c r="A627" s="122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4"/>
      <c r="P627" s="106"/>
      <c r="U627" s="7"/>
    </row>
    <row r="628" spans="1:38" s="2" customFormat="1" ht="15.75" thickTop="1" x14ac:dyDescent="0.25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U628" s="7"/>
    </row>
    <row r="629" spans="1:38" s="2" customFormat="1" x14ac:dyDescent="0.25">
      <c r="A629" s="106"/>
      <c r="B629" s="106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U629" s="7"/>
    </row>
    <row r="630" spans="1:38" s="2" customFormat="1" x14ac:dyDescent="0.25">
      <c r="E630" s="1"/>
      <c r="F630" s="1"/>
      <c r="K630" s="7"/>
      <c r="U630" s="7"/>
    </row>
    <row r="631" spans="1:38" s="2" customFormat="1" ht="26.25" x14ac:dyDescent="0.4">
      <c r="A631" s="12"/>
      <c r="B631" s="13" t="s">
        <v>68</v>
      </c>
      <c r="C631" s="14"/>
      <c r="D631" s="14"/>
      <c r="E631" s="15"/>
      <c r="F631" s="16"/>
      <c r="G631" s="14"/>
      <c r="H631" s="17"/>
      <c r="I631" s="18"/>
      <c r="J631" s="17"/>
      <c r="K631" s="18"/>
      <c r="L631" s="17"/>
      <c r="M631" s="18"/>
      <c r="N631" s="17"/>
      <c r="O631" s="14"/>
      <c r="P631" s="17"/>
      <c r="Q631" s="14"/>
      <c r="R631" s="17"/>
      <c r="S631" s="18"/>
      <c r="T631" s="17"/>
      <c r="U631" s="14"/>
      <c r="V631" s="17"/>
      <c r="W631" s="17"/>
      <c r="X631" s="18"/>
      <c r="Y631" s="17"/>
      <c r="Z631" s="17"/>
      <c r="AA631" s="18"/>
      <c r="AB631" s="14"/>
      <c r="AC631" s="14"/>
      <c r="AD631" s="14"/>
      <c r="AE631" s="14"/>
      <c r="AF631" s="14"/>
      <c r="AG631" s="18"/>
      <c r="AH631" s="14"/>
      <c r="AI631" s="14"/>
      <c r="AJ631" s="14"/>
      <c r="AK631" s="14"/>
      <c r="AL631" s="14"/>
    </row>
    <row r="632" spans="1:38" ht="15.75" thickBot="1" x14ac:dyDescent="0.3"/>
    <row r="633" spans="1:38" s="2" customFormat="1" ht="52.5" customHeight="1" thickBot="1" x14ac:dyDescent="0.3">
      <c r="A633" s="125" t="s">
        <v>3</v>
      </c>
      <c r="B633" s="126"/>
      <c r="C633" s="129" t="s">
        <v>32</v>
      </c>
      <c r="D633" s="130"/>
      <c r="E633" s="131" t="s">
        <v>0</v>
      </c>
      <c r="F633" s="132"/>
      <c r="G633" s="133" t="s">
        <v>1</v>
      </c>
      <c r="H633" s="133"/>
      <c r="I633" s="133"/>
      <c r="J633" s="133"/>
      <c r="K633" s="133"/>
      <c r="L633" s="134"/>
      <c r="M633" s="135" t="s">
        <v>33</v>
      </c>
      <c r="N633" s="136"/>
      <c r="O633" s="136"/>
      <c r="P633" s="137"/>
      <c r="Q633" s="138" t="s">
        <v>34</v>
      </c>
      <c r="R633" s="139"/>
      <c r="S633" s="139"/>
      <c r="T633" s="139"/>
      <c r="U633" s="139"/>
      <c r="V633" s="140"/>
      <c r="W633" s="141" t="s">
        <v>35</v>
      </c>
      <c r="X633" s="142"/>
      <c r="Y633" s="143"/>
    </row>
    <row r="634" spans="1:38" s="2" customFormat="1" ht="52.5" customHeight="1" thickBot="1" x14ac:dyDescent="0.3">
      <c r="A634" s="127"/>
      <c r="B634" s="128"/>
      <c r="C634" s="144" t="s">
        <v>36</v>
      </c>
      <c r="D634" s="146" t="s">
        <v>37</v>
      </c>
      <c r="E634" s="148" t="s">
        <v>4</v>
      </c>
      <c r="F634" s="148" t="s">
        <v>5</v>
      </c>
      <c r="G634" s="150" t="s">
        <v>6</v>
      </c>
      <c r="H634" s="152" t="s">
        <v>7</v>
      </c>
      <c r="I634" s="152" t="s">
        <v>8</v>
      </c>
      <c r="J634" s="159" t="s">
        <v>9</v>
      </c>
      <c r="K634" s="161" t="s">
        <v>2</v>
      </c>
      <c r="L634" s="162"/>
      <c r="M634" s="163" t="s">
        <v>38</v>
      </c>
      <c r="N634" s="164"/>
      <c r="O634" s="163" t="s">
        <v>39</v>
      </c>
      <c r="P634" s="164"/>
      <c r="Q634" s="165" t="s">
        <v>40</v>
      </c>
      <c r="R634" s="166"/>
      <c r="S634" s="139" t="s">
        <v>41</v>
      </c>
      <c r="T634" s="140"/>
      <c r="U634" s="138" t="s">
        <v>2</v>
      </c>
      <c r="V634" s="140"/>
      <c r="W634" s="154" t="s">
        <v>42</v>
      </c>
      <c r="X634" s="156" t="s">
        <v>43</v>
      </c>
      <c r="Y634" s="143" t="s">
        <v>44</v>
      </c>
    </row>
    <row r="635" spans="1:38" s="2" customFormat="1" ht="139.5" customHeight="1" thickBot="1" x14ac:dyDescent="0.3">
      <c r="A635" s="127"/>
      <c r="B635" s="128"/>
      <c r="C635" s="145"/>
      <c r="D635" s="147"/>
      <c r="E635" s="149"/>
      <c r="F635" s="149"/>
      <c r="G635" s="151"/>
      <c r="H635" s="153"/>
      <c r="I635" s="153"/>
      <c r="J635" s="160"/>
      <c r="K635" s="19" t="s">
        <v>10</v>
      </c>
      <c r="L635" s="20" t="s">
        <v>11</v>
      </c>
      <c r="M635" s="21" t="s">
        <v>12</v>
      </c>
      <c r="N635" s="22" t="s">
        <v>13</v>
      </c>
      <c r="O635" s="21" t="s">
        <v>14</v>
      </c>
      <c r="P635" s="22" t="s">
        <v>15</v>
      </c>
      <c r="Q635" s="23" t="s">
        <v>6</v>
      </c>
      <c r="R635" s="24" t="s">
        <v>7</v>
      </c>
      <c r="S635" s="25" t="s">
        <v>16</v>
      </c>
      <c r="T635" s="26" t="s">
        <v>17</v>
      </c>
      <c r="U635" s="27" t="s">
        <v>18</v>
      </c>
      <c r="V635" s="28" t="s">
        <v>19</v>
      </c>
      <c r="W635" s="155"/>
      <c r="X635" s="157"/>
      <c r="Y635" s="158"/>
    </row>
    <row r="636" spans="1:38" s="2" customFormat="1" ht="38.25" customHeight="1" thickBot="1" x14ac:dyDescent="0.3">
      <c r="A636" s="108">
        <v>1</v>
      </c>
      <c r="B636" s="109"/>
      <c r="C636" s="29">
        <v>2</v>
      </c>
      <c r="D636" s="30">
        <v>3</v>
      </c>
      <c r="E636" s="31">
        <v>4</v>
      </c>
      <c r="F636" s="32">
        <v>5</v>
      </c>
      <c r="G636" s="33">
        <v>6</v>
      </c>
      <c r="H636" s="34">
        <v>7</v>
      </c>
      <c r="I636" s="34">
        <v>8</v>
      </c>
      <c r="J636" s="34">
        <v>9</v>
      </c>
      <c r="K636" s="34">
        <v>10</v>
      </c>
      <c r="L636" s="34">
        <v>11</v>
      </c>
      <c r="M636" s="35">
        <v>12</v>
      </c>
      <c r="N636" s="35">
        <v>13</v>
      </c>
      <c r="O636" s="35">
        <v>14</v>
      </c>
      <c r="P636" s="35">
        <v>15</v>
      </c>
      <c r="Q636" s="36">
        <v>16</v>
      </c>
      <c r="R636" s="36">
        <v>17</v>
      </c>
      <c r="S636" s="36">
        <v>18</v>
      </c>
      <c r="T636" s="36">
        <v>19</v>
      </c>
      <c r="U636" s="36">
        <v>20</v>
      </c>
      <c r="V636" s="36">
        <v>21</v>
      </c>
      <c r="W636" s="37">
        <v>22</v>
      </c>
      <c r="X636" s="37">
        <v>23</v>
      </c>
      <c r="Y636" s="38">
        <v>24</v>
      </c>
    </row>
    <row r="637" spans="1:38" s="2" customFormat="1" ht="108.75" customHeight="1" x14ac:dyDescent="0.25">
      <c r="A637" s="39">
        <v>1</v>
      </c>
      <c r="B637" s="40" t="s">
        <v>45</v>
      </c>
      <c r="C637" s="110">
        <f>L650</f>
        <v>6686969.5300000012</v>
      </c>
      <c r="D637" s="112">
        <f>C637-V650</f>
        <v>6606326.7800000012</v>
      </c>
      <c r="E637" s="41"/>
      <c r="F637" s="42"/>
      <c r="G637" s="43"/>
      <c r="H637" s="44"/>
      <c r="I637" s="43"/>
      <c r="J637" s="45"/>
      <c r="K637" s="46">
        <f>G637+I637</f>
        <v>0</v>
      </c>
      <c r="L637" s="47">
        <f>H637+J637</f>
        <v>0</v>
      </c>
      <c r="M637" s="48"/>
      <c r="N637" s="49"/>
      <c r="O637" s="48"/>
      <c r="P637" s="49"/>
      <c r="Q637" s="50"/>
      <c r="R637" s="51"/>
      <c r="S637" s="50"/>
      <c r="T637" s="51"/>
      <c r="U637" s="46">
        <f>Q637+S637</f>
        <v>0</v>
      </c>
      <c r="V637" s="52">
        <f>R637+T637</f>
        <v>0</v>
      </c>
      <c r="W637" s="53">
        <f>IFERROR(R637/H637,0)</f>
        <v>0</v>
      </c>
      <c r="X637" s="54">
        <f>IFERROR((T637+P637)/J637,0)</f>
        <v>0</v>
      </c>
      <c r="Y637" s="55">
        <f>IFERROR((V637+P637)/L637,0)</f>
        <v>0</v>
      </c>
      <c r="Z637" s="56"/>
    </row>
    <row r="638" spans="1:38" s="2" customFormat="1" ht="87" customHeight="1" x14ac:dyDescent="0.25">
      <c r="A638" s="57">
        <v>2</v>
      </c>
      <c r="B638" s="58" t="s">
        <v>20</v>
      </c>
      <c r="C638" s="110"/>
      <c r="D638" s="112"/>
      <c r="E638" s="59"/>
      <c r="F638" s="60"/>
      <c r="G638" s="61"/>
      <c r="H638" s="62"/>
      <c r="I638" s="61"/>
      <c r="J638" s="63"/>
      <c r="K638" s="46">
        <f t="shared" ref="K638:L649" si="114">G638+I638</f>
        <v>0</v>
      </c>
      <c r="L638" s="47">
        <f t="shared" si="114"/>
        <v>0</v>
      </c>
      <c r="M638" s="64"/>
      <c r="N638" s="65"/>
      <c r="O638" s="64"/>
      <c r="P638" s="65"/>
      <c r="Q638" s="66"/>
      <c r="R638" s="67"/>
      <c r="S638" s="66"/>
      <c r="T638" s="67"/>
      <c r="U638" s="46">
        <f t="shared" ref="U638:V649" si="115">Q638+S638</f>
        <v>0</v>
      </c>
      <c r="V638" s="52">
        <f>R638+T638</f>
        <v>0</v>
      </c>
      <c r="W638" s="53">
        <f t="shared" ref="W638:W649" si="116">IFERROR(R638/H638,0)</f>
        <v>0</v>
      </c>
      <c r="X638" s="54">
        <f t="shared" ref="X638:X650" si="117">IFERROR((T638+P638)/J638,0)</f>
        <v>0</v>
      </c>
      <c r="Y638" s="55">
        <f t="shared" ref="Y638:Y650" si="118">IFERROR((V638+P638)/L638,0)</f>
        <v>0</v>
      </c>
      <c r="Z638" s="56"/>
    </row>
    <row r="639" spans="1:38" s="2" customFormat="1" ht="85.5" customHeight="1" x14ac:dyDescent="0.25">
      <c r="A639" s="57">
        <v>3</v>
      </c>
      <c r="B639" s="58" t="s">
        <v>28</v>
      </c>
      <c r="C639" s="110"/>
      <c r="D639" s="112"/>
      <c r="E639" s="59"/>
      <c r="F639" s="60"/>
      <c r="G639" s="61"/>
      <c r="H639" s="62"/>
      <c r="I639" s="61"/>
      <c r="J639" s="63"/>
      <c r="K639" s="46">
        <f t="shared" si="114"/>
        <v>0</v>
      </c>
      <c r="L639" s="47">
        <f t="shared" si="114"/>
        <v>0</v>
      </c>
      <c r="M639" s="64"/>
      <c r="N639" s="65"/>
      <c r="O639" s="64"/>
      <c r="P639" s="65"/>
      <c r="Q639" s="66"/>
      <c r="R639" s="67"/>
      <c r="S639" s="66"/>
      <c r="T639" s="67"/>
      <c r="U639" s="46">
        <f t="shared" si="115"/>
        <v>0</v>
      </c>
      <c r="V639" s="52">
        <f t="shared" si="115"/>
        <v>0</v>
      </c>
      <c r="W639" s="53">
        <f t="shared" si="116"/>
        <v>0</v>
      </c>
      <c r="X639" s="54">
        <f t="shared" si="117"/>
        <v>0</v>
      </c>
      <c r="Y639" s="55">
        <f t="shared" si="118"/>
        <v>0</v>
      </c>
      <c r="Z639" s="56"/>
    </row>
    <row r="640" spans="1:38" s="2" customFormat="1" ht="137.25" customHeight="1" x14ac:dyDescent="0.25">
      <c r="A640" s="57">
        <v>4</v>
      </c>
      <c r="B640" s="58" t="s">
        <v>22</v>
      </c>
      <c r="C640" s="110"/>
      <c r="D640" s="112"/>
      <c r="E640" s="59">
        <v>2</v>
      </c>
      <c r="F640" s="60">
        <v>225496.53</v>
      </c>
      <c r="G640" s="61">
        <v>2</v>
      </c>
      <c r="H640" s="62">
        <v>220323.37</v>
      </c>
      <c r="I640" s="61">
        <v>0</v>
      </c>
      <c r="J640" s="63">
        <v>0</v>
      </c>
      <c r="K640" s="46">
        <f t="shared" si="114"/>
        <v>2</v>
      </c>
      <c r="L640" s="47">
        <f t="shared" si="114"/>
        <v>220323.37</v>
      </c>
      <c r="M640" s="64">
        <v>2</v>
      </c>
      <c r="N640" s="65">
        <v>220323.37</v>
      </c>
      <c r="O640" s="64">
        <v>0</v>
      </c>
      <c r="P640" s="65">
        <v>0</v>
      </c>
      <c r="Q640" s="66">
        <v>0</v>
      </c>
      <c r="R640" s="67">
        <v>0</v>
      </c>
      <c r="S640" s="66">
        <v>0</v>
      </c>
      <c r="T640" s="67">
        <v>0</v>
      </c>
      <c r="U640" s="46">
        <f t="shared" si="115"/>
        <v>0</v>
      </c>
      <c r="V640" s="52">
        <f t="shared" si="115"/>
        <v>0</v>
      </c>
      <c r="W640" s="53">
        <f t="shared" si="116"/>
        <v>0</v>
      </c>
      <c r="X640" s="54">
        <f t="shared" si="117"/>
        <v>0</v>
      </c>
      <c r="Y640" s="55">
        <f t="shared" si="118"/>
        <v>0</v>
      </c>
      <c r="Z640" s="56"/>
    </row>
    <row r="641" spans="1:26" s="2" customFormat="1" ht="171.75" customHeight="1" x14ac:dyDescent="0.25">
      <c r="A641" s="57">
        <v>5</v>
      </c>
      <c r="B641" s="58" t="s">
        <v>21</v>
      </c>
      <c r="C641" s="110"/>
      <c r="D641" s="112"/>
      <c r="E641" s="59"/>
      <c r="F641" s="60"/>
      <c r="G641" s="61"/>
      <c r="H641" s="62"/>
      <c r="I641" s="61"/>
      <c r="J641" s="63"/>
      <c r="K641" s="46">
        <f t="shared" si="114"/>
        <v>0</v>
      </c>
      <c r="L641" s="47">
        <f t="shared" si="114"/>
        <v>0</v>
      </c>
      <c r="M641" s="64"/>
      <c r="N641" s="65"/>
      <c r="O641" s="64"/>
      <c r="P641" s="65"/>
      <c r="Q641" s="66"/>
      <c r="R641" s="67"/>
      <c r="S641" s="66"/>
      <c r="T641" s="67"/>
      <c r="U641" s="46">
        <f t="shared" si="115"/>
        <v>0</v>
      </c>
      <c r="V641" s="52">
        <f t="shared" si="115"/>
        <v>0</v>
      </c>
      <c r="W641" s="53">
        <f t="shared" si="116"/>
        <v>0</v>
      </c>
      <c r="X641" s="54">
        <f t="shared" si="117"/>
        <v>0</v>
      </c>
      <c r="Y641" s="55">
        <f t="shared" si="118"/>
        <v>0</v>
      </c>
      <c r="Z641" s="56"/>
    </row>
    <row r="642" spans="1:26" s="2" customFormat="1" ht="116.25" customHeight="1" x14ac:dyDescent="0.25">
      <c r="A642" s="57">
        <v>6</v>
      </c>
      <c r="B642" s="58" t="s">
        <v>23</v>
      </c>
      <c r="C642" s="110"/>
      <c r="D642" s="112"/>
      <c r="E642" s="59">
        <v>43</v>
      </c>
      <c r="F642" s="60">
        <v>9045769.1600000001</v>
      </c>
      <c r="G642" s="61">
        <v>20</v>
      </c>
      <c r="H642" s="62">
        <v>3499005.99</v>
      </c>
      <c r="I642" s="61">
        <v>0</v>
      </c>
      <c r="J642" s="63">
        <v>0</v>
      </c>
      <c r="K642" s="46">
        <f t="shared" si="114"/>
        <v>20</v>
      </c>
      <c r="L642" s="47">
        <f t="shared" si="114"/>
        <v>3499005.99</v>
      </c>
      <c r="M642" s="64">
        <v>19</v>
      </c>
      <c r="N642" s="65">
        <v>3331835.99</v>
      </c>
      <c r="O642" s="64">
        <v>0</v>
      </c>
      <c r="P642" s="65">
        <v>0</v>
      </c>
      <c r="Q642" s="66">
        <v>0</v>
      </c>
      <c r="R642" s="67">
        <v>0</v>
      </c>
      <c r="S642" s="66">
        <v>0</v>
      </c>
      <c r="T642" s="67">
        <v>0</v>
      </c>
      <c r="U642" s="46">
        <f t="shared" si="115"/>
        <v>0</v>
      </c>
      <c r="V642" s="52">
        <f t="shared" si="115"/>
        <v>0</v>
      </c>
      <c r="W642" s="53">
        <f t="shared" si="116"/>
        <v>0</v>
      </c>
      <c r="X642" s="54">
        <f t="shared" si="117"/>
        <v>0</v>
      </c>
      <c r="Y642" s="55">
        <f t="shared" si="118"/>
        <v>0</v>
      </c>
      <c r="Z642" s="56"/>
    </row>
    <row r="643" spans="1:26" s="2" customFormat="1" ht="65.25" customHeight="1" x14ac:dyDescent="0.25">
      <c r="A643" s="57">
        <v>7</v>
      </c>
      <c r="B643" s="58" t="s">
        <v>30</v>
      </c>
      <c r="C643" s="110"/>
      <c r="D643" s="112"/>
      <c r="E643" s="59">
        <v>0</v>
      </c>
      <c r="F643" s="60">
        <v>0</v>
      </c>
      <c r="G643" s="61">
        <v>0</v>
      </c>
      <c r="H643" s="62">
        <v>0</v>
      </c>
      <c r="I643" s="61">
        <v>1</v>
      </c>
      <c r="J643" s="63">
        <v>150000</v>
      </c>
      <c r="K643" s="46">
        <f t="shared" si="114"/>
        <v>1</v>
      </c>
      <c r="L643" s="47">
        <f t="shared" si="114"/>
        <v>150000</v>
      </c>
      <c r="M643" s="64">
        <v>0</v>
      </c>
      <c r="N643" s="65">
        <v>0</v>
      </c>
      <c r="O643" s="64">
        <v>0</v>
      </c>
      <c r="P643" s="65">
        <v>0</v>
      </c>
      <c r="Q643" s="66">
        <v>0</v>
      </c>
      <c r="R643" s="67">
        <v>0</v>
      </c>
      <c r="S643" s="66">
        <v>1</v>
      </c>
      <c r="T643" s="67">
        <v>80642.75</v>
      </c>
      <c r="U643" s="46">
        <f t="shared" si="115"/>
        <v>1</v>
      </c>
      <c r="V643" s="52">
        <f t="shared" si="115"/>
        <v>80642.75</v>
      </c>
      <c r="W643" s="53">
        <f t="shared" si="116"/>
        <v>0</v>
      </c>
      <c r="X643" s="54">
        <f t="shared" si="117"/>
        <v>0.53761833333333331</v>
      </c>
      <c r="Y643" s="55">
        <f t="shared" si="118"/>
        <v>0.53761833333333331</v>
      </c>
      <c r="Z643" s="56"/>
    </row>
    <row r="644" spans="1:26" s="2" customFormat="1" ht="59.25" customHeight="1" x14ac:dyDescent="0.25">
      <c r="A644" s="57">
        <v>8</v>
      </c>
      <c r="B644" s="58" t="s">
        <v>46</v>
      </c>
      <c r="C644" s="110"/>
      <c r="D644" s="112"/>
      <c r="E644" s="59"/>
      <c r="F644" s="60"/>
      <c r="G644" s="61"/>
      <c r="H644" s="62"/>
      <c r="I644" s="61"/>
      <c r="J644" s="63"/>
      <c r="K644" s="46">
        <f t="shared" si="114"/>
        <v>0</v>
      </c>
      <c r="L644" s="47">
        <f t="shared" si="114"/>
        <v>0</v>
      </c>
      <c r="M644" s="64"/>
      <c r="N644" s="65"/>
      <c r="O644" s="64"/>
      <c r="P644" s="65"/>
      <c r="Q644" s="66"/>
      <c r="R644" s="67"/>
      <c r="S644" s="66"/>
      <c r="T644" s="67"/>
      <c r="U644" s="46">
        <f t="shared" si="115"/>
        <v>0</v>
      </c>
      <c r="V644" s="52">
        <f t="shared" si="115"/>
        <v>0</v>
      </c>
      <c r="W644" s="53">
        <f t="shared" si="116"/>
        <v>0</v>
      </c>
      <c r="X644" s="54">
        <f t="shared" si="117"/>
        <v>0</v>
      </c>
      <c r="Y644" s="55">
        <f t="shared" si="118"/>
        <v>0</v>
      </c>
      <c r="Z644" s="56"/>
    </row>
    <row r="645" spans="1:26" s="2" customFormat="1" ht="71.25" customHeight="1" x14ac:dyDescent="0.25">
      <c r="A645" s="57">
        <v>9</v>
      </c>
      <c r="B645" s="58" t="s">
        <v>24</v>
      </c>
      <c r="C645" s="110"/>
      <c r="D645" s="112"/>
      <c r="E645" s="59">
        <v>2</v>
      </c>
      <c r="F645" s="60">
        <v>384279</v>
      </c>
      <c r="G645" s="61">
        <v>0</v>
      </c>
      <c r="H645" s="62">
        <v>0</v>
      </c>
      <c r="I645" s="61">
        <v>0</v>
      </c>
      <c r="J645" s="63">
        <v>0</v>
      </c>
      <c r="K645" s="46">
        <f t="shared" si="114"/>
        <v>0</v>
      </c>
      <c r="L645" s="47">
        <f t="shared" si="114"/>
        <v>0</v>
      </c>
      <c r="M645" s="64">
        <v>0</v>
      </c>
      <c r="N645" s="65">
        <v>0</v>
      </c>
      <c r="O645" s="64">
        <v>0</v>
      </c>
      <c r="P645" s="65">
        <v>0</v>
      </c>
      <c r="Q645" s="66">
        <v>0</v>
      </c>
      <c r="R645" s="67">
        <v>0</v>
      </c>
      <c r="S645" s="66">
        <v>0</v>
      </c>
      <c r="T645" s="67">
        <v>0</v>
      </c>
      <c r="U645" s="46">
        <f t="shared" si="115"/>
        <v>0</v>
      </c>
      <c r="V645" s="52">
        <f t="shared" si="115"/>
        <v>0</v>
      </c>
      <c r="W645" s="53">
        <f t="shared" si="116"/>
        <v>0</v>
      </c>
      <c r="X645" s="54">
        <f t="shared" si="117"/>
        <v>0</v>
      </c>
      <c r="Y645" s="55">
        <f t="shared" si="118"/>
        <v>0</v>
      </c>
      <c r="Z645" s="56"/>
    </row>
    <row r="646" spans="1:26" s="2" customFormat="1" ht="92.25" customHeight="1" x14ac:dyDescent="0.25">
      <c r="A646" s="57">
        <v>10</v>
      </c>
      <c r="B646" s="58" t="s">
        <v>25</v>
      </c>
      <c r="C646" s="110"/>
      <c r="D646" s="112"/>
      <c r="E646" s="59">
        <v>6</v>
      </c>
      <c r="F646" s="60">
        <v>807730.23</v>
      </c>
      <c r="G646" s="61">
        <v>1</v>
      </c>
      <c r="H646" s="62">
        <v>12469.27</v>
      </c>
      <c r="I646" s="61">
        <v>0</v>
      </c>
      <c r="J646" s="63">
        <v>0</v>
      </c>
      <c r="K646" s="46">
        <f t="shared" si="114"/>
        <v>1</v>
      </c>
      <c r="L646" s="47">
        <f t="shared" si="114"/>
        <v>12469.27</v>
      </c>
      <c r="M646" s="64">
        <v>1</v>
      </c>
      <c r="N646" s="65">
        <v>12469.27</v>
      </c>
      <c r="O646" s="64">
        <v>0</v>
      </c>
      <c r="P646" s="65">
        <v>0</v>
      </c>
      <c r="Q646" s="66">
        <v>0</v>
      </c>
      <c r="R646" s="67">
        <v>0</v>
      </c>
      <c r="S646" s="66">
        <v>0</v>
      </c>
      <c r="T646" s="67">
        <v>0</v>
      </c>
      <c r="U646" s="46">
        <f t="shared" si="115"/>
        <v>0</v>
      </c>
      <c r="V646" s="52">
        <f t="shared" si="115"/>
        <v>0</v>
      </c>
      <c r="W646" s="53">
        <f t="shared" si="116"/>
        <v>0</v>
      </c>
      <c r="X646" s="54">
        <f t="shared" si="117"/>
        <v>0</v>
      </c>
      <c r="Y646" s="55">
        <f t="shared" si="118"/>
        <v>0</v>
      </c>
      <c r="Z646" s="56"/>
    </row>
    <row r="647" spans="1:26" s="2" customFormat="1" ht="153.75" customHeight="1" x14ac:dyDescent="0.25">
      <c r="A647" s="57">
        <v>11</v>
      </c>
      <c r="B647" s="58" t="s">
        <v>26</v>
      </c>
      <c r="C647" s="110"/>
      <c r="D647" s="112"/>
      <c r="E647" s="59">
        <v>15</v>
      </c>
      <c r="F647" s="60">
        <v>2599445.54</v>
      </c>
      <c r="G647" s="61">
        <v>3</v>
      </c>
      <c r="H647" s="62">
        <v>507193</v>
      </c>
      <c r="I647" s="61">
        <v>0</v>
      </c>
      <c r="J647" s="63">
        <v>0</v>
      </c>
      <c r="K647" s="46">
        <f t="shared" si="114"/>
        <v>3</v>
      </c>
      <c r="L647" s="47">
        <f t="shared" si="114"/>
        <v>507193</v>
      </c>
      <c r="M647" s="64">
        <v>3</v>
      </c>
      <c r="N647" s="65">
        <v>507193</v>
      </c>
      <c r="O647" s="64">
        <v>0</v>
      </c>
      <c r="P647" s="65">
        <v>0</v>
      </c>
      <c r="Q647" s="66">
        <v>0</v>
      </c>
      <c r="R647" s="67">
        <v>0</v>
      </c>
      <c r="S647" s="66">
        <v>0</v>
      </c>
      <c r="T647" s="67">
        <v>0</v>
      </c>
      <c r="U647" s="46">
        <f t="shared" si="115"/>
        <v>0</v>
      </c>
      <c r="V647" s="52">
        <f t="shared" si="115"/>
        <v>0</v>
      </c>
      <c r="W647" s="53">
        <f t="shared" si="116"/>
        <v>0</v>
      </c>
      <c r="X647" s="54">
        <f t="shared" si="117"/>
        <v>0</v>
      </c>
      <c r="Y647" s="55">
        <f t="shared" si="118"/>
        <v>0</v>
      </c>
      <c r="Z647" s="56"/>
    </row>
    <row r="648" spans="1:26" s="2" customFormat="1" ht="87" customHeight="1" x14ac:dyDescent="0.25">
      <c r="A648" s="57">
        <v>12</v>
      </c>
      <c r="B648" s="58" t="s">
        <v>29</v>
      </c>
      <c r="C648" s="110"/>
      <c r="D648" s="112"/>
      <c r="E648" s="59">
        <v>3</v>
      </c>
      <c r="F648" s="60">
        <v>994817.95</v>
      </c>
      <c r="G648" s="61">
        <v>2</v>
      </c>
      <c r="H648" s="62">
        <v>853349.95</v>
      </c>
      <c r="I648" s="61">
        <v>0</v>
      </c>
      <c r="J648" s="63">
        <v>0</v>
      </c>
      <c r="K648" s="46">
        <f t="shared" si="114"/>
        <v>2</v>
      </c>
      <c r="L648" s="47">
        <f t="shared" si="114"/>
        <v>853349.95</v>
      </c>
      <c r="M648" s="64">
        <v>2</v>
      </c>
      <c r="N648" s="65">
        <v>853349.95</v>
      </c>
      <c r="O648" s="64">
        <v>0</v>
      </c>
      <c r="P648" s="65">
        <v>0</v>
      </c>
      <c r="Q648" s="66">
        <v>0</v>
      </c>
      <c r="R648" s="67">
        <v>0</v>
      </c>
      <c r="S648" s="66">
        <v>0</v>
      </c>
      <c r="T648" s="67">
        <v>0</v>
      </c>
      <c r="U648" s="46">
        <f t="shared" si="115"/>
        <v>0</v>
      </c>
      <c r="V648" s="52">
        <f t="shared" si="115"/>
        <v>0</v>
      </c>
      <c r="W648" s="53">
        <f t="shared" si="116"/>
        <v>0</v>
      </c>
      <c r="X648" s="54">
        <f t="shared" si="117"/>
        <v>0</v>
      </c>
      <c r="Y648" s="55">
        <f t="shared" si="118"/>
        <v>0</v>
      </c>
      <c r="Z648" s="56"/>
    </row>
    <row r="649" spans="1:26" s="2" customFormat="1" ht="62.25" customHeight="1" thickBot="1" x14ac:dyDescent="0.3">
      <c r="A649" s="68">
        <v>13</v>
      </c>
      <c r="B649" s="69" t="s">
        <v>27</v>
      </c>
      <c r="C649" s="111"/>
      <c r="D649" s="113"/>
      <c r="E649" s="70">
        <v>15</v>
      </c>
      <c r="F649" s="71">
        <v>3310931.07</v>
      </c>
      <c r="G649" s="72">
        <v>7</v>
      </c>
      <c r="H649" s="73">
        <v>1444627.95</v>
      </c>
      <c r="I649" s="72">
        <v>0</v>
      </c>
      <c r="J649" s="74">
        <v>0</v>
      </c>
      <c r="K649" s="75">
        <f t="shared" si="114"/>
        <v>7</v>
      </c>
      <c r="L649" s="76">
        <f t="shared" si="114"/>
        <v>1444627.95</v>
      </c>
      <c r="M649" s="77">
        <v>7</v>
      </c>
      <c r="N649" s="78">
        <v>1444627.95</v>
      </c>
      <c r="O649" s="77">
        <v>0</v>
      </c>
      <c r="P649" s="78">
        <v>0</v>
      </c>
      <c r="Q649" s="79">
        <v>0</v>
      </c>
      <c r="R649" s="80">
        <v>0</v>
      </c>
      <c r="S649" s="79">
        <v>0</v>
      </c>
      <c r="T649" s="80">
        <v>0</v>
      </c>
      <c r="U649" s="46">
        <f t="shared" si="115"/>
        <v>0</v>
      </c>
      <c r="V649" s="52">
        <f t="shared" si="115"/>
        <v>0</v>
      </c>
      <c r="W649" s="53">
        <f t="shared" si="116"/>
        <v>0</v>
      </c>
      <c r="X649" s="54">
        <f t="shared" si="117"/>
        <v>0</v>
      </c>
      <c r="Y649" s="55">
        <f t="shared" si="118"/>
        <v>0</v>
      </c>
      <c r="Z649" s="56"/>
    </row>
    <row r="650" spans="1:26" s="2" customFormat="1" ht="29.25" customHeight="1" thickBot="1" x14ac:dyDescent="0.3">
      <c r="A650" s="114" t="s">
        <v>47</v>
      </c>
      <c r="B650" s="115"/>
      <c r="C650" s="81">
        <f>C637</f>
        <v>6686969.5300000012</v>
      </c>
      <c r="D650" s="81">
        <f>D637</f>
        <v>6606326.7800000012</v>
      </c>
      <c r="E650" s="82">
        <f>SUM(E637:E649)</f>
        <v>86</v>
      </c>
      <c r="F650" s="83">
        <f>SUM(F637:F649)</f>
        <v>17368469.48</v>
      </c>
      <c r="G650" s="82">
        <f>SUM(G637:G649)</f>
        <v>35</v>
      </c>
      <c r="H650" s="83">
        <f>SUM(H637:H649)</f>
        <v>6536969.5300000012</v>
      </c>
      <c r="I650" s="82">
        <f t="shared" ref="I650:V650" si="119">SUM(I637:I649)</f>
        <v>1</v>
      </c>
      <c r="J650" s="83">
        <f t="shared" si="119"/>
        <v>150000</v>
      </c>
      <c r="K650" s="82">
        <f t="shared" si="119"/>
        <v>36</v>
      </c>
      <c r="L650" s="83">
        <f t="shared" si="119"/>
        <v>6686969.5300000012</v>
      </c>
      <c r="M650" s="82">
        <f t="shared" si="119"/>
        <v>34</v>
      </c>
      <c r="N650" s="84">
        <f t="shared" si="119"/>
        <v>6369799.5300000003</v>
      </c>
      <c r="O650" s="85">
        <f t="shared" si="119"/>
        <v>0</v>
      </c>
      <c r="P650" s="86">
        <f t="shared" si="119"/>
        <v>0</v>
      </c>
      <c r="Q650" s="85">
        <f t="shared" si="119"/>
        <v>0</v>
      </c>
      <c r="R650" s="87">
        <f t="shared" si="119"/>
        <v>0</v>
      </c>
      <c r="S650" s="85">
        <f t="shared" si="119"/>
        <v>1</v>
      </c>
      <c r="T650" s="87">
        <f t="shared" si="119"/>
        <v>80642.75</v>
      </c>
      <c r="U650" s="85">
        <f t="shared" si="119"/>
        <v>1</v>
      </c>
      <c r="V650" s="87">
        <f t="shared" si="119"/>
        <v>80642.75</v>
      </c>
      <c r="W650" s="88">
        <f>IFERROR(R650/H650,0)</f>
        <v>0</v>
      </c>
      <c r="X650" s="89">
        <f t="shared" si="117"/>
        <v>0.53761833333333331</v>
      </c>
      <c r="Y650" s="89">
        <f t="shared" si="118"/>
        <v>1.2059685577780701E-2</v>
      </c>
    </row>
    <row r="651" spans="1:26" s="2" customFormat="1" ht="29.25" customHeight="1" thickBot="1" x14ac:dyDescent="0.45">
      <c r="A651" s="90"/>
      <c r="B651" s="90"/>
      <c r="C651" s="91"/>
      <c r="D651" s="91"/>
      <c r="E651" s="92"/>
      <c r="F651" s="91"/>
      <c r="G651" s="92"/>
      <c r="H651" s="93"/>
      <c r="I651" s="94"/>
      <c r="J651" s="93"/>
      <c r="K651" s="95"/>
      <c r="L651" s="93"/>
      <c r="M651" s="94"/>
      <c r="N651" s="93"/>
      <c r="O651" s="94"/>
      <c r="P651" s="93"/>
      <c r="Q651" s="94"/>
      <c r="R651" s="93"/>
      <c r="S651" s="94"/>
      <c r="T651" s="96" t="s">
        <v>48</v>
      </c>
      <c r="U651" s="97">
        <v>4.25</v>
      </c>
      <c r="V651" s="98">
        <f>V650/U651</f>
        <v>18974.764705882353</v>
      </c>
      <c r="W651" s="99"/>
      <c r="X651" s="99"/>
      <c r="Y651" s="100"/>
    </row>
    <row r="652" spans="1:26" s="2" customFormat="1" ht="15.75" thickTop="1" x14ac:dyDescent="0.25">
      <c r="A652" s="116" t="s">
        <v>49</v>
      </c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8"/>
      <c r="P652" s="106"/>
      <c r="U652" s="7"/>
    </row>
    <row r="653" spans="1:26" s="2" customFormat="1" ht="18.75" x14ac:dyDescent="0.3">
      <c r="A653" s="119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1"/>
      <c r="P653" s="106"/>
      <c r="T653" s="101"/>
      <c r="U653" s="7"/>
    </row>
    <row r="654" spans="1:26" s="2" customFormat="1" ht="15.75" x14ac:dyDescent="0.25">
      <c r="A654" s="119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1"/>
      <c r="P654" s="106"/>
      <c r="S654" s="102"/>
      <c r="T654" s="103"/>
      <c r="U654" s="7"/>
    </row>
    <row r="655" spans="1:26" s="2" customFormat="1" ht="15.75" x14ac:dyDescent="0.25">
      <c r="A655" s="119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1"/>
      <c r="P655" s="106"/>
      <c r="S655" s="102"/>
      <c r="T655" s="104"/>
      <c r="U655" s="7"/>
    </row>
    <row r="656" spans="1:26" s="2" customFormat="1" ht="15.75" x14ac:dyDescent="0.25">
      <c r="A656" s="119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1"/>
      <c r="P656" s="106"/>
      <c r="S656" s="102"/>
      <c r="T656" s="104"/>
      <c r="U656" s="7"/>
    </row>
    <row r="657" spans="1:38" s="2" customFormat="1" ht="15.75" x14ac:dyDescent="0.25">
      <c r="A657" s="119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1"/>
      <c r="P657" s="106"/>
      <c r="S657" s="102"/>
      <c r="T657" s="104"/>
      <c r="U657" s="7"/>
    </row>
    <row r="658" spans="1:38" s="2" customFormat="1" ht="15.75" x14ac:dyDescent="0.25">
      <c r="A658" s="119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1"/>
      <c r="P658" s="106"/>
      <c r="S658" s="102"/>
      <c r="T658" s="105"/>
      <c r="U658" s="7"/>
    </row>
    <row r="659" spans="1:38" s="2" customFormat="1" x14ac:dyDescent="0.25">
      <c r="A659" s="119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1"/>
      <c r="P659" s="106"/>
      <c r="U659" s="7"/>
    </row>
    <row r="660" spans="1:38" s="2" customFormat="1" ht="15.75" thickBot="1" x14ac:dyDescent="0.3">
      <c r="A660" s="122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4"/>
      <c r="P660" s="106"/>
      <c r="U660" s="7"/>
    </row>
    <row r="661" spans="1:38" s="2" customFormat="1" ht="15.75" thickTop="1" x14ac:dyDescent="0.25">
      <c r="E661" s="1"/>
      <c r="F661" s="1"/>
      <c r="K661" s="7"/>
      <c r="U661" s="7"/>
    </row>
    <row r="664" spans="1:38" s="2" customFormat="1" ht="26.25" x14ac:dyDescent="0.4">
      <c r="A664" s="12"/>
      <c r="B664" s="13" t="s">
        <v>69</v>
      </c>
      <c r="C664" s="14"/>
      <c r="D664" s="14"/>
      <c r="E664" s="15"/>
      <c r="F664" s="16"/>
      <c r="G664" s="14"/>
      <c r="H664" s="17"/>
      <c r="I664" s="18"/>
      <c r="J664" s="17"/>
      <c r="K664" s="18"/>
      <c r="L664" s="17"/>
      <c r="M664" s="18"/>
      <c r="N664" s="17"/>
      <c r="O664" s="14"/>
      <c r="P664" s="17"/>
      <c r="Q664" s="14"/>
      <c r="R664" s="17"/>
      <c r="S664" s="18"/>
      <c r="T664" s="17"/>
      <c r="U664" s="14"/>
      <c r="V664" s="17"/>
      <c r="W664" s="17"/>
      <c r="X664" s="18"/>
      <c r="Y664" s="17"/>
      <c r="Z664" s="17"/>
      <c r="AA664" s="18"/>
      <c r="AB664" s="14"/>
      <c r="AC664" s="14"/>
      <c r="AD664" s="14"/>
      <c r="AE664" s="14"/>
      <c r="AF664" s="14"/>
      <c r="AG664" s="18"/>
      <c r="AH664" s="14"/>
      <c r="AI664" s="14"/>
      <c r="AJ664" s="14"/>
      <c r="AK664" s="14"/>
      <c r="AL664" s="14"/>
    </row>
    <row r="665" spans="1:38" ht="15.75" thickBot="1" x14ac:dyDescent="0.3"/>
    <row r="666" spans="1:38" s="2" customFormat="1" ht="52.5" customHeight="1" thickBot="1" x14ac:dyDescent="0.3">
      <c r="A666" s="125" t="s">
        <v>3</v>
      </c>
      <c r="B666" s="126"/>
      <c r="C666" s="129" t="s">
        <v>32</v>
      </c>
      <c r="D666" s="130"/>
      <c r="E666" s="131" t="s">
        <v>0</v>
      </c>
      <c r="F666" s="132"/>
      <c r="G666" s="133" t="s">
        <v>1</v>
      </c>
      <c r="H666" s="133"/>
      <c r="I666" s="133"/>
      <c r="J666" s="133"/>
      <c r="K666" s="133"/>
      <c r="L666" s="134"/>
      <c r="M666" s="135" t="s">
        <v>33</v>
      </c>
      <c r="N666" s="136"/>
      <c r="O666" s="136"/>
      <c r="P666" s="137"/>
      <c r="Q666" s="138" t="s">
        <v>34</v>
      </c>
      <c r="R666" s="139"/>
      <c r="S666" s="139"/>
      <c r="T666" s="139"/>
      <c r="U666" s="139"/>
      <c r="V666" s="140"/>
      <c r="W666" s="141" t="s">
        <v>35</v>
      </c>
      <c r="X666" s="142"/>
      <c r="Y666" s="143"/>
    </row>
    <row r="667" spans="1:38" s="2" customFormat="1" ht="52.5" customHeight="1" thickBot="1" x14ac:dyDescent="0.3">
      <c r="A667" s="127"/>
      <c r="B667" s="128"/>
      <c r="C667" s="144" t="s">
        <v>36</v>
      </c>
      <c r="D667" s="146" t="s">
        <v>37</v>
      </c>
      <c r="E667" s="148" t="s">
        <v>4</v>
      </c>
      <c r="F667" s="148" t="s">
        <v>5</v>
      </c>
      <c r="G667" s="150" t="s">
        <v>6</v>
      </c>
      <c r="H667" s="152" t="s">
        <v>7</v>
      </c>
      <c r="I667" s="152" t="s">
        <v>8</v>
      </c>
      <c r="J667" s="159" t="s">
        <v>9</v>
      </c>
      <c r="K667" s="161" t="s">
        <v>2</v>
      </c>
      <c r="L667" s="162"/>
      <c r="M667" s="163" t="s">
        <v>38</v>
      </c>
      <c r="N667" s="164"/>
      <c r="O667" s="163" t="s">
        <v>39</v>
      </c>
      <c r="P667" s="164"/>
      <c r="Q667" s="165" t="s">
        <v>40</v>
      </c>
      <c r="R667" s="166"/>
      <c r="S667" s="139" t="s">
        <v>41</v>
      </c>
      <c r="T667" s="140"/>
      <c r="U667" s="138" t="s">
        <v>2</v>
      </c>
      <c r="V667" s="140"/>
      <c r="W667" s="154" t="s">
        <v>42</v>
      </c>
      <c r="X667" s="156" t="s">
        <v>43</v>
      </c>
      <c r="Y667" s="143" t="s">
        <v>44</v>
      </c>
    </row>
    <row r="668" spans="1:38" s="2" customFormat="1" ht="139.5" customHeight="1" thickBot="1" x14ac:dyDescent="0.3">
      <c r="A668" s="127"/>
      <c r="B668" s="128"/>
      <c r="C668" s="145"/>
      <c r="D668" s="147"/>
      <c r="E668" s="149"/>
      <c r="F668" s="149"/>
      <c r="G668" s="151"/>
      <c r="H668" s="153"/>
      <c r="I668" s="153"/>
      <c r="J668" s="160"/>
      <c r="K668" s="19" t="s">
        <v>10</v>
      </c>
      <c r="L668" s="20" t="s">
        <v>11</v>
      </c>
      <c r="M668" s="21" t="s">
        <v>12</v>
      </c>
      <c r="N668" s="22" t="s">
        <v>13</v>
      </c>
      <c r="O668" s="21" t="s">
        <v>14</v>
      </c>
      <c r="P668" s="22" t="s">
        <v>15</v>
      </c>
      <c r="Q668" s="23" t="s">
        <v>6</v>
      </c>
      <c r="R668" s="24" t="s">
        <v>7</v>
      </c>
      <c r="S668" s="25" t="s">
        <v>16</v>
      </c>
      <c r="T668" s="26" t="s">
        <v>17</v>
      </c>
      <c r="U668" s="27" t="s">
        <v>18</v>
      </c>
      <c r="V668" s="28" t="s">
        <v>19</v>
      </c>
      <c r="W668" s="155"/>
      <c r="X668" s="157"/>
      <c r="Y668" s="158"/>
    </row>
    <row r="669" spans="1:38" s="2" customFormat="1" ht="38.25" customHeight="1" thickBot="1" x14ac:dyDescent="0.3">
      <c r="A669" s="108">
        <v>1</v>
      </c>
      <c r="B669" s="109"/>
      <c r="C669" s="29">
        <v>2</v>
      </c>
      <c r="D669" s="30">
        <v>3</v>
      </c>
      <c r="E669" s="31">
        <v>4</v>
      </c>
      <c r="F669" s="32">
        <v>5</v>
      </c>
      <c r="G669" s="33">
        <v>6</v>
      </c>
      <c r="H669" s="34">
        <v>7</v>
      </c>
      <c r="I669" s="34">
        <v>8</v>
      </c>
      <c r="J669" s="34">
        <v>9</v>
      </c>
      <c r="K669" s="34">
        <v>10</v>
      </c>
      <c r="L669" s="34">
        <v>11</v>
      </c>
      <c r="M669" s="35">
        <v>12</v>
      </c>
      <c r="N669" s="35">
        <v>13</v>
      </c>
      <c r="O669" s="35">
        <v>14</v>
      </c>
      <c r="P669" s="35">
        <v>15</v>
      </c>
      <c r="Q669" s="36">
        <v>16</v>
      </c>
      <c r="R669" s="36">
        <v>17</v>
      </c>
      <c r="S669" s="36">
        <v>18</v>
      </c>
      <c r="T669" s="36">
        <v>19</v>
      </c>
      <c r="U669" s="36">
        <v>20</v>
      </c>
      <c r="V669" s="36">
        <v>21</v>
      </c>
      <c r="W669" s="37">
        <v>22</v>
      </c>
      <c r="X669" s="37">
        <v>23</v>
      </c>
      <c r="Y669" s="38">
        <v>24</v>
      </c>
    </row>
    <row r="670" spans="1:38" s="2" customFormat="1" ht="108.75" customHeight="1" x14ac:dyDescent="0.25">
      <c r="A670" s="39">
        <v>1</v>
      </c>
      <c r="B670" s="40" t="s">
        <v>45</v>
      </c>
      <c r="C670" s="110">
        <f>L683</f>
        <v>1929220.69</v>
      </c>
      <c r="D670" s="112">
        <f>C670-V683</f>
        <v>1170210.75</v>
      </c>
      <c r="E670" s="41"/>
      <c r="F670" s="42"/>
      <c r="G670" s="43"/>
      <c r="H670" s="44"/>
      <c r="I670" s="43"/>
      <c r="J670" s="45"/>
      <c r="K670" s="46">
        <f>G670+I670</f>
        <v>0</v>
      </c>
      <c r="L670" s="47">
        <f>H670+J670</f>
        <v>0</v>
      </c>
      <c r="M670" s="48"/>
      <c r="N670" s="49"/>
      <c r="O670" s="48"/>
      <c r="P670" s="49"/>
      <c r="Q670" s="50"/>
      <c r="R670" s="51"/>
      <c r="S670" s="50"/>
      <c r="T670" s="51"/>
      <c r="U670" s="46">
        <f>Q670+S670</f>
        <v>0</v>
      </c>
      <c r="V670" s="52">
        <f>R670+T670</f>
        <v>0</v>
      </c>
      <c r="W670" s="53">
        <f>IFERROR(R670/H670,0)</f>
        <v>0</v>
      </c>
      <c r="X670" s="54">
        <f>IFERROR((T670+P670)/J670,0)</f>
        <v>0</v>
      </c>
      <c r="Y670" s="55">
        <f>IFERROR((V670+P670)/L670,0)</f>
        <v>0</v>
      </c>
      <c r="Z670" s="56"/>
    </row>
    <row r="671" spans="1:38" s="2" customFormat="1" ht="87" customHeight="1" x14ac:dyDescent="0.25">
      <c r="A671" s="57">
        <v>2</v>
      </c>
      <c r="B671" s="58" t="s">
        <v>20</v>
      </c>
      <c r="C671" s="110"/>
      <c r="D671" s="112"/>
      <c r="E671" s="59">
        <v>0</v>
      </c>
      <c r="F671" s="60">
        <v>0</v>
      </c>
      <c r="G671" s="61">
        <v>0</v>
      </c>
      <c r="H671" s="62">
        <v>0</v>
      </c>
      <c r="I671" s="61">
        <v>7</v>
      </c>
      <c r="J671" s="63">
        <v>400185.87</v>
      </c>
      <c r="K671" s="46">
        <f t="shared" ref="K671:L682" si="120">G671+I671</f>
        <v>7</v>
      </c>
      <c r="L671" s="47">
        <f t="shared" si="120"/>
        <v>400185.87</v>
      </c>
      <c r="M671" s="64">
        <v>0</v>
      </c>
      <c r="N671" s="65">
        <v>0</v>
      </c>
      <c r="O671" s="64">
        <v>0</v>
      </c>
      <c r="P671" s="65">
        <v>0</v>
      </c>
      <c r="Q671" s="66">
        <v>0</v>
      </c>
      <c r="R671" s="67">
        <v>0</v>
      </c>
      <c r="S671" s="66">
        <v>5</v>
      </c>
      <c r="T671" s="67">
        <v>250185.87</v>
      </c>
      <c r="U671" s="46">
        <f t="shared" ref="U671:V682" si="121">Q671+S671</f>
        <v>5</v>
      </c>
      <c r="V671" s="52">
        <f>R671+T671</f>
        <v>250185.87</v>
      </c>
      <c r="W671" s="53">
        <f t="shared" ref="W671:W682" si="122">IFERROR(R671/H671,0)</f>
        <v>0</v>
      </c>
      <c r="X671" s="54">
        <f t="shared" ref="X671:X683" si="123">IFERROR((T671+P671)/J671,0)</f>
        <v>0.62517417219153693</v>
      </c>
      <c r="Y671" s="55">
        <f t="shared" ref="Y671:Y683" si="124">IFERROR((V671+P671)/L671,0)</f>
        <v>0.62517417219153693</v>
      </c>
      <c r="Z671" s="56"/>
    </row>
    <row r="672" spans="1:38" s="2" customFormat="1" ht="85.5" customHeight="1" x14ac:dyDescent="0.25">
      <c r="A672" s="57">
        <v>3</v>
      </c>
      <c r="B672" s="58" t="s">
        <v>28</v>
      </c>
      <c r="C672" s="110"/>
      <c r="D672" s="112"/>
      <c r="E672" s="59"/>
      <c r="F672" s="60"/>
      <c r="G672" s="61"/>
      <c r="H672" s="62"/>
      <c r="I672" s="61"/>
      <c r="J672" s="63"/>
      <c r="K672" s="46">
        <f t="shared" si="120"/>
        <v>0</v>
      </c>
      <c r="L672" s="47">
        <f t="shared" si="120"/>
        <v>0</v>
      </c>
      <c r="M672" s="64"/>
      <c r="N672" s="65"/>
      <c r="O672" s="64"/>
      <c r="P672" s="65"/>
      <c r="Q672" s="66"/>
      <c r="R672" s="67"/>
      <c r="S672" s="66"/>
      <c r="T672" s="67"/>
      <c r="U672" s="46">
        <f t="shared" si="121"/>
        <v>0</v>
      </c>
      <c r="V672" s="52">
        <f t="shared" si="121"/>
        <v>0</v>
      </c>
      <c r="W672" s="53">
        <f t="shared" si="122"/>
        <v>0</v>
      </c>
      <c r="X672" s="54">
        <f t="shared" si="123"/>
        <v>0</v>
      </c>
      <c r="Y672" s="55">
        <f t="shared" si="124"/>
        <v>0</v>
      </c>
      <c r="Z672" s="56"/>
    </row>
    <row r="673" spans="1:26" s="2" customFormat="1" ht="137.25" customHeight="1" x14ac:dyDescent="0.25">
      <c r="A673" s="57">
        <v>4</v>
      </c>
      <c r="B673" s="58" t="s">
        <v>22</v>
      </c>
      <c r="C673" s="110"/>
      <c r="D673" s="112"/>
      <c r="E673" s="59"/>
      <c r="F673" s="60"/>
      <c r="G673" s="61"/>
      <c r="H673" s="62"/>
      <c r="I673" s="61"/>
      <c r="J673" s="63"/>
      <c r="K673" s="46">
        <f t="shared" si="120"/>
        <v>0</v>
      </c>
      <c r="L673" s="47">
        <f t="shared" si="120"/>
        <v>0</v>
      </c>
      <c r="M673" s="64"/>
      <c r="N673" s="65"/>
      <c r="O673" s="64"/>
      <c r="P673" s="65"/>
      <c r="Q673" s="66"/>
      <c r="R673" s="67"/>
      <c r="S673" s="66"/>
      <c r="T673" s="67"/>
      <c r="U673" s="46">
        <f t="shared" si="121"/>
        <v>0</v>
      </c>
      <c r="V673" s="52">
        <f t="shared" si="121"/>
        <v>0</v>
      </c>
      <c r="W673" s="53">
        <f t="shared" si="122"/>
        <v>0</v>
      </c>
      <c r="X673" s="54">
        <f t="shared" si="123"/>
        <v>0</v>
      </c>
      <c r="Y673" s="55">
        <f t="shared" si="124"/>
        <v>0</v>
      </c>
      <c r="Z673" s="56"/>
    </row>
    <row r="674" spans="1:26" s="2" customFormat="1" ht="171.75" customHeight="1" x14ac:dyDescent="0.25">
      <c r="A674" s="57">
        <v>5</v>
      </c>
      <c r="B674" s="58" t="s">
        <v>21</v>
      </c>
      <c r="C674" s="110"/>
      <c r="D674" s="112"/>
      <c r="E674" s="59">
        <v>21</v>
      </c>
      <c r="F674" s="60">
        <v>3142433.36</v>
      </c>
      <c r="G674" s="61">
        <v>9</v>
      </c>
      <c r="H674" s="62">
        <v>1257690.1399999999</v>
      </c>
      <c r="I674" s="61">
        <v>5</v>
      </c>
      <c r="J674" s="63">
        <v>271344.68</v>
      </c>
      <c r="K674" s="46">
        <f t="shared" si="120"/>
        <v>14</v>
      </c>
      <c r="L674" s="47">
        <f t="shared" si="120"/>
        <v>1529034.8199999998</v>
      </c>
      <c r="M674" s="64">
        <v>6</v>
      </c>
      <c r="N674" s="65">
        <v>870210.75</v>
      </c>
      <c r="O674" s="64">
        <v>0</v>
      </c>
      <c r="P674" s="65">
        <v>0</v>
      </c>
      <c r="Q674" s="66">
        <v>3</v>
      </c>
      <c r="R674" s="67">
        <v>387479.39</v>
      </c>
      <c r="S674" s="66">
        <v>3</v>
      </c>
      <c r="T674" s="67">
        <v>121344.68</v>
      </c>
      <c r="U674" s="46">
        <f t="shared" si="121"/>
        <v>6</v>
      </c>
      <c r="V674" s="52">
        <f t="shared" si="121"/>
        <v>508824.07</v>
      </c>
      <c r="W674" s="53">
        <f t="shared" si="122"/>
        <v>0.30808811938368225</v>
      </c>
      <c r="X674" s="54">
        <f t="shared" si="123"/>
        <v>0.44719756436720998</v>
      </c>
      <c r="Y674" s="55">
        <f t="shared" si="124"/>
        <v>0.3327746780809086</v>
      </c>
      <c r="Z674" s="56"/>
    </row>
    <row r="675" spans="1:26" s="2" customFormat="1" ht="116.25" customHeight="1" x14ac:dyDescent="0.25">
      <c r="A675" s="57">
        <v>6</v>
      </c>
      <c r="B675" s="58" t="s">
        <v>23</v>
      </c>
      <c r="C675" s="110"/>
      <c r="D675" s="112"/>
      <c r="E675" s="59"/>
      <c r="F675" s="60"/>
      <c r="G675" s="61"/>
      <c r="H675" s="62"/>
      <c r="I675" s="61"/>
      <c r="J675" s="63"/>
      <c r="K675" s="46">
        <f t="shared" si="120"/>
        <v>0</v>
      </c>
      <c r="L675" s="47">
        <f t="shared" si="120"/>
        <v>0</v>
      </c>
      <c r="M675" s="64"/>
      <c r="N675" s="65"/>
      <c r="O675" s="64"/>
      <c r="P675" s="65"/>
      <c r="Q675" s="66"/>
      <c r="R675" s="67"/>
      <c r="S675" s="66"/>
      <c r="T675" s="67"/>
      <c r="U675" s="46">
        <f t="shared" si="121"/>
        <v>0</v>
      </c>
      <c r="V675" s="52">
        <f t="shared" si="121"/>
        <v>0</v>
      </c>
      <c r="W675" s="53">
        <f t="shared" si="122"/>
        <v>0</v>
      </c>
      <c r="X675" s="54">
        <f t="shared" si="123"/>
        <v>0</v>
      </c>
      <c r="Y675" s="55">
        <f t="shared" si="124"/>
        <v>0</v>
      </c>
      <c r="Z675" s="56"/>
    </row>
    <row r="676" spans="1:26" s="2" customFormat="1" ht="65.25" customHeight="1" x14ac:dyDescent="0.25">
      <c r="A676" s="57">
        <v>7</v>
      </c>
      <c r="B676" s="58" t="s">
        <v>30</v>
      </c>
      <c r="C676" s="110"/>
      <c r="D676" s="112"/>
      <c r="E676" s="59"/>
      <c r="F676" s="60"/>
      <c r="G676" s="61"/>
      <c r="H676" s="62"/>
      <c r="I676" s="61"/>
      <c r="J676" s="63"/>
      <c r="K676" s="46">
        <f t="shared" si="120"/>
        <v>0</v>
      </c>
      <c r="L676" s="47">
        <f t="shared" si="120"/>
        <v>0</v>
      </c>
      <c r="M676" s="64"/>
      <c r="N676" s="65"/>
      <c r="O676" s="64"/>
      <c r="P676" s="65"/>
      <c r="Q676" s="66"/>
      <c r="R676" s="67"/>
      <c r="S676" s="66"/>
      <c r="T676" s="67"/>
      <c r="U676" s="46">
        <f t="shared" si="121"/>
        <v>0</v>
      </c>
      <c r="V676" s="52">
        <f t="shared" si="121"/>
        <v>0</v>
      </c>
      <c r="W676" s="53">
        <f t="shared" si="122"/>
        <v>0</v>
      </c>
      <c r="X676" s="54">
        <f t="shared" si="123"/>
        <v>0</v>
      </c>
      <c r="Y676" s="55">
        <f t="shared" si="124"/>
        <v>0</v>
      </c>
      <c r="Z676" s="56"/>
    </row>
    <row r="677" spans="1:26" s="2" customFormat="1" ht="59.25" customHeight="1" x14ac:dyDescent="0.25">
      <c r="A677" s="57">
        <v>8</v>
      </c>
      <c r="B677" s="58" t="s">
        <v>46</v>
      </c>
      <c r="C677" s="110"/>
      <c r="D677" s="112"/>
      <c r="E677" s="59"/>
      <c r="F677" s="60"/>
      <c r="G677" s="61"/>
      <c r="H677" s="62"/>
      <c r="I677" s="61"/>
      <c r="J677" s="63"/>
      <c r="K677" s="46">
        <f t="shared" si="120"/>
        <v>0</v>
      </c>
      <c r="L677" s="47">
        <f t="shared" si="120"/>
        <v>0</v>
      </c>
      <c r="M677" s="64"/>
      <c r="N677" s="65"/>
      <c r="O677" s="64"/>
      <c r="P677" s="65"/>
      <c r="Q677" s="66"/>
      <c r="R677" s="67"/>
      <c r="S677" s="66"/>
      <c r="T677" s="67"/>
      <c r="U677" s="46">
        <f t="shared" si="121"/>
        <v>0</v>
      </c>
      <c r="V677" s="52">
        <f t="shared" si="121"/>
        <v>0</v>
      </c>
      <c r="W677" s="53">
        <f t="shared" si="122"/>
        <v>0</v>
      </c>
      <c r="X677" s="54">
        <f t="shared" si="123"/>
        <v>0</v>
      </c>
      <c r="Y677" s="55">
        <f t="shared" si="124"/>
        <v>0</v>
      </c>
      <c r="Z677" s="56"/>
    </row>
    <row r="678" spans="1:26" s="2" customFormat="1" ht="71.25" customHeight="1" x14ac:dyDescent="0.25">
      <c r="A678" s="57">
        <v>9</v>
      </c>
      <c r="B678" s="58" t="s">
        <v>24</v>
      </c>
      <c r="C678" s="110"/>
      <c r="D678" s="112"/>
      <c r="E678" s="59"/>
      <c r="F678" s="60"/>
      <c r="G678" s="61"/>
      <c r="H678" s="62"/>
      <c r="I678" s="61"/>
      <c r="J678" s="63"/>
      <c r="K678" s="46">
        <f t="shared" si="120"/>
        <v>0</v>
      </c>
      <c r="L678" s="47">
        <f t="shared" si="120"/>
        <v>0</v>
      </c>
      <c r="M678" s="64"/>
      <c r="N678" s="65"/>
      <c r="O678" s="64"/>
      <c r="P678" s="65"/>
      <c r="Q678" s="66"/>
      <c r="R678" s="67"/>
      <c r="S678" s="66"/>
      <c r="T678" s="67"/>
      <c r="U678" s="46">
        <f t="shared" si="121"/>
        <v>0</v>
      </c>
      <c r="V678" s="52">
        <f t="shared" si="121"/>
        <v>0</v>
      </c>
      <c r="W678" s="53">
        <f t="shared" si="122"/>
        <v>0</v>
      </c>
      <c r="X678" s="54">
        <f t="shared" si="123"/>
        <v>0</v>
      </c>
      <c r="Y678" s="55">
        <f t="shared" si="124"/>
        <v>0</v>
      </c>
      <c r="Z678" s="56"/>
    </row>
    <row r="679" spans="1:26" s="2" customFormat="1" ht="92.25" customHeight="1" x14ac:dyDescent="0.25">
      <c r="A679" s="57">
        <v>10</v>
      </c>
      <c r="B679" s="58" t="s">
        <v>25</v>
      </c>
      <c r="C679" s="110"/>
      <c r="D679" s="112"/>
      <c r="E679" s="59"/>
      <c r="F679" s="60"/>
      <c r="G679" s="61"/>
      <c r="H679" s="62"/>
      <c r="I679" s="61"/>
      <c r="J679" s="63"/>
      <c r="K679" s="46">
        <f t="shared" si="120"/>
        <v>0</v>
      </c>
      <c r="L679" s="47">
        <f t="shared" si="120"/>
        <v>0</v>
      </c>
      <c r="M679" s="64"/>
      <c r="N679" s="65"/>
      <c r="O679" s="64"/>
      <c r="P679" s="65"/>
      <c r="Q679" s="66"/>
      <c r="R679" s="67"/>
      <c r="S679" s="66"/>
      <c r="T679" s="67"/>
      <c r="U679" s="46">
        <f t="shared" si="121"/>
        <v>0</v>
      </c>
      <c r="V679" s="52">
        <f t="shared" si="121"/>
        <v>0</v>
      </c>
      <c r="W679" s="53">
        <f t="shared" si="122"/>
        <v>0</v>
      </c>
      <c r="X679" s="54">
        <f t="shared" si="123"/>
        <v>0</v>
      </c>
      <c r="Y679" s="55">
        <f t="shared" si="124"/>
        <v>0</v>
      </c>
      <c r="Z679" s="56"/>
    </row>
    <row r="680" spans="1:26" s="2" customFormat="1" ht="153.75" customHeight="1" x14ac:dyDescent="0.25">
      <c r="A680" s="57">
        <v>11</v>
      </c>
      <c r="B680" s="58" t="s">
        <v>26</v>
      </c>
      <c r="C680" s="110"/>
      <c r="D680" s="112"/>
      <c r="E680" s="59"/>
      <c r="F680" s="60"/>
      <c r="G680" s="61"/>
      <c r="H680" s="62"/>
      <c r="I680" s="61"/>
      <c r="J680" s="63"/>
      <c r="K680" s="46">
        <f t="shared" si="120"/>
        <v>0</v>
      </c>
      <c r="L680" s="47">
        <f t="shared" si="120"/>
        <v>0</v>
      </c>
      <c r="M680" s="64"/>
      <c r="N680" s="65"/>
      <c r="O680" s="64"/>
      <c r="P680" s="65"/>
      <c r="Q680" s="66"/>
      <c r="R680" s="67"/>
      <c r="S680" s="66"/>
      <c r="T680" s="67"/>
      <c r="U680" s="46">
        <f t="shared" si="121"/>
        <v>0</v>
      </c>
      <c r="V680" s="52">
        <f t="shared" si="121"/>
        <v>0</v>
      </c>
      <c r="W680" s="53">
        <f t="shared" si="122"/>
        <v>0</v>
      </c>
      <c r="X680" s="54">
        <f t="shared" si="123"/>
        <v>0</v>
      </c>
      <c r="Y680" s="55">
        <f t="shared" si="124"/>
        <v>0</v>
      </c>
      <c r="Z680" s="56"/>
    </row>
    <row r="681" spans="1:26" s="2" customFormat="1" ht="87" customHeight="1" x14ac:dyDescent="0.25">
      <c r="A681" s="57">
        <v>12</v>
      </c>
      <c r="B681" s="58" t="s">
        <v>29</v>
      </c>
      <c r="C681" s="110"/>
      <c r="D681" s="112"/>
      <c r="E681" s="59"/>
      <c r="F681" s="60"/>
      <c r="G681" s="61"/>
      <c r="H681" s="62"/>
      <c r="I681" s="61"/>
      <c r="J681" s="63"/>
      <c r="K681" s="46">
        <f t="shared" si="120"/>
        <v>0</v>
      </c>
      <c r="L681" s="47">
        <f t="shared" si="120"/>
        <v>0</v>
      </c>
      <c r="M681" s="64"/>
      <c r="N681" s="65"/>
      <c r="O681" s="64"/>
      <c r="P681" s="65"/>
      <c r="Q681" s="66"/>
      <c r="R681" s="67"/>
      <c r="S681" s="66"/>
      <c r="T681" s="67"/>
      <c r="U681" s="46">
        <f t="shared" si="121"/>
        <v>0</v>
      </c>
      <c r="V681" s="52">
        <f t="shared" si="121"/>
        <v>0</v>
      </c>
      <c r="W681" s="53">
        <f t="shared" si="122"/>
        <v>0</v>
      </c>
      <c r="X681" s="54">
        <f t="shared" si="123"/>
        <v>0</v>
      </c>
      <c r="Y681" s="55">
        <f t="shared" si="124"/>
        <v>0</v>
      </c>
      <c r="Z681" s="56"/>
    </row>
    <row r="682" spans="1:26" s="2" customFormat="1" ht="62.25" customHeight="1" thickBot="1" x14ac:dyDescent="0.3">
      <c r="A682" s="68">
        <v>13</v>
      </c>
      <c r="B682" s="69" t="s">
        <v>27</v>
      </c>
      <c r="C682" s="111"/>
      <c r="D682" s="113"/>
      <c r="E682" s="70"/>
      <c r="F682" s="71"/>
      <c r="G682" s="72"/>
      <c r="H682" s="73"/>
      <c r="I682" s="72"/>
      <c r="J682" s="74"/>
      <c r="K682" s="75">
        <f t="shared" si="120"/>
        <v>0</v>
      </c>
      <c r="L682" s="76">
        <f t="shared" si="120"/>
        <v>0</v>
      </c>
      <c r="M682" s="77"/>
      <c r="N682" s="78"/>
      <c r="O682" s="77"/>
      <c r="P682" s="78"/>
      <c r="Q682" s="79"/>
      <c r="R682" s="80"/>
      <c r="S682" s="79"/>
      <c r="T682" s="80"/>
      <c r="U682" s="46">
        <f t="shared" si="121"/>
        <v>0</v>
      </c>
      <c r="V682" s="52">
        <f t="shared" si="121"/>
        <v>0</v>
      </c>
      <c r="W682" s="53">
        <f t="shared" si="122"/>
        <v>0</v>
      </c>
      <c r="X682" s="54">
        <f t="shared" si="123"/>
        <v>0</v>
      </c>
      <c r="Y682" s="55">
        <f t="shared" si="124"/>
        <v>0</v>
      </c>
      <c r="Z682" s="56"/>
    </row>
    <row r="683" spans="1:26" s="2" customFormat="1" ht="29.25" customHeight="1" thickBot="1" x14ac:dyDescent="0.3">
      <c r="A683" s="114" t="s">
        <v>47</v>
      </c>
      <c r="B683" s="115"/>
      <c r="C683" s="81">
        <f>C670</f>
        <v>1929220.69</v>
      </c>
      <c r="D683" s="81">
        <f>D670</f>
        <v>1170210.75</v>
      </c>
      <c r="E683" s="82">
        <f>SUM(E670:E682)</f>
        <v>21</v>
      </c>
      <c r="F683" s="83">
        <f>SUM(F670:F682)</f>
        <v>3142433.36</v>
      </c>
      <c r="G683" s="82">
        <f>SUM(G670:G682)</f>
        <v>9</v>
      </c>
      <c r="H683" s="83">
        <f>SUM(H670:H682)</f>
        <v>1257690.1399999999</v>
      </c>
      <c r="I683" s="82">
        <f t="shared" ref="I683:V683" si="125">SUM(I670:I682)</f>
        <v>12</v>
      </c>
      <c r="J683" s="83">
        <f t="shared" si="125"/>
        <v>671530.55</v>
      </c>
      <c r="K683" s="82">
        <f t="shared" si="125"/>
        <v>21</v>
      </c>
      <c r="L683" s="83">
        <f t="shared" si="125"/>
        <v>1929220.69</v>
      </c>
      <c r="M683" s="82">
        <f t="shared" si="125"/>
        <v>6</v>
      </c>
      <c r="N683" s="84">
        <f t="shared" si="125"/>
        <v>870210.75</v>
      </c>
      <c r="O683" s="85">
        <f t="shared" si="125"/>
        <v>0</v>
      </c>
      <c r="P683" s="86">
        <f t="shared" si="125"/>
        <v>0</v>
      </c>
      <c r="Q683" s="85">
        <f t="shared" si="125"/>
        <v>3</v>
      </c>
      <c r="R683" s="87">
        <f t="shared" si="125"/>
        <v>387479.39</v>
      </c>
      <c r="S683" s="85">
        <f t="shared" si="125"/>
        <v>8</v>
      </c>
      <c r="T683" s="87">
        <f t="shared" si="125"/>
        <v>371530.55</v>
      </c>
      <c r="U683" s="85">
        <f t="shared" si="125"/>
        <v>11</v>
      </c>
      <c r="V683" s="87">
        <f t="shared" si="125"/>
        <v>759009.94</v>
      </c>
      <c r="W683" s="88">
        <f>IFERROR(R683/H683,0)</f>
        <v>0.30808811938368225</v>
      </c>
      <c r="X683" s="89">
        <f t="shared" si="123"/>
        <v>0.55325934166360702</v>
      </c>
      <c r="Y683" s="89">
        <f t="shared" si="124"/>
        <v>0.39342826040290912</v>
      </c>
    </row>
    <row r="684" spans="1:26" s="2" customFormat="1" ht="29.25" customHeight="1" thickBot="1" x14ac:dyDescent="0.45">
      <c r="A684" s="90"/>
      <c r="B684" s="90"/>
      <c r="C684" s="91"/>
      <c r="D684" s="91"/>
      <c r="E684" s="92"/>
      <c r="F684" s="91"/>
      <c r="G684" s="92"/>
      <c r="H684" s="93"/>
      <c r="I684" s="94"/>
      <c r="J684" s="93"/>
      <c r="K684" s="95"/>
      <c r="L684" s="93"/>
      <c r="M684" s="94"/>
      <c r="N684" s="93"/>
      <c r="O684" s="94"/>
      <c r="P684" s="93"/>
      <c r="Q684" s="94"/>
      <c r="R684" s="93"/>
      <c r="S684" s="94"/>
      <c r="T684" s="96" t="s">
        <v>48</v>
      </c>
      <c r="U684" s="97">
        <v>4.25</v>
      </c>
      <c r="V684" s="98">
        <f>V683/U684</f>
        <v>178590.57411764705</v>
      </c>
      <c r="W684" s="99"/>
      <c r="X684" s="99"/>
      <c r="Y684" s="100"/>
    </row>
    <row r="685" spans="1:26" s="2" customFormat="1" ht="15.75" thickTop="1" x14ac:dyDescent="0.25">
      <c r="A685" s="116" t="s">
        <v>49</v>
      </c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8"/>
      <c r="P685" s="106"/>
      <c r="U685" s="7"/>
    </row>
    <row r="686" spans="1:26" s="2" customFormat="1" ht="18.75" x14ac:dyDescent="0.3">
      <c r="A686" s="119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1"/>
      <c r="P686" s="106"/>
      <c r="T686" s="101"/>
      <c r="U686" s="7"/>
    </row>
    <row r="687" spans="1:26" s="2" customFormat="1" ht="15.75" x14ac:dyDescent="0.25">
      <c r="A687" s="119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1"/>
      <c r="P687" s="106"/>
      <c r="S687" s="102"/>
      <c r="T687" s="103"/>
      <c r="U687" s="7"/>
    </row>
    <row r="688" spans="1:26" s="2" customFormat="1" ht="15.75" x14ac:dyDescent="0.25">
      <c r="A688" s="119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1"/>
      <c r="P688" s="106"/>
      <c r="S688" s="102"/>
      <c r="T688" s="104"/>
      <c r="U688" s="7"/>
    </row>
    <row r="689" spans="1:38" s="2" customFormat="1" ht="15.75" x14ac:dyDescent="0.25">
      <c r="A689" s="119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1"/>
      <c r="P689" s="106"/>
      <c r="S689" s="102"/>
      <c r="T689" s="104"/>
      <c r="U689" s="7"/>
    </row>
    <row r="690" spans="1:38" s="2" customFormat="1" ht="15.75" x14ac:dyDescent="0.25">
      <c r="A690" s="119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1"/>
      <c r="P690" s="106"/>
      <c r="S690" s="102"/>
      <c r="T690" s="104"/>
      <c r="U690" s="7"/>
    </row>
    <row r="691" spans="1:38" s="2" customFormat="1" ht="15.75" x14ac:dyDescent="0.25">
      <c r="A691" s="119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1"/>
      <c r="P691" s="106"/>
      <c r="S691" s="102"/>
      <c r="T691" s="105"/>
      <c r="U691" s="7"/>
    </row>
    <row r="692" spans="1:38" s="2" customFormat="1" x14ac:dyDescent="0.25">
      <c r="A692" s="119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1"/>
      <c r="P692" s="106"/>
      <c r="U692" s="7"/>
    </row>
    <row r="693" spans="1:38" s="2" customFormat="1" ht="15.75" thickBot="1" x14ac:dyDescent="0.3">
      <c r="A693" s="122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4"/>
      <c r="P693" s="106"/>
      <c r="U693" s="7"/>
    </row>
    <row r="694" spans="1:38" s="2" customFormat="1" ht="15.75" thickTop="1" x14ac:dyDescent="0.25">
      <c r="E694" s="1"/>
      <c r="F694" s="1"/>
      <c r="K694" s="7"/>
      <c r="U694" s="7"/>
    </row>
    <row r="697" spans="1:38" s="2" customFormat="1" ht="26.25" x14ac:dyDescent="0.4">
      <c r="A697" s="12"/>
      <c r="B697" s="13" t="s">
        <v>70</v>
      </c>
      <c r="C697" s="14"/>
      <c r="D697" s="14"/>
      <c r="E697" s="15"/>
      <c r="F697" s="16"/>
      <c r="G697" s="14"/>
      <c r="H697" s="17"/>
      <c r="I697" s="18"/>
      <c r="J697" s="17"/>
      <c r="K697" s="18"/>
      <c r="L697" s="17"/>
      <c r="M697" s="18"/>
      <c r="N697" s="17"/>
      <c r="O697" s="14"/>
      <c r="P697" s="17"/>
      <c r="Q697" s="14"/>
      <c r="R697" s="17"/>
      <c r="S697" s="18"/>
      <c r="T697" s="17"/>
      <c r="U697" s="14"/>
      <c r="V697" s="17"/>
      <c r="W697" s="17"/>
      <c r="X697" s="18"/>
      <c r="Y697" s="17"/>
      <c r="Z697" s="17"/>
      <c r="AA697" s="18"/>
      <c r="AB697" s="14"/>
      <c r="AC697" s="14"/>
      <c r="AD697" s="14"/>
      <c r="AE697" s="14"/>
      <c r="AF697" s="14"/>
      <c r="AG697" s="18"/>
      <c r="AH697" s="14"/>
      <c r="AI697" s="14"/>
      <c r="AJ697" s="14"/>
      <c r="AK697" s="14"/>
      <c r="AL697" s="14"/>
    </row>
    <row r="698" spans="1:38" ht="15.75" thickBot="1" x14ac:dyDescent="0.3"/>
    <row r="699" spans="1:38" s="2" customFormat="1" ht="52.5" customHeight="1" thickBot="1" x14ac:dyDescent="0.3">
      <c r="A699" s="125" t="s">
        <v>3</v>
      </c>
      <c r="B699" s="126"/>
      <c r="C699" s="129" t="s">
        <v>32</v>
      </c>
      <c r="D699" s="130"/>
      <c r="E699" s="131" t="s">
        <v>0</v>
      </c>
      <c r="F699" s="132"/>
      <c r="G699" s="133" t="s">
        <v>1</v>
      </c>
      <c r="H699" s="133"/>
      <c r="I699" s="133"/>
      <c r="J699" s="133"/>
      <c r="K699" s="133"/>
      <c r="L699" s="134"/>
      <c r="M699" s="135" t="s">
        <v>33</v>
      </c>
      <c r="N699" s="136"/>
      <c r="O699" s="136"/>
      <c r="P699" s="137"/>
      <c r="Q699" s="138" t="s">
        <v>34</v>
      </c>
      <c r="R699" s="139"/>
      <c r="S699" s="139"/>
      <c r="T699" s="139"/>
      <c r="U699" s="139"/>
      <c r="V699" s="140"/>
      <c r="W699" s="141" t="s">
        <v>35</v>
      </c>
      <c r="X699" s="142"/>
      <c r="Y699" s="143"/>
    </row>
    <row r="700" spans="1:38" s="2" customFormat="1" ht="52.5" customHeight="1" thickBot="1" x14ac:dyDescent="0.3">
      <c r="A700" s="127"/>
      <c r="B700" s="128"/>
      <c r="C700" s="144" t="s">
        <v>36</v>
      </c>
      <c r="D700" s="146" t="s">
        <v>37</v>
      </c>
      <c r="E700" s="148" t="s">
        <v>4</v>
      </c>
      <c r="F700" s="148" t="s">
        <v>5</v>
      </c>
      <c r="G700" s="150" t="s">
        <v>6</v>
      </c>
      <c r="H700" s="152" t="s">
        <v>7</v>
      </c>
      <c r="I700" s="152" t="s">
        <v>8</v>
      </c>
      <c r="J700" s="159" t="s">
        <v>9</v>
      </c>
      <c r="K700" s="161" t="s">
        <v>2</v>
      </c>
      <c r="L700" s="162"/>
      <c r="M700" s="163" t="s">
        <v>38</v>
      </c>
      <c r="N700" s="164"/>
      <c r="O700" s="163" t="s">
        <v>39</v>
      </c>
      <c r="P700" s="164"/>
      <c r="Q700" s="165" t="s">
        <v>40</v>
      </c>
      <c r="R700" s="166"/>
      <c r="S700" s="139" t="s">
        <v>41</v>
      </c>
      <c r="T700" s="140"/>
      <c r="U700" s="138" t="s">
        <v>2</v>
      </c>
      <c r="V700" s="140"/>
      <c r="W700" s="154" t="s">
        <v>42</v>
      </c>
      <c r="X700" s="156" t="s">
        <v>43</v>
      </c>
      <c r="Y700" s="143" t="s">
        <v>44</v>
      </c>
    </row>
    <row r="701" spans="1:38" s="2" customFormat="1" ht="139.5" customHeight="1" thickBot="1" x14ac:dyDescent="0.3">
      <c r="A701" s="127"/>
      <c r="B701" s="128"/>
      <c r="C701" s="145"/>
      <c r="D701" s="147"/>
      <c r="E701" s="149"/>
      <c r="F701" s="149"/>
      <c r="G701" s="151"/>
      <c r="H701" s="153"/>
      <c r="I701" s="153"/>
      <c r="J701" s="160"/>
      <c r="K701" s="19" t="s">
        <v>10</v>
      </c>
      <c r="L701" s="20" t="s">
        <v>11</v>
      </c>
      <c r="M701" s="21" t="s">
        <v>12</v>
      </c>
      <c r="N701" s="22" t="s">
        <v>13</v>
      </c>
      <c r="O701" s="21" t="s">
        <v>14</v>
      </c>
      <c r="P701" s="22" t="s">
        <v>15</v>
      </c>
      <c r="Q701" s="23" t="s">
        <v>6</v>
      </c>
      <c r="R701" s="24" t="s">
        <v>7</v>
      </c>
      <c r="S701" s="25" t="s">
        <v>16</v>
      </c>
      <c r="T701" s="26" t="s">
        <v>17</v>
      </c>
      <c r="U701" s="27" t="s">
        <v>18</v>
      </c>
      <c r="V701" s="28" t="s">
        <v>19</v>
      </c>
      <c r="W701" s="155"/>
      <c r="X701" s="157"/>
      <c r="Y701" s="158"/>
    </row>
    <row r="702" spans="1:38" s="2" customFormat="1" ht="38.25" customHeight="1" thickBot="1" x14ac:dyDescent="0.3">
      <c r="A702" s="108">
        <v>1</v>
      </c>
      <c r="B702" s="109"/>
      <c r="C702" s="29">
        <v>2</v>
      </c>
      <c r="D702" s="30">
        <v>3</v>
      </c>
      <c r="E702" s="31">
        <v>4</v>
      </c>
      <c r="F702" s="32">
        <v>5</v>
      </c>
      <c r="G702" s="33">
        <v>6</v>
      </c>
      <c r="H702" s="34">
        <v>7</v>
      </c>
      <c r="I702" s="34">
        <v>8</v>
      </c>
      <c r="J702" s="34">
        <v>9</v>
      </c>
      <c r="K702" s="34">
        <v>10</v>
      </c>
      <c r="L702" s="34">
        <v>11</v>
      </c>
      <c r="M702" s="35">
        <v>12</v>
      </c>
      <c r="N702" s="35">
        <v>13</v>
      </c>
      <c r="O702" s="35">
        <v>14</v>
      </c>
      <c r="P702" s="35">
        <v>15</v>
      </c>
      <c r="Q702" s="36">
        <v>16</v>
      </c>
      <c r="R702" s="36">
        <v>17</v>
      </c>
      <c r="S702" s="36">
        <v>18</v>
      </c>
      <c r="T702" s="36">
        <v>19</v>
      </c>
      <c r="U702" s="36">
        <v>20</v>
      </c>
      <c r="V702" s="36">
        <v>21</v>
      </c>
      <c r="W702" s="37">
        <v>22</v>
      </c>
      <c r="X702" s="37">
        <v>23</v>
      </c>
      <c r="Y702" s="38">
        <v>24</v>
      </c>
    </row>
    <row r="703" spans="1:38" s="2" customFormat="1" ht="108.75" customHeight="1" x14ac:dyDescent="0.25">
      <c r="A703" s="39">
        <v>1</v>
      </c>
      <c r="B703" s="40" t="s">
        <v>45</v>
      </c>
      <c r="C703" s="110">
        <f>L716</f>
        <v>439053.04</v>
      </c>
      <c r="D703" s="112">
        <f>C703-V716</f>
        <v>234755.14999999997</v>
      </c>
      <c r="E703" s="41"/>
      <c r="F703" s="42"/>
      <c r="G703" s="43"/>
      <c r="H703" s="44"/>
      <c r="I703" s="43"/>
      <c r="J703" s="45"/>
      <c r="K703" s="46">
        <f>G703+I703</f>
        <v>0</v>
      </c>
      <c r="L703" s="47">
        <f>H703+J703</f>
        <v>0</v>
      </c>
      <c r="M703" s="48"/>
      <c r="N703" s="49"/>
      <c r="O703" s="48"/>
      <c r="P703" s="49"/>
      <c r="Q703" s="50"/>
      <c r="R703" s="51"/>
      <c r="S703" s="50"/>
      <c r="T703" s="51"/>
      <c r="U703" s="46">
        <f>Q703+S703</f>
        <v>0</v>
      </c>
      <c r="V703" s="52">
        <f>R703+T703</f>
        <v>0</v>
      </c>
      <c r="W703" s="53">
        <f>IFERROR(R703/H703,0)</f>
        <v>0</v>
      </c>
      <c r="X703" s="54">
        <f>IFERROR((T703+P703)/J703,0)</f>
        <v>0</v>
      </c>
      <c r="Y703" s="55">
        <f>IFERROR((V703+P703)/L703,0)</f>
        <v>0</v>
      </c>
      <c r="Z703" s="56"/>
    </row>
    <row r="704" spans="1:38" s="2" customFormat="1" ht="87" customHeight="1" x14ac:dyDescent="0.25">
      <c r="A704" s="57">
        <v>2</v>
      </c>
      <c r="B704" s="58" t="s">
        <v>20</v>
      </c>
      <c r="C704" s="110"/>
      <c r="D704" s="112"/>
      <c r="E704" s="59">
        <v>0</v>
      </c>
      <c r="F704" s="60">
        <v>0</v>
      </c>
      <c r="G704" s="61">
        <v>0</v>
      </c>
      <c r="H704" s="62">
        <v>0</v>
      </c>
      <c r="I704" s="61">
        <v>6</v>
      </c>
      <c r="J704" s="63">
        <v>193551.19999999998</v>
      </c>
      <c r="K704" s="46">
        <f t="shared" ref="K704:L715" si="126">G704+I704</f>
        <v>6</v>
      </c>
      <c r="L704" s="47">
        <f t="shared" si="126"/>
        <v>193551.19999999998</v>
      </c>
      <c r="M704" s="64">
        <v>0</v>
      </c>
      <c r="N704" s="65">
        <v>0</v>
      </c>
      <c r="O704" s="64">
        <v>0</v>
      </c>
      <c r="P704" s="65">
        <v>0</v>
      </c>
      <c r="Q704" s="66">
        <v>0</v>
      </c>
      <c r="R704" s="67">
        <v>0</v>
      </c>
      <c r="S704" s="66">
        <v>3</v>
      </c>
      <c r="T704" s="67">
        <v>90474.83</v>
      </c>
      <c r="U704" s="46">
        <f t="shared" ref="U704:V715" si="127">Q704+S704</f>
        <v>3</v>
      </c>
      <c r="V704" s="52">
        <f>R704+T704</f>
        <v>90474.83</v>
      </c>
      <c r="W704" s="53">
        <f t="shared" ref="W704:W715" si="128">IFERROR(R704/H704,0)</f>
        <v>0</v>
      </c>
      <c r="X704" s="54">
        <f t="shared" ref="X704:X716" si="129">IFERROR((T704+P704)/J704,0)</f>
        <v>0.4674464947776093</v>
      </c>
      <c r="Y704" s="55">
        <f t="shared" ref="Y704:Y716" si="130">IFERROR((V704+P704)/L704,0)</f>
        <v>0.4674464947776093</v>
      </c>
      <c r="Z704" s="56"/>
    </row>
    <row r="705" spans="1:26" s="2" customFormat="1" ht="85.5" customHeight="1" x14ac:dyDescent="0.25">
      <c r="A705" s="57">
        <v>3</v>
      </c>
      <c r="B705" s="58" t="s">
        <v>28</v>
      </c>
      <c r="C705" s="110"/>
      <c r="D705" s="112"/>
      <c r="E705" s="59"/>
      <c r="F705" s="60"/>
      <c r="G705" s="61"/>
      <c r="H705" s="62"/>
      <c r="I705" s="61"/>
      <c r="J705" s="63"/>
      <c r="K705" s="46">
        <f t="shared" si="126"/>
        <v>0</v>
      </c>
      <c r="L705" s="47">
        <f t="shared" si="126"/>
        <v>0</v>
      </c>
      <c r="M705" s="64"/>
      <c r="N705" s="65"/>
      <c r="O705" s="64"/>
      <c r="P705" s="65"/>
      <c r="Q705" s="66"/>
      <c r="R705" s="67"/>
      <c r="S705" s="66"/>
      <c r="T705" s="67"/>
      <c r="U705" s="46">
        <f t="shared" si="127"/>
        <v>0</v>
      </c>
      <c r="V705" s="52">
        <f t="shared" si="127"/>
        <v>0</v>
      </c>
      <c r="W705" s="53">
        <f t="shared" si="128"/>
        <v>0</v>
      </c>
      <c r="X705" s="54">
        <f t="shared" si="129"/>
        <v>0</v>
      </c>
      <c r="Y705" s="55">
        <f t="shared" si="130"/>
        <v>0</v>
      </c>
      <c r="Z705" s="56"/>
    </row>
    <row r="706" spans="1:26" s="2" customFormat="1" ht="137.25" customHeight="1" x14ac:dyDescent="0.25">
      <c r="A706" s="57">
        <v>4</v>
      </c>
      <c r="B706" s="58" t="s">
        <v>22</v>
      </c>
      <c r="C706" s="110"/>
      <c r="D706" s="112"/>
      <c r="E706" s="59"/>
      <c r="F706" s="60"/>
      <c r="G706" s="61"/>
      <c r="H706" s="62"/>
      <c r="I706" s="61"/>
      <c r="J706" s="63"/>
      <c r="K706" s="46">
        <f t="shared" si="126"/>
        <v>0</v>
      </c>
      <c r="L706" s="47">
        <f t="shared" si="126"/>
        <v>0</v>
      </c>
      <c r="M706" s="64"/>
      <c r="N706" s="65"/>
      <c r="O706" s="64"/>
      <c r="P706" s="65"/>
      <c r="Q706" s="66"/>
      <c r="R706" s="67"/>
      <c r="S706" s="66"/>
      <c r="T706" s="67"/>
      <c r="U706" s="46">
        <f t="shared" si="127"/>
        <v>0</v>
      </c>
      <c r="V706" s="52">
        <f t="shared" si="127"/>
        <v>0</v>
      </c>
      <c r="W706" s="53">
        <f t="shared" si="128"/>
        <v>0</v>
      </c>
      <c r="X706" s="54">
        <f t="shared" si="129"/>
        <v>0</v>
      </c>
      <c r="Y706" s="55">
        <f t="shared" si="130"/>
        <v>0</v>
      </c>
      <c r="Z706" s="56"/>
    </row>
    <row r="707" spans="1:26" s="2" customFormat="1" ht="171.75" customHeight="1" x14ac:dyDescent="0.25">
      <c r="A707" s="57">
        <v>5</v>
      </c>
      <c r="B707" s="58" t="s">
        <v>21</v>
      </c>
      <c r="C707" s="110"/>
      <c r="D707" s="112"/>
      <c r="E707" s="59">
        <v>5</v>
      </c>
      <c r="F707" s="60">
        <v>263096.49</v>
      </c>
      <c r="G707" s="61">
        <v>2</v>
      </c>
      <c r="H707" s="62">
        <v>189820.19</v>
      </c>
      <c r="I707" s="61">
        <v>3</v>
      </c>
      <c r="J707" s="63">
        <v>55681.649999999994</v>
      </c>
      <c r="K707" s="46">
        <f t="shared" si="126"/>
        <v>5</v>
      </c>
      <c r="L707" s="47">
        <f t="shared" si="126"/>
        <v>245501.84</v>
      </c>
      <c r="M707" s="64">
        <v>0</v>
      </c>
      <c r="N707" s="65">
        <v>0</v>
      </c>
      <c r="O707" s="64">
        <v>0</v>
      </c>
      <c r="P707" s="65">
        <v>0</v>
      </c>
      <c r="Q707" s="66">
        <v>1</v>
      </c>
      <c r="R707" s="67">
        <v>79767.070000000007</v>
      </c>
      <c r="S707" s="66">
        <v>2</v>
      </c>
      <c r="T707" s="67">
        <v>34055.99</v>
      </c>
      <c r="U707" s="46">
        <f t="shared" si="127"/>
        <v>3</v>
      </c>
      <c r="V707" s="52">
        <f t="shared" si="127"/>
        <v>113823.06</v>
      </c>
      <c r="W707" s="53">
        <f t="shared" si="128"/>
        <v>0.42022437128526741</v>
      </c>
      <c r="X707" s="54">
        <f t="shared" si="129"/>
        <v>0.61161962693275074</v>
      </c>
      <c r="Y707" s="55">
        <f t="shared" si="130"/>
        <v>0.46363424404476966</v>
      </c>
      <c r="Z707" s="56"/>
    </row>
    <row r="708" spans="1:26" s="2" customFormat="1" ht="116.25" customHeight="1" x14ac:dyDescent="0.25">
      <c r="A708" s="57">
        <v>6</v>
      </c>
      <c r="B708" s="58" t="s">
        <v>23</v>
      </c>
      <c r="C708" s="110"/>
      <c r="D708" s="112"/>
      <c r="E708" s="59"/>
      <c r="F708" s="60"/>
      <c r="G708" s="61"/>
      <c r="H708" s="62"/>
      <c r="I708" s="61"/>
      <c r="J708" s="63"/>
      <c r="K708" s="46">
        <f t="shared" si="126"/>
        <v>0</v>
      </c>
      <c r="L708" s="47">
        <f t="shared" si="126"/>
        <v>0</v>
      </c>
      <c r="M708" s="64"/>
      <c r="N708" s="65"/>
      <c r="O708" s="64"/>
      <c r="P708" s="65"/>
      <c r="Q708" s="66"/>
      <c r="R708" s="67"/>
      <c r="S708" s="66"/>
      <c r="T708" s="67"/>
      <c r="U708" s="46">
        <f t="shared" si="127"/>
        <v>0</v>
      </c>
      <c r="V708" s="52">
        <f t="shared" si="127"/>
        <v>0</v>
      </c>
      <c r="W708" s="53">
        <f t="shared" si="128"/>
        <v>0</v>
      </c>
      <c r="X708" s="54">
        <f t="shared" si="129"/>
        <v>0</v>
      </c>
      <c r="Y708" s="55">
        <f t="shared" si="130"/>
        <v>0</v>
      </c>
      <c r="Z708" s="56"/>
    </row>
    <row r="709" spans="1:26" s="2" customFormat="1" ht="65.25" customHeight="1" x14ac:dyDescent="0.25">
      <c r="A709" s="57">
        <v>7</v>
      </c>
      <c r="B709" s="58" t="s">
        <v>30</v>
      </c>
      <c r="C709" s="110"/>
      <c r="D709" s="112"/>
      <c r="E709" s="59"/>
      <c r="F709" s="60"/>
      <c r="G709" s="61"/>
      <c r="H709" s="62"/>
      <c r="I709" s="61"/>
      <c r="J709" s="63"/>
      <c r="K709" s="46">
        <f t="shared" si="126"/>
        <v>0</v>
      </c>
      <c r="L709" s="47">
        <f t="shared" si="126"/>
        <v>0</v>
      </c>
      <c r="M709" s="64"/>
      <c r="N709" s="65"/>
      <c r="O709" s="64"/>
      <c r="P709" s="65"/>
      <c r="Q709" s="66"/>
      <c r="R709" s="67"/>
      <c r="S709" s="66"/>
      <c r="T709" s="67"/>
      <c r="U709" s="46">
        <f t="shared" si="127"/>
        <v>0</v>
      </c>
      <c r="V709" s="52">
        <f t="shared" si="127"/>
        <v>0</v>
      </c>
      <c r="W709" s="53">
        <f t="shared" si="128"/>
        <v>0</v>
      </c>
      <c r="X709" s="54">
        <f t="shared" si="129"/>
        <v>0</v>
      </c>
      <c r="Y709" s="55">
        <f t="shared" si="130"/>
        <v>0</v>
      </c>
      <c r="Z709" s="56"/>
    </row>
    <row r="710" spans="1:26" s="2" customFormat="1" ht="59.25" customHeight="1" x14ac:dyDescent="0.25">
      <c r="A710" s="57">
        <v>8</v>
      </c>
      <c r="B710" s="58" t="s">
        <v>46</v>
      </c>
      <c r="C710" s="110"/>
      <c r="D710" s="112"/>
      <c r="E710" s="59"/>
      <c r="F710" s="60"/>
      <c r="G710" s="61"/>
      <c r="H710" s="62"/>
      <c r="I710" s="61"/>
      <c r="J710" s="63"/>
      <c r="K710" s="46">
        <f t="shared" si="126"/>
        <v>0</v>
      </c>
      <c r="L710" s="47">
        <f t="shared" si="126"/>
        <v>0</v>
      </c>
      <c r="M710" s="64"/>
      <c r="N710" s="65"/>
      <c r="O710" s="64"/>
      <c r="P710" s="65"/>
      <c r="Q710" s="66"/>
      <c r="R710" s="67"/>
      <c r="S710" s="66"/>
      <c r="T710" s="67"/>
      <c r="U710" s="46">
        <f t="shared" si="127"/>
        <v>0</v>
      </c>
      <c r="V710" s="52">
        <f t="shared" si="127"/>
        <v>0</v>
      </c>
      <c r="W710" s="53">
        <f t="shared" si="128"/>
        <v>0</v>
      </c>
      <c r="X710" s="54">
        <f t="shared" si="129"/>
        <v>0</v>
      </c>
      <c r="Y710" s="55">
        <f t="shared" si="130"/>
        <v>0</v>
      </c>
      <c r="Z710" s="56"/>
    </row>
    <row r="711" spans="1:26" s="2" customFormat="1" ht="71.25" customHeight="1" x14ac:dyDescent="0.25">
      <c r="A711" s="57">
        <v>9</v>
      </c>
      <c r="B711" s="58" t="s">
        <v>24</v>
      </c>
      <c r="C711" s="110"/>
      <c r="D711" s="112"/>
      <c r="E711" s="59"/>
      <c r="F711" s="60"/>
      <c r="G711" s="61"/>
      <c r="H711" s="62"/>
      <c r="I711" s="61"/>
      <c r="J711" s="63"/>
      <c r="K711" s="46">
        <f t="shared" si="126"/>
        <v>0</v>
      </c>
      <c r="L711" s="47">
        <f t="shared" si="126"/>
        <v>0</v>
      </c>
      <c r="M711" s="64"/>
      <c r="N711" s="65"/>
      <c r="O711" s="64"/>
      <c r="P711" s="65"/>
      <c r="Q711" s="66"/>
      <c r="R711" s="67"/>
      <c r="S711" s="66"/>
      <c r="T711" s="67"/>
      <c r="U711" s="46">
        <f t="shared" si="127"/>
        <v>0</v>
      </c>
      <c r="V711" s="52">
        <f t="shared" si="127"/>
        <v>0</v>
      </c>
      <c r="W711" s="53">
        <f t="shared" si="128"/>
        <v>0</v>
      </c>
      <c r="X711" s="54">
        <f t="shared" si="129"/>
        <v>0</v>
      </c>
      <c r="Y711" s="55">
        <f t="shared" si="130"/>
        <v>0</v>
      </c>
      <c r="Z711" s="56"/>
    </row>
    <row r="712" spans="1:26" s="2" customFormat="1" ht="92.25" customHeight="1" x14ac:dyDescent="0.25">
      <c r="A712" s="57">
        <v>10</v>
      </c>
      <c r="B712" s="58" t="s">
        <v>25</v>
      </c>
      <c r="C712" s="110"/>
      <c r="D712" s="112"/>
      <c r="E712" s="59"/>
      <c r="F712" s="60"/>
      <c r="G712" s="61"/>
      <c r="H712" s="62"/>
      <c r="I712" s="61"/>
      <c r="J712" s="63"/>
      <c r="K712" s="46">
        <f t="shared" si="126"/>
        <v>0</v>
      </c>
      <c r="L712" s="47">
        <f t="shared" si="126"/>
        <v>0</v>
      </c>
      <c r="M712" s="64"/>
      <c r="N712" s="65"/>
      <c r="O712" s="64"/>
      <c r="P712" s="65"/>
      <c r="Q712" s="66"/>
      <c r="R712" s="67"/>
      <c r="S712" s="66"/>
      <c r="T712" s="67"/>
      <c r="U712" s="46">
        <f t="shared" si="127"/>
        <v>0</v>
      </c>
      <c r="V712" s="52">
        <f t="shared" si="127"/>
        <v>0</v>
      </c>
      <c r="W712" s="53">
        <f t="shared" si="128"/>
        <v>0</v>
      </c>
      <c r="X712" s="54">
        <f t="shared" si="129"/>
        <v>0</v>
      </c>
      <c r="Y712" s="55">
        <f t="shared" si="130"/>
        <v>0</v>
      </c>
      <c r="Z712" s="56"/>
    </row>
    <row r="713" spans="1:26" s="2" customFormat="1" ht="153.75" customHeight="1" x14ac:dyDescent="0.25">
      <c r="A713" s="57">
        <v>11</v>
      </c>
      <c r="B713" s="58" t="s">
        <v>26</v>
      </c>
      <c r="C713" s="110"/>
      <c r="D713" s="112"/>
      <c r="E713" s="59"/>
      <c r="F713" s="60"/>
      <c r="G713" s="61"/>
      <c r="H713" s="62"/>
      <c r="I713" s="61"/>
      <c r="J713" s="63"/>
      <c r="K713" s="46">
        <f t="shared" si="126"/>
        <v>0</v>
      </c>
      <c r="L713" s="47">
        <f t="shared" si="126"/>
        <v>0</v>
      </c>
      <c r="M713" s="64"/>
      <c r="N713" s="65"/>
      <c r="O713" s="64"/>
      <c r="P713" s="65"/>
      <c r="Q713" s="66"/>
      <c r="R713" s="67"/>
      <c r="S713" s="66"/>
      <c r="T713" s="67"/>
      <c r="U713" s="46">
        <f t="shared" si="127"/>
        <v>0</v>
      </c>
      <c r="V713" s="52">
        <f t="shared" si="127"/>
        <v>0</v>
      </c>
      <c r="W713" s="53">
        <f t="shared" si="128"/>
        <v>0</v>
      </c>
      <c r="X713" s="54">
        <f t="shared" si="129"/>
        <v>0</v>
      </c>
      <c r="Y713" s="55">
        <f t="shared" si="130"/>
        <v>0</v>
      </c>
      <c r="Z713" s="56"/>
    </row>
    <row r="714" spans="1:26" s="2" customFormat="1" ht="87" customHeight="1" x14ac:dyDescent="0.25">
      <c r="A714" s="57">
        <v>12</v>
      </c>
      <c r="B714" s="58" t="s">
        <v>29</v>
      </c>
      <c r="C714" s="110"/>
      <c r="D714" s="112"/>
      <c r="E714" s="59"/>
      <c r="F714" s="60"/>
      <c r="G714" s="61"/>
      <c r="H714" s="62"/>
      <c r="I714" s="61"/>
      <c r="J714" s="63"/>
      <c r="K714" s="46">
        <f t="shared" si="126"/>
        <v>0</v>
      </c>
      <c r="L714" s="47">
        <f t="shared" si="126"/>
        <v>0</v>
      </c>
      <c r="M714" s="64"/>
      <c r="N714" s="65"/>
      <c r="O714" s="64"/>
      <c r="P714" s="65"/>
      <c r="Q714" s="66"/>
      <c r="R714" s="67"/>
      <c r="S714" s="66"/>
      <c r="T714" s="67"/>
      <c r="U714" s="46">
        <f t="shared" si="127"/>
        <v>0</v>
      </c>
      <c r="V714" s="52">
        <f t="shared" si="127"/>
        <v>0</v>
      </c>
      <c r="W714" s="53">
        <f t="shared" si="128"/>
        <v>0</v>
      </c>
      <c r="X714" s="54">
        <f t="shared" si="129"/>
        <v>0</v>
      </c>
      <c r="Y714" s="55">
        <f t="shared" si="130"/>
        <v>0</v>
      </c>
      <c r="Z714" s="56"/>
    </row>
    <row r="715" spans="1:26" s="2" customFormat="1" ht="62.25" customHeight="1" thickBot="1" x14ac:dyDescent="0.3">
      <c r="A715" s="68">
        <v>13</v>
      </c>
      <c r="B715" s="69" t="s">
        <v>27</v>
      </c>
      <c r="C715" s="111"/>
      <c r="D715" s="113"/>
      <c r="E715" s="70"/>
      <c r="F715" s="71"/>
      <c r="G715" s="72"/>
      <c r="H715" s="73"/>
      <c r="I715" s="72"/>
      <c r="J715" s="74"/>
      <c r="K715" s="75">
        <f t="shared" si="126"/>
        <v>0</v>
      </c>
      <c r="L715" s="76">
        <f t="shared" si="126"/>
        <v>0</v>
      </c>
      <c r="M715" s="77"/>
      <c r="N715" s="78"/>
      <c r="O715" s="77"/>
      <c r="P715" s="78"/>
      <c r="Q715" s="79"/>
      <c r="R715" s="80"/>
      <c r="S715" s="79"/>
      <c r="T715" s="80"/>
      <c r="U715" s="46">
        <f t="shared" si="127"/>
        <v>0</v>
      </c>
      <c r="V715" s="52">
        <f t="shared" si="127"/>
        <v>0</v>
      </c>
      <c r="W715" s="53">
        <f t="shared" si="128"/>
        <v>0</v>
      </c>
      <c r="X715" s="54">
        <f t="shared" si="129"/>
        <v>0</v>
      </c>
      <c r="Y715" s="55">
        <f t="shared" si="130"/>
        <v>0</v>
      </c>
      <c r="Z715" s="56"/>
    </row>
    <row r="716" spans="1:26" s="2" customFormat="1" ht="29.25" customHeight="1" thickBot="1" x14ac:dyDescent="0.3">
      <c r="A716" s="114" t="s">
        <v>47</v>
      </c>
      <c r="B716" s="115"/>
      <c r="C716" s="81">
        <f>C703</f>
        <v>439053.04</v>
      </c>
      <c r="D716" s="81">
        <f>D703</f>
        <v>234755.14999999997</v>
      </c>
      <c r="E716" s="82">
        <f>SUM(E703:E715)</f>
        <v>5</v>
      </c>
      <c r="F716" s="83">
        <f>SUM(F703:F715)</f>
        <v>263096.49</v>
      </c>
      <c r="G716" s="82">
        <f>SUM(G703:G715)</f>
        <v>2</v>
      </c>
      <c r="H716" s="83">
        <f>SUM(H703:H715)</f>
        <v>189820.19</v>
      </c>
      <c r="I716" s="82">
        <f t="shared" ref="I716:V716" si="131">SUM(I703:I715)</f>
        <v>9</v>
      </c>
      <c r="J716" s="83">
        <f t="shared" si="131"/>
        <v>249232.84999999998</v>
      </c>
      <c r="K716" s="82">
        <f t="shared" si="131"/>
        <v>11</v>
      </c>
      <c r="L716" s="83">
        <f t="shared" si="131"/>
        <v>439053.04</v>
      </c>
      <c r="M716" s="82">
        <f t="shared" si="131"/>
        <v>0</v>
      </c>
      <c r="N716" s="84">
        <f t="shared" si="131"/>
        <v>0</v>
      </c>
      <c r="O716" s="85">
        <f t="shared" si="131"/>
        <v>0</v>
      </c>
      <c r="P716" s="86">
        <f t="shared" si="131"/>
        <v>0</v>
      </c>
      <c r="Q716" s="85">
        <f t="shared" si="131"/>
        <v>1</v>
      </c>
      <c r="R716" s="87">
        <f t="shared" si="131"/>
        <v>79767.070000000007</v>
      </c>
      <c r="S716" s="85">
        <f t="shared" si="131"/>
        <v>5</v>
      </c>
      <c r="T716" s="87">
        <f t="shared" si="131"/>
        <v>124530.82</v>
      </c>
      <c r="U716" s="85">
        <f t="shared" si="131"/>
        <v>6</v>
      </c>
      <c r="V716" s="87">
        <f t="shared" si="131"/>
        <v>204297.89</v>
      </c>
      <c r="W716" s="88">
        <f>IFERROR(R716/H716,0)</f>
        <v>0.42022437128526741</v>
      </c>
      <c r="X716" s="89">
        <f t="shared" si="129"/>
        <v>0.49965652601573196</v>
      </c>
      <c r="Y716" s="89">
        <f t="shared" si="130"/>
        <v>0.46531482847721545</v>
      </c>
    </row>
    <row r="717" spans="1:26" s="2" customFormat="1" ht="29.25" customHeight="1" thickBot="1" x14ac:dyDescent="0.45">
      <c r="A717" s="90"/>
      <c r="B717" s="90"/>
      <c r="C717" s="91"/>
      <c r="D717" s="91"/>
      <c r="E717" s="92"/>
      <c r="F717" s="91"/>
      <c r="G717" s="92"/>
      <c r="H717" s="93"/>
      <c r="I717" s="94"/>
      <c r="J717" s="93"/>
      <c r="K717" s="95"/>
      <c r="L717" s="93"/>
      <c r="M717" s="94"/>
      <c r="N717" s="93"/>
      <c r="O717" s="94"/>
      <c r="P717" s="93"/>
      <c r="Q717" s="94"/>
      <c r="R717" s="93"/>
      <c r="S717" s="94"/>
      <c r="T717" s="96" t="s">
        <v>48</v>
      </c>
      <c r="U717" s="97">
        <v>4.25</v>
      </c>
      <c r="V717" s="98">
        <f>V716/U717</f>
        <v>48070.091764705889</v>
      </c>
      <c r="W717" s="99"/>
      <c r="X717" s="99"/>
      <c r="Y717" s="100"/>
    </row>
    <row r="718" spans="1:26" s="2" customFormat="1" ht="15.75" thickTop="1" x14ac:dyDescent="0.25">
      <c r="A718" s="116" t="s">
        <v>49</v>
      </c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8"/>
      <c r="P718" s="106"/>
      <c r="U718" s="7"/>
    </row>
    <row r="719" spans="1:26" s="2" customFormat="1" ht="18.75" x14ac:dyDescent="0.3">
      <c r="A719" s="119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1"/>
      <c r="P719" s="106"/>
      <c r="T719" s="101"/>
      <c r="U719" s="7"/>
    </row>
    <row r="720" spans="1:26" s="2" customFormat="1" ht="15.75" x14ac:dyDescent="0.25">
      <c r="A720" s="119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1"/>
      <c r="P720" s="106"/>
      <c r="S720" s="102"/>
      <c r="T720" s="103"/>
      <c r="U720" s="7"/>
    </row>
    <row r="721" spans="1:38" s="2" customFormat="1" ht="15.75" x14ac:dyDescent="0.25">
      <c r="A721" s="119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1"/>
      <c r="P721" s="106"/>
      <c r="S721" s="102"/>
      <c r="T721" s="104"/>
      <c r="U721" s="7"/>
    </row>
    <row r="722" spans="1:38" s="2" customFormat="1" ht="15.75" x14ac:dyDescent="0.25">
      <c r="A722" s="119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1"/>
      <c r="P722" s="106"/>
      <c r="S722" s="102"/>
      <c r="T722" s="104"/>
      <c r="U722" s="7"/>
    </row>
    <row r="723" spans="1:38" s="2" customFormat="1" ht="15.75" x14ac:dyDescent="0.25">
      <c r="A723" s="119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1"/>
      <c r="P723" s="106"/>
      <c r="S723" s="102"/>
      <c r="T723" s="104"/>
      <c r="U723" s="7"/>
    </row>
    <row r="724" spans="1:38" s="2" customFormat="1" ht="15.75" x14ac:dyDescent="0.25">
      <c r="A724" s="119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1"/>
      <c r="P724" s="106"/>
      <c r="S724" s="102"/>
      <c r="T724" s="105"/>
      <c r="U724" s="7"/>
    </row>
    <row r="725" spans="1:38" s="2" customFormat="1" x14ac:dyDescent="0.25">
      <c r="A725" s="119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1"/>
      <c r="P725" s="106"/>
      <c r="U725" s="7"/>
    </row>
    <row r="726" spans="1:38" s="2" customFormat="1" ht="15.75" thickBot="1" x14ac:dyDescent="0.3">
      <c r="A726" s="122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4"/>
      <c r="P726" s="106"/>
      <c r="U726" s="7"/>
    </row>
    <row r="727" spans="1:38" s="2" customFormat="1" ht="15.75" thickTop="1" x14ac:dyDescent="0.25">
      <c r="E727" s="1"/>
      <c r="F727" s="1"/>
      <c r="K727" s="7"/>
      <c r="U727" s="7"/>
    </row>
    <row r="730" spans="1:38" s="2" customFormat="1" ht="26.25" x14ac:dyDescent="0.4">
      <c r="A730" s="12"/>
      <c r="B730" s="13" t="s">
        <v>71</v>
      </c>
      <c r="C730" s="14"/>
      <c r="D730" s="14"/>
      <c r="E730" s="15"/>
      <c r="F730" s="16"/>
      <c r="G730" s="14"/>
      <c r="H730" s="17"/>
      <c r="I730" s="18"/>
      <c r="J730" s="17"/>
      <c r="K730" s="18"/>
      <c r="L730" s="17"/>
      <c r="M730" s="18"/>
      <c r="N730" s="17"/>
      <c r="O730" s="14"/>
      <c r="P730" s="17"/>
      <c r="Q730" s="14"/>
      <c r="R730" s="17"/>
      <c r="S730" s="18"/>
      <c r="T730" s="17"/>
      <c r="U730" s="14"/>
      <c r="V730" s="17"/>
      <c r="W730" s="17"/>
      <c r="X730" s="18"/>
      <c r="Y730" s="17"/>
      <c r="Z730" s="17"/>
      <c r="AA730" s="18"/>
      <c r="AB730" s="14"/>
      <c r="AC730" s="14"/>
      <c r="AD730" s="14"/>
      <c r="AE730" s="14"/>
      <c r="AF730" s="14"/>
      <c r="AG730" s="18"/>
      <c r="AH730" s="14"/>
      <c r="AI730" s="14"/>
      <c r="AJ730" s="14"/>
      <c r="AK730" s="14"/>
      <c r="AL730" s="14"/>
    </row>
    <row r="731" spans="1:38" ht="15.75" thickBot="1" x14ac:dyDescent="0.3"/>
    <row r="732" spans="1:38" s="2" customFormat="1" ht="52.5" customHeight="1" thickBot="1" x14ac:dyDescent="0.3">
      <c r="A732" s="125" t="s">
        <v>3</v>
      </c>
      <c r="B732" s="126"/>
      <c r="C732" s="129" t="s">
        <v>32</v>
      </c>
      <c r="D732" s="130"/>
      <c r="E732" s="131" t="s">
        <v>0</v>
      </c>
      <c r="F732" s="132"/>
      <c r="G732" s="133" t="s">
        <v>1</v>
      </c>
      <c r="H732" s="133"/>
      <c r="I732" s="133"/>
      <c r="J732" s="133"/>
      <c r="K732" s="133"/>
      <c r="L732" s="134"/>
      <c r="M732" s="135" t="s">
        <v>33</v>
      </c>
      <c r="N732" s="136"/>
      <c r="O732" s="136"/>
      <c r="P732" s="137"/>
      <c r="Q732" s="138" t="s">
        <v>34</v>
      </c>
      <c r="R732" s="139"/>
      <c r="S732" s="139"/>
      <c r="T732" s="139"/>
      <c r="U732" s="139"/>
      <c r="V732" s="140"/>
      <c r="W732" s="141" t="s">
        <v>35</v>
      </c>
      <c r="X732" s="142"/>
      <c r="Y732" s="143"/>
    </row>
    <row r="733" spans="1:38" s="2" customFormat="1" ht="52.5" customHeight="1" thickBot="1" x14ac:dyDescent="0.3">
      <c r="A733" s="127"/>
      <c r="B733" s="128"/>
      <c r="C733" s="144" t="s">
        <v>36</v>
      </c>
      <c r="D733" s="146" t="s">
        <v>37</v>
      </c>
      <c r="E733" s="148" t="s">
        <v>4</v>
      </c>
      <c r="F733" s="148" t="s">
        <v>5</v>
      </c>
      <c r="G733" s="150" t="s">
        <v>6</v>
      </c>
      <c r="H733" s="152" t="s">
        <v>7</v>
      </c>
      <c r="I733" s="152" t="s">
        <v>8</v>
      </c>
      <c r="J733" s="159" t="s">
        <v>9</v>
      </c>
      <c r="K733" s="161" t="s">
        <v>2</v>
      </c>
      <c r="L733" s="162"/>
      <c r="M733" s="163" t="s">
        <v>38</v>
      </c>
      <c r="N733" s="164"/>
      <c r="O733" s="163" t="s">
        <v>39</v>
      </c>
      <c r="P733" s="164"/>
      <c r="Q733" s="165" t="s">
        <v>40</v>
      </c>
      <c r="R733" s="166"/>
      <c r="S733" s="139" t="s">
        <v>41</v>
      </c>
      <c r="T733" s="140"/>
      <c r="U733" s="138" t="s">
        <v>2</v>
      </c>
      <c r="V733" s="140"/>
      <c r="W733" s="154" t="s">
        <v>42</v>
      </c>
      <c r="X733" s="156" t="s">
        <v>43</v>
      </c>
      <c r="Y733" s="143" t="s">
        <v>44</v>
      </c>
    </row>
    <row r="734" spans="1:38" s="2" customFormat="1" ht="139.5" customHeight="1" thickBot="1" x14ac:dyDescent="0.3">
      <c r="A734" s="127"/>
      <c r="B734" s="128"/>
      <c r="C734" s="145"/>
      <c r="D734" s="147"/>
      <c r="E734" s="149"/>
      <c r="F734" s="149"/>
      <c r="G734" s="151"/>
      <c r="H734" s="153"/>
      <c r="I734" s="153"/>
      <c r="J734" s="160"/>
      <c r="K734" s="19" t="s">
        <v>10</v>
      </c>
      <c r="L734" s="20" t="s">
        <v>11</v>
      </c>
      <c r="M734" s="21" t="s">
        <v>12</v>
      </c>
      <c r="N734" s="22" t="s">
        <v>13</v>
      </c>
      <c r="O734" s="21" t="s">
        <v>14</v>
      </c>
      <c r="P734" s="22" t="s">
        <v>15</v>
      </c>
      <c r="Q734" s="23" t="s">
        <v>6</v>
      </c>
      <c r="R734" s="24" t="s">
        <v>7</v>
      </c>
      <c r="S734" s="25" t="s">
        <v>16</v>
      </c>
      <c r="T734" s="26" t="s">
        <v>17</v>
      </c>
      <c r="U734" s="27" t="s">
        <v>18</v>
      </c>
      <c r="V734" s="28" t="s">
        <v>19</v>
      </c>
      <c r="W734" s="155"/>
      <c r="X734" s="157"/>
      <c r="Y734" s="158"/>
    </row>
    <row r="735" spans="1:38" s="2" customFormat="1" ht="38.25" customHeight="1" thickBot="1" x14ac:dyDescent="0.3">
      <c r="A735" s="108">
        <v>1</v>
      </c>
      <c r="B735" s="109"/>
      <c r="C735" s="29">
        <v>2</v>
      </c>
      <c r="D735" s="30">
        <v>3</v>
      </c>
      <c r="E735" s="31">
        <v>4</v>
      </c>
      <c r="F735" s="32">
        <v>5</v>
      </c>
      <c r="G735" s="33">
        <v>6</v>
      </c>
      <c r="H735" s="34">
        <v>7</v>
      </c>
      <c r="I735" s="34">
        <v>8</v>
      </c>
      <c r="J735" s="34">
        <v>9</v>
      </c>
      <c r="K735" s="34">
        <v>10</v>
      </c>
      <c r="L735" s="34">
        <v>11</v>
      </c>
      <c r="M735" s="35">
        <v>12</v>
      </c>
      <c r="N735" s="35">
        <v>13</v>
      </c>
      <c r="O735" s="35">
        <v>14</v>
      </c>
      <c r="P735" s="35">
        <v>15</v>
      </c>
      <c r="Q735" s="36">
        <v>16</v>
      </c>
      <c r="R735" s="36">
        <v>17</v>
      </c>
      <c r="S735" s="36">
        <v>18</v>
      </c>
      <c r="T735" s="36">
        <v>19</v>
      </c>
      <c r="U735" s="36">
        <v>20</v>
      </c>
      <c r="V735" s="36">
        <v>21</v>
      </c>
      <c r="W735" s="37">
        <v>22</v>
      </c>
      <c r="X735" s="37">
        <v>23</v>
      </c>
      <c r="Y735" s="38">
        <v>24</v>
      </c>
    </row>
    <row r="736" spans="1:38" s="2" customFormat="1" ht="108.75" customHeight="1" x14ac:dyDescent="0.25">
      <c r="A736" s="39">
        <v>1</v>
      </c>
      <c r="B736" s="40" t="s">
        <v>45</v>
      </c>
      <c r="C736" s="110">
        <f>L749</f>
        <v>202015.18</v>
      </c>
      <c r="D736" s="112">
        <f>C736-V749</f>
        <v>89658.06</v>
      </c>
      <c r="E736" s="41"/>
      <c r="F736" s="42"/>
      <c r="G736" s="43"/>
      <c r="H736" s="44"/>
      <c r="I736" s="43"/>
      <c r="J736" s="45"/>
      <c r="K736" s="46">
        <f>G736+I736</f>
        <v>0</v>
      </c>
      <c r="L736" s="47">
        <f>H736+J736</f>
        <v>0</v>
      </c>
      <c r="M736" s="48"/>
      <c r="N736" s="49"/>
      <c r="O736" s="48"/>
      <c r="P736" s="49"/>
      <c r="Q736" s="50"/>
      <c r="R736" s="51"/>
      <c r="S736" s="50"/>
      <c r="T736" s="51"/>
      <c r="U736" s="46">
        <f>Q736+S736</f>
        <v>0</v>
      </c>
      <c r="V736" s="52">
        <f>R736+T736</f>
        <v>0</v>
      </c>
      <c r="W736" s="53">
        <f>IFERROR(R736/H736,0)</f>
        <v>0</v>
      </c>
      <c r="X736" s="54">
        <f>IFERROR((T736+P736)/J736,0)</f>
        <v>0</v>
      </c>
      <c r="Y736" s="55">
        <f>IFERROR((V736+P736)/L736,0)</f>
        <v>0</v>
      </c>
      <c r="Z736" s="56"/>
    </row>
    <row r="737" spans="1:26" s="2" customFormat="1" ht="87" customHeight="1" x14ac:dyDescent="0.25">
      <c r="A737" s="57">
        <v>2</v>
      </c>
      <c r="B737" s="58" t="s">
        <v>20</v>
      </c>
      <c r="C737" s="110"/>
      <c r="D737" s="112"/>
      <c r="E737" s="59">
        <v>0</v>
      </c>
      <c r="F737" s="60">
        <v>0</v>
      </c>
      <c r="G737" s="61">
        <v>0</v>
      </c>
      <c r="H737" s="62">
        <v>0</v>
      </c>
      <c r="I737" s="61">
        <v>1</v>
      </c>
      <c r="J737" s="63">
        <v>15200</v>
      </c>
      <c r="K737" s="46">
        <f t="shared" ref="K737:L748" si="132">G737+I737</f>
        <v>1</v>
      </c>
      <c r="L737" s="47">
        <f t="shared" si="132"/>
        <v>15200</v>
      </c>
      <c r="M737" s="64">
        <v>0</v>
      </c>
      <c r="N737" s="65">
        <v>0</v>
      </c>
      <c r="O737" s="64">
        <v>0</v>
      </c>
      <c r="P737" s="65">
        <v>0</v>
      </c>
      <c r="Q737" s="66">
        <v>0</v>
      </c>
      <c r="R737" s="67">
        <v>0</v>
      </c>
      <c r="S737" s="66">
        <v>0</v>
      </c>
      <c r="T737" s="67">
        <v>0</v>
      </c>
      <c r="U737" s="46">
        <f t="shared" ref="U737:V748" si="133">Q737+S737</f>
        <v>0</v>
      </c>
      <c r="V737" s="52">
        <f>R737+T737</f>
        <v>0</v>
      </c>
      <c r="W737" s="53">
        <f t="shared" ref="W737:W748" si="134">IFERROR(R737/H737,0)</f>
        <v>0</v>
      </c>
      <c r="X737" s="54">
        <f t="shared" ref="X737:X749" si="135">IFERROR((T737+P737)/J737,0)</f>
        <v>0</v>
      </c>
      <c r="Y737" s="55">
        <f t="shared" ref="Y737:Y749" si="136">IFERROR((V737+P737)/L737,0)</f>
        <v>0</v>
      </c>
      <c r="Z737" s="56"/>
    </row>
    <row r="738" spans="1:26" s="2" customFormat="1" ht="85.5" customHeight="1" x14ac:dyDescent="0.25">
      <c r="A738" s="57">
        <v>3</v>
      </c>
      <c r="B738" s="58" t="s">
        <v>28</v>
      </c>
      <c r="C738" s="110"/>
      <c r="D738" s="112"/>
      <c r="E738" s="59"/>
      <c r="F738" s="60"/>
      <c r="G738" s="61"/>
      <c r="H738" s="62"/>
      <c r="I738" s="61"/>
      <c r="J738" s="63"/>
      <c r="K738" s="46">
        <f t="shared" si="132"/>
        <v>0</v>
      </c>
      <c r="L738" s="47">
        <f t="shared" si="132"/>
        <v>0</v>
      </c>
      <c r="M738" s="64"/>
      <c r="N738" s="65"/>
      <c r="O738" s="64"/>
      <c r="P738" s="65"/>
      <c r="Q738" s="66"/>
      <c r="R738" s="67"/>
      <c r="S738" s="66"/>
      <c r="T738" s="67"/>
      <c r="U738" s="46">
        <f t="shared" si="133"/>
        <v>0</v>
      </c>
      <c r="V738" s="52">
        <f t="shared" si="133"/>
        <v>0</v>
      </c>
      <c r="W738" s="53">
        <f t="shared" si="134"/>
        <v>0</v>
      </c>
      <c r="X738" s="54">
        <f t="shared" si="135"/>
        <v>0</v>
      </c>
      <c r="Y738" s="55">
        <f t="shared" si="136"/>
        <v>0</v>
      </c>
      <c r="Z738" s="56"/>
    </row>
    <row r="739" spans="1:26" s="2" customFormat="1" ht="137.25" customHeight="1" x14ac:dyDescent="0.25">
      <c r="A739" s="57">
        <v>4</v>
      </c>
      <c r="B739" s="58" t="s">
        <v>22</v>
      </c>
      <c r="C739" s="110"/>
      <c r="D739" s="112"/>
      <c r="E739" s="59"/>
      <c r="F739" s="60"/>
      <c r="G739" s="61"/>
      <c r="H739" s="62"/>
      <c r="I739" s="61"/>
      <c r="J739" s="63"/>
      <c r="K739" s="46">
        <f t="shared" si="132"/>
        <v>0</v>
      </c>
      <c r="L739" s="47">
        <f t="shared" si="132"/>
        <v>0</v>
      </c>
      <c r="M739" s="64"/>
      <c r="N739" s="65"/>
      <c r="O739" s="64"/>
      <c r="P739" s="65"/>
      <c r="Q739" s="66"/>
      <c r="R739" s="67"/>
      <c r="S739" s="66"/>
      <c r="T739" s="67"/>
      <c r="U739" s="46">
        <f t="shared" si="133"/>
        <v>0</v>
      </c>
      <c r="V739" s="52">
        <f t="shared" si="133"/>
        <v>0</v>
      </c>
      <c r="W739" s="53">
        <f t="shared" si="134"/>
        <v>0</v>
      </c>
      <c r="X739" s="54">
        <f t="shared" si="135"/>
        <v>0</v>
      </c>
      <c r="Y739" s="55">
        <f t="shared" si="136"/>
        <v>0</v>
      </c>
      <c r="Z739" s="56"/>
    </row>
    <row r="740" spans="1:26" s="2" customFormat="1" ht="171.75" customHeight="1" x14ac:dyDescent="0.25">
      <c r="A740" s="57">
        <v>5</v>
      </c>
      <c r="B740" s="58" t="s">
        <v>21</v>
      </c>
      <c r="C740" s="110"/>
      <c r="D740" s="112"/>
      <c r="E740" s="59">
        <v>7</v>
      </c>
      <c r="F740" s="60">
        <v>206044.79</v>
      </c>
      <c r="G740" s="61">
        <v>4</v>
      </c>
      <c r="H740" s="62">
        <v>109144.81</v>
      </c>
      <c r="I740" s="61">
        <v>3</v>
      </c>
      <c r="J740" s="63">
        <v>77670.37</v>
      </c>
      <c r="K740" s="46">
        <f t="shared" si="132"/>
        <v>7</v>
      </c>
      <c r="L740" s="47">
        <f t="shared" si="132"/>
        <v>186815.18</v>
      </c>
      <c r="M740" s="64">
        <v>0</v>
      </c>
      <c r="N740" s="65">
        <v>0</v>
      </c>
      <c r="O740" s="64">
        <v>0</v>
      </c>
      <c r="P740" s="65">
        <v>0</v>
      </c>
      <c r="Q740" s="66">
        <v>1</v>
      </c>
      <c r="R740" s="67">
        <v>38921.9</v>
      </c>
      <c r="S740" s="66">
        <v>3</v>
      </c>
      <c r="T740" s="67">
        <v>73435.22</v>
      </c>
      <c r="U740" s="46">
        <f t="shared" si="133"/>
        <v>4</v>
      </c>
      <c r="V740" s="52">
        <f t="shared" si="133"/>
        <v>112357.12</v>
      </c>
      <c r="W740" s="53">
        <f t="shared" si="134"/>
        <v>0.356607886348421</v>
      </c>
      <c r="X740" s="54">
        <f t="shared" si="135"/>
        <v>0.94547277166311949</v>
      </c>
      <c r="Y740" s="55">
        <f t="shared" si="136"/>
        <v>0.60143463716385359</v>
      </c>
      <c r="Z740" s="56"/>
    </row>
    <row r="741" spans="1:26" s="2" customFormat="1" ht="116.25" customHeight="1" x14ac:dyDescent="0.25">
      <c r="A741" s="57">
        <v>6</v>
      </c>
      <c r="B741" s="58" t="s">
        <v>23</v>
      </c>
      <c r="C741" s="110"/>
      <c r="D741" s="112"/>
      <c r="E741" s="59"/>
      <c r="F741" s="60"/>
      <c r="G741" s="61"/>
      <c r="H741" s="62"/>
      <c r="I741" s="61"/>
      <c r="J741" s="63"/>
      <c r="K741" s="46">
        <f t="shared" si="132"/>
        <v>0</v>
      </c>
      <c r="L741" s="47">
        <f t="shared" si="132"/>
        <v>0</v>
      </c>
      <c r="M741" s="64"/>
      <c r="N741" s="65"/>
      <c r="O741" s="64"/>
      <c r="P741" s="65"/>
      <c r="Q741" s="66"/>
      <c r="R741" s="67"/>
      <c r="S741" s="66"/>
      <c r="T741" s="67"/>
      <c r="U741" s="46">
        <f t="shared" si="133"/>
        <v>0</v>
      </c>
      <c r="V741" s="52">
        <f t="shared" si="133"/>
        <v>0</v>
      </c>
      <c r="W741" s="53">
        <f t="shared" si="134"/>
        <v>0</v>
      </c>
      <c r="X741" s="54">
        <f t="shared" si="135"/>
        <v>0</v>
      </c>
      <c r="Y741" s="55">
        <f t="shared" si="136"/>
        <v>0</v>
      </c>
      <c r="Z741" s="56"/>
    </row>
    <row r="742" spans="1:26" s="2" customFormat="1" ht="65.25" customHeight="1" x14ac:dyDescent="0.25">
      <c r="A742" s="57">
        <v>7</v>
      </c>
      <c r="B742" s="58" t="s">
        <v>30</v>
      </c>
      <c r="C742" s="110"/>
      <c r="D742" s="112"/>
      <c r="E742" s="59"/>
      <c r="F742" s="60"/>
      <c r="G742" s="61"/>
      <c r="H742" s="62"/>
      <c r="I742" s="61"/>
      <c r="J742" s="63"/>
      <c r="K742" s="46">
        <f t="shared" si="132"/>
        <v>0</v>
      </c>
      <c r="L742" s="47">
        <f t="shared" si="132"/>
        <v>0</v>
      </c>
      <c r="M742" s="64"/>
      <c r="N742" s="65"/>
      <c r="O742" s="64"/>
      <c r="P742" s="65"/>
      <c r="Q742" s="66"/>
      <c r="R742" s="67"/>
      <c r="S742" s="66"/>
      <c r="T742" s="67"/>
      <c r="U742" s="46">
        <f t="shared" si="133"/>
        <v>0</v>
      </c>
      <c r="V742" s="52">
        <f t="shared" si="133"/>
        <v>0</v>
      </c>
      <c r="W742" s="53">
        <f t="shared" si="134"/>
        <v>0</v>
      </c>
      <c r="X742" s="54">
        <f t="shared" si="135"/>
        <v>0</v>
      </c>
      <c r="Y742" s="55">
        <f t="shared" si="136"/>
        <v>0</v>
      </c>
      <c r="Z742" s="56"/>
    </row>
    <row r="743" spans="1:26" s="2" customFormat="1" ht="59.25" customHeight="1" x14ac:dyDescent="0.25">
      <c r="A743" s="57">
        <v>8</v>
      </c>
      <c r="B743" s="58" t="s">
        <v>46</v>
      </c>
      <c r="C743" s="110"/>
      <c r="D743" s="112"/>
      <c r="E743" s="59"/>
      <c r="F743" s="60"/>
      <c r="G743" s="61"/>
      <c r="H743" s="62"/>
      <c r="I743" s="61"/>
      <c r="J743" s="63"/>
      <c r="K743" s="46">
        <f t="shared" si="132"/>
        <v>0</v>
      </c>
      <c r="L743" s="47">
        <f t="shared" si="132"/>
        <v>0</v>
      </c>
      <c r="M743" s="64"/>
      <c r="N743" s="65"/>
      <c r="O743" s="64"/>
      <c r="P743" s="65"/>
      <c r="Q743" s="66"/>
      <c r="R743" s="67"/>
      <c r="S743" s="66"/>
      <c r="T743" s="67"/>
      <c r="U743" s="46">
        <f t="shared" si="133"/>
        <v>0</v>
      </c>
      <c r="V743" s="52">
        <f t="shared" si="133"/>
        <v>0</v>
      </c>
      <c r="W743" s="53">
        <f t="shared" si="134"/>
        <v>0</v>
      </c>
      <c r="X743" s="54">
        <f t="shared" si="135"/>
        <v>0</v>
      </c>
      <c r="Y743" s="55">
        <f t="shared" si="136"/>
        <v>0</v>
      </c>
      <c r="Z743" s="56"/>
    </row>
    <row r="744" spans="1:26" s="2" customFormat="1" ht="71.25" customHeight="1" x14ac:dyDescent="0.25">
      <c r="A744" s="57">
        <v>9</v>
      </c>
      <c r="B744" s="58" t="s">
        <v>24</v>
      </c>
      <c r="C744" s="110"/>
      <c r="D744" s="112"/>
      <c r="E744" s="59"/>
      <c r="F744" s="60"/>
      <c r="G744" s="61"/>
      <c r="H744" s="62"/>
      <c r="I744" s="61"/>
      <c r="J744" s="63"/>
      <c r="K744" s="46">
        <f t="shared" si="132"/>
        <v>0</v>
      </c>
      <c r="L744" s="47">
        <f t="shared" si="132"/>
        <v>0</v>
      </c>
      <c r="M744" s="64"/>
      <c r="N744" s="65"/>
      <c r="O744" s="64"/>
      <c r="P744" s="65"/>
      <c r="Q744" s="66"/>
      <c r="R744" s="67"/>
      <c r="S744" s="66"/>
      <c r="T744" s="67"/>
      <c r="U744" s="46">
        <f t="shared" si="133"/>
        <v>0</v>
      </c>
      <c r="V744" s="52">
        <f t="shared" si="133"/>
        <v>0</v>
      </c>
      <c r="W744" s="53">
        <f t="shared" si="134"/>
        <v>0</v>
      </c>
      <c r="X744" s="54">
        <f t="shared" si="135"/>
        <v>0</v>
      </c>
      <c r="Y744" s="55">
        <f t="shared" si="136"/>
        <v>0</v>
      </c>
      <c r="Z744" s="56"/>
    </row>
    <row r="745" spans="1:26" s="2" customFormat="1" ht="92.25" customHeight="1" x14ac:dyDescent="0.25">
      <c r="A745" s="57">
        <v>10</v>
      </c>
      <c r="B745" s="58" t="s">
        <v>25</v>
      </c>
      <c r="C745" s="110"/>
      <c r="D745" s="112"/>
      <c r="E745" s="59"/>
      <c r="F745" s="60"/>
      <c r="G745" s="61"/>
      <c r="H745" s="62"/>
      <c r="I745" s="61"/>
      <c r="J745" s="63"/>
      <c r="K745" s="46">
        <f t="shared" si="132"/>
        <v>0</v>
      </c>
      <c r="L745" s="47">
        <f t="shared" si="132"/>
        <v>0</v>
      </c>
      <c r="M745" s="64"/>
      <c r="N745" s="65"/>
      <c r="O745" s="64"/>
      <c r="P745" s="65"/>
      <c r="Q745" s="66"/>
      <c r="R745" s="67"/>
      <c r="S745" s="66"/>
      <c r="T745" s="67"/>
      <c r="U745" s="46">
        <f t="shared" si="133"/>
        <v>0</v>
      </c>
      <c r="V745" s="52">
        <f t="shared" si="133"/>
        <v>0</v>
      </c>
      <c r="W745" s="53">
        <f t="shared" si="134"/>
        <v>0</v>
      </c>
      <c r="X745" s="54">
        <f t="shared" si="135"/>
        <v>0</v>
      </c>
      <c r="Y745" s="55">
        <f t="shared" si="136"/>
        <v>0</v>
      </c>
      <c r="Z745" s="56"/>
    </row>
    <row r="746" spans="1:26" s="2" customFormat="1" ht="153.75" customHeight="1" x14ac:dyDescent="0.25">
      <c r="A746" s="57">
        <v>11</v>
      </c>
      <c r="B746" s="58" t="s">
        <v>26</v>
      </c>
      <c r="C746" s="110"/>
      <c r="D746" s="112"/>
      <c r="E746" s="59"/>
      <c r="F746" s="60"/>
      <c r="G746" s="61"/>
      <c r="H746" s="62"/>
      <c r="I746" s="61"/>
      <c r="J746" s="63"/>
      <c r="K746" s="46">
        <f t="shared" si="132"/>
        <v>0</v>
      </c>
      <c r="L746" s="47">
        <f t="shared" si="132"/>
        <v>0</v>
      </c>
      <c r="M746" s="64"/>
      <c r="N746" s="65"/>
      <c r="O746" s="64"/>
      <c r="P746" s="65"/>
      <c r="Q746" s="66"/>
      <c r="R746" s="67"/>
      <c r="S746" s="66"/>
      <c r="T746" s="67"/>
      <c r="U746" s="46">
        <f t="shared" si="133"/>
        <v>0</v>
      </c>
      <c r="V746" s="52">
        <f t="shared" si="133"/>
        <v>0</v>
      </c>
      <c r="W746" s="53">
        <f t="shared" si="134"/>
        <v>0</v>
      </c>
      <c r="X746" s="54">
        <f t="shared" si="135"/>
        <v>0</v>
      </c>
      <c r="Y746" s="55">
        <f t="shared" si="136"/>
        <v>0</v>
      </c>
      <c r="Z746" s="56"/>
    </row>
    <row r="747" spans="1:26" s="2" customFormat="1" ht="87" customHeight="1" x14ac:dyDescent="0.25">
      <c r="A747" s="57">
        <v>12</v>
      </c>
      <c r="B747" s="58" t="s">
        <v>29</v>
      </c>
      <c r="C747" s="110"/>
      <c r="D747" s="112"/>
      <c r="E747" s="59"/>
      <c r="F747" s="60"/>
      <c r="G747" s="61"/>
      <c r="H747" s="62"/>
      <c r="I747" s="61"/>
      <c r="J747" s="63"/>
      <c r="K747" s="46">
        <f t="shared" si="132"/>
        <v>0</v>
      </c>
      <c r="L747" s="47">
        <f t="shared" si="132"/>
        <v>0</v>
      </c>
      <c r="M747" s="64"/>
      <c r="N747" s="65"/>
      <c r="O747" s="64"/>
      <c r="P747" s="65"/>
      <c r="Q747" s="66"/>
      <c r="R747" s="67"/>
      <c r="S747" s="66"/>
      <c r="T747" s="67"/>
      <c r="U747" s="46">
        <f t="shared" si="133"/>
        <v>0</v>
      </c>
      <c r="V747" s="52">
        <f t="shared" si="133"/>
        <v>0</v>
      </c>
      <c r="W747" s="53">
        <f t="shared" si="134"/>
        <v>0</v>
      </c>
      <c r="X747" s="54">
        <f t="shared" si="135"/>
        <v>0</v>
      </c>
      <c r="Y747" s="55">
        <f t="shared" si="136"/>
        <v>0</v>
      </c>
      <c r="Z747" s="56"/>
    </row>
    <row r="748" spans="1:26" s="2" customFormat="1" ht="62.25" customHeight="1" thickBot="1" x14ac:dyDescent="0.3">
      <c r="A748" s="68">
        <v>13</v>
      </c>
      <c r="B748" s="69" t="s">
        <v>27</v>
      </c>
      <c r="C748" s="111"/>
      <c r="D748" s="113"/>
      <c r="E748" s="70"/>
      <c r="F748" s="71"/>
      <c r="G748" s="72"/>
      <c r="H748" s="73"/>
      <c r="I748" s="72"/>
      <c r="J748" s="74"/>
      <c r="K748" s="75">
        <f t="shared" si="132"/>
        <v>0</v>
      </c>
      <c r="L748" s="76">
        <f t="shared" si="132"/>
        <v>0</v>
      </c>
      <c r="M748" s="77"/>
      <c r="N748" s="78"/>
      <c r="O748" s="77"/>
      <c r="P748" s="78"/>
      <c r="Q748" s="79"/>
      <c r="R748" s="80"/>
      <c r="S748" s="79"/>
      <c r="T748" s="80"/>
      <c r="U748" s="46">
        <f t="shared" si="133"/>
        <v>0</v>
      </c>
      <c r="V748" s="52">
        <f t="shared" si="133"/>
        <v>0</v>
      </c>
      <c r="W748" s="53">
        <f t="shared" si="134"/>
        <v>0</v>
      </c>
      <c r="X748" s="54">
        <f t="shared" si="135"/>
        <v>0</v>
      </c>
      <c r="Y748" s="55">
        <f t="shared" si="136"/>
        <v>0</v>
      </c>
      <c r="Z748" s="56"/>
    </row>
    <row r="749" spans="1:26" s="2" customFormat="1" ht="29.25" customHeight="1" thickBot="1" x14ac:dyDescent="0.3">
      <c r="A749" s="114" t="s">
        <v>47</v>
      </c>
      <c r="B749" s="115"/>
      <c r="C749" s="81">
        <f>C736</f>
        <v>202015.18</v>
      </c>
      <c r="D749" s="81">
        <f>D736</f>
        <v>89658.06</v>
      </c>
      <c r="E749" s="82">
        <f>SUM(E736:E748)</f>
        <v>7</v>
      </c>
      <c r="F749" s="83">
        <f>SUM(F736:F748)</f>
        <v>206044.79</v>
      </c>
      <c r="G749" s="82">
        <f>SUM(G736:G748)</f>
        <v>4</v>
      </c>
      <c r="H749" s="83">
        <f>SUM(H736:H748)</f>
        <v>109144.81</v>
      </c>
      <c r="I749" s="82">
        <f t="shared" ref="I749:V749" si="137">SUM(I736:I748)</f>
        <v>4</v>
      </c>
      <c r="J749" s="83">
        <f t="shared" si="137"/>
        <v>92870.37</v>
      </c>
      <c r="K749" s="82">
        <f t="shared" si="137"/>
        <v>8</v>
      </c>
      <c r="L749" s="83">
        <f t="shared" si="137"/>
        <v>202015.18</v>
      </c>
      <c r="M749" s="82">
        <f t="shared" si="137"/>
        <v>0</v>
      </c>
      <c r="N749" s="84">
        <f t="shared" si="137"/>
        <v>0</v>
      </c>
      <c r="O749" s="85">
        <f t="shared" si="137"/>
        <v>0</v>
      </c>
      <c r="P749" s="86">
        <f t="shared" si="137"/>
        <v>0</v>
      </c>
      <c r="Q749" s="85">
        <f t="shared" si="137"/>
        <v>1</v>
      </c>
      <c r="R749" s="87">
        <f t="shared" si="137"/>
        <v>38921.9</v>
      </c>
      <c r="S749" s="85">
        <f t="shared" si="137"/>
        <v>3</v>
      </c>
      <c r="T749" s="87">
        <f t="shared" si="137"/>
        <v>73435.22</v>
      </c>
      <c r="U749" s="85">
        <f t="shared" si="137"/>
        <v>4</v>
      </c>
      <c r="V749" s="87">
        <f t="shared" si="137"/>
        <v>112357.12</v>
      </c>
      <c r="W749" s="88">
        <f>IFERROR(R749/H749,0)</f>
        <v>0.356607886348421</v>
      </c>
      <c r="X749" s="89">
        <f t="shared" si="135"/>
        <v>0.79072819457917531</v>
      </c>
      <c r="Y749" s="89">
        <f t="shared" si="136"/>
        <v>0.55618157011765157</v>
      </c>
    </row>
    <row r="750" spans="1:26" s="2" customFormat="1" ht="29.25" customHeight="1" thickBot="1" x14ac:dyDescent="0.45">
      <c r="A750" s="90"/>
      <c r="B750" s="90"/>
      <c r="C750" s="91"/>
      <c r="D750" s="91"/>
      <c r="E750" s="92"/>
      <c r="F750" s="91"/>
      <c r="G750" s="92"/>
      <c r="H750" s="93"/>
      <c r="I750" s="94"/>
      <c r="J750" s="93"/>
      <c r="K750" s="95"/>
      <c r="L750" s="93"/>
      <c r="M750" s="94"/>
      <c r="N750" s="93"/>
      <c r="O750" s="94"/>
      <c r="P750" s="93"/>
      <c r="Q750" s="94"/>
      <c r="R750" s="93"/>
      <c r="S750" s="94"/>
      <c r="T750" s="96" t="s">
        <v>48</v>
      </c>
      <c r="U750" s="97">
        <v>4.25</v>
      </c>
      <c r="V750" s="98">
        <f>V749/U750</f>
        <v>26436.969411764705</v>
      </c>
      <c r="W750" s="99"/>
      <c r="X750" s="99"/>
      <c r="Y750" s="100"/>
    </row>
    <row r="751" spans="1:26" s="2" customFormat="1" ht="15.75" thickTop="1" x14ac:dyDescent="0.25">
      <c r="A751" s="116" t="s">
        <v>49</v>
      </c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8"/>
      <c r="P751" s="106"/>
      <c r="U751" s="7"/>
    </row>
    <row r="752" spans="1:26" s="2" customFormat="1" ht="18.75" x14ac:dyDescent="0.3">
      <c r="A752" s="119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1"/>
      <c r="P752" s="106"/>
      <c r="T752" s="101"/>
      <c r="U752" s="7"/>
    </row>
    <row r="753" spans="1:38" s="2" customFormat="1" ht="15.75" x14ac:dyDescent="0.25">
      <c r="A753" s="119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1"/>
      <c r="P753" s="106"/>
      <c r="S753" s="102"/>
      <c r="T753" s="103"/>
      <c r="U753" s="7"/>
    </row>
    <row r="754" spans="1:38" s="2" customFormat="1" ht="15.75" x14ac:dyDescent="0.25">
      <c r="A754" s="119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1"/>
      <c r="P754" s="106"/>
      <c r="S754" s="102"/>
      <c r="T754" s="104"/>
      <c r="U754" s="7"/>
    </row>
    <row r="755" spans="1:38" s="2" customFormat="1" ht="15.75" x14ac:dyDescent="0.25">
      <c r="A755" s="119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1"/>
      <c r="P755" s="106"/>
      <c r="S755" s="102"/>
      <c r="T755" s="104"/>
      <c r="U755" s="7"/>
    </row>
    <row r="756" spans="1:38" s="2" customFormat="1" ht="15.75" x14ac:dyDescent="0.25">
      <c r="A756" s="119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1"/>
      <c r="P756" s="106"/>
      <c r="S756" s="102"/>
      <c r="T756" s="104"/>
      <c r="U756" s="7"/>
    </row>
    <row r="757" spans="1:38" s="2" customFormat="1" ht="15.75" x14ac:dyDescent="0.25">
      <c r="A757" s="119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1"/>
      <c r="P757" s="106"/>
      <c r="S757" s="102"/>
      <c r="T757" s="105"/>
      <c r="U757" s="7"/>
    </row>
    <row r="758" spans="1:38" s="2" customFormat="1" x14ac:dyDescent="0.25">
      <c r="A758" s="119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1"/>
      <c r="P758" s="106"/>
      <c r="U758" s="7"/>
    </row>
    <row r="759" spans="1:38" s="2" customFormat="1" ht="15.75" thickBot="1" x14ac:dyDescent="0.3">
      <c r="A759" s="122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4"/>
      <c r="P759" s="106"/>
      <c r="U759" s="7"/>
    </row>
    <row r="760" spans="1:38" s="2" customFormat="1" ht="15.75" thickTop="1" x14ac:dyDescent="0.25">
      <c r="E760" s="1"/>
      <c r="F760" s="1"/>
      <c r="K760" s="7"/>
      <c r="U760" s="7"/>
    </row>
    <row r="763" spans="1:38" s="2" customFormat="1" ht="26.25" x14ac:dyDescent="0.4">
      <c r="A763" s="12"/>
      <c r="B763" s="13" t="s">
        <v>72</v>
      </c>
      <c r="C763" s="14"/>
      <c r="D763" s="14"/>
      <c r="E763" s="15"/>
      <c r="F763" s="16"/>
      <c r="G763" s="14"/>
      <c r="H763" s="17"/>
      <c r="I763" s="18"/>
      <c r="J763" s="17"/>
      <c r="K763" s="18"/>
      <c r="L763" s="17"/>
      <c r="M763" s="18"/>
      <c r="N763" s="17"/>
      <c r="O763" s="14"/>
      <c r="P763" s="17"/>
      <c r="Q763" s="14"/>
      <c r="R763" s="17"/>
      <c r="S763" s="18"/>
      <c r="T763" s="17"/>
      <c r="U763" s="14"/>
      <c r="V763" s="17"/>
      <c r="W763" s="17"/>
      <c r="X763" s="18"/>
      <c r="Y763" s="17"/>
      <c r="Z763" s="17"/>
      <c r="AA763" s="18"/>
      <c r="AB763" s="14"/>
      <c r="AC763" s="14"/>
      <c r="AD763" s="14"/>
      <c r="AE763" s="14"/>
      <c r="AF763" s="14"/>
      <c r="AG763" s="18"/>
      <c r="AH763" s="14"/>
      <c r="AI763" s="14"/>
      <c r="AJ763" s="14"/>
      <c r="AK763" s="14"/>
      <c r="AL763" s="14"/>
    </row>
    <row r="764" spans="1:38" ht="15.75" thickBot="1" x14ac:dyDescent="0.3"/>
    <row r="765" spans="1:38" s="2" customFormat="1" ht="52.5" customHeight="1" thickBot="1" x14ac:dyDescent="0.3">
      <c r="A765" s="125" t="s">
        <v>3</v>
      </c>
      <c r="B765" s="126"/>
      <c r="C765" s="129" t="s">
        <v>32</v>
      </c>
      <c r="D765" s="130"/>
      <c r="E765" s="131" t="s">
        <v>0</v>
      </c>
      <c r="F765" s="132"/>
      <c r="G765" s="133" t="s">
        <v>1</v>
      </c>
      <c r="H765" s="133"/>
      <c r="I765" s="133"/>
      <c r="J765" s="133"/>
      <c r="K765" s="133"/>
      <c r="L765" s="134"/>
      <c r="M765" s="135" t="s">
        <v>33</v>
      </c>
      <c r="N765" s="136"/>
      <c r="O765" s="136"/>
      <c r="P765" s="137"/>
      <c r="Q765" s="138" t="s">
        <v>34</v>
      </c>
      <c r="R765" s="139"/>
      <c r="S765" s="139"/>
      <c r="T765" s="139"/>
      <c r="U765" s="139"/>
      <c r="V765" s="140"/>
      <c r="W765" s="141" t="s">
        <v>35</v>
      </c>
      <c r="X765" s="142"/>
      <c r="Y765" s="143"/>
    </row>
    <row r="766" spans="1:38" s="2" customFormat="1" ht="52.5" customHeight="1" thickBot="1" x14ac:dyDescent="0.3">
      <c r="A766" s="127"/>
      <c r="B766" s="128"/>
      <c r="C766" s="144" t="s">
        <v>36</v>
      </c>
      <c r="D766" s="146" t="s">
        <v>37</v>
      </c>
      <c r="E766" s="148" t="s">
        <v>4</v>
      </c>
      <c r="F766" s="148" t="s">
        <v>5</v>
      </c>
      <c r="G766" s="150" t="s">
        <v>6</v>
      </c>
      <c r="H766" s="152" t="s">
        <v>7</v>
      </c>
      <c r="I766" s="152" t="s">
        <v>8</v>
      </c>
      <c r="J766" s="159" t="s">
        <v>9</v>
      </c>
      <c r="K766" s="161" t="s">
        <v>2</v>
      </c>
      <c r="L766" s="162"/>
      <c r="M766" s="163" t="s">
        <v>38</v>
      </c>
      <c r="N766" s="164"/>
      <c r="O766" s="163" t="s">
        <v>39</v>
      </c>
      <c r="P766" s="164"/>
      <c r="Q766" s="165" t="s">
        <v>40</v>
      </c>
      <c r="R766" s="166"/>
      <c r="S766" s="139" t="s">
        <v>41</v>
      </c>
      <c r="T766" s="140"/>
      <c r="U766" s="138" t="s">
        <v>2</v>
      </c>
      <c r="V766" s="140"/>
      <c r="W766" s="154" t="s">
        <v>42</v>
      </c>
      <c r="X766" s="156" t="s">
        <v>43</v>
      </c>
      <c r="Y766" s="143" t="s">
        <v>44</v>
      </c>
    </row>
    <row r="767" spans="1:38" s="2" customFormat="1" ht="139.5" customHeight="1" thickBot="1" x14ac:dyDescent="0.3">
      <c r="A767" s="127"/>
      <c r="B767" s="128"/>
      <c r="C767" s="145"/>
      <c r="D767" s="147"/>
      <c r="E767" s="149"/>
      <c r="F767" s="149"/>
      <c r="G767" s="151"/>
      <c r="H767" s="153"/>
      <c r="I767" s="153"/>
      <c r="J767" s="160"/>
      <c r="K767" s="19" t="s">
        <v>10</v>
      </c>
      <c r="L767" s="20" t="s">
        <v>11</v>
      </c>
      <c r="M767" s="21" t="s">
        <v>12</v>
      </c>
      <c r="N767" s="22" t="s">
        <v>13</v>
      </c>
      <c r="O767" s="21" t="s">
        <v>14</v>
      </c>
      <c r="P767" s="22" t="s">
        <v>15</v>
      </c>
      <c r="Q767" s="23" t="s">
        <v>6</v>
      </c>
      <c r="R767" s="24" t="s">
        <v>7</v>
      </c>
      <c r="S767" s="25" t="s">
        <v>16</v>
      </c>
      <c r="T767" s="26" t="s">
        <v>17</v>
      </c>
      <c r="U767" s="27" t="s">
        <v>18</v>
      </c>
      <c r="V767" s="28" t="s">
        <v>19</v>
      </c>
      <c r="W767" s="155"/>
      <c r="X767" s="157"/>
      <c r="Y767" s="158"/>
    </row>
    <row r="768" spans="1:38" s="2" customFormat="1" ht="38.25" customHeight="1" thickBot="1" x14ac:dyDescent="0.3">
      <c r="A768" s="108">
        <v>1</v>
      </c>
      <c r="B768" s="109"/>
      <c r="C768" s="29">
        <v>2</v>
      </c>
      <c r="D768" s="30">
        <v>3</v>
      </c>
      <c r="E768" s="31">
        <v>4</v>
      </c>
      <c r="F768" s="32">
        <v>5</v>
      </c>
      <c r="G768" s="33">
        <v>6</v>
      </c>
      <c r="H768" s="34">
        <v>7</v>
      </c>
      <c r="I768" s="34">
        <v>8</v>
      </c>
      <c r="J768" s="34">
        <v>9</v>
      </c>
      <c r="K768" s="34">
        <v>10</v>
      </c>
      <c r="L768" s="34">
        <v>11</v>
      </c>
      <c r="M768" s="35">
        <v>12</v>
      </c>
      <c r="N768" s="35">
        <v>13</v>
      </c>
      <c r="O768" s="35">
        <v>14</v>
      </c>
      <c r="P768" s="35">
        <v>15</v>
      </c>
      <c r="Q768" s="36">
        <v>16</v>
      </c>
      <c r="R768" s="36">
        <v>17</v>
      </c>
      <c r="S768" s="36">
        <v>18</v>
      </c>
      <c r="T768" s="36">
        <v>19</v>
      </c>
      <c r="U768" s="36">
        <v>20</v>
      </c>
      <c r="V768" s="36">
        <v>21</v>
      </c>
      <c r="W768" s="37">
        <v>22</v>
      </c>
      <c r="X768" s="37">
        <v>23</v>
      </c>
      <c r="Y768" s="38">
        <v>24</v>
      </c>
    </row>
    <row r="769" spans="1:26" s="2" customFormat="1" ht="108.75" customHeight="1" x14ac:dyDescent="0.25">
      <c r="A769" s="39">
        <v>1</v>
      </c>
      <c r="B769" s="40" t="s">
        <v>45</v>
      </c>
      <c r="C769" s="110">
        <f>L782</f>
        <v>538478.32999999996</v>
      </c>
      <c r="D769" s="112">
        <f>C769-V782</f>
        <v>325909.23999999993</v>
      </c>
      <c r="E769" s="41"/>
      <c r="F769" s="42"/>
      <c r="G769" s="43"/>
      <c r="H769" s="44"/>
      <c r="I769" s="43"/>
      <c r="J769" s="45"/>
      <c r="K769" s="46">
        <f>G769+I769</f>
        <v>0</v>
      </c>
      <c r="L769" s="47">
        <f>H769+J769</f>
        <v>0</v>
      </c>
      <c r="M769" s="48"/>
      <c r="N769" s="49"/>
      <c r="O769" s="48"/>
      <c r="P769" s="49"/>
      <c r="Q769" s="50"/>
      <c r="R769" s="51"/>
      <c r="S769" s="50"/>
      <c r="T769" s="51"/>
      <c r="U769" s="46">
        <f>Q769+S769</f>
        <v>0</v>
      </c>
      <c r="V769" s="52">
        <f>R769+T769</f>
        <v>0</v>
      </c>
      <c r="W769" s="53">
        <f>IFERROR(R769/H769,0)</f>
        <v>0</v>
      </c>
      <c r="X769" s="54">
        <f>IFERROR((T769+P769)/J769,0)</f>
        <v>0</v>
      </c>
      <c r="Y769" s="55">
        <f>IFERROR((V769+P769)/L769,0)</f>
        <v>0</v>
      </c>
      <c r="Z769" s="56"/>
    </row>
    <row r="770" spans="1:26" s="2" customFormat="1" ht="87" customHeight="1" x14ac:dyDescent="0.25">
      <c r="A770" s="57">
        <v>2</v>
      </c>
      <c r="B770" s="58" t="s">
        <v>20</v>
      </c>
      <c r="C770" s="110"/>
      <c r="D770" s="112"/>
      <c r="E770" s="59">
        <v>0</v>
      </c>
      <c r="F770" s="60">
        <v>0</v>
      </c>
      <c r="G770" s="61">
        <v>0</v>
      </c>
      <c r="H770" s="62">
        <v>0</v>
      </c>
      <c r="I770" s="61">
        <v>11</v>
      </c>
      <c r="J770" s="63">
        <v>244901.6</v>
      </c>
      <c r="K770" s="46">
        <f t="shared" ref="K770:L781" si="138">G770+I770</f>
        <v>11</v>
      </c>
      <c r="L770" s="47">
        <f t="shared" si="138"/>
        <v>244901.6</v>
      </c>
      <c r="M770" s="64">
        <v>0</v>
      </c>
      <c r="N770" s="65">
        <v>0</v>
      </c>
      <c r="O770" s="64">
        <v>2</v>
      </c>
      <c r="P770" s="65">
        <v>0</v>
      </c>
      <c r="Q770" s="66">
        <v>0</v>
      </c>
      <c r="R770" s="67">
        <v>0</v>
      </c>
      <c r="S770" s="66">
        <v>4</v>
      </c>
      <c r="T770" s="67">
        <v>112399.1</v>
      </c>
      <c r="U770" s="46">
        <f t="shared" ref="U770:V781" si="139">Q770+S770</f>
        <v>4</v>
      </c>
      <c r="V770" s="52">
        <f>R770+T770</f>
        <v>112399.1</v>
      </c>
      <c r="W770" s="53">
        <f t="shared" ref="W770:W781" si="140">IFERROR(R770/H770,0)</f>
        <v>0</v>
      </c>
      <c r="X770" s="54">
        <f t="shared" ref="X770:X782" si="141">IFERROR((T770+P770)/J770,0)</f>
        <v>0.45895616851829468</v>
      </c>
      <c r="Y770" s="55">
        <f t="shared" ref="Y770:Y782" si="142">IFERROR((V770+P770)/L770,0)</f>
        <v>0.45895616851829468</v>
      </c>
      <c r="Z770" s="56"/>
    </row>
    <row r="771" spans="1:26" s="2" customFormat="1" ht="85.5" customHeight="1" x14ac:dyDescent="0.25">
      <c r="A771" s="57">
        <v>3</v>
      </c>
      <c r="B771" s="58" t="s">
        <v>28</v>
      </c>
      <c r="C771" s="110"/>
      <c r="D771" s="112"/>
      <c r="E771" s="59"/>
      <c r="F771" s="60"/>
      <c r="G771" s="61"/>
      <c r="H771" s="62"/>
      <c r="I771" s="61"/>
      <c r="J771" s="63"/>
      <c r="K771" s="46">
        <f t="shared" si="138"/>
        <v>0</v>
      </c>
      <c r="L771" s="47">
        <f t="shared" si="138"/>
        <v>0</v>
      </c>
      <c r="M771" s="64"/>
      <c r="N771" s="65"/>
      <c r="O771" s="64"/>
      <c r="P771" s="65"/>
      <c r="Q771" s="66"/>
      <c r="R771" s="67"/>
      <c r="S771" s="66"/>
      <c r="T771" s="67"/>
      <c r="U771" s="46">
        <f t="shared" si="139"/>
        <v>0</v>
      </c>
      <c r="V771" s="52">
        <f t="shared" si="139"/>
        <v>0</v>
      </c>
      <c r="W771" s="53">
        <f t="shared" si="140"/>
        <v>0</v>
      </c>
      <c r="X771" s="54">
        <f t="shared" si="141"/>
        <v>0</v>
      </c>
      <c r="Y771" s="55">
        <f t="shared" si="142"/>
        <v>0</v>
      </c>
      <c r="Z771" s="56"/>
    </row>
    <row r="772" spans="1:26" s="2" customFormat="1" ht="137.25" customHeight="1" x14ac:dyDescent="0.25">
      <c r="A772" s="57">
        <v>4</v>
      </c>
      <c r="B772" s="58" t="s">
        <v>22</v>
      </c>
      <c r="C772" s="110"/>
      <c r="D772" s="112"/>
      <c r="E772" s="59"/>
      <c r="F772" s="60"/>
      <c r="G772" s="61"/>
      <c r="H772" s="62"/>
      <c r="I772" s="61"/>
      <c r="J772" s="63"/>
      <c r="K772" s="46">
        <f t="shared" si="138"/>
        <v>0</v>
      </c>
      <c r="L772" s="47">
        <f t="shared" si="138"/>
        <v>0</v>
      </c>
      <c r="M772" s="64"/>
      <c r="N772" s="65"/>
      <c r="O772" s="64"/>
      <c r="P772" s="65"/>
      <c r="Q772" s="66"/>
      <c r="R772" s="67"/>
      <c r="S772" s="66"/>
      <c r="T772" s="67"/>
      <c r="U772" s="46">
        <f t="shared" si="139"/>
        <v>0</v>
      </c>
      <c r="V772" s="52">
        <f t="shared" si="139"/>
        <v>0</v>
      </c>
      <c r="W772" s="53">
        <f t="shared" si="140"/>
        <v>0</v>
      </c>
      <c r="X772" s="54">
        <f t="shared" si="141"/>
        <v>0</v>
      </c>
      <c r="Y772" s="55">
        <f t="shared" si="142"/>
        <v>0</v>
      </c>
      <c r="Z772" s="56"/>
    </row>
    <row r="773" spans="1:26" s="2" customFormat="1" ht="171.75" customHeight="1" x14ac:dyDescent="0.25">
      <c r="A773" s="57">
        <v>5</v>
      </c>
      <c r="B773" s="58" t="s">
        <v>21</v>
      </c>
      <c r="C773" s="110"/>
      <c r="D773" s="112"/>
      <c r="E773" s="59">
        <v>7</v>
      </c>
      <c r="F773" s="60">
        <v>204759.88</v>
      </c>
      <c r="G773" s="61">
        <v>4</v>
      </c>
      <c r="H773" s="62">
        <v>116216.74</v>
      </c>
      <c r="I773" s="61">
        <v>6</v>
      </c>
      <c r="J773" s="63">
        <v>177359.99</v>
      </c>
      <c r="K773" s="46">
        <f t="shared" si="138"/>
        <v>10</v>
      </c>
      <c r="L773" s="47">
        <f t="shared" si="138"/>
        <v>293576.73</v>
      </c>
      <c r="M773" s="64">
        <v>3</v>
      </c>
      <c r="N773" s="65">
        <v>93406.74</v>
      </c>
      <c r="O773" s="64">
        <v>0</v>
      </c>
      <c r="P773" s="65">
        <v>0</v>
      </c>
      <c r="Q773" s="66">
        <v>1</v>
      </c>
      <c r="R773" s="67">
        <v>22810</v>
      </c>
      <c r="S773" s="66">
        <v>3</v>
      </c>
      <c r="T773" s="67">
        <v>77359.990000000005</v>
      </c>
      <c r="U773" s="46">
        <f t="shared" si="139"/>
        <v>4</v>
      </c>
      <c r="V773" s="52">
        <f t="shared" si="139"/>
        <v>100169.99</v>
      </c>
      <c r="W773" s="53">
        <f t="shared" si="140"/>
        <v>0.19627120843348383</v>
      </c>
      <c r="X773" s="54">
        <f t="shared" si="141"/>
        <v>0.43617497948663625</v>
      </c>
      <c r="Y773" s="55">
        <f t="shared" si="142"/>
        <v>0.34120548314575211</v>
      </c>
      <c r="Z773" s="56"/>
    </row>
    <row r="774" spans="1:26" s="2" customFormat="1" ht="116.25" customHeight="1" x14ac:dyDescent="0.25">
      <c r="A774" s="57">
        <v>6</v>
      </c>
      <c r="B774" s="58" t="s">
        <v>23</v>
      </c>
      <c r="C774" s="110"/>
      <c r="D774" s="112"/>
      <c r="E774" s="59"/>
      <c r="F774" s="60"/>
      <c r="G774" s="61"/>
      <c r="H774" s="62"/>
      <c r="I774" s="61"/>
      <c r="J774" s="63"/>
      <c r="K774" s="46">
        <f t="shared" si="138"/>
        <v>0</v>
      </c>
      <c r="L774" s="47">
        <f t="shared" si="138"/>
        <v>0</v>
      </c>
      <c r="M774" s="64"/>
      <c r="N774" s="65"/>
      <c r="O774" s="64"/>
      <c r="P774" s="65"/>
      <c r="Q774" s="66"/>
      <c r="R774" s="67"/>
      <c r="S774" s="66"/>
      <c r="T774" s="67"/>
      <c r="U774" s="46">
        <f t="shared" si="139"/>
        <v>0</v>
      </c>
      <c r="V774" s="52">
        <f t="shared" si="139"/>
        <v>0</v>
      </c>
      <c r="W774" s="53">
        <f t="shared" si="140"/>
        <v>0</v>
      </c>
      <c r="X774" s="54">
        <f t="shared" si="141"/>
        <v>0</v>
      </c>
      <c r="Y774" s="55">
        <f t="shared" si="142"/>
        <v>0</v>
      </c>
      <c r="Z774" s="56"/>
    </row>
    <row r="775" spans="1:26" s="2" customFormat="1" ht="65.25" customHeight="1" x14ac:dyDescent="0.25">
      <c r="A775" s="57">
        <v>7</v>
      </c>
      <c r="B775" s="58" t="s">
        <v>30</v>
      </c>
      <c r="C775" s="110"/>
      <c r="D775" s="112"/>
      <c r="E775" s="59"/>
      <c r="F775" s="60"/>
      <c r="G775" s="61"/>
      <c r="H775" s="62"/>
      <c r="I775" s="61"/>
      <c r="J775" s="63"/>
      <c r="K775" s="46">
        <f t="shared" si="138"/>
        <v>0</v>
      </c>
      <c r="L775" s="47">
        <f t="shared" si="138"/>
        <v>0</v>
      </c>
      <c r="M775" s="64"/>
      <c r="N775" s="65"/>
      <c r="O775" s="64"/>
      <c r="P775" s="65"/>
      <c r="Q775" s="66"/>
      <c r="R775" s="67"/>
      <c r="S775" s="66"/>
      <c r="T775" s="67"/>
      <c r="U775" s="46">
        <f t="shared" si="139"/>
        <v>0</v>
      </c>
      <c r="V775" s="52">
        <f t="shared" si="139"/>
        <v>0</v>
      </c>
      <c r="W775" s="53">
        <f t="shared" si="140"/>
        <v>0</v>
      </c>
      <c r="X775" s="54">
        <f t="shared" si="141"/>
        <v>0</v>
      </c>
      <c r="Y775" s="55">
        <f t="shared" si="142"/>
        <v>0</v>
      </c>
      <c r="Z775" s="56"/>
    </row>
    <row r="776" spans="1:26" s="2" customFormat="1" ht="59.25" customHeight="1" x14ac:dyDescent="0.25">
      <c r="A776" s="57">
        <v>8</v>
      </c>
      <c r="B776" s="58" t="s">
        <v>46</v>
      </c>
      <c r="C776" s="110"/>
      <c r="D776" s="112"/>
      <c r="E776" s="59"/>
      <c r="F776" s="60"/>
      <c r="G776" s="61"/>
      <c r="H776" s="62"/>
      <c r="I776" s="61"/>
      <c r="J776" s="63"/>
      <c r="K776" s="46">
        <f t="shared" si="138"/>
        <v>0</v>
      </c>
      <c r="L776" s="47">
        <f t="shared" si="138"/>
        <v>0</v>
      </c>
      <c r="M776" s="64"/>
      <c r="N776" s="65"/>
      <c r="O776" s="64"/>
      <c r="P776" s="65"/>
      <c r="Q776" s="66"/>
      <c r="R776" s="67"/>
      <c r="S776" s="66"/>
      <c r="T776" s="67"/>
      <c r="U776" s="46">
        <f t="shared" si="139"/>
        <v>0</v>
      </c>
      <c r="V776" s="52">
        <f t="shared" si="139"/>
        <v>0</v>
      </c>
      <c r="W776" s="53">
        <f t="shared" si="140"/>
        <v>0</v>
      </c>
      <c r="X776" s="54">
        <f t="shared" si="141"/>
        <v>0</v>
      </c>
      <c r="Y776" s="55">
        <f t="shared" si="142"/>
        <v>0</v>
      </c>
      <c r="Z776" s="56"/>
    </row>
    <row r="777" spans="1:26" s="2" customFormat="1" ht="71.25" customHeight="1" x14ac:dyDescent="0.25">
      <c r="A777" s="57">
        <v>9</v>
      </c>
      <c r="B777" s="58" t="s">
        <v>24</v>
      </c>
      <c r="C777" s="110"/>
      <c r="D777" s="112"/>
      <c r="E777" s="59"/>
      <c r="F777" s="60"/>
      <c r="G777" s="61"/>
      <c r="H777" s="62"/>
      <c r="I777" s="61"/>
      <c r="J777" s="63"/>
      <c r="K777" s="46">
        <f t="shared" si="138"/>
        <v>0</v>
      </c>
      <c r="L777" s="47">
        <f t="shared" si="138"/>
        <v>0</v>
      </c>
      <c r="M777" s="64"/>
      <c r="N777" s="65"/>
      <c r="O777" s="64"/>
      <c r="P777" s="65"/>
      <c r="Q777" s="66"/>
      <c r="R777" s="67"/>
      <c r="S777" s="66"/>
      <c r="T777" s="67"/>
      <c r="U777" s="46">
        <f t="shared" si="139"/>
        <v>0</v>
      </c>
      <c r="V777" s="52">
        <f t="shared" si="139"/>
        <v>0</v>
      </c>
      <c r="W777" s="53">
        <f t="shared" si="140"/>
        <v>0</v>
      </c>
      <c r="X777" s="54">
        <f t="shared" si="141"/>
        <v>0</v>
      </c>
      <c r="Y777" s="55">
        <f t="shared" si="142"/>
        <v>0</v>
      </c>
      <c r="Z777" s="56"/>
    </row>
    <row r="778" spans="1:26" s="2" customFormat="1" ht="92.25" customHeight="1" x14ac:dyDescent="0.25">
      <c r="A778" s="57">
        <v>10</v>
      </c>
      <c r="B778" s="58" t="s">
        <v>25</v>
      </c>
      <c r="C778" s="110"/>
      <c r="D778" s="112"/>
      <c r="E778" s="59"/>
      <c r="F778" s="60"/>
      <c r="G778" s="61"/>
      <c r="H778" s="62"/>
      <c r="I778" s="61"/>
      <c r="J778" s="63"/>
      <c r="K778" s="46">
        <f t="shared" si="138"/>
        <v>0</v>
      </c>
      <c r="L778" s="47">
        <f t="shared" si="138"/>
        <v>0</v>
      </c>
      <c r="M778" s="64"/>
      <c r="N778" s="65"/>
      <c r="O778" s="64"/>
      <c r="P778" s="65"/>
      <c r="Q778" s="66"/>
      <c r="R778" s="67"/>
      <c r="S778" s="66"/>
      <c r="T778" s="67"/>
      <c r="U778" s="46">
        <f t="shared" si="139"/>
        <v>0</v>
      </c>
      <c r="V778" s="52">
        <f t="shared" si="139"/>
        <v>0</v>
      </c>
      <c r="W778" s="53">
        <f t="shared" si="140"/>
        <v>0</v>
      </c>
      <c r="X778" s="54">
        <f t="shared" si="141"/>
        <v>0</v>
      </c>
      <c r="Y778" s="55">
        <f t="shared" si="142"/>
        <v>0</v>
      </c>
      <c r="Z778" s="56"/>
    </row>
    <row r="779" spans="1:26" s="2" customFormat="1" ht="153.75" customHeight="1" x14ac:dyDescent="0.25">
      <c r="A779" s="57">
        <v>11</v>
      </c>
      <c r="B779" s="58" t="s">
        <v>26</v>
      </c>
      <c r="C779" s="110"/>
      <c r="D779" s="112"/>
      <c r="E779" s="59"/>
      <c r="F779" s="60"/>
      <c r="G779" s="61"/>
      <c r="H779" s="62"/>
      <c r="I779" s="61"/>
      <c r="J779" s="63"/>
      <c r="K779" s="46">
        <f t="shared" si="138"/>
        <v>0</v>
      </c>
      <c r="L779" s="47">
        <f t="shared" si="138"/>
        <v>0</v>
      </c>
      <c r="M779" s="64"/>
      <c r="N779" s="65"/>
      <c r="O779" s="64"/>
      <c r="P779" s="65"/>
      <c r="Q779" s="66"/>
      <c r="R779" s="67"/>
      <c r="S779" s="66"/>
      <c r="T779" s="67"/>
      <c r="U779" s="46">
        <f t="shared" si="139"/>
        <v>0</v>
      </c>
      <c r="V779" s="52">
        <f t="shared" si="139"/>
        <v>0</v>
      </c>
      <c r="W779" s="53">
        <f t="shared" si="140"/>
        <v>0</v>
      </c>
      <c r="X779" s="54">
        <f t="shared" si="141"/>
        <v>0</v>
      </c>
      <c r="Y779" s="55">
        <f t="shared" si="142"/>
        <v>0</v>
      </c>
      <c r="Z779" s="56"/>
    </row>
    <row r="780" spans="1:26" s="2" customFormat="1" ht="87" customHeight="1" x14ac:dyDescent="0.25">
      <c r="A780" s="57">
        <v>12</v>
      </c>
      <c r="B780" s="58" t="s">
        <v>29</v>
      </c>
      <c r="C780" s="110"/>
      <c r="D780" s="112"/>
      <c r="E780" s="59"/>
      <c r="F780" s="60"/>
      <c r="G780" s="61"/>
      <c r="H780" s="62"/>
      <c r="I780" s="61"/>
      <c r="J780" s="63"/>
      <c r="K780" s="46">
        <f t="shared" si="138"/>
        <v>0</v>
      </c>
      <c r="L780" s="47">
        <f t="shared" si="138"/>
        <v>0</v>
      </c>
      <c r="M780" s="64"/>
      <c r="N780" s="65"/>
      <c r="O780" s="64"/>
      <c r="P780" s="65"/>
      <c r="Q780" s="66"/>
      <c r="R780" s="67"/>
      <c r="S780" s="66"/>
      <c r="T780" s="67"/>
      <c r="U780" s="46">
        <f t="shared" si="139"/>
        <v>0</v>
      </c>
      <c r="V780" s="52">
        <f t="shared" si="139"/>
        <v>0</v>
      </c>
      <c r="W780" s="53">
        <f t="shared" si="140"/>
        <v>0</v>
      </c>
      <c r="X780" s="54">
        <f t="shared" si="141"/>
        <v>0</v>
      </c>
      <c r="Y780" s="55">
        <f t="shared" si="142"/>
        <v>0</v>
      </c>
      <c r="Z780" s="56"/>
    </row>
    <row r="781" spans="1:26" s="2" customFormat="1" ht="62.25" customHeight="1" thickBot="1" x14ac:dyDescent="0.3">
      <c r="A781" s="68">
        <v>13</v>
      </c>
      <c r="B781" s="69" t="s">
        <v>27</v>
      </c>
      <c r="C781" s="111"/>
      <c r="D781" s="113"/>
      <c r="E781" s="70"/>
      <c r="F781" s="71"/>
      <c r="G781" s="72"/>
      <c r="H781" s="73"/>
      <c r="I781" s="72"/>
      <c r="J781" s="74"/>
      <c r="K781" s="75">
        <f t="shared" si="138"/>
        <v>0</v>
      </c>
      <c r="L781" s="76">
        <f t="shared" si="138"/>
        <v>0</v>
      </c>
      <c r="M781" s="77"/>
      <c r="N781" s="78"/>
      <c r="O781" s="77"/>
      <c r="P781" s="78"/>
      <c r="Q781" s="79"/>
      <c r="R781" s="80"/>
      <c r="S781" s="79"/>
      <c r="T781" s="80"/>
      <c r="U781" s="46">
        <f t="shared" si="139"/>
        <v>0</v>
      </c>
      <c r="V781" s="52">
        <f t="shared" si="139"/>
        <v>0</v>
      </c>
      <c r="W781" s="53">
        <f t="shared" si="140"/>
        <v>0</v>
      </c>
      <c r="X781" s="54">
        <f t="shared" si="141"/>
        <v>0</v>
      </c>
      <c r="Y781" s="55">
        <f t="shared" si="142"/>
        <v>0</v>
      </c>
      <c r="Z781" s="56"/>
    </row>
    <row r="782" spans="1:26" s="2" customFormat="1" ht="29.25" customHeight="1" thickBot="1" x14ac:dyDescent="0.3">
      <c r="A782" s="114" t="s">
        <v>47</v>
      </c>
      <c r="B782" s="115"/>
      <c r="C782" s="81">
        <f>C769</f>
        <v>538478.32999999996</v>
      </c>
      <c r="D782" s="81">
        <f>D769</f>
        <v>325909.23999999993</v>
      </c>
      <c r="E782" s="82">
        <f>SUM(E769:E781)</f>
        <v>7</v>
      </c>
      <c r="F782" s="83">
        <f>SUM(F769:F781)</f>
        <v>204759.88</v>
      </c>
      <c r="G782" s="82">
        <f>SUM(G769:G781)</f>
        <v>4</v>
      </c>
      <c r="H782" s="83">
        <f>SUM(H769:H781)</f>
        <v>116216.74</v>
      </c>
      <c r="I782" s="82">
        <f t="shared" ref="I782:V782" si="143">SUM(I769:I781)</f>
        <v>17</v>
      </c>
      <c r="J782" s="83">
        <f t="shared" si="143"/>
        <v>422261.58999999997</v>
      </c>
      <c r="K782" s="82">
        <f t="shared" si="143"/>
        <v>21</v>
      </c>
      <c r="L782" s="83">
        <f t="shared" si="143"/>
        <v>538478.32999999996</v>
      </c>
      <c r="M782" s="82">
        <f t="shared" si="143"/>
        <v>3</v>
      </c>
      <c r="N782" s="84">
        <f t="shared" si="143"/>
        <v>93406.74</v>
      </c>
      <c r="O782" s="85">
        <f t="shared" si="143"/>
        <v>2</v>
      </c>
      <c r="P782" s="86">
        <f t="shared" si="143"/>
        <v>0</v>
      </c>
      <c r="Q782" s="85">
        <f t="shared" si="143"/>
        <v>1</v>
      </c>
      <c r="R782" s="87">
        <f t="shared" si="143"/>
        <v>22810</v>
      </c>
      <c r="S782" s="85">
        <f t="shared" si="143"/>
        <v>7</v>
      </c>
      <c r="T782" s="87">
        <f t="shared" si="143"/>
        <v>189759.09000000003</v>
      </c>
      <c r="U782" s="85">
        <f t="shared" si="143"/>
        <v>8</v>
      </c>
      <c r="V782" s="87">
        <f t="shared" si="143"/>
        <v>212569.09000000003</v>
      </c>
      <c r="W782" s="88">
        <f>IFERROR(R782/H782,0)</f>
        <v>0.19627120843348383</v>
      </c>
      <c r="X782" s="89">
        <f t="shared" si="141"/>
        <v>0.44938752302808321</v>
      </c>
      <c r="Y782" s="89">
        <f t="shared" si="142"/>
        <v>0.39475885686987633</v>
      </c>
    </row>
    <row r="783" spans="1:26" s="2" customFormat="1" ht="29.25" customHeight="1" thickBot="1" x14ac:dyDescent="0.45">
      <c r="A783" s="90"/>
      <c r="B783" s="90"/>
      <c r="C783" s="91"/>
      <c r="D783" s="91"/>
      <c r="E783" s="92"/>
      <c r="F783" s="91"/>
      <c r="G783" s="92"/>
      <c r="H783" s="93"/>
      <c r="I783" s="94"/>
      <c r="J783" s="93"/>
      <c r="K783" s="95"/>
      <c r="L783" s="93"/>
      <c r="M783" s="94"/>
      <c r="N783" s="93"/>
      <c r="O783" s="94"/>
      <c r="P783" s="93"/>
      <c r="Q783" s="94"/>
      <c r="R783" s="93"/>
      <c r="S783" s="94"/>
      <c r="T783" s="96" t="s">
        <v>48</v>
      </c>
      <c r="U783" s="97">
        <v>4.25</v>
      </c>
      <c r="V783" s="98">
        <f>V782/U783</f>
        <v>50016.25647058824</v>
      </c>
      <c r="W783" s="99"/>
      <c r="X783" s="99"/>
      <c r="Y783" s="100"/>
    </row>
    <row r="784" spans="1:26" s="2" customFormat="1" ht="15.75" thickTop="1" x14ac:dyDescent="0.25">
      <c r="A784" s="116" t="s">
        <v>49</v>
      </c>
      <c r="B784" s="117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8"/>
      <c r="P784" s="106"/>
      <c r="U784" s="7"/>
    </row>
    <row r="785" spans="1:38" s="2" customFormat="1" ht="18.75" x14ac:dyDescent="0.3">
      <c r="A785" s="119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1"/>
      <c r="P785" s="106"/>
      <c r="T785" s="101"/>
      <c r="U785" s="7"/>
    </row>
    <row r="786" spans="1:38" s="2" customFormat="1" ht="15.75" x14ac:dyDescent="0.25">
      <c r="A786" s="119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1"/>
      <c r="P786" s="106"/>
      <c r="S786" s="102"/>
      <c r="T786" s="103"/>
      <c r="U786" s="7"/>
    </row>
    <row r="787" spans="1:38" s="2" customFormat="1" ht="15.75" x14ac:dyDescent="0.25">
      <c r="A787" s="119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1"/>
      <c r="P787" s="106"/>
      <c r="S787" s="102"/>
      <c r="T787" s="104"/>
      <c r="U787" s="7"/>
    </row>
    <row r="788" spans="1:38" s="2" customFormat="1" ht="15.75" x14ac:dyDescent="0.25">
      <c r="A788" s="119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1"/>
      <c r="P788" s="106"/>
      <c r="S788" s="102"/>
      <c r="T788" s="104"/>
      <c r="U788" s="7"/>
    </row>
    <row r="789" spans="1:38" s="2" customFormat="1" ht="15.75" x14ac:dyDescent="0.25">
      <c r="A789" s="119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1"/>
      <c r="P789" s="106"/>
      <c r="S789" s="102"/>
      <c r="T789" s="104"/>
      <c r="U789" s="7"/>
    </row>
    <row r="790" spans="1:38" s="2" customFormat="1" ht="15.75" x14ac:dyDescent="0.25">
      <c r="A790" s="119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1"/>
      <c r="P790" s="106"/>
      <c r="S790" s="102"/>
      <c r="T790" s="105"/>
      <c r="U790" s="7"/>
    </row>
    <row r="791" spans="1:38" s="2" customFormat="1" x14ac:dyDescent="0.25">
      <c r="A791" s="119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1"/>
      <c r="P791" s="106"/>
      <c r="U791" s="7"/>
    </row>
    <row r="792" spans="1:38" s="2" customFormat="1" ht="15.75" thickBot="1" x14ac:dyDescent="0.3">
      <c r="A792" s="122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4"/>
      <c r="P792" s="106"/>
      <c r="U792" s="7"/>
    </row>
    <row r="793" spans="1:38" s="2" customFormat="1" ht="15.75" thickTop="1" x14ac:dyDescent="0.25">
      <c r="E793" s="1"/>
      <c r="F793" s="1"/>
      <c r="K793" s="7"/>
      <c r="U793" s="7"/>
    </row>
    <row r="796" spans="1:38" s="2" customFormat="1" ht="26.25" x14ac:dyDescent="0.4">
      <c r="A796" s="12"/>
      <c r="B796" s="13" t="s">
        <v>73</v>
      </c>
      <c r="C796" s="14"/>
      <c r="D796" s="14"/>
      <c r="E796" s="15"/>
      <c r="F796" s="16"/>
      <c r="G796" s="14"/>
      <c r="H796" s="17"/>
      <c r="I796" s="18"/>
      <c r="J796" s="17"/>
      <c r="K796" s="18"/>
      <c r="L796" s="17"/>
      <c r="M796" s="18"/>
      <c r="N796" s="17"/>
      <c r="O796" s="14"/>
      <c r="P796" s="17"/>
      <c r="Q796" s="14"/>
      <c r="R796" s="17"/>
      <c r="S796" s="18"/>
      <c r="T796" s="17"/>
      <c r="U796" s="14"/>
      <c r="V796" s="17"/>
      <c r="W796" s="17"/>
      <c r="X796" s="18"/>
      <c r="Y796" s="17"/>
      <c r="Z796" s="17"/>
      <c r="AA796" s="18"/>
      <c r="AB796" s="14"/>
      <c r="AC796" s="14"/>
      <c r="AD796" s="14"/>
      <c r="AE796" s="14"/>
      <c r="AF796" s="14"/>
      <c r="AG796" s="18"/>
      <c r="AH796" s="14"/>
      <c r="AI796" s="14"/>
      <c r="AJ796" s="14"/>
      <c r="AK796" s="14"/>
      <c r="AL796" s="14"/>
    </row>
    <row r="797" spans="1:38" ht="15.75" thickBot="1" x14ac:dyDescent="0.3"/>
    <row r="798" spans="1:38" s="2" customFormat="1" ht="52.5" customHeight="1" thickBot="1" x14ac:dyDescent="0.3">
      <c r="A798" s="125" t="s">
        <v>3</v>
      </c>
      <c r="B798" s="126"/>
      <c r="C798" s="129" t="s">
        <v>32</v>
      </c>
      <c r="D798" s="130"/>
      <c r="E798" s="131" t="s">
        <v>0</v>
      </c>
      <c r="F798" s="132"/>
      <c r="G798" s="133" t="s">
        <v>1</v>
      </c>
      <c r="H798" s="133"/>
      <c r="I798" s="133"/>
      <c r="J798" s="133"/>
      <c r="K798" s="133"/>
      <c r="L798" s="134"/>
      <c r="M798" s="135" t="s">
        <v>33</v>
      </c>
      <c r="N798" s="136"/>
      <c r="O798" s="136"/>
      <c r="P798" s="137"/>
      <c r="Q798" s="138" t="s">
        <v>34</v>
      </c>
      <c r="R798" s="139"/>
      <c r="S798" s="139"/>
      <c r="T798" s="139"/>
      <c r="U798" s="139"/>
      <c r="V798" s="140"/>
      <c r="W798" s="141" t="s">
        <v>35</v>
      </c>
      <c r="X798" s="142"/>
      <c r="Y798" s="143"/>
    </row>
    <row r="799" spans="1:38" s="2" customFormat="1" ht="52.5" customHeight="1" thickBot="1" x14ac:dyDescent="0.3">
      <c r="A799" s="127"/>
      <c r="B799" s="128"/>
      <c r="C799" s="144" t="s">
        <v>36</v>
      </c>
      <c r="D799" s="146" t="s">
        <v>37</v>
      </c>
      <c r="E799" s="148" t="s">
        <v>4</v>
      </c>
      <c r="F799" s="148" t="s">
        <v>5</v>
      </c>
      <c r="G799" s="150" t="s">
        <v>6</v>
      </c>
      <c r="H799" s="152" t="s">
        <v>7</v>
      </c>
      <c r="I799" s="152" t="s">
        <v>8</v>
      </c>
      <c r="J799" s="159" t="s">
        <v>9</v>
      </c>
      <c r="K799" s="161" t="s">
        <v>2</v>
      </c>
      <c r="L799" s="162"/>
      <c r="M799" s="163" t="s">
        <v>38</v>
      </c>
      <c r="N799" s="164"/>
      <c r="O799" s="163" t="s">
        <v>39</v>
      </c>
      <c r="P799" s="164"/>
      <c r="Q799" s="165" t="s">
        <v>40</v>
      </c>
      <c r="R799" s="166"/>
      <c r="S799" s="139" t="s">
        <v>41</v>
      </c>
      <c r="T799" s="140"/>
      <c r="U799" s="138" t="s">
        <v>2</v>
      </c>
      <c r="V799" s="140"/>
      <c r="W799" s="154" t="s">
        <v>42</v>
      </c>
      <c r="X799" s="156" t="s">
        <v>43</v>
      </c>
      <c r="Y799" s="143" t="s">
        <v>44</v>
      </c>
    </row>
    <row r="800" spans="1:38" s="2" customFormat="1" ht="139.5" customHeight="1" thickBot="1" x14ac:dyDescent="0.3">
      <c r="A800" s="127"/>
      <c r="B800" s="128"/>
      <c r="C800" s="145"/>
      <c r="D800" s="147"/>
      <c r="E800" s="149"/>
      <c r="F800" s="149"/>
      <c r="G800" s="151"/>
      <c r="H800" s="153"/>
      <c r="I800" s="153"/>
      <c r="J800" s="160"/>
      <c r="K800" s="19" t="s">
        <v>10</v>
      </c>
      <c r="L800" s="20" t="s">
        <v>11</v>
      </c>
      <c r="M800" s="21" t="s">
        <v>12</v>
      </c>
      <c r="N800" s="22" t="s">
        <v>13</v>
      </c>
      <c r="O800" s="21" t="s">
        <v>14</v>
      </c>
      <c r="P800" s="22" t="s">
        <v>15</v>
      </c>
      <c r="Q800" s="23" t="s">
        <v>6</v>
      </c>
      <c r="R800" s="24" t="s">
        <v>7</v>
      </c>
      <c r="S800" s="25" t="s">
        <v>16</v>
      </c>
      <c r="T800" s="26" t="s">
        <v>17</v>
      </c>
      <c r="U800" s="27" t="s">
        <v>18</v>
      </c>
      <c r="V800" s="28" t="s">
        <v>19</v>
      </c>
      <c r="W800" s="155"/>
      <c r="X800" s="157"/>
      <c r="Y800" s="158"/>
    </row>
    <row r="801" spans="1:26" s="2" customFormat="1" ht="38.25" customHeight="1" thickBot="1" x14ac:dyDescent="0.3">
      <c r="A801" s="108">
        <v>1</v>
      </c>
      <c r="B801" s="109"/>
      <c r="C801" s="29">
        <v>2</v>
      </c>
      <c r="D801" s="30">
        <v>3</v>
      </c>
      <c r="E801" s="31">
        <v>4</v>
      </c>
      <c r="F801" s="32">
        <v>5</v>
      </c>
      <c r="G801" s="33">
        <v>6</v>
      </c>
      <c r="H801" s="34">
        <v>7</v>
      </c>
      <c r="I801" s="34">
        <v>8</v>
      </c>
      <c r="J801" s="34">
        <v>9</v>
      </c>
      <c r="K801" s="34">
        <v>10</v>
      </c>
      <c r="L801" s="34">
        <v>11</v>
      </c>
      <c r="M801" s="35">
        <v>12</v>
      </c>
      <c r="N801" s="35">
        <v>13</v>
      </c>
      <c r="O801" s="35">
        <v>14</v>
      </c>
      <c r="P801" s="35">
        <v>15</v>
      </c>
      <c r="Q801" s="36">
        <v>16</v>
      </c>
      <c r="R801" s="36">
        <v>17</v>
      </c>
      <c r="S801" s="36">
        <v>18</v>
      </c>
      <c r="T801" s="36">
        <v>19</v>
      </c>
      <c r="U801" s="36">
        <v>20</v>
      </c>
      <c r="V801" s="36">
        <v>21</v>
      </c>
      <c r="W801" s="37">
        <v>22</v>
      </c>
      <c r="X801" s="37">
        <v>23</v>
      </c>
      <c r="Y801" s="38">
        <v>24</v>
      </c>
    </row>
    <row r="802" spans="1:26" s="2" customFormat="1" ht="108.75" customHeight="1" x14ac:dyDescent="0.25">
      <c r="A802" s="39">
        <v>1</v>
      </c>
      <c r="B802" s="40" t="s">
        <v>45</v>
      </c>
      <c r="C802" s="110">
        <f>L815</f>
        <v>486753.5</v>
      </c>
      <c r="D802" s="112">
        <f>C802-V815</f>
        <v>260638.34</v>
      </c>
      <c r="E802" s="41"/>
      <c r="F802" s="42"/>
      <c r="G802" s="43"/>
      <c r="H802" s="44"/>
      <c r="I802" s="43"/>
      <c r="J802" s="45"/>
      <c r="K802" s="46">
        <f>G802+I802</f>
        <v>0</v>
      </c>
      <c r="L802" s="47">
        <f>H802+J802</f>
        <v>0</v>
      </c>
      <c r="M802" s="48"/>
      <c r="N802" s="49"/>
      <c r="O802" s="48"/>
      <c r="P802" s="49"/>
      <c r="Q802" s="50"/>
      <c r="R802" s="51"/>
      <c r="S802" s="50"/>
      <c r="T802" s="51"/>
      <c r="U802" s="46">
        <f>Q802+S802</f>
        <v>0</v>
      </c>
      <c r="V802" s="52">
        <f>R802+T802</f>
        <v>0</v>
      </c>
      <c r="W802" s="53">
        <f>IFERROR(R802/H802,0)</f>
        <v>0</v>
      </c>
      <c r="X802" s="54">
        <f>IFERROR((T802+P802)/J802,0)</f>
        <v>0</v>
      </c>
      <c r="Y802" s="55">
        <f>IFERROR((V802+P802)/L802,0)</f>
        <v>0</v>
      </c>
      <c r="Z802" s="56"/>
    </row>
    <row r="803" spans="1:26" s="2" customFormat="1" ht="87" customHeight="1" x14ac:dyDescent="0.25">
      <c r="A803" s="57">
        <v>2</v>
      </c>
      <c r="B803" s="58" t="s">
        <v>20</v>
      </c>
      <c r="C803" s="110"/>
      <c r="D803" s="112"/>
      <c r="E803" s="59">
        <v>0</v>
      </c>
      <c r="F803" s="60">
        <v>0</v>
      </c>
      <c r="G803" s="61">
        <v>0</v>
      </c>
      <c r="H803" s="62">
        <v>0</v>
      </c>
      <c r="I803" s="61">
        <v>14</v>
      </c>
      <c r="J803" s="63">
        <v>286742</v>
      </c>
      <c r="K803" s="46">
        <f t="shared" ref="K803:L814" si="144">G803+I803</f>
        <v>14</v>
      </c>
      <c r="L803" s="47">
        <f t="shared" si="144"/>
        <v>286742</v>
      </c>
      <c r="M803" s="64">
        <v>0</v>
      </c>
      <c r="N803" s="65">
        <v>0</v>
      </c>
      <c r="O803" s="64">
        <v>3</v>
      </c>
      <c r="P803" s="65">
        <v>3359.7</v>
      </c>
      <c r="Q803" s="66">
        <v>0</v>
      </c>
      <c r="R803" s="67">
        <v>0</v>
      </c>
      <c r="S803" s="66">
        <v>11</v>
      </c>
      <c r="T803" s="67">
        <v>219224.54</v>
      </c>
      <c r="U803" s="46">
        <f t="shared" ref="U803:V814" si="145">Q803+S803</f>
        <v>11</v>
      </c>
      <c r="V803" s="52">
        <f>R803+T803</f>
        <v>219224.54</v>
      </c>
      <c r="W803" s="53">
        <f t="shared" ref="W803:W814" si="146">IFERROR(R803/H803,0)</f>
        <v>0</v>
      </c>
      <c r="X803" s="54">
        <f t="shared" ref="X803:X815" si="147">IFERROR((T803+P803)/J803,0)</f>
        <v>0.77625265918491193</v>
      </c>
      <c r="Y803" s="55">
        <f t="shared" ref="Y803:Y815" si="148">IFERROR((V803+P803)/L803,0)</f>
        <v>0.77625265918491193</v>
      </c>
      <c r="Z803" s="56"/>
    </row>
    <row r="804" spans="1:26" s="2" customFormat="1" ht="85.5" customHeight="1" x14ac:dyDescent="0.25">
      <c r="A804" s="57">
        <v>3</v>
      </c>
      <c r="B804" s="58" t="s">
        <v>28</v>
      </c>
      <c r="C804" s="110"/>
      <c r="D804" s="112"/>
      <c r="E804" s="59"/>
      <c r="F804" s="60"/>
      <c r="G804" s="61"/>
      <c r="H804" s="62"/>
      <c r="I804" s="61"/>
      <c r="J804" s="63"/>
      <c r="K804" s="46">
        <f t="shared" si="144"/>
        <v>0</v>
      </c>
      <c r="L804" s="47">
        <f t="shared" si="144"/>
        <v>0</v>
      </c>
      <c r="M804" s="64"/>
      <c r="N804" s="65"/>
      <c r="O804" s="64"/>
      <c r="P804" s="65"/>
      <c r="Q804" s="66"/>
      <c r="R804" s="67"/>
      <c r="S804" s="66"/>
      <c r="T804" s="67"/>
      <c r="U804" s="46">
        <f t="shared" si="145"/>
        <v>0</v>
      </c>
      <c r="V804" s="52">
        <f t="shared" si="145"/>
        <v>0</v>
      </c>
      <c r="W804" s="53">
        <f t="shared" si="146"/>
        <v>0</v>
      </c>
      <c r="X804" s="54">
        <f t="shared" si="147"/>
        <v>0</v>
      </c>
      <c r="Y804" s="55">
        <f t="shared" si="148"/>
        <v>0</v>
      </c>
      <c r="Z804" s="56"/>
    </row>
    <row r="805" spans="1:26" s="2" customFormat="1" ht="137.25" customHeight="1" x14ac:dyDescent="0.25">
      <c r="A805" s="57">
        <v>4</v>
      </c>
      <c r="B805" s="58" t="s">
        <v>22</v>
      </c>
      <c r="C805" s="110"/>
      <c r="D805" s="112"/>
      <c r="E805" s="59"/>
      <c r="F805" s="60"/>
      <c r="G805" s="61"/>
      <c r="H805" s="62"/>
      <c r="I805" s="61"/>
      <c r="J805" s="63"/>
      <c r="K805" s="46">
        <f t="shared" si="144"/>
        <v>0</v>
      </c>
      <c r="L805" s="47">
        <f t="shared" si="144"/>
        <v>0</v>
      </c>
      <c r="M805" s="64"/>
      <c r="N805" s="65"/>
      <c r="O805" s="64"/>
      <c r="P805" s="65"/>
      <c r="Q805" s="66"/>
      <c r="R805" s="67"/>
      <c r="S805" s="66"/>
      <c r="T805" s="67"/>
      <c r="U805" s="46">
        <f t="shared" si="145"/>
        <v>0</v>
      </c>
      <c r="V805" s="52">
        <f t="shared" si="145"/>
        <v>0</v>
      </c>
      <c r="W805" s="53">
        <f t="shared" si="146"/>
        <v>0</v>
      </c>
      <c r="X805" s="54">
        <f t="shared" si="147"/>
        <v>0</v>
      </c>
      <c r="Y805" s="55">
        <f t="shared" si="148"/>
        <v>0</v>
      </c>
      <c r="Z805" s="56"/>
    </row>
    <row r="806" spans="1:26" s="2" customFormat="1" ht="171.75" customHeight="1" x14ac:dyDescent="0.25">
      <c r="A806" s="57">
        <v>5</v>
      </c>
      <c r="B806" s="58" t="s">
        <v>21</v>
      </c>
      <c r="C806" s="110"/>
      <c r="D806" s="112"/>
      <c r="E806" s="59">
        <v>3</v>
      </c>
      <c r="F806" s="60">
        <v>191065.85</v>
      </c>
      <c r="G806" s="61">
        <v>1</v>
      </c>
      <c r="H806" s="62">
        <v>135000</v>
      </c>
      <c r="I806" s="61">
        <v>2</v>
      </c>
      <c r="J806" s="63">
        <v>65011.5</v>
      </c>
      <c r="K806" s="46">
        <f t="shared" si="144"/>
        <v>3</v>
      </c>
      <c r="L806" s="47">
        <f t="shared" si="144"/>
        <v>200011.5</v>
      </c>
      <c r="M806" s="64">
        <v>1</v>
      </c>
      <c r="N806" s="65">
        <v>135000</v>
      </c>
      <c r="O806" s="64">
        <v>1</v>
      </c>
      <c r="P806" s="65">
        <v>1007.92</v>
      </c>
      <c r="Q806" s="66">
        <v>0</v>
      </c>
      <c r="R806" s="67">
        <v>0</v>
      </c>
      <c r="S806" s="66">
        <v>1</v>
      </c>
      <c r="T806" s="67">
        <v>6890.62</v>
      </c>
      <c r="U806" s="46">
        <f t="shared" si="145"/>
        <v>1</v>
      </c>
      <c r="V806" s="52">
        <f t="shared" si="145"/>
        <v>6890.62</v>
      </c>
      <c r="W806" s="53">
        <f t="shared" si="146"/>
        <v>0</v>
      </c>
      <c r="X806" s="54">
        <f t="shared" si="147"/>
        <v>0.12149450481837828</v>
      </c>
      <c r="Y806" s="55">
        <f t="shared" si="148"/>
        <v>3.9490429300315232E-2</v>
      </c>
      <c r="Z806" s="56"/>
    </row>
    <row r="807" spans="1:26" s="2" customFormat="1" ht="116.25" customHeight="1" x14ac:dyDescent="0.25">
      <c r="A807" s="57">
        <v>6</v>
      </c>
      <c r="B807" s="58" t="s">
        <v>23</v>
      </c>
      <c r="C807" s="110"/>
      <c r="D807" s="112"/>
      <c r="E807" s="59"/>
      <c r="F807" s="60"/>
      <c r="G807" s="61"/>
      <c r="H807" s="62"/>
      <c r="I807" s="61"/>
      <c r="J807" s="63"/>
      <c r="K807" s="46">
        <f t="shared" si="144"/>
        <v>0</v>
      </c>
      <c r="L807" s="47">
        <f t="shared" si="144"/>
        <v>0</v>
      </c>
      <c r="M807" s="64"/>
      <c r="N807" s="65"/>
      <c r="O807" s="64"/>
      <c r="P807" s="65"/>
      <c r="Q807" s="66"/>
      <c r="R807" s="67"/>
      <c r="S807" s="66"/>
      <c r="T807" s="67"/>
      <c r="U807" s="46">
        <f t="shared" si="145"/>
        <v>0</v>
      </c>
      <c r="V807" s="52">
        <f t="shared" si="145"/>
        <v>0</v>
      </c>
      <c r="W807" s="53">
        <f t="shared" si="146"/>
        <v>0</v>
      </c>
      <c r="X807" s="54">
        <f t="shared" si="147"/>
        <v>0</v>
      </c>
      <c r="Y807" s="55">
        <f t="shared" si="148"/>
        <v>0</v>
      </c>
      <c r="Z807" s="56"/>
    </row>
    <row r="808" spans="1:26" s="2" customFormat="1" ht="65.25" customHeight="1" x14ac:dyDescent="0.25">
      <c r="A808" s="57">
        <v>7</v>
      </c>
      <c r="B808" s="58" t="s">
        <v>30</v>
      </c>
      <c r="C808" s="110"/>
      <c r="D808" s="112"/>
      <c r="E808" s="59"/>
      <c r="F808" s="60"/>
      <c r="G808" s="61"/>
      <c r="H808" s="62"/>
      <c r="I808" s="61"/>
      <c r="J808" s="63"/>
      <c r="K808" s="46">
        <f t="shared" si="144"/>
        <v>0</v>
      </c>
      <c r="L808" s="47">
        <f t="shared" si="144"/>
        <v>0</v>
      </c>
      <c r="M808" s="64"/>
      <c r="N808" s="65"/>
      <c r="O808" s="64"/>
      <c r="P808" s="65"/>
      <c r="Q808" s="66"/>
      <c r="R808" s="67"/>
      <c r="S808" s="66"/>
      <c r="T808" s="67"/>
      <c r="U808" s="46">
        <f t="shared" si="145"/>
        <v>0</v>
      </c>
      <c r="V808" s="52">
        <f t="shared" si="145"/>
        <v>0</v>
      </c>
      <c r="W808" s="53">
        <f t="shared" si="146"/>
        <v>0</v>
      </c>
      <c r="X808" s="54">
        <f t="shared" si="147"/>
        <v>0</v>
      </c>
      <c r="Y808" s="55">
        <f t="shared" si="148"/>
        <v>0</v>
      </c>
      <c r="Z808" s="56"/>
    </row>
    <row r="809" spans="1:26" s="2" customFormat="1" ht="59.25" customHeight="1" x14ac:dyDescent="0.25">
      <c r="A809" s="57">
        <v>8</v>
      </c>
      <c r="B809" s="58" t="s">
        <v>46</v>
      </c>
      <c r="C809" s="110"/>
      <c r="D809" s="112"/>
      <c r="E809" s="59"/>
      <c r="F809" s="60"/>
      <c r="G809" s="61"/>
      <c r="H809" s="62"/>
      <c r="I809" s="61"/>
      <c r="J809" s="63"/>
      <c r="K809" s="46">
        <f t="shared" si="144"/>
        <v>0</v>
      </c>
      <c r="L809" s="47">
        <f t="shared" si="144"/>
        <v>0</v>
      </c>
      <c r="M809" s="64"/>
      <c r="N809" s="65"/>
      <c r="O809" s="64"/>
      <c r="P809" s="65"/>
      <c r="Q809" s="66"/>
      <c r="R809" s="67"/>
      <c r="S809" s="66"/>
      <c r="T809" s="67"/>
      <c r="U809" s="46">
        <f t="shared" si="145"/>
        <v>0</v>
      </c>
      <c r="V809" s="52">
        <f t="shared" si="145"/>
        <v>0</v>
      </c>
      <c r="W809" s="53">
        <f t="shared" si="146"/>
        <v>0</v>
      </c>
      <c r="X809" s="54">
        <f t="shared" si="147"/>
        <v>0</v>
      </c>
      <c r="Y809" s="55">
        <f t="shared" si="148"/>
        <v>0</v>
      </c>
      <c r="Z809" s="56"/>
    </row>
    <row r="810" spans="1:26" s="2" customFormat="1" ht="71.25" customHeight="1" x14ac:dyDescent="0.25">
      <c r="A810" s="57">
        <v>9</v>
      </c>
      <c r="B810" s="58" t="s">
        <v>24</v>
      </c>
      <c r="C810" s="110"/>
      <c r="D810" s="112"/>
      <c r="E810" s="59"/>
      <c r="F810" s="60"/>
      <c r="G810" s="61"/>
      <c r="H810" s="62"/>
      <c r="I810" s="61"/>
      <c r="J810" s="63"/>
      <c r="K810" s="46">
        <f t="shared" si="144"/>
        <v>0</v>
      </c>
      <c r="L810" s="47">
        <f t="shared" si="144"/>
        <v>0</v>
      </c>
      <c r="M810" s="64"/>
      <c r="N810" s="65"/>
      <c r="O810" s="64"/>
      <c r="P810" s="65"/>
      <c r="Q810" s="66"/>
      <c r="R810" s="67"/>
      <c r="S810" s="66"/>
      <c r="T810" s="67"/>
      <c r="U810" s="46">
        <f t="shared" si="145"/>
        <v>0</v>
      </c>
      <c r="V810" s="52">
        <f t="shared" si="145"/>
        <v>0</v>
      </c>
      <c r="W810" s="53">
        <f t="shared" si="146"/>
        <v>0</v>
      </c>
      <c r="X810" s="54">
        <f t="shared" si="147"/>
        <v>0</v>
      </c>
      <c r="Y810" s="55">
        <f t="shared" si="148"/>
        <v>0</v>
      </c>
      <c r="Z810" s="56"/>
    </row>
    <row r="811" spans="1:26" s="2" customFormat="1" ht="92.25" customHeight="1" x14ac:dyDescent="0.25">
      <c r="A811" s="57">
        <v>10</v>
      </c>
      <c r="B811" s="58" t="s">
        <v>25</v>
      </c>
      <c r="C811" s="110"/>
      <c r="D811" s="112"/>
      <c r="E811" s="59"/>
      <c r="F811" s="60"/>
      <c r="G811" s="61"/>
      <c r="H811" s="62"/>
      <c r="I811" s="61"/>
      <c r="J811" s="63"/>
      <c r="K811" s="46">
        <f t="shared" si="144"/>
        <v>0</v>
      </c>
      <c r="L811" s="47">
        <f t="shared" si="144"/>
        <v>0</v>
      </c>
      <c r="M811" s="64"/>
      <c r="N811" s="65"/>
      <c r="O811" s="64"/>
      <c r="P811" s="65"/>
      <c r="Q811" s="66"/>
      <c r="R811" s="67"/>
      <c r="S811" s="66"/>
      <c r="T811" s="67"/>
      <c r="U811" s="46">
        <f t="shared" si="145"/>
        <v>0</v>
      </c>
      <c r="V811" s="52">
        <f t="shared" si="145"/>
        <v>0</v>
      </c>
      <c r="W811" s="53">
        <f t="shared" si="146"/>
        <v>0</v>
      </c>
      <c r="X811" s="54">
        <f t="shared" si="147"/>
        <v>0</v>
      </c>
      <c r="Y811" s="55">
        <f t="shared" si="148"/>
        <v>0</v>
      </c>
      <c r="Z811" s="56"/>
    </row>
    <row r="812" spans="1:26" s="2" customFormat="1" ht="153.75" customHeight="1" x14ac:dyDescent="0.25">
      <c r="A812" s="57">
        <v>11</v>
      </c>
      <c r="B812" s="58" t="s">
        <v>26</v>
      </c>
      <c r="C812" s="110"/>
      <c r="D812" s="112"/>
      <c r="E812" s="59"/>
      <c r="F812" s="60"/>
      <c r="G812" s="61"/>
      <c r="H812" s="62"/>
      <c r="I812" s="61"/>
      <c r="J812" s="63"/>
      <c r="K812" s="46">
        <f t="shared" si="144"/>
        <v>0</v>
      </c>
      <c r="L812" s="47">
        <f t="shared" si="144"/>
        <v>0</v>
      </c>
      <c r="M812" s="64"/>
      <c r="N812" s="65"/>
      <c r="O812" s="64"/>
      <c r="P812" s="65"/>
      <c r="Q812" s="66"/>
      <c r="R812" s="67"/>
      <c r="S812" s="66"/>
      <c r="T812" s="67"/>
      <c r="U812" s="46">
        <f t="shared" si="145"/>
        <v>0</v>
      </c>
      <c r="V812" s="52">
        <f t="shared" si="145"/>
        <v>0</v>
      </c>
      <c r="W812" s="53">
        <f t="shared" si="146"/>
        <v>0</v>
      </c>
      <c r="X812" s="54">
        <f t="shared" si="147"/>
        <v>0</v>
      </c>
      <c r="Y812" s="55">
        <f t="shared" si="148"/>
        <v>0</v>
      </c>
      <c r="Z812" s="56"/>
    </row>
    <row r="813" spans="1:26" s="2" customFormat="1" ht="87" customHeight="1" x14ac:dyDescent="0.25">
      <c r="A813" s="57">
        <v>12</v>
      </c>
      <c r="B813" s="58" t="s">
        <v>29</v>
      </c>
      <c r="C813" s="110"/>
      <c r="D813" s="112"/>
      <c r="E813" s="59"/>
      <c r="F813" s="60"/>
      <c r="G813" s="61"/>
      <c r="H813" s="62"/>
      <c r="I813" s="61"/>
      <c r="J813" s="63"/>
      <c r="K813" s="46">
        <f t="shared" si="144"/>
        <v>0</v>
      </c>
      <c r="L813" s="47">
        <f t="shared" si="144"/>
        <v>0</v>
      </c>
      <c r="M813" s="64"/>
      <c r="N813" s="65"/>
      <c r="O813" s="64"/>
      <c r="P813" s="65"/>
      <c r="Q813" s="66"/>
      <c r="R813" s="67"/>
      <c r="S813" s="66"/>
      <c r="T813" s="67"/>
      <c r="U813" s="46">
        <f t="shared" si="145"/>
        <v>0</v>
      </c>
      <c r="V813" s="52">
        <f t="shared" si="145"/>
        <v>0</v>
      </c>
      <c r="W813" s="53">
        <f t="shared" si="146"/>
        <v>0</v>
      </c>
      <c r="X813" s="54">
        <f t="shared" si="147"/>
        <v>0</v>
      </c>
      <c r="Y813" s="55">
        <f t="shared" si="148"/>
        <v>0</v>
      </c>
      <c r="Z813" s="56"/>
    </row>
    <row r="814" spans="1:26" s="2" customFormat="1" ht="62.25" customHeight="1" thickBot="1" x14ac:dyDescent="0.3">
      <c r="A814" s="68">
        <v>13</v>
      </c>
      <c r="B814" s="69" t="s">
        <v>27</v>
      </c>
      <c r="C814" s="111"/>
      <c r="D814" s="113"/>
      <c r="E814" s="70"/>
      <c r="F814" s="71"/>
      <c r="G814" s="72"/>
      <c r="H814" s="73"/>
      <c r="I814" s="72"/>
      <c r="J814" s="74"/>
      <c r="K814" s="75">
        <f t="shared" si="144"/>
        <v>0</v>
      </c>
      <c r="L814" s="76">
        <f t="shared" si="144"/>
        <v>0</v>
      </c>
      <c r="M814" s="77"/>
      <c r="N814" s="78"/>
      <c r="O814" s="77"/>
      <c r="P814" s="78"/>
      <c r="Q814" s="79"/>
      <c r="R814" s="80"/>
      <c r="S814" s="79"/>
      <c r="T814" s="80"/>
      <c r="U814" s="46">
        <f t="shared" si="145"/>
        <v>0</v>
      </c>
      <c r="V814" s="52">
        <f t="shared" si="145"/>
        <v>0</v>
      </c>
      <c r="W814" s="53">
        <f t="shared" si="146"/>
        <v>0</v>
      </c>
      <c r="X814" s="54">
        <f t="shared" si="147"/>
        <v>0</v>
      </c>
      <c r="Y814" s="55">
        <f t="shared" si="148"/>
        <v>0</v>
      </c>
      <c r="Z814" s="56"/>
    </row>
    <row r="815" spans="1:26" s="2" customFormat="1" ht="29.25" customHeight="1" thickBot="1" x14ac:dyDescent="0.3">
      <c r="A815" s="114" t="s">
        <v>47</v>
      </c>
      <c r="B815" s="115"/>
      <c r="C815" s="81">
        <f>C802</f>
        <v>486753.5</v>
      </c>
      <c r="D815" s="81">
        <f>D802</f>
        <v>260638.34</v>
      </c>
      <c r="E815" s="82">
        <f>SUM(E802:E814)</f>
        <v>3</v>
      </c>
      <c r="F815" s="83">
        <f>SUM(F802:F814)</f>
        <v>191065.85</v>
      </c>
      <c r="G815" s="82">
        <f>SUM(G802:G814)</f>
        <v>1</v>
      </c>
      <c r="H815" s="83">
        <f>SUM(H802:H814)</f>
        <v>135000</v>
      </c>
      <c r="I815" s="82">
        <f t="shared" ref="I815:V815" si="149">SUM(I802:I814)</f>
        <v>16</v>
      </c>
      <c r="J815" s="83">
        <f t="shared" si="149"/>
        <v>351753.5</v>
      </c>
      <c r="K815" s="82">
        <f t="shared" si="149"/>
        <v>17</v>
      </c>
      <c r="L815" s="83">
        <f t="shared" si="149"/>
        <v>486753.5</v>
      </c>
      <c r="M815" s="82">
        <f t="shared" si="149"/>
        <v>1</v>
      </c>
      <c r="N815" s="84">
        <f t="shared" si="149"/>
        <v>135000</v>
      </c>
      <c r="O815" s="85">
        <f t="shared" si="149"/>
        <v>4</v>
      </c>
      <c r="P815" s="86">
        <f t="shared" si="149"/>
        <v>4367.62</v>
      </c>
      <c r="Q815" s="85">
        <f t="shared" si="149"/>
        <v>0</v>
      </c>
      <c r="R815" s="87">
        <f t="shared" si="149"/>
        <v>0</v>
      </c>
      <c r="S815" s="85">
        <f t="shared" si="149"/>
        <v>12</v>
      </c>
      <c r="T815" s="87">
        <f t="shared" si="149"/>
        <v>226115.16</v>
      </c>
      <c r="U815" s="85">
        <f t="shared" si="149"/>
        <v>12</v>
      </c>
      <c r="V815" s="87">
        <f t="shared" si="149"/>
        <v>226115.16</v>
      </c>
      <c r="W815" s="88">
        <f>IFERROR(R815/H815,0)</f>
        <v>0</v>
      </c>
      <c r="X815" s="89">
        <f t="shared" si="147"/>
        <v>0.65523947878272715</v>
      </c>
      <c r="Y815" s="89">
        <f t="shared" si="148"/>
        <v>0.47351026751733682</v>
      </c>
    </row>
    <row r="816" spans="1:26" s="2" customFormat="1" ht="29.25" customHeight="1" thickBot="1" x14ac:dyDescent="0.45">
      <c r="A816" s="90"/>
      <c r="B816" s="90"/>
      <c r="C816" s="91"/>
      <c r="D816" s="91"/>
      <c r="E816" s="92"/>
      <c r="F816" s="91"/>
      <c r="G816" s="92"/>
      <c r="H816" s="93"/>
      <c r="I816" s="94"/>
      <c r="J816" s="93"/>
      <c r="K816" s="95"/>
      <c r="L816" s="93"/>
      <c r="M816" s="94"/>
      <c r="N816" s="93"/>
      <c r="O816" s="94"/>
      <c r="P816" s="93"/>
      <c r="Q816" s="94"/>
      <c r="R816" s="93"/>
      <c r="S816" s="94"/>
      <c r="T816" s="96" t="s">
        <v>48</v>
      </c>
      <c r="U816" s="97">
        <v>4.25</v>
      </c>
      <c r="V816" s="98">
        <f>V815/U816</f>
        <v>53203.56705882353</v>
      </c>
      <c r="W816" s="99"/>
      <c r="X816" s="99"/>
      <c r="Y816" s="100"/>
    </row>
    <row r="817" spans="1:38" s="2" customFormat="1" ht="15.75" thickTop="1" x14ac:dyDescent="0.25">
      <c r="A817" s="116" t="s">
        <v>49</v>
      </c>
      <c r="B817" s="117"/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8"/>
      <c r="P817" s="106"/>
      <c r="U817" s="7"/>
    </row>
    <row r="818" spans="1:38" s="2" customFormat="1" ht="18.75" x14ac:dyDescent="0.3">
      <c r="A818" s="119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1"/>
      <c r="P818" s="106"/>
      <c r="T818" s="101"/>
      <c r="U818" s="7"/>
    </row>
    <row r="819" spans="1:38" s="2" customFormat="1" ht="15.75" x14ac:dyDescent="0.25">
      <c r="A819" s="119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1"/>
      <c r="P819" s="106"/>
      <c r="S819" s="102"/>
      <c r="T819" s="103"/>
      <c r="U819" s="7"/>
    </row>
    <row r="820" spans="1:38" s="2" customFormat="1" ht="15.75" x14ac:dyDescent="0.25">
      <c r="A820" s="119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1"/>
      <c r="P820" s="106"/>
      <c r="S820" s="102"/>
      <c r="T820" s="104"/>
      <c r="U820" s="7"/>
    </row>
    <row r="821" spans="1:38" s="2" customFormat="1" ht="15.75" x14ac:dyDescent="0.25">
      <c r="A821" s="119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1"/>
      <c r="P821" s="106"/>
      <c r="S821" s="102"/>
      <c r="T821" s="104"/>
      <c r="U821" s="7"/>
    </row>
    <row r="822" spans="1:38" s="2" customFormat="1" ht="15.75" x14ac:dyDescent="0.25">
      <c r="A822" s="119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1"/>
      <c r="P822" s="106"/>
      <c r="S822" s="102"/>
      <c r="T822" s="104"/>
      <c r="U822" s="7"/>
    </row>
    <row r="823" spans="1:38" s="2" customFormat="1" ht="15.75" x14ac:dyDescent="0.25">
      <c r="A823" s="119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1"/>
      <c r="P823" s="106"/>
      <c r="S823" s="102"/>
      <c r="T823" s="105"/>
      <c r="U823" s="7"/>
    </row>
    <row r="824" spans="1:38" s="2" customFormat="1" x14ac:dyDescent="0.25">
      <c r="A824" s="119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1"/>
      <c r="P824" s="106"/>
      <c r="U824" s="7"/>
    </row>
    <row r="825" spans="1:38" s="2" customFormat="1" ht="15.75" thickBot="1" x14ac:dyDescent="0.3">
      <c r="A825" s="122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4"/>
      <c r="P825" s="106"/>
      <c r="U825" s="7"/>
    </row>
    <row r="826" spans="1:38" s="2" customFormat="1" ht="15.75" thickTop="1" x14ac:dyDescent="0.25">
      <c r="E826" s="1"/>
      <c r="F826" s="1"/>
      <c r="K826" s="7"/>
      <c r="U826" s="7"/>
    </row>
    <row r="829" spans="1:38" s="2" customFormat="1" ht="26.25" x14ac:dyDescent="0.4">
      <c r="A829" s="12"/>
      <c r="B829" s="13" t="s">
        <v>74</v>
      </c>
      <c r="C829" s="14"/>
      <c r="D829" s="14"/>
      <c r="E829" s="15"/>
      <c r="F829" s="16"/>
      <c r="G829" s="14"/>
      <c r="H829" s="17"/>
      <c r="I829" s="18"/>
      <c r="J829" s="17"/>
      <c r="K829" s="18"/>
      <c r="L829" s="17"/>
      <c r="M829" s="18"/>
      <c r="N829" s="17"/>
      <c r="O829" s="14"/>
      <c r="P829" s="17"/>
      <c r="Q829" s="14"/>
      <c r="R829" s="17"/>
      <c r="S829" s="18"/>
      <c r="T829" s="17"/>
      <c r="U829" s="14"/>
      <c r="V829" s="17"/>
      <c r="W829" s="17"/>
      <c r="X829" s="18"/>
      <c r="Y829" s="17"/>
      <c r="Z829" s="17"/>
      <c r="AA829" s="18"/>
      <c r="AB829" s="14"/>
      <c r="AC829" s="14"/>
      <c r="AD829" s="14"/>
      <c r="AE829" s="14"/>
      <c r="AF829" s="14"/>
      <c r="AG829" s="18"/>
      <c r="AH829" s="14"/>
      <c r="AI829" s="14"/>
      <c r="AJ829" s="14"/>
      <c r="AK829" s="14"/>
      <c r="AL829" s="14"/>
    </row>
    <row r="830" spans="1:38" ht="15.75" thickBot="1" x14ac:dyDescent="0.3"/>
    <row r="831" spans="1:38" s="2" customFormat="1" ht="52.5" customHeight="1" thickBot="1" x14ac:dyDescent="0.3">
      <c r="A831" s="125" t="s">
        <v>3</v>
      </c>
      <c r="B831" s="126"/>
      <c r="C831" s="129" t="s">
        <v>32</v>
      </c>
      <c r="D831" s="130"/>
      <c r="E831" s="131" t="s">
        <v>0</v>
      </c>
      <c r="F831" s="132"/>
      <c r="G831" s="133" t="s">
        <v>1</v>
      </c>
      <c r="H831" s="133"/>
      <c r="I831" s="133"/>
      <c r="J831" s="133"/>
      <c r="K831" s="133"/>
      <c r="L831" s="134"/>
      <c r="M831" s="135" t="s">
        <v>33</v>
      </c>
      <c r="N831" s="136"/>
      <c r="O831" s="136"/>
      <c r="P831" s="137"/>
      <c r="Q831" s="138" t="s">
        <v>34</v>
      </c>
      <c r="R831" s="139"/>
      <c r="S831" s="139"/>
      <c r="T831" s="139"/>
      <c r="U831" s="139"/>
      <c r="V831" s="140"/>
      <c r="W831" s="141" t="s">
        <v>35</v>
      </c>
      <c r="X831" s="142"/>
      <c r="Y831" s="143"/>
    </row>
    <row r="832" spans="1:38" s="2" customFormat="1" ht="52.5" customHeight="1" thickBot="1" x14ac:dyDescent="0.3">
      <c r="A832" s="127"/>
      <c r="B832" s="128"/>
      <c r="C832" s="144" t="s">
        <v>36</v>
      </c>
      <c r="D832" s="146" t="s">
        <v>37</v>
      </c>
      <c r="E832" s="148" t="s">
        <v>4</v>
      </c>
      <c r="F832" s="148" t="s">
        <v>5</v>
      </c>
      <c r="G832" s="150" t="s">
        <v>6</v>
      </c>
      <c r="H832" s="152" t="s">
        <v>7</v>
      </c>
      <c r="I832" s="152" t="s">
        <v>8</v>
      </c>
      <c r="J832" s="159" t="s">
        <v>9</v>
      </c>
      <c r="K832" s="161" t="s">
        <v>2</v>
      </c>
      <c r="L832" s="162"/>
      <c r="M832" s="163" t="s">
        <v>38</v>
      </c>
      <c r="N832" s="164"/>
      <c r="O832" s="163" t="s">
        <v>39</v>
      </c>
      <c r="P832" s="164"/>
      <c r="Q832" s="165" t="s">
        <v>40</v>
      </c>
      <c r="R832" s="166"/>
      <c r="S832" s="139" t="s">
        <v>41</v>
      </c>
      <c r="T832" s="140"/>
      <c r="U832" s="138" t="s">
        <v>2</v>
      </c>
      <c r="V832" s="140"/>
      <c r="W832" s="154" t="s">
        <v>42</v>
      </c>
      <c r="X832" s="156" t="s">
        <v>43</v>
      </c>
      <c r="Y832" s="143" t="s">
        <v>44</v>
      </c>
    </row>
    <row r="833" spans="1:26" s="2" customFormat="1" ht="139.5" customHeight="1" thickBot="1" x14ac:dyDescent="0.3">
      <c r="A833" s="127"/>
      <c r="B833" s="128"/>
      <c r="C833" s="145"/>
      <c r="D833" s="147"/>
      <c r="E833" s="149"/>
      <c r="F833" s="149"/>
      <c r="G833" s="151"/>
      <c r="H833" s="153"/>
      <c r="I833" s="153"/>
      <c r="J833" s="160"/>
      <c r="K833" s="19" t="s">
        <v>10</v>
      </c>
      <c r="L833" s="20" t="s">
        <v>11</v>
      </c>
      <c r="M833" s="21" t="s">
        <v>12</v>
      </c>
      <c r="N833" s="22" t="s">
        <v>13</v>
      </c>
      <c r="O833" s="21" t="s">
        <v>14</v>
      </c>
      <c r="P833" s="22" t="s">
        <v>15</v>
      </c>
      <c r="Q833" s="23" t="s">
        <v>6</v>
      </c>
      <c r="R833" s="24" t="s">
        <v>7</v>
      </c>
      <c r="S833" s="25" t="s">
        <v>16</v>
      </c>
      <c r="T833" s="26" t="s">
        <v>17</v>
      </c>
      <c r="U833" s="27" t="s">
        <v>18</v>
      </c>
      <c r="V833" s="28" t="s">
        <v>19</v>
      </c>
      <c r="W833" s="155"/>
      <c r="X833" s="157"/>
      <c r="Y833" s="158"/>
    </row>
    <row r="834" spans="1:26" s="2" customFormat="1" ht="38.25" customHeight="1" thickBot="1" x14ac:dyDescent="0.3">
      <c r="A834" s="108">
        <v>1</v>
      </c>
      <c r="B834" s="109"/>
      <c r="C834" s="29">
        <v>2</v>
      </c>
      <c r="D834" s="30">
        <v>3</v>
      </c>
      <c r="E834" s="31">
        <v>4</v>
      </c>
      <c r="F834" s="32">
        <v>5</v>
      </c>
      <c r="G834" s="33">
        <v>6</v>
      </c>
      <c r="H834" s="34">
        <v>7</v>
      </c>
      <c r="I834" s="34">
        <v>8</v>
      </c>
      <c r="J834" s="34">
        <v>9</v>
      </c>
      <c r="K834" s="34">
        <v>10</v>
      </c>
      <c r="L834" s="34">
        <v>11</v>
      </c>
      <c r="M834" s="35">
        <v>12</v>
      </c>
      <c r="N834" s="35">
        <v>13</v>
      </c>
      <c r="O834" s="35">
        <v>14</v>
      </c>
      <c r="P834" s="35">
        <v>15</v>
      </c>
      <c r="Q834" s="36">
        <v>16</v>
      </c>
      <c r="R834" s="36">
        <v>17</v>
      </c>
      <c r="S834" s="36">
        <v>18</v>
      </c>
      <c r="T834" s="36">
        <v>19</v>
      </c>
      <c r="U834" s="36">
        <v>20</v>
      </c>
      <c r="V834" s="36">
        <v>21</v>
      </c>
      <c r="W834" s="37">
        <v>22</v>
      </c>
      <c r="X834" s="37">
        <v>23</v>
      </c>
      <c r="Y834" s="38">
        <v>24</v>
      </c>
    </row>
    <row r="835" spans="1:26" s="2" customFormat="1" ht="108.75" customHeight="1" x14ac:dyDescent="0.25">
      <c r="A835" s="39">
        <v>1</v>
      </c>
      <c r="B835" s="40" t="s">
        <v>45</v>
      </c>
      <c r="C835" s="110">
        <f>L848</f>
        <v>459936</v>
      </c>
      <c r="D835" s="112">
        <f>C835-V848</f>
        <v>302156</v>
      </c>
      <c r="E835" s="41"/>
      <c r="F835" s="42"/>
      <c r="G835" s="43"/>
      <c r="H835" s="44"/>
      <c r="I835" s="43"/>
      <c r="J835" s="45"/>
      <c r="K835" s="46">
        <f>G835+I835</f>
        <v>0</v>
      </c>
      <c r="L835" s="47">
        <f>H835+J835</f>
        <v>0</v>
      </c>
      <c r="M835" s="48"/>
      <c r="N835" s="49"/>
      <c r="O835" s="48"/>
      <c r="P835" s="49"/>
      <c r="Q835" s="50"/>
      <c r="R835" s="51"/>
      <c r="S835" s="50"/>
      <c r="T835" s="51"/>
      <c r="U835" s="46">
        <f>Q835+S835</f>
        <v>0</v>
      </c>
      <c r="V835" s="52">
        <f>R835+T835</f>
        <v>0</v>
      </c>
      <c r="W835" s="53">
        <f>IFERROR(R835/H835,0)</f>
        <v>0</v>
      </c>
      <c r="X835" s="54">
        <f>IFERROR((T835+P835)/J835,0)</f>
        <v>0</v>
      </c>
      <c r="Y835" s="55">
        <f>IFERROR((V835+P835)/L835,0)</f>
        <v>0</v>
      </c>
      <c r="Z835" s="56"/>
    </row>
    <row r="836" spans="1:26" s="2" customFormat="1" ht="87" customHeight="1" x14ac:dyDescent="0.25">
      <c r="A836" s="57">
        <v>2</v>
      </c>
      <c r="B836" s="58" t="s">
        <v>20</v>
      </c>
      <c r="C836" s="110"/>
      <c r="D836" s="112"/>
      <c r="E836" s="59">
        <v>0</v>
      </c>
      <c r="F836" s="60">
        <v>0</v>
      </c>
      <c r="G836" s="61">
        <v>0</v>
      </c>
      <c r="H836" s="62">
        <v>0</v>
      </c>
      <c r="I836" s="61">
        <v>6</v>
      </c>
      <c r="J836" s="63">
        <v>119700</v>
      </c>
      <c r="K836" s="46">
        <f t="shared" ref="K836:L847" si="150">G836+I836</f>
        <v>6</v>
      </c>
      <c r="L836" s="47">
        <f t="shared" si="150"/>
        <v>119700</v>
      </c>
      <c r="M836" s="64">
        <v>0</v>
      </c>
      <c r="N836" s="65">
        <v>0</v>
      </c>
      <c r="O836" s="64">
        <v>2</v>
      </c>
      <c r="P836" s="65">
        <v>50000</v>
      </c>
      <c r="Q836" s="66">
        <v>0</v>
      </c>
      <c r="R836" s="67">
        <v>0</v>
      </c>
      <c r="S836" s="66">
        <v>4</v>
      </c>
      <c r="T836" s="67">
        <v>69700</v>
      </c>
      <c r="U836" s="46">
        <f t="shared" ref="U836:V847" si="151">Q836+S836</f>
        <v>4</v>
      </c>
      <c r="V836" s="52">
        <f>R836+T836</f>
        <v>69700</v>
      </c>
      <c r="W836" s="53">
        <f t="shared" ref="W836:W847" si="152">IFERROR(R836/H836,0)</f>
        <v>0</v>
      </c>
      <c r="X836" s="54">
        <f t="shared" ref="X836:X848" si="153">IFERROR((T836+P836)/J836,0)</f>
        <v>1</v>
      </c>
      <c r="Y836" s="55">
        <f t="shared" ref="Y836:Y848" si="154">IFERROR((V836+P836)/L836,0)</f>
        <v>1</v>
      </c>
      <c r="Z836" s="56"/>
    </row>
    <row r="837" spans="1:26" s="2" customFormat="1" ht="85.5" customHeight="1" x14ac:dyDescent="0.25">
      <c r="A837" s="57">
        <v>3</v>
      </c>
      <c r="B837" s="58" t="s">
        <v>28</v>
      </c>
      <c r="C837" s="110"/>
      <c r="D837" s="112"/>
      <c r="E837" s="59"/>
      <c r="F837" s="60"/>
      <c r="G837" s="61"/>
      <c r="H837" s="62"/>
      <c r="I837" s="61"/>
      <c r="J837" s="63"/>
      <c r="K837" s="46">
        <f t="shared" si="150"/>
        <v>0</v>
      </c>
      <c r="L837" s="47">
        <f t="shared" si="150"/>
        <v>0</v>
      </c>
      <c r="M837" s="64"/>
      <c r="N837" s="65"/>
      <c r="O837" s="64"/>
      <c r="P837" s="65"/>
      <c r="Q837" s="66"/>
      <c r="R837" s="67"/>
      <c r="S837" s="66"/>
      <c r="T837" s="67"/>
      <c r="U837" s="46">
        <f t="shared" si="151"/>
        <v>0</v>
      </c>
      <c r="V837" s="52">
        <f t="shared" si="151"/>
        <v>0</v>
      </c>
      <c r="W837" s="53">
        <f t="shared" si="152"/>
        <v>0</v>
      </c>
      <c r="X837" s="54">
        <f t="shared" si="153"/>
        <v>0</v>
      </c>
      <c r="Y837" s="55">
        <f t="shared" si="154"/>
        <v>0</v>
      </c>
      <c r="Z837" s="56"/>
    </row>
    <row r="838" spans="1:26" s="2" customFormat="1" ht="137.25" customHeight="1" x14ac:dyDescent="0.25">
      <c r="A838" s="57">
        <v>4</v>
      </c>
      <c r="B838" s="58" t="s">
        <v>22</v>
      </c>
      <c r="C838" s="110"/>
      <c r="D838" s="112"/>
      <c r="E838" s="59"/>
      <c r="F838" s="60"/>
      <c r="G838" s="61"/>
      <c r="H838" s="62"/>
      <c r="I838" s="61"/>
      <c r="J838" s="63"/>
      <c r="K838" s="46">
        <f t="shared" si="150"/>
        <v>0</v>
      </c>
      <c r="L838" s="47">
        <f t="shared" si="150"/>
        <v>0</v>
      </c>
      <c r="M838" s="64"/>
      <c r="N838" s="65"/>
      <c r="O838" s="64"/>
      <c r="P838" s="65"/>
      <c r="Q838" s="66"/>
      <c r="R838" s="67"/>
      <c r="S838" s="66"/>
      <c r="T838" s="67"/>
      <c r="U838" s="46">
        <f t="shared" si="151"/>
        <v>0</v>
      </c>
      <c r="V838" s="52">
        <f t="shared" si="151"/>
        <v>0</v>
      </c>
      <c r="W838" s="53">
        <f t="shared" si="152"/>
        <v>0</v>
      </c>
      <c r="X838" s="54">
        <f t="shared" si="153"/>
        <v>0</v>
      </c>
      <c r="Y838" s="55">
        <f t="shared" si="154"/>
        <v>0</v>
      </c>
      <c r="Z838" s="56"/>
    </row>
    <row r="839" spans="1:26" s="2" customFormat="1" ht="171.75" customHeight="1" x14ac:dyDescent="0.25">
      <c r="A839" s="57">
        <v>5</v>
      </c>
      <c r="B839" s="58" t="s">
        <v>21</v>
      </c>
      <c r="C839" s="110"/>
      <c r="D839" s="112"/>
      <c r="E839" s="59">
        <v>7</v>
      </c>
      <c r="F839" s="60">
        <v>327738.75</v>
      </c>
      <c r="G839" s="61">
        <v>2</v>
      </c>
      <c r="H839" s="62">
        <v>120089.5</v>
      </c>
      <c r="I839" s="61">
        <v>9</v>
      </c>
      <c r="J839" s="63">
        <v>220146.5</v>
      </c>
      <c r="K839" s="46">
        <f t="shared" si="150"/>
        <v>11</v>
      </c>
      <c r="L839" s="47">
        <f t="shared" si="150"/>
        <v>340236</v>
      </c>
      <c r="M839" s="64">
        <v>0</v>
      </c>
      <c r="N839" s="65">
        <v>0</v>
      </c>
      <c r="O839" s="64">
        <v>7</v>
      </c>
      <c r="P839" s="65">
        <v>150000</v>
      </c>
      <c r="Q839" s="66">
        <v>1</v>
      </c>
      <c r="R839" s="67">
        <v>19780</v>
      </c>
      <c r="S839" s="66">
        <v>2</v>
      </c>
      <c r="T839" s="67">
        <v>68300</v>
      </c>
      <c r="U839" s="46">
        <f t="shared" si="151"/>
        <v>3</v>
      </c>
      <c r="V839" s="52">
        <f t="shared" si="151"/>
        <v>88080</v>
      </c>
      <c r="W839" s="53">
        <f t="shared" si="152"/>
        <v>0.16471048676195671</v>
      </c>
      <c r="X839" s="54">
        <f t="shared" si="153"/>
        <v>0.99161240355853941</v>
      </c>
      <c r="Y839" s="55">
        <f t="shared" si="154"/>
        <v>0.69974958558177269</v>
      </c>
      <c r="Z839" s="56"/>
    </row>
    <row r="840" spans="1:26" s="2" customFormat="1" ht="116.25" customHeight="1" x14ac:dyDescent="0.25">
      <c r="A840" s="57">
        <v>6</v>
      </c>
      <c r="B840" s="58" t="s">
        <v>23</v>
      </c>
      <c r="C840" s="110"/>
      <c r="D840" s="112"/>
      <c r="E840" s="59"/>
      <c r="F840" s="60"/>
      <c r="G840" s="61"/>
      <c r="H840" s="62"/>
      <c r="I840" s="61"/>
      <c r="J840" s="63"/>
      <c r="K840" s="46">
        <f t="shared" si="150"/>
        <v>0</v>
      </c>
      <c r="L840" s="47">
        <f t="shared" si="150"/>
        <v>0</v>
      </c>
      <c r="M840" s="64"/>
      <c r="N840" s="65"/>
      <c r="O840" s="64"/>
      <c r="P840" s="65"/>
      <c r="Q840" s="66"/>
      <c r="R840" s="67"/>
      <c r="S840" s="66"/>
      <c r="T840" s="67"/>
      <c r="U840" s="46">
        <f t="shared" si="151"/>
        <v>0</v>
      </c>
      <c r="V840" s="52">
        <f t="shared" si="151"/>
        <v>0</v>
      </c>
      <c r="W840" s="53">
        <f t="shared" si="152"/>
        <v>0</v>
      </c>
      <c r="X840" s="54">
        <f t="shared" si="153"/>
        <v>0</v>
      </c>
      <c r="Y840" s="55">
        <f t="shared" si="154"/>
        <v>0</v>
      </c>
      <c r="Z840" s="56"/>
    </row>
    <row r="841" spans="1:26" s="2" customFormat="1" ht="65.25" customHeight="1" x14ac:dyDescent="0.25">
      <c r="A841" s="57">
        <v>7</v>
      </c>
      <c r="B841" s="58" t="s">
        <v>30</v>
      </c>
      <c r="C841" s="110"/>
      <c r="D841" s="112"/>
      <c r="E841" s="59"/>
      <c r="F841" s="60"/>
      <c r="G841" s="61"/>
      <c r="H841" s="62"/>
      <c r="I841" s="61"/>
      <c r="J841" s="63"/>
      <c r="K841" s="46">
        <f t="shared" si="150"/>
        <v>0</v>
      </c>
      <c r="L841" s="47">
        <f t="shared" si="150"/>
        <v>0</v>
      </c>
      <c r="M841" s="64"/>
      <c r="N841" s="65"/>
      <c r="O841" s="64"/>
      <c r="P841" s="65"/>
      <c r="Q841" s="66"/>
      <c r="R841" s="67"/>
      <c r="S841" s="66"/>
      <c r="T841" s="67"/>
      <c r="U841" s="46">
        <f t="shared" si="151"/>
        <v>0</v>
      </c>
      <c r="V841" s="52">
        <f t="shared" si="151"/>
        <v>0</v>
      </c>
      <c r="W841" s="53">
        <f t="shared" si="152"/>
        <v>0</v>
      </c>
      <c r="X841" s="54">
        <f t="shared" si="153"/>
        <v>0</v>
      </c>
      <c r="Y841" s="55">
        <f t="shared" si="154"/>
        <v>0</v>
      </c>
      <c r="Z841" s="56"/>
    </row>
    <row r="842" spans="1:26" s="2" customFormat="1" ht="59.25" customHeight="1" x14ac:dyDescent="0.25">
      <c r="A842" s="57">
        <v>8</v>
      </c>
      <c r="B842" s="58" t="s">
        <v>46</v>
      </c>
      <c r="C842" s="110"/>
      <c r="D842" s="112"/>
      <c r="E842" s="59"/>
      <c r="F842" s="60"/>
      <c r="G842" s="61"/>
      <c r="H842" s="62"/>
      <c r="I842" s="61"/>
      <c r="J842" s="63"/>
      <c r="K842" s="46">
        <f t="shared" si="150"/>
        <v>0</v>
      </c>
      <c r="L842" s="47">
        <f t="shared" si="150"/>
        <v>0</v>
      </c>
      <c r="M842" s="64"/>
      <c r="N842" s="65"/>
      <c r="O842" s="64"/>
      <c r="P842" s="65"/>
      <c r="Q842" s="66"/>
      <c r="R842" s="67"/>
      <c r="S842" s="66"/>
      <c r="T842" s="67"/>
      <c r="U842" s="46">
        <f t="shared" si="151"/>
        <v>0</v>
      </c>
      <c r="V842" s="52">
        <f t="shared" si="151"/>
        <v>0</v>
      </c>
      <c r="W842" s="53">
        <f t="shared" si="152"/>
        <v>0</v>
      </c>
      <c r="X842" s="54">
        <f t="shared" si="153"/>
        <v>0</v>
      </c>
      <c r="Y842" s="55">
        <f t="shared" si="154"/>
        <v>0</v>
      </c>
      <c r="Z842" s="56"/>
    </row>
    <row r="843" spans="1:26" s="2" customFormat="1" ht="71.25" customHeight="1" x14ac:dyDescent="0.25">
      <c r="A843" s="57">
        <v>9</v>
      </c>
      <c r="B843" s="58" t="s">
        <v>24</v>
      </c>
      <c r="C843" s="110"/>
      <c r="D843" s="112"/>
      <c r="E843" s="59"/>
      <c r="F843" s="60"/>
      <c r="G843" s="61"/>
      <c r="H843" s="62"/>
      <c r="I843" s="61"/>
      <c r="J843" s="63"/>
      <c r="K843" s="46">
        <f t="shared" si="150"/>
        <v>0</v>
      </c>
      <c r="L843" s="47">
        <f t="shared" si="150"/>
        <v>0</v>
      </c>
      <c r="M843" s="64"/>
      <c r="N843" s="65"/>
      <c r="O843" s="64"/>
      <c r="P843" s="65"/>
      <c r="Q843" s="66"/>
      <c r="R843" s="67"/>
      <c r="S843" s="66"/>
      <c r="T843" s="67"/>
      <c r="U843" s="46">
        <f t="shared" si="151"/>
        <v>0</v>
      </c>
      <c r="V843" s="52">
        <f t="shared" si="151"/>
        <v>0</v>
      </c>
      <c r="W843" s="53">
        <f t="shared" si="152"/>
        <v>0</v>
      </c>
      <c r="X843" s="54">
        <f t="shared" si="153"/>
        <v>0</v>
      </c>
      <c r="Y843" s="55">
        <f t="shared" si="154"/>
        <v>0</v>
      </c>
      <c r="Z843" s="56"/>
    </row>
    <row r="844" spans="1:26" s="2" customFormat="1" ht="92.25" customHeight="1" x14ac:dyDescent="0.25">
      <c r="A844" s="57">
        <v>10</v>
      </c>
      <c r="B844" s="58" t="s">
        <v>25</v>
      </c>
      <c r="C844" s="110"/>
      <c r="D844" s="112"/>
      <c r="E844" s="59"/>
      <c r="F844" s="60"/>
      <c r="G844" s="61"/>
      <c r="H844" s="62"/>
      <c r="I844" s="61"/>
      <c r="J844" s="63"/>
      <c r="K844" s="46">
        <f t="shared" si="150"/>
        <v>0</v>
      </c>
      <c r="L844" s="47">
        <f t="shared" si="150"/>
        <v>0</v>
      </c>
      <c r="M844" s="64"/>
      <c r="N844" s="65"/>
      <c r="O844" s="64"/>
      <c r="P844" s="65"/>
      <c r="Q844" s="66"/>
      <c r="R844" s="67"/>
      <c r="S844" s="66"/>
      <c r="T844" s="67"/>
      <c r="U844" s="46">
        <f t="shared" si="151"/>
        <v>0</v>
      </c>
      <c r="V844" s="52">
        <f t="shared" si="151"/>
        <v>0</v>
      </c>
      <c r="W844" s="53">
        <f t="shared" si="152"/>
        <v>0</v>
      </c>
      <c r="X844" s="54">
        <f t="shared" si="153"/>
        <v>0</v>
      </c>
      <c r="Y844" s="55">
        <f t="shared" si="154"/>
        <v>0</v>
      </c>
      <c r="Z844" s="56"/>
    </row>
    <row r="845" spans="1:26" s="2" customFormat="1" ht="153.75" customHeight="1" x14ac:dyDescent="0.25">
      <c r="A845" s="57">
        <v>11</v>
      </c>
      <c r="B845" s="58" t="s">
        <v>26</v>
      </c>
      <c r="C845" s="110"/>
      <c r="D845" s="112"/>
      <c r="E845" s="59"/>
      <c r="F845" s="60"/>
      <c r="G845" s="61"/>
      <c r="H845" s="62"/>
      <c r="I845" s="61"/>
      <c r="J845" s="63"/>
      <c r="K845" s="46">
        <f t="shared" si="150"/>
        <v>0</v>
      </c>
      <c r="L845" s="47">
        <f t="shared" si="150"/>
        <v>0</v>
      </c>
      <c r="M845" s="64"/>
      <c r="N845" s="65"/>
      <c r="O845" s="64"/>
      <c r="P845" s="65"/>
      <c r="Q845" s="66"/>
      <c r="R845" s="67"/>
      <c r="S845" s="66"/>
      <c r="T845" s="67"/>
      <c r="U845" s="46">
        <f t="shared" si="151"/>
        <v>0</v>
      </c>
      <c r="V845" s="52">
        <f t="shared" si="151"/>
        <v>0</v>
      </c>
      <c r="W845" s="53">
        <f t="shared" si="152"/>
        <v>0</v>
      </c>
      <c r="X845" s="54">
        <f t="shared" si="153"/>
        <v>0</v>
      </c>
      <c r="Y845" s="55">
        <f t="shared" si="154"/>
        <v>0</v>
      </c>
      <c r="Z845" s="56"/>
    </row>
    <row r="846" spans="1:26" s="2" customFormat="1" ht="87" customHeight="1" x14ac:dyDescent="0.25">
      <c r="A846" s="57">
        <v>12</v>
      </c>
      <c r="B846" s="58" t="s">
        <v>29</v>
      </c>
      <c r="C846" s="110"/>
      <c r="D846" s="112"/>
      <c r="E846" s="59"/>
      <c r="F846" s="60"/>
      <c r="G846" s="61"/>
      <c r="H846" s="62"/>
      <c r="I846" s="61"/>
      <c r="J846" s="63"/>
      <c r="K846" s="46">
        <f t="shared" si="150"/>
        <v>0</v>
      </c>
      <c r="L846" s="47">
        <f t="shared" si="150"/>
        <v>0</v>
      </c>
      <c r="M846" s="64"/>
      <c r="N846" s="65"/>
      <c r="O846" s="64"/>
      <c r="P846" s="65"/>
      <c r="Q846" s="66"/>
      <c r="R846" s="67"/>
      <c r="S846" s="66"/>
      <c r="T846" s="67"/>
      <c r="U846" s="46">
        <f t="shared" si="151"/>
        <v>0</v>
      </c>
      <c r="V846" s="52">
        <f t="shared" si="151"/>
        <v>0</v>
      </c>
      <c r="W846" s="53">
        <f t="shared" si="152"/>
        <v>0</v>
      </c>
      <c r="X846" s="54">
        <f t="shared" si="153"/>
        <v>0</v>
      </c>
      <c r="Y846" s="55">
        <f t="shared" si="154"/>
        <v>0</v>
      </c>
      <c r="Z846" s="56"/>
    </row>
    <row r="847" spans="1:26" s="2" customFormat="1" ht="62.25" customHeight="1" thickBot="1" x14ac:dyDescent="0.3">
      <c r="A847" s="68">
        <v>13</v>
      </c>
      <c r="B847" s="69" t="s">
        <v>27</v>
      </c>
      <c r="C847" s="111"/>
      <c r="D847" s="113"/>
      <c r="E847" s="70"/>
      <c r="F847" s="71"/>
      <c r="G847" s="72"/>
      <c r="H847" s="73"/>
      <c r="I847" s="72"/>
      <c r="J847" s="74"/>
      <c r="K847" s="75">
        <f t="shared" si="150"/>
        <v>0</v>
      </c>
      <c r="L847" s="76">
        <f t="shared" si="150"/>
        <v>0</v>
      </c>
      <c r="M847" s="77"/>
      <c r="N847" s="78"/>
      <c r="O847" s="77"/>
      <c r="P847" s="78"/>
      <c r="Q847" s="79"/>
      <c r="R847" s="80"/>
      <c r="S847" s="79"/>
      <c r="T847" s="80"/>
      <c r="U847" s="46">
        <f t="shared" si="151"/>
        <v>0</v>
      </c>
      <c r="V847" s="52">
        <f t="shared" si="151"/>
        <v>0</v>
      </c>
      <c r="W847" s="53">
        <f t="shared" si="152"/>
        <v>0</v>
      </c>
      <c r="X847" s="54">
        <f t="shared" si="153"/>
        <v>0</v>
      </c>
      <c r="Y847" s="55">
        <f t="shared" si="154"/>
        <v>0</v>
      </c>
      <c r="Z847" s="56"/>
    </row>
    <row r="848" spans="1:26" s="2" customFormat="1" ht="29.25" customHeight="1" thickBot="1" x14ac:dyDescent="0.3">
      <c r="A848" s="114" t="s">
        <v>47</v>
      </c>
      <c r="B848" s="115"/>
      <c r="C848" s="81">
        <f>C835</f>
        <v>459936</v>
      </c>
      <c r="D848" s="81">
        <f>D835</f>
        <v>302156</v>
      </c>
      <c r="E848" s="82">
        <f>SUM(E835:E847)</f>
        <v>7</v>
      </c>
      <c r="F848" s="83">
        <f>SUM(F835:F847)</f>
        <v>327738.75</v>
      </c>
      <c r="G848" s="82">
        <f>SUM(G835:G847)</f>
        <v>2</v>
      </c>
      <c r="H848" s="83">
        <f>SUM(H835:H847)</f>
        <v>120089.5</v>
      </c>
      <c r="I848" s="82">
        <f t="shared" ref="I848:V848" si="155">SUM(I835:I847)</f>
        <v>15</v>
      </c>
      <c r="J848" s="83">
        <f t="shared" si="155"/>
        <v>339846.5</v>
      </c>
      <c r="K848" s="82">
        <f t="shared" si="155"/>
        <v>17</v>
      </c>
      <c r="L848" s="83">
        <f t="shared" si="155"/>
        <v>459936</v>
      </c>
      <c r="M848" s="82">
        <f t="shared" si="155"/>
        <v>0</v>
      </c>
      <c r="N848" s="84">
        <f t="shared" si="155"/>
        <v>0</v>
      </c>
      <c r="O848" s="85">
        <f t="shared" si="155"/>
        <v>9</v>
      </c>
      <c r="P848" s="86">
        <f t="shared" si="155"/>
        <v>200000</v>
      </c>
      <c r="Q848" s="85">
        <f t="shared" si="155"/>
        <v>1</v>
      </c>
      <c r="R848" s="87">
        <f t="shared" si="155"/>
        <v>19780</v>
      </c>
      <c r="S848" s="85">
        <f t="shared" si="155"/>
        <v>6</v>
      </c>
      <c r="T848" s="87">
        <f t="shared" si="155"/>
        <v>138000</v>
      </c>
      <c r="U848" s="85">
        <f t="shared" si="155"/>
        <v>7</v>
      </c>
      <c r="V848" s="87">
        <f t="shared" si="155"/>
        <v>157780</v>
      </c>
      <c r="W848" s="88">
        <f>IFERROR(R848/H848,0)</f>
        <v>0.16471048676195671</v>
      </c>
      <c r="X848" s="89">
        <f t="shared" si="153"/>
        <v>0.994566664655955</v>
      </c>
      <c r="Y848" s="89">
        <f t="shared" si="154"/>
        <v>0.77789083698601547</v>
      </c>
    </row>
    <row r="849" spans="1:38" s="2" customFormat="1" ht="29.25" customHeight="1" thickBot="1" x14ac:dyDescent="0.45">
      <c r="A849" s="90"/>
      <c r="B849" s="90"/>
      <c r="C849" s="91"/>
      <c r="D849" s="91"/>
      <c r="E849" s="92"/>
      <c r="F849" s="91"/>
      <c r="G849" s="92"/>
      <c r="H849" s="93"/>
      <c r="I849" s="94"/>
      <c r="J849" s="93"/>
      <c r="K849" s="95"/>
      <c r="L849" s="93"/>
      <c r="M849" s="94"/>
      <c r="N849" s="93"/>
      <c r="O849" s="94"/>
      <c r="P849" s="93"/>
      <c r="Q849" s="94"/>
      <c r="R849" s="93"/>
      <c r="S849" s="94"/>
      <c r="T849" s="96" t="s">
        <v>48</v>
      </c>
      <c r="U849" s="97">
        <v>4.25</v>
      </c>
      <c r="V849" s="98">
        <f>V848/U849</f>
        <v>37124.705882352944</v>
      </c>
      <c r="W849" s="99"/>
      <c r="X849" s="99"/>
      <c r="Y849" s="100"/>
    </row>
    <row r="850" spans="1:38" s="2" customFormat="1" ht="15.75" thickTop="1" x14ac:dyDescent="0.25">
      <c r="A850" s="116" t="s">
        <v>49</v>
      </c>
      <c r="B850" s="117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8"/>
      <c r="P850" s="106"/>
      <c r="U850" s="7"/>
    </row>
    <row r="851" spans="1:38" s="2" customFormat="1" ht="18.75" x14ac:dyDescent="0.3">
      <c r="A851" s="119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1"/>
      <c r="P851" s="106"/>
      <c r="T851" s="101"/>
      <c r="U851" s="7"/>
    </row>
    <row r="852" spans="1:38" s="2" customFormat="1" ht="15.75" x14ac:dyDescent="0.25">
      <c r="A852" s="119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1"/>
      <c r="P852" s="106"/>
      <c r="S852" s="102"/>
      <c r="T852" s="103"/>
      <c r="U852" s="7"/>
    </row>
    <row r="853" spans="1:38" s="2" customFormat="1" ht="15.75" x14ac:dyDescent="0.25">
      <c r="A853" s="119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1"/>
      <c r="P853" s="106"/>
      <c r="S853" s="102"/>
      <c r="T853" s="104"/>
      <c r="U853" s="7"/>
    </row>
    <row r="854" spans="1:38" s="2" customFormat="1" ht="15.75" x14ac:dyDescent="0.25">
      <c r="A854" s="119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1"/>
      <c r="P854" s="106"/>
      <c r="S854" s="102"/>
      <c r="T854" s="104"/>
      <c r="U854" s="7"/>
    </row>
    <row r="855" spans="1:38" s="2" customFormat="1" ht="15.75" x14ac:dyDescent="0.25">
      <c r="A855" s="119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1"/>
      <c r="P855" s="106"/>
      <c r="S855" s="102"/>
      <c r="T855" s="104"/>
      <c r="U855" s="7"/>
    </row>
    <row r="856" spans="1:38" s="2" customFormat="1" ht="15.75" x14ac:dyDescent="0.25">
      <c r="A856" s="119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1"/>
      <c r="P856" s="106"/>
      <c r="S856" s="102"/>
      <c r="T856" s="105"/>
      <c r="U856" s="7"/>
    </row>
    <row r="857" spans="1:38" s="2" customFormat="1" x14ac:dyDescent="0.25">
      <c r="A857" s="119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1"/>
      <c r="P857" s="106"/>
      <c r="U857" s="7"/>
    </row>
    <row r="858" spans="1:38" s="2" customFormat="1" ht="15.75" thickBot="1" x14ac:dyDescent="0.3">
      <c r="A858" s="122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4"/>
      <c r="P858" s="106"/>
      <c r="U858" s="7"/>
    </row>
    <row r="859" spans="1:38" s="2" customFormat="1" ht="15.75" thickTop="1" x14ac:dyDescent="0.25">
      <c r="E859" s="1"/>
      <c r="F859" s="1"/>
      <c r="K859" s="7"/>
      <c r="U859" s="7"/>
    </row>
    <row r="862" spans="1:38" s="2" customFormat="1" ht="26.25" x14ac:dyDescent="0.4">
      <c r="A862" s="12"/>
      <c r="B862" s="13" t="s">
        <v>75</v>
      </c>
      <c r="C862" s="14"/>
      <c r="D862" s="14"/>
      <c r="E862" s="15"/>
      <c r="F862" s="16"/>
      <c r="G862" s="14"/>
      <c r="H862" s="17"/>
      <c r="I862" s="18"/>
      <c r="J862" s="17"/>
      <c r="K862" s="18"/>
      <c r="L862" s="17"/>
      <c r="M862" s="18"/>
      <c r="N862" s="17"/>
      <c r="O862" s="14"/>
      <c r="P862" s="17"/>
      <c r="Q862" s="14"/>
      <c r="R862" s="17"/>
      <c r="S862" s="18"/>
      <c r="T862" s="17"/>
      <c r="U862" s="14"/>
      <c r="V862" s="17"/>
      <c r="W862" s="17"/>
      <c r="X862" s="18"/>
      <c r="Y862" s="17"/>
      <c r="Z862" s="17"/>
      <c r="AA862" s="18"/>
      <c r="AB862" s="14"/>
      <c r="AC862" s="14"/>
      <c r="AD862" s="14"/>
      <c r="AE862" s="14"/>
      <c r="AF862" s="14"/>
      <c r="AG862" s="18"/>
      <c r="AH862" s="14"/>
      <c r="AI862" s="14"/>
      <c r="AJ862" s="14"/>
      <c r="AK862" s="14"/>
      <c r="AL862" s="14"/>
    </row>
    <row r="863" spans="1:38" ht="15.75" thickBot="1" x14ac:dyDescent="0.3"/>
    <row r="864" spans="1:38" s="2" customFormat="1" ht="52.5" customHeight="1" thickBot="1" x14ac:dyDescent="0.3">
      <c r="A864" s="125" t="s">
        <v>3</v>
      </c>
      <c r="B864" s="126"/>
      <c r="C864" s="129" t="s">
        <v>32</v>
      </c>
      <c r="D864" s="130"/>
      <c r="E864" s="131" t="s">
        <v>0</v>
      </c>
      <c r="F864" s="132"/>
      <c r="G864" s="133" t="s">
        <v>1</v>
      </c>
      <c r="H864" s="133"/>
      <c r="I864" s="133"/>
      <c r="J864" s="133"/>
      <c r="K864" s="133"/>
      <c r="L864" s="134"/>
      <c r="M864" s="135" t="s">
        <v>33</v>
      </c>
      <c r="N864" s="136"/>
      <c r="O864" s="136"/>
      <c r="P864" s="137"/>
      <c r="Q864" s="138" t="s">
        <v>34</v>
      </c>
      <c r="R864" s="139"/>
      <c r="S864" s="139"/>
      <c r="T864" s="139"/>
      <c r="U864" s="139"/>
      <c r="V864" s="140"/>
      <c r="W864" s="141" t="s">
        <v>35</v>
      </c>
      <c r="X864" s="142"/>
      <c r="Y864" s="143"/>
    </row>
    <row r="865" spans="1:26" s="2" customFormat="1" ht="52.5" customHeight="1" thickBot="1" x14ac:dyDescent="0.3">
      <c r="A865" s="127"/>
      <c r="B865" s="128"/>
      <c r="C865" s="144" t="s">
        <v>36</v>
      </c>
      <c r="D865" s="146" t="s">
        <v>37</v>
      </c>
      <c r="E865" s="148" t="s">
        <v>4</v>
      </c>
      <c r="F865" s="148" t="s">
        <v>5</v>
      </c>
      <c r="G865" s="150" t="s">
        <v>6</v>
      </c>
      <c r="H865" s="152" t="s">
        <v>7</v>
      </c>
      <c r="I865" s="152" t="s">
        <v>8</v>
      </c>
      <c r="J865" s="159" t="s">
        <v>9</v>
      </c>
      <c r="K865" s="161" t="s">
        <v>2</v>
      </c>
      <c r="L865" s="162"/>
      <c r="M865" s="163" t="s">
        <v>38</v>
      </c>
      <c r="N865" s="164"/>
      <c r="O865" s="163" t="s">
        <v>39</v>
      </c>
      <c r="P865" s="164"/>
      <c r="Q865" s="165" t="s">
        <v>40</v>
      </c>
      <c r="R865" s="166"/>
      <c r="S865" s="139" t="s">
        <v>41</v>
      </c>
      <c r="T865" s="140"/>
      <c r="U865" s="138" t="s">
        <v>2</v>
      </c>
      <c r="V865" s="140"/>
      <c r="W865" s="154" t="s">
        <v>42</v>
      </c>
      <c r="X865" s="156" t="s">
        <v>43</v>
      </c>
      <c r="Y865" s="143" t="s">
        <v>44</v>
      </c>
    </row>
    <row r="866" spans="1:26" s="2" customFormat="1" ht="139.5" customHeight="1" thickBot="1" x14ac:dyDescent="0.3">
      <c r="A866" s="127"/>
      <c r="B866" s="128"/>
      <c r="C866" s="145"/>
      <c r="D866" s="147"/>
      <c r="E866" s="149"/>
      <c r="F866" s="149"/>
      <c r="G866" s="151"/>
      <c r="H866" s="153"/>
      <c r="I866" s="153"/>
      <c r="J866" s="160"/>
      <c r="K866" s="19" t="s">
        <v>10</v>
      </c>
      <c r="L866" s="20" t="s">
        <v>11</v>
      </c>
      <c r="M866" s="21" t="s">
        <v>12</v>
      </c>
      <c r="N866" s="22" t="s">
        <v>13</v>
      </c>
      <c r="O866" s="21" t="s">
        <v>14</v>
      </c>
      <c r="P866" s="22" t="s">
        <v>15</v>
      </c>
      <c r="Q866" s="23" t="s">
        <v>6</v>
      </c>
      <c r="R866" s="24" t="s">
        <v>7</v>
      </c>
      <c r="S866" s="25" t="s">
        <v>16</v>
      </c>
      <c r="T866" s="26" t="s">
        <v>17</v>
      </c>
      <c r="U866" s="27" t="s">
        <v>18</v>
      </c>
      <c r="V866" s="28" t="s">
        <v>19</v>
      </c>
      <c r="W866" s="155"/>
      <c r="X866" s="157"/>
      <c r="Y866" s="158"/>
    </row>
    <row r="867" spans="1:26" s="2" customFormat="1" ht="38.25" customHeight="1" thickBot="1" x14ac:dyDescent="0.3">
      <c r="A867" s="108">
        <v>1</v>
      </c>
      <c r="B867" s="109"/>
      <c r="C867" s="29">
        <v>2</v>
      </c>
      <c r="D867" s="30">
        <v>3</v>
      </c>
      <c r="E867" s="31">
        <v>4</v>
      </c>
      <c r="F867" s="32">
        <v>5</v>
      </c>
      <c r="G867" s="33">
        <v>6</v>
      </c>
      <c r="H867" s="34">
        <v>7</v>
      </c>
      <c r="I867" s="34">
        <v>8</v>
      </c>
      <c r="J867" s="34">
        <v>9</v>
      </c>
      <c r="K867" s="34">
        <v>10</v>
      </c>
      <c r="L867" s="34">
        <v>11</v>
      </c>
      <c r="M867" s="35">
        <v>12</v>
      </c>
      <c r="N867" s="35">
        <v>13</v>
      </c>
      <c r="O867" s="35">
        <v>14</v>
      </c>
      <c r="P867" s="35">
        <v>15</v>
      </c>
      <c r="Q867" s="36">
        <v>16</v>
      </c>
      <c r="R867" s="36">
        <v>17</v>
      </c>
      <c r="S867" s="36">
        <v>18</v>
      </c>
      <c r="T867" s="36">
        <v>19</v>
      </c>
      <c r="U867" s="36">
        <v>20</v>
      </c>
      <c r="V867" s="36">
        <v>21</v>
      </c>
      <c r="W867" s="37">
        <v>22</v>
      </c>
      <c r="X867" s="37">
        <v>23</v>
      </c>
      <c r="Y867" s="38">
        <v>24</v>
      </c>
    </row>
    <row r="868" spans="1:26" s="2" customFormat="1" ht="108.75" customHeight="1" x14ac:dyDescent="0.25">
      <c r="A868" s="39">
        <v>1</v>
      </c>
      <c r="B868" s="40" t="s">
        <v>45</v>
      </c>
      <c r="C868" s="110">
        <f>L881</f>
        <v>364093.5</v>
      </c>
      <c r="D868" s="112">
        <f>C868-V881</f>
        <v>205778.1</v>
      </c>
      <c r="E868" s="41"/>
      <c r="F868" s="42"/>
      <c r="G868" s="43"/>
      <c r="H868" s="44"/>
      <c r="I868" s="43"/>
      <c r="J868" s="45"/>
      <c r="K868" s="46">
        <f>G868+I868</f>
        <v>0</v>
      </c>
      <c r="L868" s="47">
        <f>H868+J868</f>
        <v>0</v>
      </c>
      <c r="M868" s="48"/>
      <c r="N868" s="49"/>
      <c r="O868" s="48"/>
      <c r="P868" s="49"/>
      <c r="Q868" s="50"/>
      <c r="R868" s="51"/>
      <c r="S868" s="50"/>
      <c r="T868" s="51"/>
      <c r="U868" s="46">
        <f>Q868+S868</f>
        <v>0</v>
      </c>
      <c r="V868" s="52">
        <f>R868+T868</f>
        <v>0</v>
      </c>
      <c r="W868" s="53">
        <f>IFERROR(R868/H868,0)</f>
        <v>0</v>
      </c>
      <c r="X868" s="54">
        <f>IFERROR((T868+P868)/J868,0)</f>
        <v>0</v>
      </c>
      <c r="Y868" s="55">
        <f>IFERROR((V868+P868)/L868,0)</f>
        <v>0</v>
      </c>
      <c r="Z868" s="56"/>
    </row>
    <row r="869" spans="1:26" s="2" customFormat="1" ht="87" customHeight="1" x14ac:dyDescent="0.25">
      <c r="A869" s="57">
        <v>2</v>
      </c>
      <c r="B869" s="58" t="s">
        <v>20</v>
      </c>
      <c r="C869" s="110"/>
      <c r="D869" s="112"/>
      <c r="E869" s="59">
        <v>0</v>
      </c>
      <c r="F869" s="60">
        <v>0</v>
      </c>
      <c r="G869" s="61">
        <v>0</v>
      </c>
      <c r="H869" s="62">
        <v>0</v>
      </c>
      <c r="I869" s="61">
        <v>8</v>
      </c>
      <c r="J869" s="63">
        <v>172000</v>
      </c>
      <c r="K869" s="46">
        <f t="shared" ref="K869:L880" si="156">G869+I869</f>
        <v>8</v>
      </c>
      <c r="L869" s="47">
        <f t="shared" si="156"/>
        <v>172000</v>
      </c>
      <c r="M869" s="64">
        <v>0</v>
      </c>
      <c r="N869" s="65">
        <v>0</v>
      </c>
      <c r="O869" s="64">
        <v>5</v>
      </c>
      <c r="P869" s="65">
        <v>3361.23</v>
      </c>
      <c r="Q869" s="66">
        <v>0</v>
      </c>
      <c r="R869" s="67">
        <v>0</v>
      </c>
      <c r="S869" s="66">
        <v>3</v>
      </c>
      <c r="T869" s="67">
        <v>83864.899999999994</v>
      </c>
      <c r="U869" s="46">
        <f t="shared" ref="U869:V880" si="157">Q869+S869</f>
        <v>3</v>
      </c>
      <c r="V869" s="52">
        <f>R869+T869</f>
        <v>83864.899999999994</v>
      </c>
      <c r="W869" s="53">
        <f t="shared" ref="W869:W880" si="158">IFERROR(R869/H869,0)</f>
        <v>0</v>
      </c>
      <c r="X869" s="54">
        <f t="shared" ref="X869:X881" si="159">IFERROR((T869+P869)/J869,0)</f>
        <v>0.50712866279069757</v>
      </c>
      <c r="Y869" s="55">
        <f t="shared" ref="Y869:Y881" si="160">IFERROR((V869+P869)/L869,0)</f>
        <v>0.50712866279069757</v>
      </c>
      <c r="Z869" s="56"/>
    </row>
    <row r="870" spans="1:26" s="2" customFormat="1" ht="85.5" customHeight="1" x14ac:dyDescent="0.25">
      <c r="A870" s="57">
        <v>3</v>
      </c>
      <c r="B870" s="58" t="s">
        <v>28</v>
      </c>
      <c r="C870" s="110"/>
      <c r="D870" s="112"/>
      <c r="E870" s="59"/>
      <c r="F870" s="60"/>
      <c r="G870" s="61"/>
      <c r="H870" s="62"/>
      <c r="I870" s="61"/>
      <c r="J870" s="63"/>
      <c r="K870" s="46">
        <f t="shared" si="156"/>
        <v>0</v>
      </c>
      <c r="L870" s="47">
        <f t="shared" si="156"/>
        <v>0</v>
      </c>
      <c r="M870" s="64"/>
      <c r="N870" s="65"/>
      <c r="O870" s="64"/>
      <c r="P870" s="65"/>
      <c r="Q870" s="66"/>
      <c r="R870" s="67"/>
      <c r="S870" s="66"/>
      <c r="T870" s="67"/>
      <c r="U870" s="46">
        <f t="shared" si="157"/>
        <v>0</v>
      </c>
      <c r="V870" s="52">
        <f t="shared" si="157"/>
        <v>0</v>
      </c>
      <c r="W870" s="53">
        <f t="shared" si="158"/>
        <v>0</v>
      </c>
      <c r="X870" s="54">
        <f t="shared" si="159"/>
        <v>0</v>
      </c>
      <c r="Y870" s="55">
        <f t="shared" si="160"/>
        <v>0</v>
      </c>
      <c r="Z870" s="56"/>
    </row>
    <row r="871" spans="1:26" s="2" customFormat="1" ht="137.25" customHeight="1" x14ac:dyDescent="0.25">
      <c r="A871" s="57">
        <v>4</v>
      </c>
      <c r="B871" s="58" t="s">
        <v>22</v>
      </c>
      <c r="C871" s="110"/>
      <c r="D871" s="112"/>
      <c r="E871" s="59"/>
      <c r="F871" s="60"/>
      <c r="G871" s="61"/>
      <c r="H871" s="62"/>
      <c r="I871" s="61"/>
      <c r="J871" s="63"/>
      <c r="K871" s="46">
        <f t="shared" si="156"/>
        <v>0</v>
      </c>
      <c r="L871" s="47">
        <f t="shared" si="156"/>
        <v>0</v>
      </c>
      <c r="M871" s="64"/>
      <c r="N871" s="65"/>
      <c r="O871" s="64"/>
      <c r="P871" s="65"/>
      <c r="Q871" s="66"/>
      <c r="R871" s="67"/>
      <c r="S871" s="66"/>
      <c r="T871" s="67"/>
      <c r="U871" s="46">
        <f t="shared" si="157"/>
        <v>0</v>
      </c>
      <c r="V871" s="52">
        <f t="shared" si="157"/>
        <v>0</v>
      </c>
      <c r="W871" s="53">
        <f t="shared" si="158"/>
        <v>0</v>
      </c>
      <c r="X871" s="54">
        <f t="shared" si="159"/>
        <v>0</v>
      </c>
      <c r="Y871" s="55">
        <f t="shared" si="160"/>
        <v>0</v>
      </c>
      <c r="Z871" s="56"/>
    </row>
    <row r="872" spans="1:26" s="2" customFormat="1" ht="171.75" customHeight="1" x14ac:dyDescent="0.25">
      <c r="A872" s="57">
        <v>5</v>
      </c>
      <c r="B872" s="58" t="s">
        <v>21</v>
      </c>
      <c r="C872" s="110"/>
      <c r="D872" s="112"/>
      <c r="E872" s="59">
        <v>6</v>
      </c>
      <c r="F872" s="60">
        <v>179447.5</v>
      </c>
      <c r="G872" s="61">
        <v>2</v>
      </c>
      <c r="H872" s="62">
        <v>100093.5</v>
      </c>
      <c r="I872" s="61">
        <v>2</v>
      </c>
      <c r="J872" s="63">
        <v>92000</v>
      </c>
      <c r="K872" s="46">
        <f t="shared" si="156"/>
        <v>4</v>
      </c>
      <c r="L872" s="47">
        <f t="shared" si="156"/>
        <v>192093.5</v>
      </c>
      <c r="M872" s="64">
        <v>1</v>
      </c>
      <c r="N872" s="65">
        <v>79130</v>
      </c>
      <c r="O872" s="64">
        <v>1</v>
      </c>
      <c r="P872" s="65">
        <v>0</v>
      </c>
      <c r="Q872" s="66">
        <v>1</v>
      </c>
      <c r="R872" s="67">
        <v>20750</v>
      </c>
      <c r="S872" s="66">
        <v>1</v>
      </c>
      <c r="T872" s="67">
        <v>53700.5</v>
      </c>
      <c r="U872" s="46">
        <f t="shared" si="157"/>
        <v>2</v>
      </c>
      <c r="V872" s="52">
        <f t="shared" si="157"/>
        <v>74450.5</v>
      </c>
      <c r="W872" s="53">
        <f t="shared" si="158"/>
        <v>0.20730616873223537</v>
      </c>
      <c r="X872" s="54">
        <f t="shared" si="159"/>
        <v>0.58370108695652179</v>
      </c>
      <c r="Y872" s="55">
        <f t="shared" si="160"/>
        <v>0.38757428023332385</v>
      </c>
      <c r="Z872" s="56"/>
    </row>
    <row r="873" spans="1:26" s="2" customFormat="1" ht="116.25" customHeight="1" x14ac:dyDescent="0.25">
      <c r="A873" s="57">
        <v>6</v>
      </c>
      <c r="B873" s="58" t="s">
        <v>23</v>
      </c>
      <c r="C873" s="110"/>
      <c r="D873" s="112"/>
      <c r="E873" s="59"/>
      <c r="F873" s="60"/>
      <c r="G873" s="61"/>
      <c r="H873" s="62"/>
      <c r="I873" s="61"/>
      <c r="J873" s="63"/>
      <c r="K873" s="46">
        <f t="shared" si="156"/>
        <v>0</v>
      </c>
      <c r="L873" s="47">
        <f t="shared" si="156"/>
        <v>0</v>
      </c>
      <c r="M873" s="64"/>
      <c r="N873" s="65"/>
      <c r="O873" s="64"/>
      <c r="P873" s="65"/>
      <c r="Q873" s="66"/>
      <c r="R873" s="67"/>
      <c r="S873" s="66"/>
      <c r="T873" s="67"/>
      <c r="U873" s="46">
        <f t="shared" si="157"/>
        <v>0</v>
      </c>
      <c r="V873" s="52">
        <f t="shared" si="157"/>
        <v>0</v>
      </c>
      <c r="W873" s="53">
        <f t="shared" si="158"/>
        <v>0</v>
      </c>
      <c r="X873" s="54">
        <f t="shared" si="159"/>
        <v>0</v>
      </c>
      <c r="Y873" s="55">
        <f t="shared" si="160"/>
        <v>0</v>
      </c>
      <c r="Z873" s="56"/>
    </row>
    <row r="874" spans="1:26" s="2" customFormat="1" ht="65.25" customHeight="1" x14ac:dyDescent="0.25">
      <c r="A874" s="57">
        <v>7</v>
      </c>
      <c r="B874" s="58" t="s">
        <v>30</v>
      </c>
      <c r="C874" s="110"/>
      <c r="D874" s="112"/>
      <c r="E874" s="59"/>
      <c r="F874" s="60"/>
      <c r="G874" s="61"/>
      <c r="H874" s="62"/>
      <c r="I874" s="61"/>
      <c r="J874" s="63"/>
      <c r="K874" s="46">
        <f t="shared" si="156"/>
        <v>0</v>
      </c>
      <c r="L874" s="47">
        <f t="shared" si="156"/>
        <v>0</v>
      </c>
      <c r="M874" s="64"/>
      <c r="N874" s="65"/>
      <c r="O874" s="64"/>
      <c r="P874" s="65"/>
      <c r="Q874" s="66"/>
      <c r="R874" s="67"/>
      <c r="S874" s="66"/>
      <c r="T874" s="67"/>
      <c r="U874" s="46">
        <f t="shared" si="157"/>
        <v>0</v>
      </c>
      <c r="V874" s="52">
        <f t="shared" si="157"/>
        <v>0</v>
      </c>
      <c r="W874" s="53">
        <f t="shared" si="158"/>
        <v>0</v>
      </c>
      <c r="X874" s="54">
        <f t="shared" si="159"/>
        <v>0</v>
      </c>
      <c r="Y874" s="55">
        <f t="shared" si="160"/>
        <v>0</v>
      </c>
      <c r="Z874" s="56"/>
    </row>
    <row r="875" spans="1:26" s="2" customFormat="1" ht="59.25" customHeight="1" x14ac:dyDescent="0.25">
      <c r="A875" s="57">
        <v>8</v>
      </c>
      <c r="B875" s="58" t="s">
        <v>46</v>
      </c>
      <c r="C875" s="110"/>
      <c r="D875" s="112"/>
      <c r="E875" s="59"/>
      <c r="F875" s="60"/>
      <c r="G875" s="61"/>
      <c r="H875" s="62"/>
      <c r="I875" s="61"/>
      <c r="J875" s="63"/>
      <c r="K875" s="46">
        <f t="shared" si="156"/>
        <v>0</v>
      </c>
      <c r="L875" s="47">
        <f t="shared" si="156"/>
        <v>0</v>
      </c>
      <c r="M875" s="64"/>
      <c r="N875" s="65"/>
      <c r="O875" s="64"/>
      <c r="P875" s="65"/>
      <c r="Q875" s="66"/>
      <c r="R875" s="67"/>
      <c r="S875" s="66"/>
      <c r="T875" s="67"/>
      <c r="U875" s="46">
        <f t="shared" si="157"/>
        <v>0</v>
      </c>
      <c r="V875" s="52">
        <f t="shared" si="157"/>
        <v>0</v>
      </c>
      <c r="W875" s="53">
        <f t="shared" si="158"/>
        <v>0</v>
      </c>
      <c r="X875" s="54">
        <f t="shared" si="159"/>
        <v>0</v>
      </c>
      <c r="Y875" s="55">
        <f t="shared" si="160"/>
        <v>0</v>
      </c>
      <c r="Z875" s="56"/>
    </row>
    <row r="876" spans="1:26" s="2" customFormat="1" ht="71.25" customHeight="1" x14ac:dyDescent="0.25">
      <c r="A876" s="57">
        <v>9</v>
      </c>
      <c r="B876" s="58" t="s">
        <v>24</v>
      </c>
      <c r="C876" s="110"/>
      <c r="D876" s="112"/>
      <c r="E876" s="59"/>
      <c r="F876" s="60"/>
      <c r="G876" s="61"/>
      <c r="H876" s="62"/>
      <c r="I876" s="61"/>
      <c r="J876" s="63"/>
      <c r="K876" s="46">
        <f t="shared" si="156"/>
        <v>0</v>
      </c>
      <c r="L876" s="47">
        <f t="shared" si="156"/>
        <v>0</v>
      </c>
      <c r="M876" s="64"/>
      <c r="N876" s="65"/>
      <c r="O876" s="64"/>
      <c r="P876" s="65"/>
      <c r="Q876" s="66"/>
      <c r="R876" s="67"/>
      <c r="S876" s="66"/>
      <c r="T876" s="67"/>
      <c r="U876" s="46">
        <f t="shared" si="157"/>
        <v>0</v>
      </c>
      <c r="V876" s="52">
        <f t="shared" si="157"/>
        <v>0</v>
      </c>
      <c r="W876" s="53">
        <f t="shared" si="158"/>
        <v>0</v>
      </c>
      <c r="X876" s="54">
        <f t="shared" si="159"/>
        <v>0</v>
      </c>
      <c r="Y876" s="55">
        <f t="shared" si="160"/>
        <v>0</v>
      </c>
      <c r="Z876" s="56"/>
    </row>
    <row r="877" spans="1:26" s="2" customFormat="1" ht="92.25" customHeight="1" x14ac:dyDescent="0.25">
      <c r="A877" s="57">
        <v>10</v>
      </c>
      <c r="B877" s="58" t="s">
        <v>25</v>
      </c>
      <c r="C877" s="110"/>
      <c r="D877" s="112"/>
      <c r="E877" s="59"/>
      <c r="F877" s="60"/>
      <c r="G877" s="61"/>
      <c r="H877" s="62"/>
      <c r="I877" s="61"/>
      <c r="J877" s="63"/>
      <c r="K877" s="46">
        <f t="shared" si="156"/>
        <v>0</v>
      </c>
      <c r="L877" s="47">
        <f t="shared" si="156"/>
        <v>0</v>
      </c>
      <c r="M877" s="64"/>
      <c r="N877" s="65"/>
      <c r="O877" s="64"/>
      <c r="P877" s="65"/>
      <c r="Q877" s="66"/>
      <c r="R877" s="67"/>
      <c r="S877" s="66"/>
      <c r="T877" s="67"/>
      <c r="U877" s="46">
        <f t="shared" si="157"/>
        <v>0</v>
      </c>
      <c r="V877" s="52">
        <f t="shared" si="157"/>
        <v>0</v>
      </c>
      <c r="W877" s="53">
        <f t="shared" si="158"/>
        <v>0</v>
      </c>
      <c r="X877" s="54">
        <f t="shared" si="159"/>
        <v>0</v>
      </c>
      <c r="Y877" s="55">
        <f t="shared" si="160"/>
        <v>0</v>
      </c>
      <c r="Z877" s="56"/>
    </row>
    <row r="878" spans="1:26" s="2" customFormat="1" ht="153.75" customHeight="1" x14ac:dyDescent="0.25">
      <c r="A878" s="57">
        <v>11</v>
      </c>
      <c r="B878" s="58" t="s">
        <v>26</v>
      </c>
      <c r="C878" s="110"/>
      <c r="D878" s="112"/>
      <c r="E878" s="59"/>
      <c r="F878" s="60"/>
      <c r="G878" s="61"/>
      <c r="H878" s="62"/>
      <c r="I878" s="61"/>
      <c r="J878" s="63"/>
      <c r="K878" s="46">
        <f t="shared" si="156"/>
        <v>0</v>
      </c>
      <c r="L878" s="47">
        <f t="shared" si="156"/>
        <v>0</v>
      </c>
      <c r="M878" s="64"/>
      <c r="N878" s="65"/>
      <c r="O878" s="64"/>
      <c r="P878" s="65"/>
      <c r="Q878" s="66"/>
      <c r="R878" s="67"/>
      <c r="S878" s="66"/>
      <c r="T878" s="67"/>
      <c r="U878" s="46">
        <f t="shared" si="157"/>
        <v>0</v>
      </c>
      <c r="V878" s="52">
        <f t="shared" si="157"/>
        <v>0</v>
      </c>
      <c r="W878" s="53">
        <f t="shared" si="158"/>
        <v>0</v>
      </c>
      <c r="X878" s="54">
        <f t="shared" si="159"/>
        <v>0</v>
      </c>
      <c r="Y878" s="55">
        <f t="shared" si="160"/>
        <v>0</v>
      </c>
      <c r="Z878" s="56"/>
    </row>
    <row r="879" spans="1:26" s="2" customFormat="1" ht="87" customHeight="1" x14ac:dyDescent="0.25">
      <c r="A879" s="57">
        <v>12</v>
      </c>
      <c r="B879" s="58" t="s">
        <v>29</v>
      </c>
      <c r="C879" s="110"/>
      <c r="D879" s="112"/>
      <c r="E879" s="59"/>
      <c r="F879" s="60"/>
      <c r="G879" s="61"/>
      <c r="H879" s="62"/>
      <c r="I879" s="61"/>
      <c r="J879" s="63"/>
      <c r="K879" s="46">
        <f t="shared" si="156"/>
        <v>0</v>
      </c>
      <c r="L879" s="47">
        <f t="shared" si="156"/>
        <v>0</v>
      </c>
      <c r="M879" s="64"/>
      <c r="N879" s="65"/>
      <c r="O879" s="64"/>
      <c r="P879" s="65"/>
      <c r="Q879" s="66"/>
      <c r="R879" s="67"/>
      <c r="S879" s="66"/>
      <c r="T879" s="67"/>
      <c r="U879" s="46">
        <f t="shared" si="157"/>
        <v>0</v>
      </c>
      <c r="V879" s="52">
        <f t="shared" si="157"/>
        <v>0</v>
      </c>
      <c r="W879" s="53">
        <f t="shared" si="158"/>
        <v>0</v>
      </c>
      <c r="X879" s="54">
        <f t="shared" si="159"/>
        <v>0</v>
      </c>
      <c r="Y879" s="55">
        <f t="shared" si="160"/>
        <v>0</v>
      </c>
      <c r="Z879" s="56"/>
    </row>
    <row r="880" spans="1:26" s="2" customFormat="1" ht="62.25" customHeight="1" thickBot="1" x14ac:dyDescent="0.3">
      <c r="A880" s="68">
        <v>13</v>
      </c>
      <c r="B880" s="69" t="s">
        <v>27</v>
      </c>
      <c r="C880" s="111"/>
      <c r="D880" s="113"/>
      <c r="E880" s="70"/>
      <c r="F880" s="71"/>
      <c r="G880" s="72"/>
      <c r="H880" s="73"/>
      <c r="I880" s="72"/>
      <c r="J880" s="74"/>
      <c r="K880" s="75">
        <f t="shared" si="156"/>
        <v>0</v>
      </c>
      <c r="L880" s="76">
        <f t="shared" si="156"/>
        <v>0</v>
      </c>
      <c r="M880" s="77"/>
      <c r="N880" s="78"/>
      <c r="O880" s="77"/>
      <c r="P880" s="78"/>
      <c r="Q880" s="79"/>
      <c r="R880" s="80"/>
      <c r="S880" s="79"/>
      <c r="T880" s="80"/>
      <c r="U880" s="46">
        <f t="shared" si="157"/>
        <v>0</v>
      </c>
      <c r="V880" s="52">
        <f t="shared" si="157"/>
        <v>0</v>
      </c>
      <c r="W880" s="53">
        <f t="shared" si="158"/>
        <v>0</v>
      </c>
      <c r="X880" s="54">
        <f t="shared" si="159"/>
        <v>0</v>
      </c>
      <c r="Y880" s="55">
        <f t="shared" si="160"/>
        <v>0</v>
      </c>
      <c r="Z880" s="56"/>
    </row>
    <row r="881" spans="1:38" s="2" customFormat="1" ht="29.25" customHeight="1" thickBot="1" x14ac:dyDescent="0.3">
      <c r="A881" s="114" t="s">
        <v>47</v>
      </c>
      <c r="B881" s="115"/>
      <c r="C881" s="81">
        <f>C868</f>
        <v>364093.5</v>
      </c>
      <c r="D881" s="81">
        <f>D868</f>
        <v>205778.1</v>
      </c>
      <c r="E881" s="82">
        <f>SUM(E868:E880)</f>
        <v>6</v>
      </c>
      <c r="F881" s="83">
        <f>SUM(F868:F880)</f>
        <v>179447.5</v>
      </c>
      <c r="G881" s="82">
        <f>SUM(G868:G880)</f>
        <v>2</v>
      </c>
      <c r="H881" s="83">
        <f>SUM(H868:H880)</f>
        <v>100093.5</v>
      </c>
      <c r="I881" s="82">
        <f t="shared" ref="I881:V881" si="161">SUM(I868:I880)</f>
        <v>10</v>
      </c>
      <c r="J881" s="83">
        <f t="shared" si="161"/>
        <v>264000</v>
      </c>
      <c r="K881" s="82">
        <f t="shared" si="161"/>
        <v>12</v>
      </c>
      <c r="L881" s="83">
        <f t="shared" si="161"/>
        <v>364093.5</v>
      </c>
      <c r="M881" s="82">
        <f t="shared" si="161"/>
        <v>1</v>
      </c>
      <c r="N881" s="84">
        <f t="shared" si="161"/>
        <v>79130</v>
      </c>
      <c r="O881" s="85">
        <f t="shared" si="161"/>
        <v>6</v>
      </c>
      <c r="P881" s="86">
        <f t="shared" si="161"/>
        <v>3361.23</v>
      </c>
      <c r="Q881" s="85">
        <f t="shared" si="161"/>
        <v>1</v>
      </c>
      <c r="R881" s="87">
        <f t="shared" si="161"/>
        <v>20750</v>
      </c>
      <c r="S881" s="85">
        <f t="shared" si="161"/>
        <v>4</v>
      </c>
      <c r="T881" s="87">
        <f t="shared" si="161"/>
        <v>137565.4</v>
      </c>
      <c r="U881" s="85">
        <f t="shared" si="161"/>
        <v>5</v>
      </c>
      <c r="V881" s="87">
        <f t="shared" si="161"/>
        <v>158315.4</v>
      </c>
      <c r="W881" s="88">
        <f>IFERROR(R881/H881,0)</f>
        <v>0.20730616873223537</v>
      </c>
      <c r="X881" s="89">
        <f t="shared" si="159"/>
        <v>0.53381299242424241</v>
      </c>
      <c r="Y881" s="89">
        <f t="shared" si="160"/>
        <v>0.4440525029971697</v>
      </c>
    </row>
    <row r="882" spans="1:38" s="2" customFormat="1" ht="29.25" customHeight="1" thickBot="1" x14ac:dyDescent="0.45">
      <c r="A882" s="90"/>
      <c r="B882" s="90"/>
      <c r="C882" s="91"/>
      <c r="D882" s="91"/>
      <c r="E882" s="92"/>
      <c r="F882" s="91"/>
      <c r="G882" s="92"/>
      <c r="H882" s="93"/>
      <c r="I882" s="94"/>
      <c r="J882" s="93"/>
      <c r="K882" s="95"/>
      <c r="L882" s="93"/>
      <c r="M882" s="94"/>
      <c r="N882" s="93"/>
      <c r="O882" s="94"/>
      <c r="P882" s="93"/>
      <c r="Q882" s="94"/>
      <c r="R882" s="93"/>
      <c r="S882" s="94"/>
      <c r="T882" s="96" t="s">
        <v>48</v>
      </c>
      <c r="U882" s="97">
        <v>4.25</v>
      </c>
      <c r="V882" s="98">
        <f>V881/U882</f>
        <v>37250.682352941178</v>
      </c>
      <c r="W882" s="99"/>
      <c r="X882" s="99"/>
      <c r="Y882" s="100"/>
    </row>
    <row r="883" spans="1:38" s="2" customFormat="1" ht="15.75" thickTop="1" x14ac:dyDescent="0.25">
      <c r="A883" s="116" t="s">
        <v>49</v>
      </c>
      <c r="B883" s="117"/>
      <c r="C883" s="117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8"/>
      <c r="P883" s="106"/>
      <c r="U883" s="7"/>
    </row>
    <row r="884" spans="1:38" s="2" customFormat="1" ht="18.75" x14ac:dyDescent="0.3">
      <c r="A884" s="119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1"/>
      <c r="P884" s="106"/>
      <c r="T884" s="101"/>
      <c r="U884" s="7"/>
    </row>
    <row r="885" spans="1:38" s="2" customFormat="1" ht="15.75" x14ac:dyDescent="0.25">
      <c r="A885" s="119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1"/>
      <c r="P885" s="106"/>
      <c r="S885" s="102"/>
      <c r="T885" s="103"/>
      <c r="U885" s="7"/>
    </row>
    <row r="886" spans="1:38" s="2" customFormat="1" ht="15.75" x14ac:dyDescent="0.25">
      <c r="A886" s="119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1"/>
      <c r="P886" s="106"/>
      <c r="S886" s="102"/>
      <c r="T886" s="104"/>
      <c r="U886" s="7"/>
    </row>
    <row r="887" spans="1:38" s="2" customFormat="1" ht="15.75" x14ac:dyDescent="0.25">
      <c r="A887" s="119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1"/>
      <c r="P887" s="106"/>
      <c r="S887" s="102"/>
      <c r="T887" s="104"/>
      <c r="U887" s="7"/>
    </row>
    <row r="888" spans="1:38" s="2" customFormat="1" ht="15.75" x14ac:dyDescent="0.25">
      <c r="A888" s="119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1"/>
      <c r="P888" s="106"/>
      <c r="S888" s="102"/>
      <c r="T888" s="104"/>
      <c r="U888" s="7"/>
    </row>
    <row r="889" spans="1:38" s="2" customFormat="1" ht="15.75" x14ac:dyDescent="0.25">
      <c r="A889" s="119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1"/>
      <c r="P889" s="106"/>
      <c r="S889" s="102"/>
      <c r="T889" s="105"/>
      <c r="U889" s="7"/>
    </row>
    <row r="890" spans="1:38" s="2" customFormat="1" x14ac:dyDescent="0.25">
      <c r="A890" s="119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1"/>
      <c r="P890" s="106"/>
      <c r="U890" s="7"/>
    </row>
    <row r="891" spans="1:38" s="2" customFormat="1" ht="15.75" thickBot="1" x14ac:dyDescent="0.3">
      <c r="A891" s="122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4"/>
      <c r="P891" s="106"/>
      <c r="U891" s="7"/>
    </row>
    <row r="892" spans="1:38" s="2" customFormat="1" ht="15.75" thickTop="1" x14ac:dyDescent="0.25">
      <c r="E892" s="1"/>
      <c r="F892" s="1"/>
      <c r="K892" s="7"/>
      <c r="U892" s="7"/>
    </row>
    <row r="895" spans="1:38" s="2" customFormat="1" ht="26.25" x14ac:dyDescent="0.4">
      <c r="A895" s="12"/>
      <c r="B895" s="13" t="s">
        <v>76</v>
      </c>
      <c r="C895" s="14"/>
      <c r="D895" s="14"/>
      <c r="E895" s="15"/>
      <c r="F895" s="16"/>
      <c r="G895" s="14"/>
      <c r="H895" s="17"/>
      <c r="I895" s="18"/>
      <c r="J895" s="17"/>
      <c r="K895" s="18"/>
      <c r="L895" s="17"/>
      <c r="M895" s="18"/>
      <c r="N895" s="17"/>
      <c r="O895" s="14"/>
      <c r="P895" s="17"/>
      <c r="Q895" s="14"/>
      <c r="R895" s="17"/>
      <c r="S895" s="18"/>
      <c r="T895" s="17"/>
      <c r="U895" s="14"/>
      <c r="V895" s="17"/>
      <c r="W895" s="17"/>
      <c r="X895" s="18"/>
      <c r="Y895" s="17"/>
      <c r="Z895" s="17"/>
      <c r="AA895" s="18"/>
      <c r="AB895" s="14"/>
      <c r="AC895" s="14"/>
      <c r="AD895" s="14"/>
      <c r="AE895" s="14"/>
      <c r="AF895" s="14"/>
      <c r="AG895" s="18"/>
      <c r="AH895" s="14"/>
      <c r="AI895" s="14"/>
      <c r="AJ895" s="14"/>
      <c r="AK895" s="14"/>
      <c r="AL895" s="14"/>
    </row>
    <row r="896" spans="1:38" ht="15.75" thickBot="1" x14ac:dyDescent="0.3"/>
    <row r="897" spans="1:26" s="2" customFormat="1" ht="52.5" customHeight="1" thickBot="1" x14ac:dyDescent="0.3">
      <c r="A897" s="125" t="s">
        <v>3</v>
      </c>
      <c r="B897" s="126"/>
      <c r="C897" s="129" t="s">
        <v>32</v>
      </c>
      <c r="D897" s="130"/>
      <c r="E897" s="131" t="s">
        <v>0</v>
      </c>
      <c r="F897" s="132"/>
      <c r="G897" s="133" t="s">
        <v>1</v>
      </c>
      <c r="H897" s="133"/>
      <c r="I897" s="133"/>
      <c r="J897" s="133"/>
      <c r="K897" s="133"/>
      <c r="L897" s="134"/>
      <c r="M897" s="135" t="s">
        <v>33</v>
      </c>
      <c r="N897" s="136"/>
      <c r="O897" s="136"/>
      <c r="P897" s="137"/>
      <c r="Q897" s="138" t="s">
        <v>34</v>
      </c>
      <c r="R897" s="139"/>
      <c r="S897" s="139"/>
      <c r="T897" s="139"/>
      <c r="U897" s="139"/>
      <c r="V897" s="140"/>
      <c r="W897" s="141" t="s">
        <v>35</v>
      </c>
      <c r="X897" s="142"/>
      <c r="Y897" s="143"/>
    </row>
    <row r="898" spans="1:26" s="2" customFormat="1" ht="52.5" customHeight="1" thickBot="1" x14ac:dyDescent="0.3">
      <c r="A898" s="127"/>
      <c r="B898" s="128"/>
      <c r="C898" s="144" t="s">
        <v>36</v>
      </c>
      <c r="D898" s="146" t="s">
        <v>37</v>
      </c>
      <c r="E898" s="148" t="s">
        <v>4</v>
      </c>
      <c r="F898" s="148" t="s">
        <v>5</v>
      </c>
      <c r="G898" s="150" t="s">
        <v>6</v>
      </c>
      <c r="H898" s="152" t="s">
        <v>7</v>
      </c>
      <c r="I898" s="152" t="s">
        <v>8</v>
      </c>
      <c r="J898" s="159" t="s">
        <v>9</v>
      </c>
      <c r="K898" s="161" t="s">
        <v>2</v>
      </c>
      <c r="L898" s="162"/>
      <c r="M898" s="163" t="s">
        <v>38</v>
      </c>
      <c r="N898" s="164"/>
      <c r="O898" s="163" t="s">
        <v>39</v>
      </c>
      <c r="P898" s="164"/>
      <c r="Q898" s="165" t="s">
        <v>40</v>
      </c>
      <c r="R898" s="166"/>
      <c r="S898" s="139" t="s">
        <v>41</v>
      </c>
      <c r="T898" s="140"/>
      <c r="U898" s="138" t="s">
        <v>2</v>
      </c>
      <c r="V898" s="140"/>
      <c r="W898" s="154" t="s">
        <v>42</v>
      </c>
      <c r="X898" s="156" t="s">
        <v>43</v>
      </c>
      <c r="Y898" s="143" t="s">
        <v>44</v>
      </c>
    </row>
    <row r="899" spans="1:26" s="2" customFormat="1" ht="139.5" customHeight="1" thickBot="1" x14ac:dyDescent="0.3">
      <c r="A899" s="127"/>
      <c r="B899" s="128"/>
      <c r="C899" s="145"/>
      <c r="D899" s="147"/>
      <c r="E899" s="149"/>
      <c r="F899" s="149"/>
      <c r="G899" s="151"/>
      <c r="H899" s="153"/>
      <c r="I899" s="153"/>
      <c r="J899" s="160"/>
      <c r="K899" s="19" t="s">
        <v>10</v>
      </c>
      <c r="L899" s="20" t="s">
        <v>11</v>
      </c>
      <c r="M899" s="21" t="s">
        <v>12</v>
      </c>
      <c r="N899" s="22" t="s">
        <v>13</v>
      </c>
      <c r="O899" s="21" t="s">
        <v>14</v>
      </c>
      <c r="P899" s="22" t="s">
        <v>15</v>
      </c>
      <c r="Q899" s="23" t="s">
        <v>6</v>
      </c>
      <c r="R899" s="24" t="s">
        <v>7</v>
      </c>
      <c r="S899" s="25" t="s">
        <v>16</v>
      </c>
      <c r="T899" s="26" t="s">
        <v>17</v>
      </c>
      <c r="U899" s="27" t="s">
        <v>18</v>
      </c>
      <c r="V899" s="28" t="s">
        <v>19</v>
      </c>
      <c r="W899" s="155"/>
      <c r="X899" s="157"/>
      <c r="Y899" s="158"/>
    </row>
    <row r="900" spans="1:26" s="2" customFormat="1" ht="38.25" customHeight="1" thickBot="1" x14ac:dyDescent="0.3">
      <c r="A900" s="108">
        <v>1</v>
      </c>
      <c r="B900" s="109"/>
      <c r="C900" s="29">
        <v>2</v>
      </c>
      <c r="D900" s="30">
        <v>3</v>
      </c>
      <c r="E900" s="31">
        <v>4</v>
      </c>
      <c r="F900" s="32">
        <v>5</v>
      </c>
      <c r="G900" s="33">
        <v>6</v>
      </c>
      <c r="H900" s="34">
        <v>7</v>
      </c>
      <c r="I900" s="34">
        <v>8</v>
      </c>
      <c r="J900" s="34">
        <v>9</v>
      </c>
      <c r="K900" s="34">
        <v>10</v>
      </c>
      <c r="L900" s="34">
        <v>11</v>
      </c>
      <c r="M900" s="35">
        <v>12</v>
      </c>
      <c r="N900" s="35">
        <v>13</v>
      </c>
      <c r="O900" s="35">
        <v>14</v>
      </c>
      <c r="P900" s="35">
        <v>15</v>
      </c>
      <c r="Q900" s="36">
        <v>16</v>
      </c>
      <c r="R900" s="36">
        <v>17</v>
      </c>
      <c r="S900" s="36">
        <v>18</v>
      </c>
      <c r="T900" s="36">
        <v>19</v>
      </c>
      <c r="U900" s="36">
        <v>20</v>
      </c>
      <c r="V900" s="36">
        <v>21</v>
      </c>
      <c r="W900" s="37">
        <v>22</v>
      </c>
      <c r="X900" s="37">
        <v>23</v>
      </c>
      <c r="Y900" s="38">
        <v>24</v>
      </c>
    </row>
    <row r="901" spans="1:26" s="2" customFormat="1" ht="108.75" customHeight="1" x14ac:dyDescent="0.25">
      <c r="A901" s="39">
        <v>1</v>
      </c>
      <c r="B901" s="40" t="s">
        <v>45</v>
      </c>
      <c r="C901" s="110">
        <f>L914</f>
        <v>526591.69999999995</v>
      </c>
      <c r="D901" s="112">
        <f>C901-V914</f>
        <v>400547.85999999993</v>
      </c>
      <c r="E901" s="41"/>
      <c r="F901" s="42"/>
      <c r="G901" s="43"/>
      <c r="H901" s="44"/>
      <c r="I901" s="43"/>
      <c r="J901" s="45"/>
      <c r="K901" s="46">
        <f>G901+I901</f>
        <v>0</v>
      </c>
      <c r="L901" s="47">
        <f>H901+J901</f>
        <v>0</v>
      </c>
      <c r="M901" s="48"/>
      <c r="N901" s="49"/>
      <c r="O901" s="48"/>
      <c r="P901" s="49"/>
      <c r="Q901" s="50"/>
      <c r="R901" s="51"/>
      <c r="S901" s="50"/>
      <c r="T901" s="51"/>
      <c r="U901" s="46">
        <f>Q901+S901</f>
        <v>0</v>
      </c>
      <c r="V901" s="52">
        <f>R901+T901</f>
        <v>0</v>
      </c>
      <c r="W901" s="53">
        <f>IFERROR(R901/H901,0)</f>
        <v>0</v>
      </c>
      <c r="X901" s="54">
        <f>IFERROR((T901+P901)/J901,0)</f>
        <v>0</v>
      </c>
      <c r="Y901" s="55">
        <f>IFERROR((V901+P901)/L901,0)</f>
        <v>0</v>
      </c>
      <c r="Z901" s="56"/>
    </row>
    <row r="902" spans="1:26" s="2" customFormat="1" ht="87" customHeight="1" x14ac:dyDescent="0.25">
      <c r="A902" s="57">
        <v>2</v>
      </c>
      <c r="B902" s="58" t="s">
        <v>20</v>
      </c>
      <c r="C902" s="110"/>
      <c r="D902" s="112"/>
      <c r="E902" s="59">
        <v>0</v>
      </c>
      <c r="F902" s="60">
        <v>0</v>
      </c>
      <c r="G902" s="61">
        <v>0</v>
      </c>
      <c r="H902" s="62">
        <v>0</v>
      </c>
      <c r="I902" s="61">
        <v>5</v>
      </c>
      <c r="J902" s="63">
        <v>177439.32</v>
      </c>
      <c r="K902" s="46">
        <f t="shared" ref="K902:L913" si="162">G902+I902</f>
        <v>5</v>
      </c>
      <c r="L902" s="47">
        <f t="shared" si="162"/>
        <v>177439.32</v>
      </c>
      <c r="M902" s="64">
        <v>0</v>
      </c>
      <c r="N902" s="65">
        <v>0</v>
      </c>
      <c r="O902" s="64">
        <v>0</v>
      </c>
      <c r="P902" s="65">
        <v>0</v>
      </c>
      <c r="Q902" s="66">
        <v>0</v>
      </c>
      <c r="R902" s="67">
        <v>0</v>
      </c>
      <c r="S902" s="66">
        <v>0</v>
      </c>
      <c r="T902" s="67">
        <v>0</v>
      </c>
      <c r="U902" s="46">
        <f t="shared" ref="U902:V913" si="163">Q902+S902</f>
        <v>0</v>
      </c>
      <c r="V902" s="52">
        <f>R902+T902</f>
        <v>0</v>
      </c>
      <c r="W902" s="53">
        <f t="shared" ref="W902:W913" si="164">IFERROR(R902/H902,0)</f>
        <v>0</v>
      </c>
      <c r="X902" s="54">
        <f t="shared" ref="X902:X914" si="165">IFERROR((T902+P902)/J902,0)</f>
        <v>0</v>
      </c>
      <c r="Y902" s="55">
        <f t="shared" ref="Y902:Y914" si="166">IFERROR((V902+P902)/L902,0)</f>
        <v>0</v>
      </c>
      <c r="Z902" s="56"/>
    </row>
    <row r="903" spans="1:26" s="2" customFormat="1" ht="85.5" customHeight="1" x14ac:dyDescent="0.25">
      <c r="A903" s="57">
        <v>3</v>
      </c>
      <c r="B903" s="58" t="s">
        <v>28</v>
      </c>
      <c r="C903" s="110"/>
      <c r="D903" s="112"/>
      <c r="E903" s="59"/>
      <c r="F903" s="60"/>
      <c r="G903" s="61"/>
      <c r="H903" s="62"/>
      <c r="I903" s="61"/>
      <c r="J903" s="63"/>
      <c r="K903" s="46">
        <f t="shared" si="162"/>
        <v>0</v>
      </c>
      <c r="L903" s="47">
        <f t="shared" si="162"/>
        <v>0</v>
      </c>
      <c r="M903" s="64"/>
      <c r="N903" s="65"/>
      <c r="O903" s="64"/>
      <c r="P903" s="65"/>
      <c r="Q903" s="66"/>
      <c r="R903" s="67"/>
      <c r="S903" s="66"/>
      <c r="T903" s="67"/>
      <c r="U903" s="46">
        <f t="shared" si="163"/>
        <v>0</v>
      </c>
      <c r="V903" s="52">
        <f t="shared" si="163"/>
        <v>0</v>
      </c>
      <c r="W903" s="53">
        <f t="shared" si="164"/>
        <v>0</v>
      </c>
      <c r="X903" s="54">
        <f t="shared" si="165"/>
        <v>0</v>
      </c>
      <c r="Y903" s="55">
        <f t="shared" si="166"/>
        <v>0</v>
      </c>
      <c r="Z903" s="56"/>
    </row>
    <row r="904" spans="1:26" s="2" customFormat="1" ht="137.25" customHeight="1" x14ac:dyDescent="0.25">
      <c r="A904" s="57">
        <v>4</v>
      </c>
      <c r="B904" s="58" t="s">
        <v>22</v>
      </c>
      <c r="C904" s="110"/>
      <c r="D904" s="112"/>
      <c r="E904" s="59"/>
      <c r="F904" s="60"/>
      <c r="G904" s="61"/>
      <c r="H904" s="62"/>
      <c r="I904" s="61"/>
      <c r="J904" s="63"/>
      <c r="K904" s="46">
        <f t="shared" si="162"/>
        <v>0</v>
      </c>
      <c r="L904" s="47">
        <f t="shared" si="162"/>
        <v>0</v>
      </c>
      <c r="M904" s="64"/>
      <c r="N904" s="65"/>
      <c r="O904" s="64"/>
      <c r="P904" s="65"/>
      <c r="Q904" s="66"/>
      <c r="R904" s="67"/>
      <c r="S904" s="66"/>
      <c r="T904" s="67"/>
      <c r="U904" s="46">
        <f t="shared" si="163"/>
        <v>0</v>
      </c>
      <c r="V904" s="52">
        <f t="shared" si="163"/>
        <v>0</v>
      </c>
      <c r="W904" s="53">
        <f t="shared" si="164"/>
        <v>0</v>
      </c>
      <c r="X904" s="54">
        <f t="shared" si="165"/>
        <v>0</v>
      </c>
      <c r="Y904" s="55">
        <f t="shared" si="166"/>
        <v>0</v>
      </c>
      <c r="Z904" s="56"/>
    </row>
    <row r="905" spans="1:26" s="2" customFormat="1" ht="171.75" customHeight="1" x14ac:dyDescent="0.25">
      <c r="A905" s="57">
        <v>5</v>
      </c>
      <c r="B905" s="58" t="s">
        <v>21</v>
      </c>
      <c r="C905" s="110"/>
      <c r="D905" s="112"/>
      <c r="E905" s="59">
        <v>7</v>
      </c>
      <c r="F905" s="60">
        <v>279102.82</v>
      </c>
      <c r="G905" s="61">
        <v>3</v>
      </c>
      <c r="H905" s="62">
        <v>120991.7</v>
      </c>
      <c r="I905" s="61">
        <v>13</v>
      </c>
      <c r="J905" s="63">
        <v>228160.68000000002</v>
      </c>
      <c r="K905" s="46">
        <f t="shared" si="162"/>
        <v>16</v>
      </c>
      <c r="L905" s="47">
        <f t="shared" si="162"/>
        <v>349152.38</v>
      </c>
      <c r="M905" s="64">
        <v>1</v>
      </c>
      <c r="N905" s="65">
        <v>48800</v>
      </c>
      <c r="O905" s="64">
        <v>2</v>
      </c>
      <c r="P905" s="65">
        <v>80551.759999999995</v>
      </c>
      <c r="Q905" s="66">
        <v>1</v>
      </c>
      <c r="R905" s="67">
        <v>38834.699999999997</v>
      </c>
      <c r="S905" s="66">
        <v>9</v>
      </c>
      <c r="T905" s="67">
        <v>87209.140000000014</v>
      </c>
      <c r="U905" s="46">
        <f t="shared" si="163"/>
        <v>10</v>
      </c>
      <c r="V905" s="52">
        <f t="shared" si="163"/>
        <v>126043.84000000001</v>
      </c>
      <c r="W905" s="53">
        <f t="shared" si="164"/>
        <v>0.320969950831338</v>
      </c>
      <c r="X905" s="54">
        <f t="shared" si="165"/>
        <v>0.73527524549804113</v>
      </c>
      <c r="Y905" s="55">
        <f t="shared" si="166"/>
        <v>0.59170611983226351</v>
      </c>
      <c r="Z905" s="56"/>
    </row>
    <row r="906" spans="1:26" s="2" customFormat="1" ht="116.25" customHeight="1" x14ac:dyDescent="0.25">
      <c r="A906" s="57">
        <v>6</v>
      </c>
      <c r="B906" s="58" t="s">
        <v>23</v>
      </c>
      <c r="C906" s="110"/>
      <c r="D906" s="112"/>
      <c r="E906" s="59"/>
      <c r="F906" s="60"/>
      <c r="G906" s="61"/>
      <c r="H906" s="62"/>
      <c r="I906" s="61"/>
      <c r="J906" s="63"/>
      <c r="K906" s="46">
        <f t="shared" si="162"/>
        <v>0</v>
      </c>
      <c r="L906" s="47">
        <f t="shared" si="162"/>
        <v>0</v>
      </c>
      <c r="M906" s="64"/>
      <c r="N906" s="65"/>
      <c r="O906" s="64"/>
      <c r="P906" s="65"/>
      <c r="Q906" s="66"/>
      <c r="R906" s="67"/>
      <c r="S906" s="66"/>
      <c r="T906" s="67"/>
      <c r="U906" s="46">
        <f t="shared" si="163"/>
        <v>0</v>
      </c>
      <c r="V906" s="52">
        <f t="shared" si="163"/>
        <v>0</v>
      </c>
      <c r="W906" s="53">
        <f t="shared" si="164"/>
        <v>0</v>
      </c>
      <c r="X906" s="54">
        <f t="shared" si="165"/>
        <v>0</v>
      </c>
      <c r="Y906" s="55">
        <f t="shared" si="166"/>
        <v>0</v>
      </c>
      <c r="Z906" s="56"/>
    </row>
    <row r="907" spans="1:26" s="2" customFormat="1" ht="65.25" customHeight="1" x14ac:dyDescent="0.25">
      <c r="A907" s="57">
        <v>7</v>
      </c>
      <c r="B907" s="58" t="s">
        <v>30</v>
      </c>
      <c r="C907" s="110"/>
      <c r="D907" s="112"/>
      <c r="E907" s="59"/>
      <c r="F907" s="60"/>
      <c r="G907" s="61"/>
      <c r="H907" s="62"/>
      <c r="I907" s="61"/>
      <c r="J907" s="63"/>
      <c r="K907" s="46">
        <f t="shared" si="162"/>
        <v>0</v>
      </c>
      <c r="L907" s="47">
        <f t="shared" si="162"/>
        <v>0</v>
      </c>
      <c r="M907" s="64"/>
      <c r="N907" s="65"/>
      <c r="O907" s="64"/>
      <c r="P907" s="65"/>
      <c r="Q907" s="66"/>
      <c r="R907" s="67"/>
      <c r="S907" s="66"/>
      <c r="T907" s="67"/>
      <c r="U907" s="46">
        <f t="shared" si="163"/>
        <v>0</v>
      </c>
      <c r="V907" s="52">
        <f t="shared" si="163"/>
        <v>0</v>
      </c>
      <c r="W907" s="53">
        <f t="shared" si="164"/>
        <v>0</v>
      </c>
      <c r="X907" s="54">
        <f t="shared" si="165"/>
        <v>0</v>
      </c>
      <c r="Y907" s="55">
        <f t="shared" si="166"/>
        <v>0</v>
      </c>
      <c r="Z907" s="56"/>
    </row>
    <row r="908" spans="1:26" s="2" customFormat="1" ht="59.25" customHeight="1" x14ac:dyDescent="0.25">
      <c r="A908" s="57">
        <v>8</v>
      </c>
      <c r="B908" s="58" t="s">
        <v>46</v>
      </c>
      <c r="C908" s="110"/>
      <c r="D908" s="112"/>
      <c r="E908" s="59"/>
      <c r="F908" s="60"/>
      <c r="G908" s="61"/>
      <c r="H908" s="62"/>
      <c r="I908" s="61"/>
      <c r="J908" s="63"/>
      <c r="K908" s="46">
        <f t="shared" si="162"/>
        <v>0</v>
      </c>
      <c r="L908" s="47">
        <f t="shared" si="162"/>
        <v>0</v>
      </c>
      <c r="M908" s="64"/>
      <c r="N908" s="65"/>
      <c r="O908" s="64"/>
      <c r="P908" s="65"/>
      <c r="Q908" s="66"/>
      <c r="R908" s="67"/>
      <c r="S908" s="66"/>
      <c r="T908" s="67"/>
      <c r="U908" s="46">
        <f t="shared" si="163"/>
        <v>0</v>
      </c>
      <c r="V908" s="52">
        <f t="shared" si="163"/>
        <v>0</v>
      </c>
      <c r="W908" s="53">
        <f t="shared" si="164"/>
        <v>0</v>
      </c>
      <c r="X908" s="54">
        <f t="shared" si="165"/>
        <v>0</v>
      </c>
      <c r="Y908" s="55">
        <f t="shared" si="166"/>
        <v>0</v>
      </c>
      <c r="Z908" s="56"/>
    </row>
    <row r="909" spans="1:26" s="2" customFormat="1" ht="71.25" customHeight="1" x14ac:dyDescent="0.25">
      <c r="A909" s="57">
        <v>9</v>
      </c>
      <c r="B909" s="58" t="s">
        <v>24</v>
      </c>
      <c r="C909" s="110"/>
      <c r="D909" s="112"/>
      <c r="E909" s="59"/>
      <c r="F909" s="60"/>
      <c r="G909" s="61"/>
      <c r="H909" s="62"/>
      <c r="I909" s="61"/>
      <c r="J909" s="63"/>
      <c r="K909" s="46">
        <f t="shared" si="162"/>
        <v>0</v>
      </c>
      <c r="L909" s="47">
        <f t="shared" si="162"/>
        <v>0</v>
      </c>
      <c r="M909" s="64"/>
      <c r="N909" s="65"/>
      <c r="O909" s="64"/>
      <c r="P909" s="65"/>
      <c r="Q909" s="66"/>
      <c r="R909" s="67"/>
      <c r="S909" s="66"/>
      <c r="T909" s="67"/>
      <c r="U909" s="46">
        <f t="shared" si="163"/>
        <v>0</v>
      </c>
      <c r="V909" s="52">
        <f t="shared" si="163"/>
        <v>0</v>
      </c>
      <c r="W909" s="53">
        <f t="shared" si="164"/>
        <v>0</v>
      </c>
      <c r="X909" s="54">
        <f t="shared" si="165"/>
        <v>0</v>
      </c>
      <c r="Y909" s="55">
        <f t="shared" si="166"/>
        <v>0</v>
      </c>
      <c r="Z909" s="56"/>
    </row>
    <row r="910" spans="1:26" s="2" customFormat="1" ht="92.25" customHeight="1" x14ac:dyDescent="0.25">
      <c r="A910" s="57">
        <v>10</v>
      </c>
      <c r="B910" s="58" t="s">
        <v>25</v>
      </c>
      <c r="C910" s="110"/>
      <c r="D910" s="112"/>
      <c r="E910" s="59"/>
      <c r="F910" s="60"/>
      <c r="G910" s="61"/>
      <c r="H910" s="62"/>
      <c r="I910" s="61"/>
      <c r="J910" s="63"/>
      <c r="K910" s="46">
        <f t="shared" si="162"/>
        <v>0</v>
      </c>
      <c r="L910" s="47">
        <f t="shared" si="162"/>
        <v>0</v>
      </c>
      <c r="M910" s="64"/>
      <c r="N910" s="65"/>
      <c r="O910" s="64"/>
      <c r="P910" s="65"/>
      <c r="Q910" s="66"/>
      <c r="R910" s="67"/>
      <c r="S910" s="66"/>
      <c r="T910" s="67"/>
      <c r="U910" s="46">
        <f t="shared" si="163"/>
        <v>0</v>
      </c>
      <c r="V910" s="52">
        <f t="shared" si="163"/>
        <v>0</v>
      </c>
      <c r="W910" s="53">
        <f t="shared" si="164"/>
        <v>0</v>
      </c>
      <c r="X910" s="54">
        <f t="shared" si="165"/>
        <v>0</v>
      </c>
      <c r="Y910" s="55">
        <f t="shared" si="166"/>
        <v>0</v>
      </c>
      <c r="Z910" s="56"/>
    </row>
    <row r="911" spans="1:26" s="2" customFormat="1" ht="153.75" customHeight="1" x14ac:dyDescent="0.25">
      <c r="A911" s="57">
        <v>11</v>
      </c>
      <c r="B911" s="58" t="s">
        <v>26</v>
      </c>
      <c r="C911" s="110"/>
      <c r="D911" s="112"/>
      <c r="E911" s="59"/>
      <c r="F911" s="60"/>
      <c r="G911" s="61"/>
      <c r="H911" s="62"/>
      <c r="I911" s="61"/>
      <c r="J911" s="63"/>
      <c r="K911" s="46">
        <f t="shared" si="162"/>
        <v>0</v>
      </c>
      <c r="L911" s="47">
        <f t="shared" si="162"/>
        <v>0</v>
      </c>
      <c r="M911" s="64"/>
      <c r="N911" s="65"/>
      <c r="O911" s="64"/>
      <c r="P911" s="65"/>
      <c r="Q911" s="66"/>
      <c r="R911" s="67"/>
      <c r="S911" s="66"/>
      <c r="T911" s="67"/>
      <c r="U911" s="46">
        <f t="shared" si="163"/>
        <v>0</v>
      </c>
      <c r="V911" s="52">
        <f t="shared" si="163"/>
        <v>0</v>
      </c>
      <c r="W911" s="53">
        <f t="shared" si="164"/>
        <v>0</v>
      </c>
      <c r="X911" s="54">
        <f t="shared" si="165"/>
        <v>0</v>
      </c>
      <c r="Y911" s="55">
        <f t="shared" si="166"/>
        <v>0</v>
      </c>
      <c r="Z911" s="56"/>
    </row>
    <row r="912" spans="1:26" s="2" customFormat="1" ht="87" customHeight="1" x14ac:dyDescent="0.25">
      <c r="A912" s="57">
        <v>12</v>
      </c>
      <c r="B912" s="58" t="s">
        <v>29</v>
      </c>
      <c r="C912" s="110"/>
      <c r="D912" s="112"/>
      <c r="E912" s="59"/>
      <c r="F912" s="60"/>
      <c r="G912" s="61"/>
      <c r="H912" s="62"/>
      <c r="I912" s="61"/>
      <c r="J912" s="63"/>
      <c r="K912" s="46">
        <f t="shared" si="162"/>
        <v>0</v>
      </c>
      <c r="L912" s="47">
        <f t="shared" si="162"/>
        <v>0</v>
      </c>
      <c r="M912" s="64"/>
      <c r="N912" s="65"/>
      <c r="O912" s="64"/>
      <c r="P912" s="65"/>
      <c r="Q912" s="66"/>
      <c r="R912" s="67"/>
      <c r="S912" s="66"/>
      <c r="T912" s="67"/>
      <c r="U912" s="46">
        <f t="shared" si="163"/>
        <v>0</v>
      </c>
      <c r="V912" s="52">
        <f t="shared" si="163"/>
        <v>0</v>
      </c>
      <c r="W912" s="53">
        <f t="shared" si="164"/>
        <v>0</v>
      </c>
      <c r="X912" s="54">
        <f t="shared" si="165"/>
        <v>0</v>
      </c>
      <c r="Y912" s="55">
        <f t="shared" si="166"/>
        <v>0</v>
      </c>
      <c r="Z912" s="56"/>
    </row>
    <row r="913" spans="1:38" s="2" customFormat="1" ht="62.25" customHeight="1" thickBot="1" x14ac:dyDescent="0.3">
      <c r="A913" s="68">
        <v>13</v>
      </c>
      <c r="B913" s="69" t="s">
        <v>27</v>
      </c>
      <c r="C913" s="111"/>
      <c r="D913" s="113"/>
      <c r="E913" s="70"/>
      <c r="F913" s="71"/>
      <c r="G913" s="72"/>
      <c r="H913" s="73"/>
      <c r="I913" s="72"/>
      <c r="J913" s="74"/>
      <c r="K913" s="75">
        <f t="shared" si="162"/>
        <v>0</v>
      </c>
      <c r="L913" s="76">
        <f t="shared" si="162"/>
        <v>0</v>
      </c>
      <c r="M913" s="77"/>
      <c r="N913" s="78"/>
      <c r="O913" s="77"/>
      <c r="P913" s="78"/>
      <c r="Q913" s="79"/>
      <c r="R913" s="80"/>
      <c r="S913" s="79"/>
      <c r="T913" s="80"/>
      <c r="U913" s="46">
        <f t="shared" si="163"/>
        <v>0</v>
      </c>
      <c r="V913" s="52">
        <f t="shared" si="163"/>
        <v>0</v>
      </c>
      <c r="W913" s="53">
        <f t="shared" si="164"/>
        <v>0</v>
      </c>
      <c r="X913" s="54">
        <f t="shared" si="165"/>
        <v>0</v>
      </c>
      <c r="Y913" s="55">
        <f t="shared" si="166"/>
        <v>0</v>
      </c>
      <c r="Z913" s="56"/>
    </row>
    <row r="914" spans="1:38" s="2" customFormat="1" ht="29.25" customHeight="1" thickBot="1" x14ac:dyDescent="0.3">
      <c r="A914" s="114" t="s">
        <v>47</v>
      </c>
      <c r="B914" s="115"/>
      <c r="C914" s="81">
        <f>C901</f>
        <v>526591.69999999995</v>
      </c>
      <c r="D914" s="81">
        <f>D901</f>
        <v>400547.85999999993</v>
      </c>
      <c r="E914" s="82">
        <f>SUM(E901:E913)</f>
        <v>7</v>
      </c>
      <c r="F914" s="83">
        <f>SUM(F901:F913)</f>
        <v>279102.82</v>
      </c>
      <c r="G914" s="82">
        <f>SUM(G901:G913)</f>
        <v>3</v>
      </c>
      <c r="H914" s="83">
        <f>SUM(H901:H913)</f>
        <v>120991.7</v>
      </c>
      <c r="I914" s="82">
        <f t="shared" ref="I914:V914" si="167">SUM(I901:I913)</f>
        <v>18</v>
      </c>
      <c r="J914" s="83">
        <f t="shared" si="167"/>
        <v>405600</v>
      </c>
      <c r="K914" s="82">
        <f t="shared" si="167"/>
        <v>21</v>
      </c>
      <c r="L914" s="83">
        <f t="shared" si="167"/>
        <v>526591.69999999995</v>
      </c>
      <c r="M914" s="82">
        <f t="shared" si="167"/>
        <v>1</v>
      </c>
      <c r="N914" s="84">
        <f t="shared" si="167"/>
        <v>48800</v>
      </c>
      <c r="O914" s="85">
        <f t="shared" si="167"/>
        <v>2</v>
      </c>
      <c r="P914" s="86">
        <f t="shared" si="167"/>
        <v>80551.759999999995</v>
      </c>
      <c r="Q914" s="85">
        <f t="shared" si="167"/>
        <v>1</v>
      </c>
      <c r="R914" s="87">
        <f t="shared" si="167"/>
        <v>38834.699999999997</v>
      </c>
      <c r="S914" s="85">
        <f t="shared" si="167"/>
        <v>9</v>
      </c>
      <c r="T914" s="87">
        <f t="shared" si="167"/>
        <v>87209.140000000014</v>
      </c>
      <c r="U914" s="85">
        <f t="shared" si="167"/>
        <v>10</v>
      </c>
      <c r="V914" s="87">
        <f t="shared" si="167"/>
        <v>126043.84000000001</v>
      </c>
      <c r="W914" s="88">
        <f>IFERROR(R914/H914,0)</f>
        <v>0.320969950831338</v>
      </c>
      <c r="X914" s="89">
        <f t="shared" si="165"/>
        <v>0.41361168639053258</v>
      </c>
      <c r="Y914" s="89">
        <f t="shared" si="166"/>
        <v>0.39232597095624566</v>
      </c>
    </row>
    <row r="915" spans="1:38" s="2" customFormat="1" ht="29.25" customHeight="1" thickBot="1" x14ac:dyDescent="0.45">
      <c r="A915" s="90"/>
      <c r="B915" s="90"/>
      <c r="C915" s="91"/>
      <c r="D915" s="91"/>
      <c r="E915" s="92"/>
      <c r="F915" s="91"/>
      <c r="G915" s="92"/>
      <c r="H915" s="93"/>
      <c r="I915" s="94"/>
      <c r="J915" s="93"/>
      <c r="K915" s="95"/>
      <c r="L915" s="93"/>
      <c r="M915" s="94"/>
      <c r="N915" s="93"/>
      <c r="O915" s="94"/>
      <c r="P915" s="93"/>
      <c r="Q915" s="94"/>
      <c r="R915" s="93"/>
      <c r="S915" s="94"/>
      <c r="T915" s="96" t="s">
        <v>48</v>
      </c>
      <c r="U915" s="97">
        <v>4.25</v>
      </c>
      <c r="V915" s="98">
        <f>V914/U915</f>
        <v>29657.374117647061</v>
      </c>
      <c r="W915" s="99"/>
      <c r="X915" s="99"/>
      <c r="Y915" s="100"/>
    </row>
    <row r="916" spans="1:38" s="2" customFormat="1" ht="15.75" thickTop="1" x14ac:dyDescent="0.25">
      <c r="A916" s="116" t="s">
        <v>49</v>
      </c>
      <c r="B916" s="117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8"/>
      <c r="P916" s="106"/>
      <c r="U916" s="7"/>
    </row>
    <row r="917" spans="1:38" s="2" customFormat="1" ht="18.75" x14ac:dyDescent="0.3">
      <c r="A917" s="119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1"/>
      <c r="P917" s="106"/>
      <c r="T917" s="101"/>
      <c r="U917" s="7"/>
    </row>
    <row r="918" spans="1:38" s="2" customFormat="1" ht="15.75" x14ac:dyDescent="0.25">
      <c r="A918" s="119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1"/>
      <c r="P918" s="106"/>
      <c r="S918" s="102"/>
      <c r="T918" s="103"/>
      <c r="U918" s="7"/>
    </row>
    <row r="919" spans="1:38" s="2" customFormat="1" ht="15.75" x14ac:dyDescent="0.25">
      <c r="A919" s="119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1"/>
      <c r="P919" s="106"/>
      <c r="S919" s="102"/>
      <c r="T919" s="104"/>
      <c r="U919" s="7"/>
    </row>
    <row r="920" spans="1:38" s="2" customFormat="1" ht="15.75" x14ac:dyDescent="0.25">
      <c r="A920" s="119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1"/>
      <c r="P920" s="106"/>
      <c r="S920" s="102"/>
      <c r="T920" s="104"/>
      <c r="U920" s="7"/>
    </row>
    <row r="921" spans="1:38" s="2" customFormat="1" ht="15.75" x14ac:dyDescent="0.25">
      <c r="A921" s="119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1"/>
      <c r="P921" s="106"/>
      <c r="S921" s="102"/>
      <c r="T921" s="104"/>
      <c r="U921" s="7"/>
    </row>
    <row r="922" spans="1:38" s="2" customFormat="1" ht="15.75" x14ac:dyDescent="0.25">
      <c r="A922" s="119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1"/>
      <c r="P922" s="106"/>
      <c r="S922" s="102"/>
      <c r="T922" s="105"/>
      <c r="U922" s="7"/>
    </row>
    <row r="923" spans="1:38" s="2" customFormat="1" x14ac:dyDescent="0.25">
      <c r="A923" s="119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1"/>
      <c r="P923" s="106"/>
      <c r="U923" s="7"/>
    </row>
    <row r="924" spans="1:38" s="2" customFormat="1" ht="15.75" thickBot="1" x14ac:dyDescent="0.3">
      <c r="A924" s="122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4"/>
      <c r="P924" s="106"/>
      <c r="U924" s="7"/>
    </row>
    <row r="925" spans="1:38" s="2" customFormat="1" ht="15.75" thickTop="1" x14ac:dyDescent="0.25">
      <c r="E925" s="1"/>
      <c r="F925" s="1"/>
      <c r="K925" s="7"/>
      <c r="U925" s="7"/>
    </row>
    <row r="928" spans="1:38" s="2" customFormat="1" ht="26.25" x14ac:dyDescent="0.4">
      <c r="A928" s="12"/>
      <c r="B928" s="13" t="s">
        <v>77</v>
      </c>
      <c r="C928" s="14"/>
      <c r="D928" s="14"/>
      <c r="E928" s="15"/>
      <c r="F928" s="16"/>
      <c r="G928" s="14"/>
      <c r="H928" s="17"/>
      <c r="I928" s="18"/>
      <c r="J928" s="17"/>
      <c r="K928" s="18"/>
      <c r="L928" s="17"/>
      <c r="M928" s="18"/>
      <c r="N928" s="17"/>
      <c r="O928" s="14"/>
      <c r="P928" s="17"/>
      <c r="Q928" s="14"/>
      <c r="R928" s="17"/>
      <c r="S928" s="18"/>
      <c r="T928" s="17"/>
      <c r="U928" s="14"/>
      <c r="V928" s="17"/>
      <c r="W928" s="17"/>
      <c r="X928" s="18"/>
      <c r="Y928" s="17"/>
      <c r="Z928" s="17"/>
      <c r="AA928" s="18"/>
      <c r="AB928" s="14"/>
      <c r="AC928" s="14"/>
      <c r="AD928" s="14"/>
      <c r="AE928" s="14"/>
      <c r="AF928" s="14"/>
      <c r="AG928" s="18"/>
      <c r="AH928" s="14"/>
      <c r="AI928" s="14"/>
      <c r="AJ928" s="14"/>
      <c r="AK928" s="14"/>
      <c r="AL928" s="14"/>
    </row>
    <row r="929" spans="1:26" ht="15.75" thickBot="1" x14ac:dyDescent="0.3"/>
    <row r="930" spans="1:26" s="2" customFormat="1" ht="52.5" customHeight="1" thickBot="1" x14ac:dyDescent="0.3">
      <c r="A930" s="125" t="s">
        <v>3</v>
      </c>
      <c r="B930" s="126"/>
      <c r="C930" s="129" t="s">
        <v>32</v>
      </c>
      <c r="D930" s="130"/>
      <c r="E930" s="131" t="s">
        <v>0</v>
      </c>
      <c r="F930" s="132"/>
      <c r="G930" s="133" t="s">
        <v>1</v>
      </c>
      <c r="H930" s="133"/>
      <c r="I930" s="133"/>
      <c r="J930" s="133"/>
      <c r="K930" s="133"/>
      <c r="L930" s="134"/>
      <c r="M930" s="135" t="s">
        <v>33</v>
      </c>
      <c r="N930" s="136"/>
      <c r="O930" s="136"/>
      <c r="P930" s="137"/>
      <c r="Q930" s="138" t="s">
        <v>34</v>
      </c>
      <c r="R930" s="139"/>
      <c r="S930" s="139"/>
      <c r="T930" s="139"/>
      <c r="U930" s="139"/>
      <c r="V930" s="140"/>
      <c r="W930" s="141" t="s">
        <v>35</v>
      </c>
      <c r="X930" s="142"/>
      <c r="Y930" s="143"/>
    </row>
    <row r="931" spans="1:26" s="2" customFormat="1" ht="52.5" customHeight="1" thickBot="1" x14ac:dyDescent="0.3">
      <c r="A931" s="127"/>
      <c r="B931" s="128"/>
      <c r="C931" s="144" t="s">
        <v>36</v>
      </c>
      <c r="D931" s="146" t="s">
        <v>37</v>
      </c>
      <c r="E931" s="148" t="s">
        <v>4</v>
      </c>
      <c r="F931" s="148" t="s">
        <v>5</v>
      </c>
      <c r="G931" s="150" t="s">
        <v>6</v>
      </c>
      <c r="H931" s="152" t="s">
        <v>7</v>
      </c>
      <c r="I931" s="152" t="s">
        <v>8</v>
      </c>
      <c r="J931" s="159" t="s">
        <v>9</v>
      </c>
      <c r="K931" s="161" t="s">
        <v>2</v>
      </c>
      <c r="L931" s="162"/>
      <c r="M931" s="163" t="s">
        <v>38</v>
      </c>
      <c r="N931" s="164"/>
      <c r="O931" s="163" t="s">
        <v>39</v>
      </c>
      <c r="P931" s="164"/>
      <c r="Q931" s="165" t="s">
        <v>40</v>
      </c>
      <c r="R931" s="166"/>
      <c r="S931" s="139" t="s">
        <v>41</v>
      </c>
      <c r="T931" s="140"/>
      <c r="U931" s="138" t="s">
        <v>2</v>
      </c>
      <c r="V931" s="140"/>
      <c r="W931" s="154" t="s">
        <v>42</v>
      </c>
      <c r="X931" s="156" t="s">
        <v>43</v>
      </c>
      <c r="Y931" s="143" t="s">
        <v>44</v>
      </c>
    </row>
    <row r="932" spans="1:26" s="2" customFormat="1" ht="139.5" customHeight="1" thickBot="1" x14ac:dyDescent="0.3">
      <c r="A932" s="127"/>
      <c r="B932" s="128"/>
      <c r="C932" s="145"/>
      <c r="D932" s="147"/>
      <c r="E932" s="149"/>
      <c r="F932" s="149"/>
      <c r="G932" s="151"/>
      <c r="H932" s="153"/>
      <c r="I932" s="153"/>
      <c r="J932" s="160"/>
      <c r="K932" s="19" t="s">
        <v>10</v>
      </c>
      <c r="L932" s="20" t="s">
        <v>11</v>
      </c>
      <c r="M932" s="21" t="s">
        <v>12</v>
      </c>
      <c r="N932" s="22" t="s">
        <v>13</v>
      </c>
      <c r="O932" s="21" t="s">
        <v>14</v>
      </c>
      <c r="P932" s="22" t="s">
        <v>15</v>
      </c>
      <c r="Q932" s="23" t="s">
        <v>6</v>
      </c>
      <c r="R932" s="24" t="s">
        <v>7</v>
      </c>
      <c r="S932" s="25" t="s">
        <v>16</v>
      </c>
      <c r="T932" s="26" t="s">
        <v>17</v>
      </c>
      <c r="U932" s="27" t="s">
        <v>18</v>
      </c>
      <c r="V932" s="28" t="s">
        <v>19</v>
      </c>
      <c r="W932" s="155"/>
      <c r="X932" s="157"/>
      <c r="Y932" s="158"/>
    </row>
    <row r="933" spans="1:26" s="2" customFormat="1" ht="38.25" customHeight="1" thickBot="1" x14ac:dyDescent="0.3">
      <c r="A933" s="108">
        <v>1</v>
      </c>
      <c r="B933" s="109"/>
      <c r="C933" s="29">
        <v>2</v>
      </c>
      <c r="D933" s="30">
        <v>3</v>
      </c>
      <c r="E933" s="31">
        <v>4</v>
      </c>
      <c r="F933" s="32">
        <v>5</v>
      </c>
      <c r="G933" s="33">
        <v>6</v>
      </c>
      <c r="H933" s="34">
        <v>7</v>
      </c>
      <c r="I933" s="34">
        <v>8</v>
      </c>
      <c r="J933" s="34">
        <v>9</v>
      </c>
      <c r="K933" s="34">
        <v>10</v>
      </c>
      <c r="L933" s="34">
        <v>11</v>
      </c>
      <c r="M933" s="35">
        <v>12</v>
      </c>
      <c r="N933" s="35">
        <v>13</v>
      </c>
      <c r="O933" s="35">
        <v>14</v>
      </c>
      <c r="P933" s="35">
        <v>15</v>
      </c>
      <c r="Q933" s="36">
        <v>16</v>
      </c>
      <c r="R933" s="36">
        <v>17</v>
      </c>
      <c r="S933" s="36">
        <v>18</v>
      </c>
      <c r="T933" s="36">
        <v>19</v>
      </c>
      <c r="U933" s="36">
        <v>20</v>
      </c>
      <c r="V933" s="36">
        <v>21</v>
      </c>
      <c r="W933" s="37">
        <v>22</v>
      </c>
      <c r="X933" s="37">
        <v>23</v>
      </c>
      <c r="Y933" s="38">
        <v>24</v>
      </c>
    </row>
    <row r="934" spans="1:26" s="2" customFormat="1" ht="108.75" customHeight="1" x14ac:dyDescent="0.25">
      <c r="A934" s="39">
        <v>1</v>
      </c>
      <c r="B934" s="40" t="s">
        <v>45</v>
      </c>
      <c r="C934" s="110">
        <f>L947</f>
        <v>508632.85</v>
      </c>
      <c r="D934" s="112">
        <f>C934-V947</f>
        <v>294211.94999999995</v>
      </c>
      <c r="E934" s="41"/>
      <c r="F934" s="42"/>
      <c r="G934" s="43"/>
      <c r="H934" s="44"/>
      <c r="I934" s="43"/>
      <c r="J934" s="45"/>
      <c r="K934" s="46">
        <f>G934+I934</f>
        <v>0</v>
      </c>
      <c r="L934" s="47">
        <f>H934+J934</f>
        <v>0</v>
      </c>
      <c r="M934" s="48"/>
      <c r="N934" s="49"/>
      <c r="O934" s="48"/>
      <c r="P934" s="49"/>
      <c r="Q934" s="50"/>
      <c r="R934" s="51"/>
      <c r="S934" s="50"/>
      <c r="T934" s="51"/>
      <c r="U934" s="46">
        <f>Q934+S934</f>
        <v>0</v>
      </c>
      <c r="V934" s="52">
        <f>R934+T934</f>
        <v>0</v>
      </c>
      <c r="W934" s="53">
        <f>IFERROR(R934/H934,0)</f>
        <v>0</v>
      </c>
      <c r="X934" s="54">
        <f>IFERROR((T934+P934)/J934,0)</f>
        <v>0</v>
      </c>
      <c r="Y934" s="55">
        <f>IFERROR((V934+P934)/L934,0)</f>
        <v>0</v>
      </c>
      <c r="Z934" s="56"/>
    </row>
    <row r="935" spans="1:26" s="2" customFormat="1" ht="87" customHeight="1" x14ac:dyDescent="0.25">
      <c r="A935" s="57">
        <v>2</v>
      </c>
      <c r="B935" s="58" t="s">
        <v>20</v>
      </c>
      <c r="C935" s="110"/>
      <c r="D935" s="112"/>
      <c r="E935" s="59">
        <v>0</v>
      </c>
      <c r="F935" s="60">
        <v>0</v>
      </c>
      <c r="G935" s="61">
        <v>0</v>
      </c>
      <c r="H935" s="62">
        <v>0</v>
      </c>
      <c r="I935" s="61">
        <v>7</v>
      </c>
      <c r="J935" s="63">
        <v>238500</v>
      </c>
      <c r="K935" s="46">
        <f t="shared" ref="K935:L946" si="168">G935+I935</f>
        <v>7</v>
      </c>
      <c r="L935" s="47">
        <f t="shared" si="168"/>
        <v>238500</v>
      </c>
      <c r="M935" s="64">
        <v>0</v>
      </c>
      <c r="N935" s="65">
        <v>0</v>
      </c>
      <c r="O935" s="64">
        <v>0</v>
      </c>
      <c r="P935" s="65">
        <v>0</v>
      </c>
      <c r="Q935" s="66">
        <v>0</v>
      </c>
      <c r="R935" s="67">
        <v>0</v>
      </c>
      <c r="S935" s="66">
        <v>4</v>
      </c>
      <c r="T935" s="67">
        <v>133097.75</v>
      </c>
      <c r="U935" s="46">
        <f t="shared" ref="U935:V946" si="169">Q935+S935</f>
        <v>4</v>
      </c>
      <c r="V935" s="52">
        <f>R935+T935</f>
        <v>133097.75</v>
      </c>
      <c r="W935" s="53">
        <f t="shared" ref="W935:W946" si="170">IFERROR(R935/H935,0)</f>
        <v>0</v>
      </c>
      <c r="X935" s="54">
        <f t="shared" ref="X935:X947" si="171">IFERROR((T935+P935)/J935,0)</f>
        <v>0.55806184486373167</v>
      </c>
      <c r="Y935" s="55">
        <f t="shared" ref="Y935:Y947" si="172">IFERROR((V935+P935)/L935,0)</f>
        <v>0.55806184486373167</v>
      </c>
      <c r="Z935" s="56"/>
    </row>
    <row r="936" spans="1:26" s="2" customFormat="1" ht="85.5" customHeight="1" x14ac:dyDescent="0.25">
      <c r="A936" s="57">
        <v>3</v>
      </c>
      <c r="B936" s="58" t="s">
        <v>28</v>
      </c>
      <c r="C936" s="110"/>
      <c r="D936" s="112"/>
      <c r="E936" s="59"/>
      <c r="F936" s="60"/>
      <c r="G936" s="61"/>
      <c r="H936" s="62"/>
      <c r="I936" s="61"/>
      <c r="J936" s="63"/>
      <c r="K936" s="46">
        <f t="shared" si="168"/>
        <v>0</v>
      </c>
      <c r="L936" s="47">
        <f t="shared" si="168"/>
        <v>0</v>
      </c>
      <c r="M936" s="64"/>
      <c r="N936" s="65"/>
      <c r="O936" s="64"/>
      <c r="P936" s="65"/>
      <c r="Q936" s="66"/>
      <c r="R936" s="67"/>
      <c r="S936" s="66"/>
      <c r="T936" s="67"/>
      <c r="U936" s="46">
        <f t="shared" si="169"/>
        <v>0</v>
      </c>
      <c r="V936" s="52">
        <f t="shared" si="169"/>
        <v>0</v>
      </c>
      <c r="W936" s="53">
        <f t="shared" si="170"/>
        <v>0</v>
      </c>
      <c r="X936" s="54">
        <f t="shared" si="171"/>
        <v>0</v>
      </c>
      <c r="Y936" s="55">
        <f t="shared" si="172"/>
        <v>0</v>
      </c>
      <c r="Z936" s="56"/>
    </row>
    <row r="937" spans="1:26" s="2" customFormat="1" ht="137.25" customHeight="1" x14ac:dyDescent="0.25">
      <c r="A937" s="57">
        <v>4</v>
      </c>
      <c r="B937" s="58" t="s">
        <v>22</v>
      </c>
      <c r="C937" s="110"/>
      <c r="D937" s="112"/>
      <c r="E937" s="59"/>
      <c r="F937" s="60"/>
      <c r="G937" s="61"/>
      <c r="H937" s="62"/>
      <c r="I937" s="61"/>
      <c r="J937" s="63"/>
      <c r="K937" s="46">
        <f t="shared" si="168"/>
        <v>0</v>
      </c>
      <c r="L937" s="47">
        <f t="shared" si="168"/>
        <v>0</v>
      </c>
      <c r="M937" s="64"/>
      <c r="N937" s="65"/>
      <c r="O937" s="64"/>
      <c r="P937" s="65"/>
      <c r="Q937" s="66"/>
      <c r="R937" s="67"/>
      <c r="S937" s="66"/>
      <c r="T937" s="67"/>
      <c r="U937" s="46">
        <f t="shared" si="169"/>
        <v>0</v>
      </c>
      <c r="V937" s="52">
        <f t="shared" si="169"/>
        <v>0</v>
      </c>
      <c r="W937" s="53">
        <f t="shared" si="170"/>
        <v>0</v>
      </c>
      <c r="X937" s="54">
        <f t="shared" si="171"/>
        <v>0</v>
      </c>
      <c r="Y937" s="55">
        <f t="shared" si="172"/>
        <v>0</v>
      </c>
      <c r="Z937" s="56"/>
    </row>
    <row r="938" spans="1:26" s="2" customFormat="1" ht="171.75" customHeight="1" x14ac:dyDescent="0.25">
      <c r="A938" s="57">
        <v>5</v>
      </c>
      <c r="B938" s="58" t="s">
        <v>21</v>
      </c>
      <c r="C938" s="110"/>
      <c r="D938" s="112"/>
      <c r="E938" s="59">
        <v>2</v>
      </c>
      <c r="F938" s="60">
        <v>130068.06</v>
      </c>
      <c r="G938" s="61">
        <v>2</v>
      </c>
      <c r="H938" s="62">
        <v>129032.85</v>
      </c>
      <c r="I938" s="61">
        <v>7</v>
      </c>
      <c r="J938" s="63">
        <v>141100</v>
      </c>
      <c r="K938" s="46">
        <f t="shared" si="168"/>
        <v>9</v>
      </c>
      <c r="L938" s="47">
        <f t="shared" si="168"/>
        <v>270132.84999999998</v>
      </c>
      <c r="M938" s="64">
        <v>1</v>
      </c>
      <c r="N938" s="65">
        <v>108316.85</v>
      </c>
      <c r="O938" s="64">
        <v>1</v>
      </c>
      <c r="P938" s="65">
        <v>40000</v>
      </c>
      <c r="Q938" s="66">
        <v>1</v>
      </c>
      <c r="R938" s="67">
        <v>20220</v>
      </c>
      <c r="S938" s="66">
        <v>4</v>
      </c>
      <c r="T938" s="67">
        <v>61103.15</v>
      </c>
      <c r="U938" s="46">
        <f t="shared" si="169"/>
        <v>5</v>
      </c>
      <c r="V938" s="52">
        <f t="shared" si="169"/>
        <v>81323.149999999994</v>
      </c>
      <c r="W938" s="53">
        <f t="shared" si="170"/>
        <v>0.15670428111911036</v>
      </c>
      <c r="X938" s="54">
        <f t="shared" si="171"/>
        <v>0.71653543586109136</v>
      </c>
      <c r="Y938" s="55">
        <f t="shared" si="172"/>
        <v>0.44912401435071669</v>
      </c>
      <c r="Z938" s="56"/>
    </row>
    <row r="939" spans="1:26" s="2" customFormat="1" ht="116.25" customHeight="1" x14ac:dyDescent="0.25">
      <c r="A939" s="57">
        <v>6</v>
      </c>
      <c r="B939" s="58" t="s">
        <v>23</v>
      </c>
      <c r="C939" s="110"/>
      <c r="D939" s="112"/>
      <c r="E939" s="59"/>
      <c r="F939" s="60"/>
      <c r="G939" s="61"/>
      <c r="H939" s="62"/>
      <c r="I939" s="61"/>
      <c r="J939" s="63"/>
      <c r="K939" s="46">
        <f t="shared" si="168"/>
        <v>0</v>
      </c>
      <c r="L939" s="47">
        <f t="shared" si="168"/>
        <v>0</v>
      </c>
      <c r="M939" s="64"/>
      <c r="N939" s="65"/>
      <c r="O939" s="64"/>
      <c r="P939" s="65"/>
      <c r="Q939" s="66"/>
      <c r="R939" s="67"/>
      <c r="S939" s="66"/>
      <c r="T939" s="67"/>
      <c r="U939" s="46">
        <f t="shared" si="169"/>
        <v>0</v>
      </c>
      <c r="V939" s="52">
        <f t="shared" si="169"/>
        <v>0</v>
      </c>
      <c r="W939" s="53">
        <f t="shared" si="170"/>
        <v>0</v>
      </c>
      <c r="X939" s="54">
        <f t="shared" si="171"/>
        <v>0</v>
      </c>
      <c r="Y939" s="55">
        <f t="shared" si="172"/>
        <v>0</v>
      </c>
      <c r="Z939" s="56"/>
    </row>
    <row r="940" spans="1:26" s="2" customFormat="1" ht="65.25" customHeight="1" x14ac:dyDescent="0.25">
      <c r="A940" s="57">
        <v>7</v>
      </c>
      <c r="B940" s="58" t="s">
        <v>30</v>
      </c>
      <c r="C940" s="110"/>
      <c r="D940" s="112"/>
      <c r="E940" s="59"/>
      <c r="F940" s="60"/>
      <c r="G940" s="61"/>
      <c r="H940" s="62"/>
      <c r="I940" s="61"/>
      <c r="J940" s="63"/>
      <c r="K940" s="46">
        <f t="shared" si="168"/>
        <v>0</v>
      </c>
      <c r="L940" s="47">
        <f t="shared" si="168"/>
        <v>0</v>
      </c>
      <c r="M940" s="64"/>
      <c r="N940" s="65"/>
      <c r="O940" s="64"/>
      <c r="P940" s="65"/>
      <c r="Q940" s="66"/>
      <c r="R940" s="67"/>
      <c r="S940" s="66"/>
      <c r="T940" s="67"/>
      <c r="U940" s="46">
        <f t="shared" si="169"/>
        <v>0</v>
      </c>
      <c r="V940" s="52">
        <f t="shared" si="169"/>
        <v>0</v>
      </c>
      <c r="W940" s="53">
        <f t="shared" si="170"/>
        <v>0</v>
      </c>
      <c r="X940" s="54">
        <f t="shared" si="171"/>
        <v>0</v>
      </c>
      <c r="Y940" s="55">
        <f t="shared" si="172"/>
        <v>0</v>
      </c>
      <c r="Z940" s="56"/>
    </row>
    <row r="941" spans="1:26" s="2" customFormat="1" ht="59.25" customHeight="1" x14ac:dyDescent="0.25">
      <c r="A941" s="57">
        <v>8</v>
      </c>
      <c r="B941" s="58" t="s">
        <v>46</v>
      </c>
      <c r="C941" s="110"/>
      <c r="D941" s="112"/>
      <c r="E941" s="59"/>
      <c r="F941" s="60"/>
      <c r="G941" s="61"/>
      <c r="H941" s="62"/>
      <c r="I941" s="61"/>
      <c r="J941" s="63"/>
      <c r="K941" s="46">
        <f t="shared" si="168"/>
        <v>0</v>
      </c>
      <c r="L941" s="47">
        <f t="shared" si="168"/>
        <v>0</v>
      </c>
      <c r="M941" s="64"/>
      <c r="N941" s="65"/>
      <c r="O941" s="64"/>
      <c r="P941" s="65"/>
      <c r="Q941" s="66"/>
      <c r="R941" s="67"/>
      <c r="S941" s="66"/>
      <c r="T941" s="67"/>
      <c r="U941" s="46">
        <f t="shared" si="169"/>
        <v>0</v>
      </c>
      <c r="V941" s="52">
        <f t="shared" si="169"/>
        <v>0</v>
      </c>
      <c r="W941" s="53">
        <f t="shared" si="170"/>
        <v>0</v>
      </c>
      <c r="X941" s="54">
        <f t="shared" si="171"/>
        <v>0</v>
      </c>
      <c r="Y941" s="55">
        <f t="shared" si="172"/>
        <v>0</v>
      </c>
      <c r="Z941" s="56"/>
    </row>
    <row r="942" spans="1:26" s="2" customFormat="1" ht="71.25" customHeight="1" x14ac:dyDescent="0.25">
      <c r="A942" s="57">
        <v>9</v>
      </c>
      <c r="B942" s="58" t="s">
        <v>24</v>
      </c>
      <c r="C942" s="110"/>
      <c r="D942" s="112"/>
      <c r="E942" s="59"/>
      <c r="F942" s="60"/>
      <c r="G942" s="61"/>
      <c r="H942" s="62"/>
      <c r="I942" s="61"/>
      <c r="J942" s="63"/>
      <c r="K942" s="46">
        <f t="shared" si="168"/>
        <v>0</v>
      </c>
      <c r="L942" s="47">
        <f t="shared" si="168"/>
        <v>0</v>
      </c>
      <c r="M942" s="64"/>
      <c r="N942" s="65"/>
      <c r="O942" s="64"/>
      <c r="P942" s="65"/>
      <c r="Q942" s="66"/>
      <c r="R942" s="67"/>
      <c r="S942" s="66"/>
      <c r="T942" s="67"/>
      <c r="U942" s="46">
        <f t="shared" si="169"/>
        <v>0</v>
      </c>
      <c r="V942" s="52">
        <f t="shared" si="169"/>
        <v>0</v>
      </c>
      <c r="W942" s="53">
        <f t="shared" si="170"/>
        <v>0</v>
      </c>
      <c r="X942" s="54">
        <f t="shared" si="171"/>
        <v>0</v>
      </c>
      <c r="Y942" s="55">
        <f t="shared" si="172"/>
        <v>0</v>
      </c>
      <c r="Z942" s="56"/>
    </row>
    <row r="943" spans="1:26" s="2" customFormat="1" ht="92.25" customHeight="1" x14ac:dyDescent="0.25">
      <c r="A943" s="57">
        <v>10</v>
      </c>
      <c r="B943" s="58" t="s">
        <v>25</v>
      </c>
      <c r="C943" s="110"/>
      <c r="D943" s="112"/>
      <c r="E943" s="59"/>
      <c r="F943" s="60"/>
      <c r="G943" s="61"/>
      <c r="H943" s="62"/>
      <c r="I943" s="61"/>
      <c r="J943" s="63"/>
      <c r="K943" s="46">
        <f t="shared" si="168"/>
        <v>0</v>
      </c>
      <c r="L943" s="47">
        <f t="shared" si="168"/>
        <v>0</v>
      </c>
      <c r="M943" s="64"/>
      <c r="N943" s="65"/>
      <c r="O943" s="64"/>
      <c r="P943" s="65"/>
      <c r="Q943" s="66"/>
      <c r="R943" s="67"/>
      <c r="S943" s="66"/>
      <c r="T943" s="67"/>
      <c r="U943" s="46">
        <f t="shared" si="169"/>
        <v>0</v>
      </c>
      <c r="V943" s="52">
        <f t="shared" si="169"/>
        <v>0</v>
      </c>
      <c r="W943" s="53">
        <f t="shared" si="170"/>
        <v>0</v>
      </c>
      <c r="X943" s="54">
        <f t="shared" si="171"/>
        <v>0</v>
      </c>
      <c r="Y943" s="55">
        <f t="shared" si="172"/>
        <v>0</v>
      </c>
      <c r="Z943" s="56"/>
    </row>
    <row r="944" spans="1:26" s="2" customFormat="1" ht="153.75" customHeight="1" x14ac:dyDescent="0.25">
      <c r="A944" s="57">
        <v>11</v>
      </c>
      <c r="B944" s="58" t="s">
        <v>26</v>
      </c>
      <c r="C944" s="110"/>
      <c r="D944" s="112"/>
      <c r="E944" s="59"/>
      <c r="F944" s="60"/>
      <c r="G944" s="61"/>
      <c r="H944" s="62"/>
      <c r="I944" s="61"/>
      <c r="J944" s="63"/>
      <c r="K944" s="46">
        <f t="shared" si="168"/>
        <v>0</v>
      </c>
      <c r="L944" s="47">
        <f t="shared" si="168"/>
        <v>0</v>
      </c>
      <c r="M944" s="64"/>
      <c r="N944" s="65"/>
      <c r="O944" s="64"/>
      <c r="P944" s="65"/>
      <c r="Q944" s="66"/>
      <c r="R944" s="67"/>
      <c r="S944" s="66"/>
      <c r="T944" s="67"/>
      <c r="U944" s="46">
        <f t="shared" si="169"/>
        <v>0</v>
      </c>
      <c r="V944" s="52">
        <f t="shared" si="169"/>
        <v>0</v>
      </c>
      <c r="W944" s="53">
        <f t="shared" si="170"/>
        <v>0</v>
      </c>
      <c r="X944" s="54">
        <f t="shared" si="171"/>
        <v>0</v>
      </c>
      <c r="Y944" s="55">
        <f t="shared" si="172"/>
        <v>0</v>
      </c>
      <c r="Z944" s="56"/>
    </row>
    <row r="945" spans="1:26" s="2" customFormat="1" ht="87" customHeight="1" x14ac:dyDescent="0.25">
      <c r="A945" s="57">
        <v>12</v>
      </c>
      <c r="B945" s="58" t="s">
        <v>29</v>
      </c>
      <c r="C945" s="110"/>
      <c r="D945" s="112"/>
      <c r="E945" s="59"/>
      <c r="F945" s="60"/>
      <c r="G945" s="61"/>
      <c r="H945" s="62"/>
      <c r="I945" s="61"/>
      <c r="J945" s="63"/>
      <c r="K945" s="46">
        <f t="shared" si="168"/>
        <v>0</v>
      </c>
      <c r="L945" s="47">
        <f t="shared" si="168"/>
        <v>0</v>
      </c>
      <c r="M945" s="64"/>
      <c r="N945" s="65"/>
      <c r="O945" s="64"/>
      <c r="P945" s="65"/>
      <c r="Q945" s="66"/>
      <c r="R945" s="67"/>
      <c r="S945" s="66"/>
      <c r="T945" s="67"/>
      <c r="U945" s="46">
        <f t="shared" si="169"/>
        <v>0</v>
      </c>
      <c r="V945" s="52">
        <f t="shared" si="169"/>
        <v>0</v>
      </c>
      <c r="W945" s="53">
        <f t="shared" si="170"/>
        <v>0</v>
      </c>
      <c r="X945" s="54">
        <f t="shared" si="171"/>
        <v>0</v>
      </c>
      <c r="Y945" s="55">
        <f t="shared" si="172"/>
        <v>0</v>
      </c>
      <c r="Z945" s="56"/>
    </row>
    <row r="946" spans="1:26" s="2" customFormat="1" ht="62.25" customHeight="1" thickBot="1" x14ac:dyDescent="0.3">
      <c r="A946" s="68">
        <v>13</v>
      </c>
      <c r="B946" s="69" t="s">
        <v>27</v>
      </c>
      <c r="C946" s="111"/>
      <c r="D946" s="113"/>
      <c r="E946" s="70"/>
      <c r="F946" s="71"/>
      <c r="G946" s="72"/>
      <c r="H946" s="73"/>
      <c r="I946" s="72"/>
      <c r="J946" s="74"/>
      <c r="K946" s="75">
        <f t="shared" si="168"/>
        <v>0</v>
      </c>
      <c r="L946" s="76">
        <f t="shared" si="168"/>
        <v>0</v>
      </c>
      <c r="M946" s="77"/>
      <c r="N946" s="78"/>
      <c r="O946" s="77"/>
      <c r="P946" s="78"/>
      <c r="Q946" s="79"/>
      <c r="R946" s="80"/>
      <c r="S946" s="79"/>
      <c r="T946" s="80"/>
      <c r="U946" s="46">
        <f t="shared" si="169"/>
        <v>0</v>
      </c>
      <c r="V946" s="52">
        <f t="shared" si="169"/>
        <v>0</v>
      </c>
      <c r="W946" s="53">
        <f t="shared" si="170"/>
        <v>0</v>
      </c>
      <c r="X946" s="54">
        <f t="shared" si="171"/>
        <v>0</v>
      </c>
      <c r="Y946" s="55">
        <f t="shared" si="172"/>
        <v>0</v>
      </c>
      <c r="Z946" s="56"/>
    </row>
    <row r="947" spans="1:26" s="2" customFormat="1" ht="29.25" customHeight="1" thickBot="1" x14ac:dyDescent="0.3">
      <c r="A947" s="114" t="s">
        <v>47</v>
      </c>
      <c r="B947" s="115"/>
      <c r="C947" s="81">
        <f>C934</f>
        <v>508632.85</v>
      </c>
      <c r="D947" s="81">
        <f>D934</f>
        <v>294211.94999999995</v>
      </c>
      <c r="E947" s="82">
        <f>SUM(E934:E946)</f>
        <v>2</v>
      </c>
      <c r="F947" s="83">
        <f>SUM(F934:F946)</f>
        <v>130068.06</v>
      </c>
      <c r="G947" s="82">
        <f>SUM(G934:G946)</f>
        <v>2</v>
      </c>
      <c r="H947" s="83">
        <f>SUM(H934:H946)</f>
        <v>129032.85</v>
      </c>
      <c r="I947" s="82">
        <f t="shared" ref="I947:V947" si="173">SUM(I934:I946)</f>
        <v>14</v>
      </c>
      <c r="J947" s="83">
        <f t="shared" si="173"/>
        <v>379600</v>
      </c>
      <c r="K947" s="82">
        <f t="shared" si="173"/>
        <v>16</v>
      </c>
      <c r="L947" s="83">
        <f t="shared" si="173"/>
        <v>508632.85</v>
      </c>
      <c r="M947" s="82">
        <f t="shared" si="173"/>
        <v>1</v>
      </c>
      <c r="N947" s="84">
        <f t="shared" si="173"/>
        <v>108316.85</v>
      </c>
      <c r="O947" s="85">
        <f t="shared" si="173"/>
        <v>1</v>
      </c>
      <c r="P947" s="86">
        <f t="shared" si="173"/>
        <v>40000</v>
      </c>
      <c r="Q947" s="85">
        <f t="shared" si="173"/>
        <v>1</v>
      </c>
      <c r="R947" s="87">
        <f t="shared" si="173"/>
        <v>20220</v>
      </c>
      <c r="S947" s="85">
        <f t="shared" si="173"/>
        <v>8</v>
      </c>
      <c r="T947" s="87">
        <f t="shared" si="173"/>
        <v>194200.9</v>
      </c>
      <c r="U947" s="85">
        <f t="shared" si="173"/>
        <v>9</v>
      </c>
      <c r="V947" s="87">
        <f t="shared" si="173"/>
        <v>214420.9</v>
      </c>
      <c r="W947" s="88">
        <f>IFERROR(R947/H947,0)</f>
        <v>0.15670428111911036</v>
      </c>
      <c r="X947" s="89">
        <f t="shared" si="171"/>
        <v>0.61696759747102214</v>
      </c>
      <c r="Y947" s="89">
        <f t="shared" si="172"/>
        <v>0.50020540356369037</v>
      </c>
    </row>
    <row r="948" spans="1:26" s="2" customFormat="1" ht="29.25" customHeight="1" thickBot="1" x14ac:dyDescent="0.45">
      <c r="A948" s="90"/>
      <c r="B948" s="90"/>
      <c r="C948" s="91"/>
      <c r="D948" s="91"/>
      <c r="E948" s="92"/>
      <c r="F948" s="91"/>
      <c r="G948" s="92"/>
      <c r="H948" s="93"/>
      <c r="I948" s="94"/>
      <c r="J948" s="93"/>
      <c r="K948" s="95"/>
      <c r="L948" s="93"/>
      <c r="M948" s="94"/>
      <c r="N948" s="93"/>
      <c r="O948" s="94"/>
      <c r="P948" s="93"/>
      <c r="Q948" s="94"/>
      <c r="R948" s="93"/>
      <c r="S948" s="94"/>
      <c r="T948" s="96" t="s">
        <v>48</v>
      </c>
      <c r="U948" s="97">
        <v>4.25</v>
      </c>
      <c r="V948" s="98">
        <f>V947/U948</f>
        <v>50451.976470588233</v>
      </c>
      <c r="W948" s="99"/>
      <c r="X948" s="99"/>
      <c r="Y948" s="100"/>
    </row>
    <row r="949" spans="1:26" s="2" customFormat="1" ht="15.75" thickTop="1" x14ac:dyDescent="0.25">
      <c r="A949" s="116" t="s">
        <v>49</v>
      </c>
      <c r="B949" s="117"/>
      <c r="C949" s="117"/>
      <c r="D949" s="117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8"/>
      <c r="P949" s="106"/>
      <c r="U949" s="7"/>
    </row>
    <row r="950" spans="1:26" s="2" customFormat="1" ht="18.75" x14ac:dyDescent="0.3">
      <c r="A950" s="119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1"/>
      <c r="P950" s="106"/>
      <c r="T950" s="101"/>
      <c r="U950" s="7"/>
    </row>
    <row r="951" spans="1:26" s="2" customFormat="1" ht="15.75" x14ac:dyDescent="0.25">
      <c r="A951" s="119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1"/>
      <c r="P951" s="106"/>
      <c r="S951" s="102"/>
      <c r="T951" s="103"/>
      <c r="U951" s="7"/>
    </row>
    <row r="952" spans="1:26" s="2" customFormat="1" ht="15.75" x14ac:dyDescent="0.25">
      <c r="A952" s="119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1"/>
      <c r="P952" s="106"/>
      <c r="S952" s="102"/>
      <c r="T952" s="104"/>
      <c r="U952" s="7"/>
    </row>
    <row r="953" spans="1:26" s="2" customFormat="1" ht="15.75" x14ac:dyDescent="0.25">
      <c r="A953" s="119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1"/>
      <c r="P953" s="106"/>
      <c r="S953" s="102"/>
      <c r="T953" s="104"/>
      <c r="U953" s="7"/>
    </row>
    <row r="954" spans="1:26" s="2" customFormat="1" ht="15.75" x14ac:dyDescent="0.25">
      <c r="A954" s="119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1"/>
      <c r="P954" s="106"/>
      <c r="S954" s="102"/>
      <c r="T954" s="104"/>
      <c r="U954" s="7"/>
    </row>
    <row r="955" spans="1:26" s="2" customFormat="1" ht="15.75" x14ac:dyDescent="0.25">
      <c r="A955" s="119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1"/>
      <c r="P955" s="106"/>
      <c r="S955" s="102"/>
      <c r="T955" s="105"/>
      <c r="U955" s="7"/>
    </row>
    <row r="956" spans="1:26" s="2" customFormat="1" x14ac:dyDescent="0.25">
      <c r="A956" s="119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1"/>
      <c r="P956" s="106"/>
      <c r="U956" s="7"/>
    </row>
    <row r="957" spans="1:26" s="2" customFormat="1" ht="15.75" thickBot="1" x14ac:dyDescent="0.3">
      <c r="A957" s="122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4"/>
      <c r="P957" s="106"/>
      <c r="U957" s="7"/>
    </row>
    <row r="958" spans="1:26" s="2" customFormat="1" ht="15.75" thickTop="1" x14ac:dyDescent="0.25">
      <c r="E958" s="1"/>
      <c r="F958" s="1"/>
      <c r="K958" s="7"/>
      <c r="U958" s="7"/>
    </row>
    <row r="961" spans="1:38" s="2" customFormat="1" ht="26.25" x14ac:dyDescent="0.4">
      <c r="A961" s="12"/>
      <c r="B961" s="13" t="s">
        <v>78</v>
      </c>
      <c r="C961" s="14"/>
      <c r="D961" s="14"/>
      <c r="E961" s="15"/>
      <c r="F961" s="16"/>
      <c r="G961" s="14"/>
      <c r="H961" s="17"/>
      <c r="I961" s="18"/>
      <c r="J961" s="17"/>
      <c r="K961" s="18"/>
      <c r="L961" s="17"/>
      <c r="M961" s="18"/>
      <c r="N961" s="17"/>
      <c r="O961" s="14"/>
      <c r="P961" s="17"/>
      <c r="Q961" s="14"/>
      <c r="R961" s="17"/>
      <c r="S961" s="18"/>
      <c r="T961" s="17"/>
      <c r="U961" s="14"/>
      <c r="V961" s="17"/>
      <c r="W961" s="17"/>
      <c r="X961" s="18"/>
      <c r="Y961" s="17"/>
      <c r="Z961" s="17"/>
      <c r="AA961" s="18"/>
      <c r="AB961" s="14"/>
      <c r="AC961" s="14"/>
      <c r="AD961" s="14"/>
      <c r="AE961" s="14"/>
      <c r="AF961" s="14"/>
      <c r="AG961" s="18"/>
      <c r="AH961" s="14"/>
      <c r="AI961" s="14"/>
      <c r="AJ961" s="14"/>
      <c r="AK961" s="14"/>
      <c r="AL961" s="14"/>
    </row>
    <row r="962" spans="1:38" ht="15.75" thickBot="1" x14ac:dyDescent="0.3"/>
    <row r="963" spans="1:38" s="2" customFormat="1" ht="52.5" customHeight="1" thickBot="1" x14ac:dyDescent="0.3">
      <c r="A963" s="125" t="s">
        <v>3</v>
      </c>
      <c r="B963" s="126"/>
      <c r="C963" s="129" t="s">
        <v>32</v>
      </c>
      <c r="D963" s="130"/>
      <c r="E963" s="131" t="s">
        <v>0</v>
      </c>
      <c r="F963" s="132"/>
      <c r="G963" s="133" t="s">
        <v>1</v>
      </c>
      <c r="H963" s="133"/>
      <c r="I963" s="133"/>
      <c r="J963" s="133"/>
      <c r="K963" s="133"/>
      <c r="L963" s="134"/>
      <c r="M963" s="135" t="s">
        <v>33</v>
      </c>
      <c r="N963" s="136"/>
      <c r="O963" s="136"/>
      <c r="P963" s="137"/>
      <c r="Q963" s="138" t="s">
        <v>34</v>
      </c>
      <c r="R963" s="139"/>
      <c r="S963" s="139"/>
      <c r="T963" s="139"/>
      <c r="U963" s="139"/>
      <c r="V963" s="140"/>
      <c r="W963" s="141" t="s">
        <v>35</v>
      </c>
      <c r="X963" s="142"/>
      <c r="Y963" s="143"/>
    </row>
    <row r="964" spans="1:38" s="2" customFormat="1" ht="52.5" customHeight="1" thickBot="1" x14ac:dyDescent="0.3">
      <c r="A964" s="127"/>
      <c r="B964" s="128"/>
      <c r="C964" s="144" t="s">
        <v>36</v>
      </c>
      <c r="D964" s="146" t="s">
        <v>37</v>
      </c>
      <c r="E964" s="148" t="s">
        <v>4</v>
      </c>
      <c r="F964" s="148" t="s">
        <v>5</v>
      </c>
      <c r="G964" s="150" t="s">
        <v>6</v>
      </c>
      <c r="H964" s="152" t="s">
        <v>7</v>
      </c>
      <c r="I964" s="152" t="s">
        <v>8</v>
      </c>
      <c r="J964" s="159" t="s">
        <v>9</v>
      </c>
      <c r="K964" s="161" t="s">
        <v>2</v>
      </c>
      <c r="L964" s="162"/>
      <c r="M964" s="163" t="s">
        <v>38</v>
      </c>
      <c r="N964" s="164"/>
      <c r="O964" s="163" t="s">
        <v>39</v>
      </c>
      <c r="P964" s="164"/>
      <c r="Q964" s="165" t="s">
        <v>40</v>
      </c>
      <c r="R964" s="166"/>
      <c r="S964" s="139" t="s">
        <v>41</v>
      </c>
      <c r="T964" s="140"/>
      <c r="U964" s="138" t="s">
        <v>2</v>
      </c>
      <c r="V964" s="140"/>
      <c r="W964" s="154" t="s">
        <v>42</v>
      </c>
      <c r="X964" s="156" t="s">
        <v>43</v>
      </c>
      <c r="Y964" s="143" t="s">
        <v>44</v>
      </c>
    </row>
    <row r="965" spans="1:38" s="2" customFormat="1" ht="139.5" customHeight="1" thickBot="1" x14ac:dyDescent="0.3">
      <c r="A965" s="127"/>
      <c r="B965" s="128"/>
      <c r="C965" s="145"/>
      <c r="D965" s="147"/>
      <c r="E965" s="149"/>
      <c r="F965" s="149"/>
      <c r="G965" s="151"/>
      <c r="H965" s="153"/>
      <c r="I965" s="153"/>
      <c r="J965" s="160"/>
      <c r="K965" s="19" t="s">
        <v>10</v>
      </c>
      <c r="L965" s="20" t="s">
        <v>11</v>
      </c>
      <c r="M965" s="21" t="s">
        <v>12</v>
      </c>
      <c r="N965" s="22" t="s">
        <v>13</v>
      </c>
      <c r="O965" s="21" t="s">
        <v>14</v>
      </c>
      <c r="P965" s="22" t="s">
        <v>15</v>
      </c>
      <c r="Q965" s="23" t="s">
        <v>6</v>
      </c>
      <c r="R965" s="24" t="s">
        <v>7</v>
      </c>
      <c r="S965" s="25" t="s">
        <v>16</v>
      </c>
      <c r="T965" s="26" t="s">
        <v>17</v>
      </c>
      <c r="U965" s="27" t="s">
        <v>18</v>
      </c>
      <c r="V965" s="28" t="s">
        <v>19</v>
      </c>
      <c r="W965" s="155"/>
      <c r="X965" s="157"/>
      <c r="Y965" s="158"/>
    </row>
    <row r="966" spans="1:38" s="2" customFormat="1" ht="38.25" customHeight="1" thickBot="1" x14ac:dyDescent="0.3">
      <c r="A966" s="108">
        <v>1</v>
      </c>
      <c r="B966" s="109"/>
      <c r="C966" s="29">
        <v>2</v>
      </c>
      <c r="D966" s="30">
        <v>3</v>
      </c>
      <c r="E966" s="31">
        <v>4</v>
      </c>
      <c r="F966" s="32">
        <v>5</v>
      </c>
      <c r="G966" s="33">
        <v>6</v>
      </c>
      <c r="H966" s="34">
        <v>7</v>
      </c>
      <c r="I966" s="34">
        <v>8</v>
      </c>
      <c r="J966" s="34">
        <v>9</v>
      </c>
      <c r="K966" s="34">
        <v>10</v>
      </c>
      <c r="L966" s="34">
        <v>11</v>
      </c>
      <c r="M966" s="35">
        <v>12</v>
      </c>
      <c r="N966" s="35">
        <v>13</v>
      </c>
      <c r="O966" s="35">
        <v>14</v>
      </c>
      <c r="P966" s="35">
        <v>15</v>
      </c>
      <c r="Q966" s="36">
        <v>16</v>
      </c>
      <c r="R966" s="36">
        <v>17</v>
      </c>
      <c r="S966" s="36">
        <v>18</v>
      </c>
      <c r="T966" s="36">
        <v>19</v>
      </c>
      <c r="U966" s="36">
        <v>20</v>
      </c>
      <c r="V966" s="36">
        <v>21</v>
      </c>
      <c r="W966" s="37">
        <v>22</v>
      </c>
      <c r="X966" s="37">
        <v>23</v>
      </c>
      <c r="Y966" s="38">
        <v>24</v>
      </c>
    </row>
    <row r="967" spans="1:38" s="2" customFormat="1" ht="108.75" customHeight="1" x14ac:dyDescent="0.25">
      <c r="A967" s="39">
        <v>1</v>
      </c>
      <c r="B967" s="40" t="s">
        <v>45</v>
      </c>
      <c r="C967" s="110">
        <f>L980</f>
        <v>760400</v>
      </c>
      <c r="D967" s="112">
        <f>C967-V980</f>
        <v>504592.14</v>
      </c>
      <c r="E967" s="41"/>
      <c r="F967" s="42"/>
      <c r="G967" s="43"/>
      <c r="H967" s="44"/>
      <c r="I967" s="43"/>
      <c r="J967" s="45"/>
      <c r="K967" s="46">
        <f>G967+I967</f>
        <v>0</v>
      </c>
      <c r="L967" s="47">
        <f>H967+J967</f>
        <v>0</v>
      </c>
      <c r="M967" s="48"/>
      <c r="N967" s="49"/>
      <c r="O967" s="48"/>
      <c r="P967" s="49"/>
      <c r="Q967" s="50"/>
      <c r="R967" s="51"/>
      <c r="S967" s="50"/>
      <c r="T967" s="51"/>
      <c r="U967" s="46">
        <f>Q967+S967</f>
        <v>0</v>
      </c>
      <c r="V967" s="52">
        <f>R967+T967</f>
        <v>0</v>
      </c>
      <c r="W967" s="53">
        <f>IFERROR(R967/H967,0)</f>
        <v>0</v>
      </c>
      <c r="X967" s="54">
        <f>IFERROR((T967+P967)/J967,0)</f>
        <v>0</v>
      </c>
      <c r="Y967" s="55">
        <f>IFERROR((V967+P967)/L967,0)</f>
        <v>0</v>
      </c>
      <c r="Z967" s="56"/>
    </row>
    <row r="968" spans="1:38" s="2" customFormat="1" ht="87" customHeight="1" x14ac:dyDescent="0.25">
      <c r="A968" s="57">
        <v>2</v>
      </c>
      <c r="B968" s="58" t="s">
        <v>20</v>
      </c>
      <c r="C968" s="110"/>
      <c r="D968" s="112"/>
      <c r="E968" s="59">
        <v>0</v>
      </c>
      <c r="F968" s="60">
        <v>0</v>
      </c>
      <c r="G968" s="61">
        <v>0</v>
      </c>
      <c r="H968" s="62">
        <v>0</v>
      </c>
      <c r="I968" s="61">
        <v>3</v>
      </c>
      <c r="J968" s="63">
        <v>380500</v>
      </c>
      <c r="K968" s="46">
        <f t="shared" ref="K968:L979" si="174">G968+I968</f>
        <v>3</v>
      </c>
      <c r="L968" s="47">
        <f t="shared" si="174"/>
        <v>380500</v>
      </c>
      <c r="M968" s="64">
        <v>0</v>
      </c>
      <c r="N968" s="65">
        <v>0</v>
      </c>
      <c r="O968" s="64">
        <v>1</v>
      </c>
      <c r="P968" s="65">
        <v>157700.01999999999</v>
      </c>
      <c r="Q968" s="66">
        <v>0</v>
      </c>
      <c r="R968" s="67">
        <v>0</v>
      </c>
      <c r="S968" s="66">
        <v>2</v>
      </c>
      <c r="T968" s="67">
        <v>142757.65999999997</v>
      </c>
      <c r="U968" s="46">
        <f t="shared" ref="U968:V979" si="175">Q968+S968</f>
        <v>2</v>
      </c>
      <c r="V968" s="52">
        <f>R968+T968</f>
        <v>142757.65999999997</v>
      </c>
      <c r="W968" s="53">
        <f t="shared" ref="W968:W979" si="176">IFERROR(R968/H968,0)</f>
        <v>0</v>
      </c>
      <c r="X968" s="54">
        <f t="shared" ref="X968:X980" si="177">IFERROR((T968+P968)/J968,0)</f>
        <v>0.78963910643889601</v>
      </c>
      <c r="Y968" s="55">
        <f t="shared" ref="Y968:Y980" si="178">IFERROR((V968+P968)/L968,0)</f>
        <v>0.78963910643889601</v>
      </c>
      <c r="Z968" s="56"/>
    </row>
    <row r="969" spans="1:38" s="2" customFormat="1" ht="85.5" customHeight="1" x14ac:dyDescent="0.25">
      <c r="A969" s="57">
        <v>3</v>
      </c>
      <c r="B969" s="58" t="s">
        <v>28</v>
      </c>
      <c r="C969" s="110"/>
      <c r="D969" s="112"/>
      <c r="E969" s="59"/>
      <c r="F969" s="60"/>
      <c r="G969" s="61"/>
      <c r="H969" s="62"/>
      <c r="I969" s="61"/>
      <c r="J969" s="63"/>
      <c r="K969" s="46">
        <f t="shared" si="174"/>
        <v>0</v>
      </c>
      <c r="L969" s="47">
        <f t="shared" si="174"/>
        <v>0</v>
      </c>
      <c r="M969" s="64"/>
      <c r="N969" s="65"/>
      <c r="O969" s="64"/>
      <c r="P969" s="65"/>
      <c r="Q969" s="66"/>
      <c r="R969" s="67"/>
      <c r="S969" s="66"/>
      <c r="T969" s="67"/>
      <c r="U969" s="46">
        <f t="shared" si="175"/>
        <v>0</v>
      </c>
      <c r="V969" s="52">
        <f t="shared" si="175"/>
        <v>0</v>
      </c>
      <c r="W969" s="53">
        <f t="shared" si="176"/>
        <v>0</v>
      </c>
      <c r="X969" s="54">
        <f t="shared" si="177"/>
        <v>0</v>
      </c>
      <c r="Y969" s="55">
        <f t="shared" si="178"/>
        <v>0</v>
      </c>
      <c r="Z969" s="56"/>
    </row>
    <row r="970" spans="1:38" s="2" customFormat="1" ht="137.25" customHeight="1" x14ac:dyDescent="0.25">
      <c r="A970" s="57">
        <v>4</v>
      </c>
      <c r="B970" s="58" t="s">
        <v>22</v>
      </c>
      <c r="C970" s="110"/>
      <c r="D970" s="112"/>
      <c r="E970" s="59"/>
      <c r="F970" s="60"/>
      <c r="G970" s="61"/>
      <c r="H970" s="62"/>
      <c r="I970" s="61"/>
      <c r="J970" s="63"/>
      <c r="K970" s="46">
        <f t="shared" si="174"/>
        <v>0</v>
      </c>
      <c r="L970" s="47">
        <f t="shared" si="174"/>
        <v>0</v>
      </c>
      <c r="M970" s="64"/>
      <c r="N970" s="65"/>
      <c r="O970" s="64"/>
      <c r="P970" s="65"/>
      <c r="Q970" s="66"/>
      <c r="R970" s="67"/>
      <c r="S970" s="66"/>
      <c r="T970" s="67"/>
      <c r="U970" s="46">
        <f t="shared" si="175"/>
        <v>0</v>
      </c>
      <c r="V970" s="52">
        <f t="shared" si="175"/>
        <v>0</v>
      </c>
      <c r="W970" s="53">
        <f t="shared" si="176"/>
        <v>0</v>
      </c>
      <c r="X970" s="54">
        <f t="shared" si="177"/>
        <v>0</v>
      </c>
      <c r="Y970" s="55">
        <f t="shared" si="178"/>
        <v>0</v>
      </c>
      <c r="Z970" s="56"/>
    </row>
    <row r="971" spans="1:38" s="2" customFormat="1" ht="171.75" customHeight="1" x14ac:dyDescent="0.25">
      <c r="A971" s="57">
        <v>5</v>
      </c>
      <c r="B971" s="58" t="s">
        <v>21</v>
      </c>
      <c r="C971" s="110"/>
      <c r="D971" s="112"/>
      <c r="E971" s="59">
        <v>7</v>
      </c>
      <c r="F971" s="60">
        <v>302589.21999999997</v>
      </c>
      <c r="G971" s="61">
        <v>2</v>
      </c>
      <c r="H971" s="62">
        <v>151600</v>
      </c>
      <c r="I971" s="61">
        <v>2</v>
      </c>
      <c r="J971" s="63">
        <v>228300</v>
      </c>
      <c r="K971" s="46">
        <f t="shared" si="174"/>
        <v>4</v>
      </c>
      <c r="L971" s="47">
        <f t="shared" si="174"/>
        <v>379900</v>
      </c>
      <c r="M971" s="64">
        <v>0</v>
      </c>
      <c r="N971" s="65">
        <v>0</v>
      </c>
      <c r="O971" s="64">
        <v>0</v>
      </c>
      <c r="P971" s="65">
        <v>0</v>
      </c>
      <c r="Q971" s="66">
        <v>1</v>
      </c>
      <c r="R971" s="67">
        <v>48553</v>
      </c>
      <c r="S971" s="66">
        <v>1</v>
      </c>
      <c r="T971" s="67">
        <v>64497.2</v>
      </c>
      <c r="U971" s="46">
        <f t="shared" si="175"/>
        <v>2</v>
      </c>
      <c r="V971" s="52">
        <f t="shared" si="175"/>
        <v>113050.2</v>
      </c>
      <c r="W971" s="53">
        <f t="shared" si="176"/>
        <v>0.32027044854881265</v>
      </c>
      <c r="X971" s="54">
        <f t="shared" si="177"/>
        <v>0.28251073149364869</v>
      </c>
      <c r="Y971" s="55">
        <f t="shared" si="178"/>
        <v>0.29757883653593048</v>
      </c>
      <c r="Z971" s="56"/>
    </row>
    <row r="972" spans="1:38" s="2" customFormat="1" ht="116.25" customHeight="1" x14ac:dyDescent="0.25">
      <c r="A972" s="57">
        <v>6</v>
      </c>
      <c r="B972" s="58" t="s">
        <v>23</v>
      </c>
      <c r="C972" s="110"/>
      <c r="D972" s="112"/>
      <c r="E972" s="59"/>
      <c r="F972" s="60"/>
      <c r="G972" s="61"/>
      <c r="H972" s="62"/>
      <c r="I972" s="61"/>
      <c r="J972" s="63"/>
      <c r="K972" s="46">
        <f t="shared" si="174"/>
        <v>0</v>
      </c>
      <c r="L972" s="47">
        <f t="shared" si="174"/>
        <v>0</v>
      </c>
      <c r="M972" s="64"/>
      <c r="N972" s="65"/>
      <c r="O972" s="64"/>
      <c r="P972" s="65"/>
      <c r="Q972" s="66"/>
      <c r="R972" s="67"/>
      <c r="S972" s="66"/>
      <c r="T972" s="67"/>
      <c r="U972" s="46">
        <f t="shared" si="175"/>
        <v>0</v>
      </c>
      <c r="V972" s="52">
        <f t="shared" si="175"/>
        <v>0</v>
      </c>
      <c r="W972" s="53">
        <f t="shared" si="176"/>
        <v>0</v>
      </c>
      <c r="X972" s="54">
        <f t="shared" si="177"/>
        <v>0</v>
      </c>
      <c r="Y972" s="55">
        <f t="shared" si="178"/>
        <v>0</v>
      </c>
      <c r="Z972" s="56"/>
    </row>
    <row r="973" spans="1:38" s="2" customFormat="1" ht="65.25" customHeight="1" x14ac:dyDescent="0.25">
      <c r="A973" s="57">
        <v>7</v>
      </c>
      <c r="B973" s="58" t="s">
        <v>30</v>
      </c>
      <c r="C973" s="110"/>
      <c r="D973" s="112"/>
      <c r="E973" s="59"/>
      <c r="F973" s="60"/>
      <c r="G973" s="61"/>
      <c r="H973" s="62"/>
      <c r="I973" s="61"/>
      <c r="J973" s="63"/>
      <c r="K973" s="46">
        <f t="shared" si="174"/>
        <v>0</v>
      </c>
      <c r="L973" s="47">
        <f t="shared" si="174"/>
        <v>0</v>
      </c>
      <c r="M973" s="64"/>
      <c r="N973" s="65"/>
      <c r="O973" s="64"/>
      <c r="P973" s="65"/>
      <c r="Q973" s="66"/>
      <c r="R973" s="67"/>
      <c r="S973" s="66"/>
      <c r="T973" s="67"/>
      <c r="U973" s="46">
        <f t="shared" si="175"/>
        <v>0</v>
      </c>
      <c r="V973" s="52">
        <f t="shared" si="175"/>
        <v>0</v>
      </c>
      <c r="W973" s="53">
        <f t="shared" si="176"/>
        <v>0</v>
      </c>
      <c r="X973" s="54">
        <f t="shared" si="177"/>
        <v>0</v>
      </c>
      <c r="Y973" s="55">
        <f t="shared" si="178"/>
        <v>0</v>
      </c>
      <c r="Z973" s="56"/>
    </row>
    <row r="974" spans="1:38" s="2" customFormat="1" ht="59.25" customHeight="1" x14ac:dyDescent="0.25">
      <c r="A974" s="57">
        <v>8</v>
      </c>
      <c r="B974" s="58" t="s">
        <v>46</v>
      </c>
      <c r="C974" s="110"/>
      <c r="D974" s="112"/>
      <c r="E974" s="59"/>
      <c r="F974" s="60"/>
      <c r="G974" s="61"/>
      <c r="H974" s="62"/>
      <c r="I974" s="61"/>
      <c r="J974" s="63"/>
      <c r="K974" s="46">
        <f t="shared" si="174"/>
        <v>0</v>
      </c>
      <c r="L974" s="47">
        <f t="shared" si="174"/>
        <v>0</v>
      </c>
      <c r="M974" s="64"/>
      <c r="N974" s="65"/>
      <c r="O974" s="64"/>
      <c r="P974" s="65"/>
      <c r="Q974" s="66"/>
      <c r="R974" s="67"/>
      <c r="S974" s="66"/>
      <c r="T974" s="67"/>
      <c r="U974" s="46">
        <f t="shared" si="175"/>
        <v>0</v>
      </c>
      <c r="V974" s="52">
        <f t="shared" si="175"/>
        <v>0</v>
      </c>
      <c r="W974" s="53">
        <f t="shared" si="176"/>
        <v>0</v>
      </c>
      <c r="X974" s="54">
        <f t="shared" si="177"/>
        <v>0</v>
      </c>
      <c r="Y974" s="55">
        <f t="shared" si="178"/>
        <v>0</v>
      </c>
      <c r="Z974" s="56"/>
    </row>
    <row r="975" spans="1:38" s="2" customFormat="1" ht="71.25" customHeight="1" x14ac:dyDescent="0.25">
      <c r="A975" s="57">
        <v>9</v>
      </c>
      <c r="B975" s="58" t="s">
        <v>24</v>
      </c>
      <c r="C975" s="110"/>
      <c r="D975" s="112"/>
      <c r="E975" s="59"/>
      <c r="F975" s="60"/>
      <c r="G975" s="61"/>
      <c r="H975" s="62"/>
      <c r="I975" s="61"/>
      <c r="J975" s="63"/>
      <c r="K975" s="46">
        <f t="shared" si="174"/>
        <v>0</v>
      </c>
      <c r="L975" s="47">
        <f t="shared" si="174"/>
        <v>0</v>
      </c>
      <c r="M975" s="64"/>
      <c r="N975" s="65"/>
      <c r="O975" s="64"/>
      <c r="P975" s="65"/>
      <c r="Q975" s="66"/>
      <c r="R975" s="67"/>
      <c r="S975" s="66"/>
      <c r="T975" s="67"/>
      <c r="U975" s="46">
        <f t="shared" si="175"/>
        <v>0</v>
      </c>
      <c r="V975" s="52">
        <f t="shared" si="175"/>
        <v>0</v>
      </c>
      <c r="W975" s="53">
        <f t="shared" si="176"/>
        <v>0</v>
      </c>
      <c r="X975" s="54">
        <f t="shared" si="177"/>
        <v>0</v>
      </c>
      <c r="Y975" s="55">
        <f t="shared" si="178"/>
        <v>0</v>
      </c>
      <c r="Z975" s="56"/>
    </row>
    <row r="976" spans="1:38" s="2" customFormat="1" ht="92.25" customHeight="1" x14ac:dyDescent="0.25">
      <c r="A976" s="57">
        <v>10</v>
      </c>
      <c r="B976" s="58" t="s">
        <v>25</v>
      </c>
      <c r="C976" s="110"/>
      <c r="D976" s="112"/>
      <c r="E976" s="59"/>
      <c r="F976" s="60"/>
      <c r="G976" s="61"/>
      <c r="H976" s="62"/>
      <c r="I976" s="61"/>
      <c r="J976" s="63"/>
      <c r="K976" s="46">
        <f t="shared" si="174"/>
        <v>0</v>
      </c>
      <c r="L976" s="47">
        <f t="shared" si="174"/>
        <v>0</v>
      </c>
      <c r="M976" s="64"/>
      <c r="N976" s="65"/>
      <c r="O976" s="64"/>
      <c r="P976" s="65"/>
      <c r="Q976" s="66"/>
      <c r="R976" s="67"/>
      <c r="S976" s="66"/>
      <c r="T976" s="67"/>
      <c r="U976" s="46">
        <f t="shared" si="175"/>
        <v>0</v>
      </c>
      <c r="V976" s="52">
        <f t="shared" si="175"/>
        <v>0</v>
      </c>
      <c r="W976" s="53">
        <f t="shared" si="176"/>
        <v>0</v>
      </c>
      <c r="X976" s="54">
        <f t="shared" si="177"/>
        <v>0</v>
      </c>
      <c r="Y976" s="55">
        <f t="shared" si="178"/>
        <v>0</v>
      </c>
      <c r="Z976" s="56"/>
    </row>
    <row r="977" spans="1:26" s="2" customFormat="1" ht="153.75" customHeight="1" x14ac:dyDescent="0.25">
      <c r="A977" s="57">
        <v>11</v>
      </c>
      <c r="B977" s="58" t="s">
        <v>26</v>
      </c>
      <c r="C977" s="110"/>
      <c r="D977" s="112"/>
      <c r="E977" s="59"/>
      <c r="F977" s="60"/>
      <c r="G977" s="61"/>
      <c r="H977" s="62"/>
      <c r="I977" s="61"/>
      <c r="J977" s="63"/>
      <c r="K977" s="46">
        <f t="shared" si="174"/>
        <v>0</v>
      </c>
      <c r="L977" s="47">
        <f t="shared" si="174"/>
        <v>0</v>
      </c>
      <c r="M977" s="64"/>
      <c r="N977" s="65"/>
      <c r="O977" s="64"/>
      <c r="P977" s="65"/>
      <c r="Q977" s="66"/>
      <c r="R977" s="67"/>
      <c r="S977" s="66"/>
      <c r="T977" s="67"/>
      <c r="U977" s="46">
        <f t="shared" si="175"/>
        <v>0</v>
      </c>
      <c r="V977" s="52">
        <f t="shared" si="175"/>
        <v>0</v>
      </c>
      <c r="W977" s="53">
        <f t="shared" si="176"/>
        <v>0</v>
      </c>
      <c r="X977" s="54">
        <f t="shared" si="177"/>
        <v>0</v>
      </c>
      <c r="Y977" s="55">
        <f t="shared" si="178"/>
        <v>0</v>
      </c>
      <c r="Z977" s="56"/>
    </row>
    <row r="978" spans="1:26" s="2" customFormat="1" ht="87" customHeight="1" x14ac:dyDescent="0.25">
      <c r="A978" s="57">
        <v>12</v>
      </c>
      <c r="B978" s="58" t="s">
        <v>29</v>
      </c>
      <c r="C978" s="110"/>
      <c r="D978" s="112"/>
      <c r="E978" s="59"/>
      <c r="F978" s="60"/>
      <c r="G978" s="61"/>
      <c r="H978" s="62"/>
      <c r="I978" s="61"/>
      <c r="J978" s="63"/>
      <c r="K978" s="46">
        <f t="shared" si="174"/>
        <v>0</v>
      </c>
      <c r="L978" s="47">
        <f t="shared" si="174"/>
        <v>0</v>
      </c>
      <c r="M978" s="64"/>
      <c r="N978" s="65"/>
      <c r="O978" s="64"/>
      <c r="P978" s="65"/>
      <c r="Q978" s="66"/>
      <c r="R978" s="67"/>
      <c r="S978" s="66"/>
      <c r="T978" s="67"/>
      <c r="U978" s="46">
        <f t="shared" si="175"/>
        <v>0</v>
      </c>
      <c r="V978" s="52">
        <f t="shared" si="175"/>
        <v>0</v>
      </c>
      <c r="W978" s="53">
        <f t="shared" si="176"/>
        <v>0</v>
      </c>
      <c r="X978" s="54">
        <f t="shared" si="177"/>
        <v>0</v>
      </c>
      <c r="Y978" s="55">
        <f t="shared" si="178"/>
        <v>0</v>
      </c>
      <c r="Z978" s="56"/>
    </row>
    <row r="979" spans="1:26" s="2" customFormat="1" ht="62.25" customHeight="1" thickBot="1" x14ac:dyDescent="0.3">
      <c r="A979" s="68">
        <v>13</v>
      </c>
      <c r="B979" s="69" t="s">
        <v>27</v>
      </c>
      <c r="C979" s="111"/>
      <c r="D979" s="113"/>
      <c r="E979" s="70"/>
      <c r="F979" s="71"/>
      <c r="G979" s="72"/>
      <c r="H979" s="73"/>
      <c r="I979" s="72"/>
      <c r="J979" s="74"/>
      <c r="K979" s="75">
        <f t="shared" si="174"/>
        <v>0</v>
      </c>
      <c r="L979" s="76">
        <f t="shared" si="174"/>
        <v>0</v>
      </c>
      <c r="M979" s="77"/>
      <c r="N979" s="78"/>
      <c r="O979" s="77"/>
      <c r="P979" s="78"/>
      <c r="Q979" s="79"/>
      <c r="R979" s="80"/>
      <c r="S979" s="79"/>
      <c r="T979" s="80"/>
      <c r="U979" s="46">
        <f t="shared" si="175"/>
        <v>0</v>
      </c>
      <c r="V979" s="52">
        <f t="shared" si="175"/>
        <v>0</v>
      </c>
      <c r="W979" s="53">
        <f t="shared" si="176"/>
        <v>0</v>
      </c>
      <c r="X979" s="54">
        <f t="shared" si="177"/>
        <v>0</v>
      </c>
      <c r="Y979" s="55">
        <f t="shared" si="178"/>
        <v>0</v>
      </c>
      <c r="Z979" s="56"/>
    </row>
    <row r="980" spans="1:26" s="2" customFormat="1" ht="29.25" customHeight="1" thickBot="1" x14ac:dyDescent="0.3">
      <c r="A980" s="114" t="s">
        <v>47</v>
      </c>
      <c r="B980" s="115"/>
      <c r="C980" s="81">
        <f>C967</f>
        <v>760400</v>
      </c>
      <c r="D980" s="81">
        <f>D967</f>
        <v>504592.14</v>
      </c>
      <c r="E980" s="82">
        <f>SUM(E967:E979)</f>
        <v>7</v>
      </c>
      <c r="F980" s="83">
        <f>SUM(F967:F979)</f>
        <v>302589.21999999997</v>
      </c>
      <c r="G980" s="82">
        <f>SUM(G967:G979)</f>
        <v>2</v>
      </c>
      <c r="H980" s="83">
        <f>SUM(H967:H979)</f>
        <v>151600</v>
      </c>
      <c r="I980" s="82">
        <f t="shared" ref="I980:V980" si="179">SUM(I967:I979)</f>
        <v>5</v>
      </c>
      <c r="J980" s="83">
        <f t="shared" si="179"/>
        <v>608800</v>
      </c>
      <c r="K980" s="82">
        <f t="shared" si="179"/>
        <v>7</v>
      </c>
      <c r="L980" s="83">
        <f t="shared" si="179"/>
        <v>760400</v>
      </c>
      <c r="M980" s="82">
        <f t="shared" si="179"/>
        <v>0</v>
      </c>
      <c r="N980" s="84">
        <f t="shared" si="179"/>
        <v>0</v>
      </c>
      <c r="O980" s="85">
        <f t="shared" si="179"/>
        <v>1</v>
      </c>
      <c r="P980" s="86">
        <f t="shared" si="179"/>
        <v>157700.01999999999</v>
      </c>
      <c r="Q980" s="85">
        <f t="shared" si="179"/>
        <v>1</v>
      </c>
      <c r="R980" s="87">
        <f t="shared" si="179"/>
        <v>48553</v>
      </c>
      <c r="S980" s="85">
        <f t="shared" si="179"/>
        <v>3</v>
      </c>
      <c r="T980" s="87">
        <f t="shared" si="179"/>
        <v>207254.86</v>
      </c>
      <c r="U980" s="85">
        <f t="shared" si="179"/>
        <v>4</v>
      </c>
      <c r="V980" s="87">
        <f t="shared" si="179"/>
        <v>255807.86</v>
      </c>
      <c r="W980" s="88">
        <f>IFERROR(R980/H980,0)</f>
        <v>0.32027044854881265</v>
      </c>
      <c r="X980" s="89">
        <f t="shared" si="177"/>
        <v>0.59946596583442835</v>
      </c>
      <c r="Y980" s="89">
        <f t="shared" si="178"/>
        <v>0.54380310362966855</v>
      </c>
    </row>
    <row r="981" spans="1:26" s="2" customFormat="1" ht="29.25" customHeight="1" thickBot="1" x14ac:dyDescent="0.45">
      <c r="A981" s="90"/>
      <c r="B981" s="90"/>
      <c r="C981" s="91"/>
      <c r="D981" s="91"/>
      <c r="E981" s="92"/>
      <c r="F981" s="91"/>
      <c r="G981" s="92"/>
      <c r="H981" s="93"/>
      <c r="I981" s="94"/>
      <c r="J981" s="93"/>
      <c r="K981" s="95"/>
      <c r="L981" s="93"/>
      <c r="M981" s="94"/>
      <c r="N981" s="93"/>
      <c r="O981" s="94"/>
      <c r="P981" s="93"/>
      <c r="Q981" s="94"/>
      <c r="R981" s="93"/>
      <c r="S981" s="94"/>
      <c r="T981" s="96" t="s">
        <v>48</v>
      </c>
      <c r="U981" s="97">
        <v>4.25</v>
      </c>
      <c r="V981" s="98">
        <f>V980/U981</f>
        <v>60190.084705882349</v>
      </c>
      <c r="W981" s="99"/>
      <c r="X981" s="99"/>
      <c r="Y981" s="100"/>
    </row>
    <row r="982" spans="1:26" s="2" customFormat="1" ht="15.75" thickTop="1" x14ac:dyDescent="0.25">
      <c r="A982" s="116" t="s">
        <v>49</v>
      </c>
      <c r="B982" s="117"/>
      <c r="C982" s="117"/>
      <c r="D982" s="117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8"/>
      <c r="P982" s="106"/>
      <c r="U982" s="7"/>
    </row>
    <row r="983" spans="1:26" s="2" customFormat="1" ht="18.75" x14ac:dyDescent="0.3">
      <c r="A983" s="119"/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1"/>
      <c r="P983" s="106"/>
      <c r="T983" s="101"/>
      <c r="U983" s="7"/>
    </row>
    <row r="984" spans="1:26" s="2" customFormat="1" ht="15.75" x14ac:dyDescent="0.25">
      <c r="A984" s="119"/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1"/>
      <c r="P984" s="106"/>
      <c r="S984" s="102"/>
      <c r="T984" s="103"/>
      <c r="U984" s="7"/>
    </row>
    <row r="985" spans="1:26" s="2" customFormat="1" ht="15.75" x14ac:dyDescent="0.25">
      <c r="A985" s="119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1"/>
      <c r="P985" s="106"/>
      <c r="S985" s="102"/>
      <c r="T985" s="104"/>
      <c r="U985" s="7"/>
    </row>
    <row r="986" spans="1:26" s="2" customFormat="1" ht="15.75" x14ac:dyDescent="0.25">
      <c r="A986" s="119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1"/>
      <c r="P986" s="106"/>
      <c r="S986" s="102"/>
      <c r="T986" s="104"/>
      <c r="U986" s="7"/>
    </row>
    <row r="987" spans="1:26" s="2" customFormat="1" ht="15.75" x14ac:dyDescent="0.25">
      <c r="A987" s="119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1"/>
      <c r="P987" s="106"/>
      <c r="S987" s="102"/>
      <c r="T987" s="104"/>
      <c r="U987" s="7"/>
    </row>
    <row r="988" spans="1:26" s="2" customFormat="1" ht="15.75" x14ac:dyDescent="0.25">
      <c r="A988" s="119"/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1"/>
      <c r="P988" s="106"/>
      <c r="S988" s="102"/>
      <c r="T988" s="105"/>
      <c r="U988" s="7"/>
    </row>
    <row r="989" spans="1:26" s="2" customFormat="1" x14ac:dyDescent="0.25">
      <c r="A989" s="119"/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1"/>
      <c r="P989" s="106"/>
      <c r="U989" s="7"/>
    </row>
    <row r="990" spans="1:26" s="2" customFormat="1" ht="15.75" thickBot="1" x14ac:dyDescent="0.3">
      <c r="A990" s="122"/>
      <c r="B990" s="123"/>
      <c r="C990" s="123"/>
      <c r="D990" s="123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4"/>
      <c r="P990" s="106"/>
      <c r="U990" s="7"/>
    </row>
    <row r="991" spans="1:26" s="2" customFormat="1" ht="15.75" thickTop="1" x14ac:dyDescent="0.25">
      <c r="E991" s="1"/>
      <c r="F991" s="1"/>
      <c r="K991" s="7"/>
      <c r="U991" s="7"/>
    </row>
    <row r="994" spans="1:38" s="2" customFormat="1" ht="26.25" x14ac:dyDescent="0.4">
      <c r="A994" s="12"/>
      <c r="B994" s="13" t="s">
        <v>79</v>
      </c>
      <c r="C994" s="14"/>
      <c r="D994" s="14"/>
      <c r="E994" s="15"/>
      <c r="F994" s="16"/>
      <c r="G994" s="14"/>
      <c r="H994" s="17"/>
      <c r="I994" s="18"/>
      <c r="J994" s="17"/>
      <c r="K994" s="18"/>
      <c r="L994" s="17"/>
      <c r="M994" s="18"/>
      <c r="N994" s="17"/>
      <c r="O994" s="14"/>
      <c r="P994" s="17"/>
      <c r="Q994" s="14"/>
      <c r="R994" s="17"/>
      <c r="S994" s="18"/>
      <c r="T994" s="17"/>
      <c r="U994" s="14"/>
      <c r="V994" s="17"/>
      <c r="W994" s="17"/>
      <c r="X994" s="18"/>
      <c r="Y994" s="17"/>
      <c r="Z994" s="17"/>
      <c r="AA994" s="18"/>
      <c r="AB994" s="14"/>
      <c r="AC994" s="14"/>
      <c r="AD994" s="14"/>
      <c r="AE994" s="14"/>
      <c r="AF994" s="14"/>
      <c r="AG994" s="18"/>
      <c r="AH994" s="14"/>
      <c r="AI994" s="14"/>
      <c r="AJ994" s="14"/>
      <c r="AK994" s="14"/>
      <c r="AL994" s="14"/>
    </row>
    <row r="995" spans="1:38" ht="15.75" thickBot="1" x14ac:dyDescent="0.3"/>
    <row r="996" spans="1:38" s="2" customFormat="1" ht="52.5" customHeight="1" thickBot="1" x14ac:dyDescent="0.3">
      <c r="A996" s="125" t="s">
        <v>3</v>
      </c>
      <c r="B996" s="126"/>
      <c r="C996" s="129" t="s">
        <v>32</v>
      </c>
      <c r="D996" s="130"/>
      <c r="E996" s="131" t="s">
        <v>0</v>
      </c>
      <c r="F996" s="132"/>
      <c r="G996" s="133" t="s">
        <v>1</v>
      </c>
      <c r="H996" s="133"/>
      <c r="I996" s="133"/>
      <c r="J996" s="133"/>
      <c r="K996" s="133"/>
      <c r="L996" s="134"/>
      <c r="M996" s="135" t="s">
        <v>33</v>
      </c>
      <c r="N996" s="136"/>
      <c r="O996" s="136"/>
      <c r="P996" s="137"/>
      <c r="Q996" s="138" t="s">
        <v>34</v>
      </c>
      <c r="R996" s="139"/>
      <c r="S996" s="139"/>
      <c r="T996" s="139"/>
      <c r="U996" s="139"/>
      <c r="V996" s="140"/>
      <c r="W996" s="141" t="s">
        <v>35</v>
      </c>
      <c r="X996" s="142"/>
      <c r="Y996" s="143"/>
    </row>
    <row r="997" spans="1:38" s="2" customFormat="1" ht="52.5" customHeight="1" thickBot="1" x14ac:dyDescent="0.3">
      <c r="A997" s="127"/>
      <c r="B997" s="128"/>
      <c r="C997" s="144" t="s">
        <v>36</v>
      </c>
      <c r="D997" s="146" t="s">
        <v>37</v>
      </c>
      <c r="E997" s="148" t="s">
        <v>4</v>
      </c>
      <c r="F997" s="148" t="s">
        <v>5</v>
      </c>
      <c r="G997" s="150" t="s">
        <v>6</v>
      </c>
      <c r="H997" s="152" t="s">
        <v>7</v>
      </c>
      <c r="I997" s="152" t="s">
        <v>8</v>
      </c>
      <c r="J997" s="159" t="s">
        <v>9</v>
      </c>
      <c r="K997" s="161" t="s">
        <v>2</v>
      </c>
      <c r="L997" s="162"/>
      <c r="M997" s="163" t="s">
        <v>38</v>
      </c>
      <c r="N997" s="164"/>
      <c r="O997" s="163" t="s">
        <v>39</v>
      </c>
      <c r="P997" s="164"/>
      <c r="Q997" s="165" t="s">
        <v>40</v>
      </c>
      <c r="R997" s="166"/>
      <c r="S997" s="139" t="s">
        <v>41</v>
      </c>
      <c r="T997" s="140"/>
      <c r="U997" s="138" t="s">
        <v>2</v>
      </c>
      <c r="V997" s="140"/>
      <c r="W997" s="154" t="s">
        <v>42</v>
      </c>
      <c r="X997" s="156" t="s">
        <v>43</v>
      </c>
      <c r="Y997" s="143" t="s">
        <v>44</v>
      </c>
    </row>
    <row r="998" spans="1:38" s="2" customFormat="1" ht="139.5" customHeight="1" thickBot="1" x14ac:dyDescent="0.3">
      <c r="A998" s="127"/>
      <c r="B998" s="128"/>
      <c r="C998" s="145"/>
      <c r="D998" s="147"/>
      <c r="E998" s="149"/>
      <c r="F998" s="149"/>
      <c r="G998" s="151"/>
      <c r="H998" s="153"/>
      <c r="I998" s="153"/>
      <c r="J998" s="160"/>
      <c r="K998" s="19" t="s">
        <v>10</v>
      </c>
      <c r="L998" s="20" t="s">
        <v>11</v>
      </c>
      <c r="M998" s="21" t="s">
        <v>12</v>
      </c>
      <c r="N998" s="22" t="s">
        <v>13</v>
      </c>
      <c r="O998" s="21" t="s">
        <v>14</v>
      </c>
      <c r="P998" s="22" t="s">
        <v>15</v>
      </c>
      <c r="Q998" s="23" t="s">
        <v>6</v>
      </c>
      <c r="R998" s="24" t="s">
        <v>7</v>
      </c>
      <c r="S998" s="25" t="s">
        <v>16</v>
      </c>
      <c r="T998" s="26" t="s">
        <v>17</v>
      </c>
      <c r="U998" s="27" t="s">
        <v>18</v>
      </c>
      <c r="V998" s="28" t="s">
        <v>19</v>
      </c>
      <c r="W998" s="155"/>
      <c r="X998" s="157"/>
      <c r="Y998" s="158"/>
    </row>
    <row r="999" spans="1:38" s="2" customFormat="1" ht="38.25" customHeight="1" thickBot="1" x14ac:dyDescent="0.3">
      <c r="A999" s="108">
        <v>1</v>
      </c>
      <c r="B999" s="109"/>
      <c r="C999" s="29">
        <v>2</v>
      </c>
      <c r="D999" s="30">
        <v>3</v>
      </c>
      <c r="E999" s="31">
        <v>4</v>
      </c>
      <c r="F999" s="32">
        <v>5</v>
      </c>
      <c r="G999" s="33">
        <v>6</v>
      </c>
      <c r="H999" s="34">
        <v>7</v>
      </c>
      <c r="I999" s="34">
        <v>8</v>
      </c>
      <c r="J999" s="34">
        <v>9</v>
      </c>
      <c r="K999" s="34">
        <v>10</v>
      </c>
      <c r="L999" s="34">
        <v>11</v>
      </c>
      <c r="M999" s="35">
        <v>12</v>
      </c>
      <c r="N999" s="35">
        <v>13</v>
      </c>
      <c r="O999" s="35">
        <v>14</v>
      </c>
      <c r="P999" s="35">
        <v>15</v>
      </c>
      <c r="Q999" s="36">
        <v>16</v>
      </c>
      <c r="R999" s="36">
        <v>17</v>
      </c>
      <c r="S999" s="36">
        <v>18</v>
      </c>
      <c r="T999" s="36">
        <v>19</v>
      </c>
      <c r="U999" s="36">
        <v>20</v>
      </c>
      <c r="V999" s="36">
        <v>21</v>
      </c>
      <c r="W999" s="37">
        <v>22</v>
      </c>
      <c r="X999" s="37">
        <v>23</v>
      </c>
      <c r="Y999" s="38">
        <v>24</v>
      </c>
    </row>
    <row r="1000" spans="1:38" s="2" customFormat="1" ht="108.75" customHeight="1" x14ac:dyDescent="0.25">
      <c r="A1000" s="39">
        <v>1</v>
      </c>
      <c r="B1000" s="40" t="s">
        <v>45</v>
      </c>
      <c r="C1000" s="110">
        <f>L1013</f>
        <v>404560.04000000004</v>
      </c>
      <c r="D1000" s="112">
        <f>C1000-V1013</f>
        <v>283832.76000000007</v>
      </c>
      <c r="E1000" s="41"/>
      <c r="F1000" s="42"/>
      <c r="G1000" s="43"/>
      <c r="H1000" s="44"/>
      <c r="I1000" s="43"/>
      <c r="J1000" s="45"/>
      <c r="K1000" s="46">
        <f>G1000+I1000</f>
        <v>0</v>
      </c>
      <c r="L1000" s="47">
        <f>H1000+J1000</f>
        <v>0</v>
      </c>
      <c r="M1000" s="48"/>
      <c r="N1000" s="49"/>
      <c r="O1000" s="48"/>
      <c r="P1000" s="49"/>
      <c r="Q1000" s="50"/>
      <c r="R1000" s="51"/>
      <c r="S1000" s="50"/>
      <c r="T1000" s="51"/>
      <c r="U1000" s="46">
        <f>Q1000+S1000</f>
        <v>0</v>
      </c>
      <c r="V1000" s="52">
        <f>R1000+T1000</f>
        <v>0</v>
      </c>
      <c r="W1000" s="53">
        <f>IFERROR(R1000/H1000,0)</f>
        <v>0</v>
      </c>
      <c r="X1000" s="54">
        <f>IFERROR((T1000+P1000)/J1000,0)</f>
        <v>0</v>
      </c>
      <c r="Y1000" s="55">
        <f>IFERROR((V1000+P1000)/L1000,0)</f>
        <v>0</v>
      </c>
      <c r="Z1000" s="56"/>
    </row>
    <row r="1001" spans="1:38" s="2" customFormat="1" ht="87" customHeight="1" x14ac:dyDescent="0.25">
      <c r="A1001" s="57">
        <v>2</v>
      </c>
      <c r="B1001" s="58" t="s">
        <v>20</v>
      </c>
      <c r="C1001" s="110"/>
      <c r="D1001" s="112"/>
      <c r="E1001" s="59">
        <v>0</v>
      </c>
      <c r="F1001" s="60">
        <v>0</v>
      </c>
      <c r="G1001" s="61">
        <v>0</v>
      </c>
      <c r="H1001" s="62">
        <v>0</v>
      </c>
      <c r="I1001" s="61">
        <v>14</v>
      </c>
      <c r="J1001" s="63">
        <v>330000</v>
      </c>
      <c r="K1001" s="46">
        <f t="shared" ref="K1001:L1012" si="180">G1001+I1001</f>
        <v>14</v>
      </c>
      <c r="L1001" s="47">
        <f t="shared" si="180"/>
        <v>330000</v>
      </c>
      <c r="M1001" s="64">
        <v>0</v>
      </c>
      <c r="N1001" s="65">
        <v>0</v>
      </c>
      <c r="O1001" s="64">
        <v>0</v>
      </c>
      <c r="P1001" s="65">
        <v>0</v>
      </c>
      <c r="Q1001" s="66">
        <v>0</v>
      </c>
      <c r="R1001" s="67">
        <v>0</v>
      </c>
      <c r="S1001" s="66">
        <v>4</v>
      </c>
      <c r="T1001" s="67">
        <v>91803.329999999987</v>
      </c>
      <c r="U1001" s="46">
        <f t="shared" ref="U1001:V1012" si="181">Q1001+S1001</f>
        <v>4</v>
      </c>
      <c r="V1001" s="52">
        <f>R1001+T1001</f>
        <v>91803.329999999987</v>
      </c>
      <c r="W1001" s="53">
        <f t="shared" ref="W1001:W1012" si="182">IFERROR(R1001/H1001,0)</f>
        <v>0</v>
      </c>
      <c r="X1001" s="54">
        <f t="shared" ref="X1001:X1013" si="183">IFERROR((T1001+P1001)/J1001,0)</f>
        <v>0.27819190909090907</v>
      </c>
      <c r="Y1001" s="55">
        <f t="shared" ref="Y1001:Y1013" si="184">IFERROR((V1001+P1001)/L1001,0)</f>
        <v>0.27819190909090907</v>
      </c>
      <c r="Z1001" s="56"/>
    </row>
    <row r="1002" spans="1:38" s="2" customFormat="1" ht="85.5" customHeight="1" x14ac:dyDescent="0.25">
      <c r="A1002" s="57">
        <v>3</v>
      </c>
      <c r="B1002" s="58" t="s">
        <v>28</v>
      </c>
      <c r="C1002" s="110"/>
      <c r="D1002" s="112"/>
      <c r="E1002" s="59"/>
      <c r="F1002" s="60"/>
      <c r="G1002" s="61"/>
      <c r="H1002" s="62"/>
      <c r="I1002" s="61"/>
      <c r="J1002" s="63"/>
      <c r="K1002" s="46">
        <f t="shared" si="180"/>
        <v>0</v>
      </c>
      <c r="L1002" s="47">
        <f t="shared" si="180"/>
        <v>0</v>
      </c>
      <c r="M1002" s="64"/>
      <c r="N1002" s="65"/>
      <c r="O1002" s="64"/>
      <c r="P1002" s="65"/>
      <c r="Q1002" s="66"/>
      <c r="R1002" s="67"/>
      <c r="S1002" s="66"/>
      <c r="T1002" s="67"/>
      <c r="U1002" s="46">
        <f t="shared" si="181"/>
        <v>0</v>
      </c>
      <c r="V1002" s="52">
        <f t="shared" si="181"/>
        <v>0</v>
      </c>
      <c r="W1002" s="53">
        <f t="shared" si="182"/>
        <v>0</v>
      </c>
      <c r="X1002" s="54">
        <f t="shared" si="183"/>
        <v>0</v>
      </c>
      <c r="Y1002" s="55">
        <f t="shared" si="184"/>
        <v>0</v>
      </c>
      <c r="Z1002" s="56"/>
    </row>
    <row r="1003" spans="1:38" s="2" customFormat="1" ht="137.25" customHeight="1" x14ac:dyDescent="0.25">
      <c r="A1003" s="57">
        <v>4</v>
      </c>
      <c r="B1003" s="58" t="s">
        <v>22</v>
      </c>
      <c r="C1003" s="110"/>
      <c r="D1003" s="112"/>
      <c r="E1003" s="59"/>
      <c r="F1003" s="60"/>
      <c r="G1003" s="61"/>
      <c r="H1003" s="62"/>
      <c r="I1003" s="61"/>
      <c r="J1003" s="63"/>
      <c r="K1003" s="46">
        <f t="shared" si="180"/>
        <v>0</v>
      </c>
      <c r="L1003" s="47">
        <f t="shared" si="180"/>
        <v>0</v>
      </c>
      <c r="M1003" s="64"/>
      <c r="N1003" s="65"/>
      <c r="O1003" s="64"/>
      <c r="P1003" s="65"/>
      <c r="Q1003" s="66"/>
      <c r="R1003" s="67"/>
      <c r="S1003" s="66"/>
      <c r="T1003" s="67"/>
      <c r="U1003" s="46">
        <f t="shared" si="181"/>
        <v>0</v>
      </c>
      <c r="V1003" s="52">
        <f t="shared" si="181"/>
        <v>0</v>
      </c>
      <c r="W1003" s="53">
        <f t="shared" si="182"/>
        <v>0</v>
      </c>
      <c r="X1003" s="54">
        <f t="shared" si="183"/>
        <v>0</v>
      </c>
      <c r="Y1003" s="55">
        <f t="shared" si="184"/>
        <v>0</v>
      </c>
      <c r="Z1003" s="56"/>
    </row>
    <row r="1004" spans="1:38" s="2" customFormat="1" ht="171.75" customHeight="1" x14ac:dyDescent="0.25">
      <c r="A1004" s="57">
        <v>5</v>
      </c>
      <c r="B1004" s="58" t="s">
        <v>21</v>
      </c>
      <c r="C1004" s="110"/>
      <c r="D1004" s="112"/>
      <c r="E1004" s="59">
        <v>7</v>
      </c>
      <c r="F1004" s="60">
        <v>216961.8</v>
      </c>
      <c r="G1004" s="61">
        <v>3</v>
      </c>
      <c r="H1004" s="62">
        <v>74560.040000000008</v>
      </c>
      <c r="I1004" s="61">
        <v>0</v>
      </c>
      <c r="J1004" s="63">
        <v>0</v>
      </c>
      <c r="K1004" s="46">
        <f t="shared" si="180"/>
        <v>3</v>
      </c>
      <c r="L1004" s="47">
        <f t="shared" si="180"/>
        <v>74560.040000000008</v>
      </c>
      <c r="M1004" s="64">
        <v>1</v>
      </c>
      <c r="N1004" s="65">
        <v>45392</v>
      </c>
      <c r="O1004" s="64">
        <v>0</v>
      </c>
      <c r="P1004" s="65">
        <v>0</v>
      </c>
      <c r="Q1004" s="66">
        <v>2</v>
      </c>
      <c r="R1004" s="67">
        <v>28923.95</v>
      </c>
      <c r="S1004" s="66">
        <v>0</v>
      </c>
      <c r="T1004" s="67">
        <v>0</v>
      </c>
      <c r="U1004" s="46">
        <f t="shared" si="181"/>
        <v>2</v>
      </c>
      <c r="V1004" s="52">
        <f t="shared" si="181"/>
        <v>28923.95</v>
      </c>
      <c r="W1004" s="53">
        <f t="shared" si="182"/>
        <v>0.38792830583245391</v>
      </c>
      <c r="X1004" s="54">
        <f t="shared" si="183"/>
        <v>0</v>
      </c>
      <c r="Y1004" s="55">
        <f t="shared" si="184"/>
        <v>0.38792830583245391</v>
      </c>
      <c r="Z1004" s="56"/>
    </row>
    <row r="1005" spans="1:38" s="2" customFormat="1" ht="116.25" customHeight="1" x14ac:dyDescent="0.25">
      <c r="A1005" s="57">
        <v>6</v>
      </c>
      <c r="B1005" s="58" t="s">
        <v>23</v>
      </c>
      <c r="C1005" s="110"/>
      <c r="D1005" s="112"/>
      <c r="E1005" s="59"/>
      <c r="F1005" s="60"/>
      <c r="G1005" s="61"/>
      <c r="H1005" s="62"/>
      <c r="I1005" s="61"/>
      <c r="J1005" s="63"/>
      <c r="K1005" s="46">
        <f t="shared" si="180"/>
        <v>0</v>
      </c>
      <c r="L1005" s="47">
        <f t="shared" si="180"/>
        <v>0</v>
      </c>
      <c r="M1005" s="64"/>
      <c r="N1005" s="65"/>
      <c r="O1005" s="64"/>
      <c r="P1005" s="65"/>
      <c r="Q1005" s="66"/>
      <c r="R1005" s="67"/>
      <c r="S1005" s="66"/>
      <c r="T1005" s="67"/>
      <c r="U1005" s="46">
        <f t="shared" si="181"/>
        <v>0</v>
      </c>
      <c r="V1005" s="52">
        <f t="shared" si="181"/>
        <v>0</v>
      </c>
      <c r="W1005" s="53">
        <f t="shared" si="182"/>
        <v>0</v>
      </c>
      <c r="X1005" s="54">
        <f t="shared" si="183"/>
        <v>0</v>
      </c>
      <c r="Y1005" s="55">
        <f t="shared" si="184"/>
        <v>0</v>
      </c>
      <c r="Z1005" s="56"/>
    </row>
    <row r="1006" spans="1:38" s="2" customFormat="1" ht="65.25" customHeight="1" x14ac:dyDescent="0.25">
      <c r="A1006" s="57">
        <v>7</v>
      </c>
      <c r="B1006" s="58" t="s">
        <v>30</v>
      </c>
      <c r="C1006" s="110"/>
      <c r="D1006" s="112"/>
      <c r="E1006" s="59"/>
      <c r="F1006" s="60"/>
      <c r="G1006" s="61"/>
      <c r="H1006" s="62"/>
      <c r="I1006" s="61"/>
      <c r="J1006" s="63"/>
      <c r="K1006" s="46">
        <f t="shared" si="180"/>
        <v>0</v>
      </c>
      <c r="L1006" s="47">
        <f t="shared" si="180"/>
        <v>0</v>
      </c>
      <c r="M1006" s="64"/>
      <c r="N1006" s="65"/>
      <c r="O1006" s="64"/>
      <c r="P1006" s="65"/>
      <c r="Q1006" s="66"/>
      <c r="R1006" s="67"/>
      <c r="S1006" s="66"/>
      <c r="T1006" s="67"/>
      <c r="U1006" s="46">
        <f t="shared" si="181"/>
        <v>0</v>
      </c>
      <c r="V1006" s="52">
        <f t="shared" si="181"/>
        <v>0</v>
      </c>
      <c r="W1006" s="53">
        <f t="shared" si="182"/>
        <v>0</v>
      </c>
      <c r="X1006" s="54">
        <f t="shared" si="183"/>
        <v>0</v>
      </c>
      <c r="Y1006" s="55">
        <f t="shared" si="184"/>
        <v>0</v>
      </c>
      <c r="Z1006" s="56"/>
    </row>
    <row r="1007" spans="1:38" s="2" customFormat="1" ht="59.25" customHeight="1" x14ac:dyDescent="0.25">
      <c r="A1007" s="57">
        <v>8</v>
      </c>
      <c r="B1007" s="58" t="s">
        <v>46</v>
      </c>
      <c r="C1007" s="110"/>
      <c r="D1007" s="112"/>
      <c r="E1007" s="59"/>
      <c r="F1007" s="60"/>
      <c r="G1007" s="61"/>
      <c r="H1007" s="62"/>
      <c r="I1007" s="61"/>
      <c r="J1007" s="63"/>
      <c r="K1007" s="46">
        <f t="shared" si="180"/>
        <v>0</v>
      </c>
      <c r="L1007" s="47">
        <f t="shared" si="180"/>
        <v>0</v>
      </c>
      <c r="M1007" s="64"/>
      <c r="N1007" s="65"/>
      <c r="O1007" s="64"/>
      <c r="P1007" s="65"/>
      <c r="Q1007" s="66"/>
      <c r="R1007" s="67"/>
      <c r="S1007" s="66"/>
      <c r="T1007" s="67"/>
      <c r="U1007" s="46">
        <f t="shared" si="181"/>
        <v>0</v>
      </c>
      <c r="V1007" s="52">
        <f t="shared" si="181"/>
        <v>0</v>
      </c>
      <c r="W1007" s="53">
        <f t="shared" si="182"/>
        <v>0</v>
      </c>
      <c r="X1007" s="54">
        <f t="shared" si="183"/>
        <v>0</v>
      </c>
      <c r="Y1007" s="55">
        <f t="shared" si="184"/>
        <v>0</v>
      </c>
      <c r="Z1007" s="56"/>
    </row>
    <row r="1008" spans="1:38" s="2" customFormat="1" ht="71.25" customHeight="1" x14ac:dyDescent="0.25">
      <c r="A1008" s="57">
        <v>9</v>
      </c>
      <c r="B1008" s="58" t="s">
        <v>24</v>
      </c>
      <c r="C1008" s="110"/>
      <c r="D1008" s="112"/>
      <c r="E1008" s="59"/>
      <c r="F1008" s="60"/>
      <c r="G1008" s="61"/>
      <c r="H1008" s="62"/>
      <c r="I1008" s="61"/>
      <c r="J1008" s="63"/>
      <c r="K1008" s="46">
        <f t="shared" si="180"/>
        <v>0</v>
      </c>
      <c r="L1008" s="47">
        <f t="shared" si="180"/>
        <v>0</v>
      </c>
      <c r="M1008" s="64"/>
      <c r="N1008" s="65"/>
      <c r="O1008" s="64"/>
      <c r="P1008" s="65"/>
      <c r="Q1008" s="66"/>
      <c r="R1008" s="67"/>
      <c r="S1008" s="66"/>
      <c r="T1008" s="67"/>
      <c r="U1008" s="46">
        <f t="shared" si="181"/>
        <v>0</v>
      </c>
      <c r="V1008" s="52">
        <f t="shared" si="181"/>
        <v>0</v>
      </c>
      <c r="W1008" s="53">
        <f t="shared" si="182"/>
        <v>0</v>
      </c>
      <c r="X1008" s="54">
        <f t="shared" si="183"/>
        <v>0</v>
      </c>
      <c r="Y1008" s="55">
        <f t="shared" si="184"/>
        <v>0</v>
      </c>
      <c r="Z1008" s="56"/>
    </row>
    <row r="1009" spans="1:26" s="2" customFormat="1" ht="92.25" customHeight="1" x14ac:dyDescent="0.25">
      <c r="A1009" s="57">
        <v>10</v>
      </c>
      <c r="B1009" s="58" t="s">
        <v>25</v>
      </c>
      <c r="C1009" s="110"/>
      <c r="D1009" s="112"/>
      <c r="E1009" s="59"/>
      <c r="F1009" s="60"/>
      <c r="G1009" s="61"/>
      <c r="H1009" s="62"/>
      <c r="I1009" s="61"/>
      <c r="J1009" s="63"/>
      <c r="K1009" s="46">
        <f t="shared" si="180"/>
        <v>0</v>
      </c>
      <c r="L1009" s="47">
        <f t="shared" si="180"/>
        <v>0</v>
      </c>
      <c r="M1009" s="64"/>
      <c r="N1009" s="65"/>
      <c r="O1009" s="64"/>
      <c r="P1009" s="65"/>
      <c r="Q1009" s="66"/>
      <c r="R1009" s="67"/>
      <c r="S1009" s="66"/>
      <c r="T1009" s="67"/>
      <c r="U1009" s="46">
        <f t="shared" si="181"/>
        <v>0</v>
      </c>
      <c r="V1009" s="52">
        <f t="shared" si="181"/>
        <v>0</v>
      </c>
      <c r="W1009" s="53">
        <f t="shared" si="182"/>
        <v>0</v>
      </c>
      <c r="X1009" s="54">
        <f t="shared" si="183"/>
        <v>0</v>
      </c>
      <c r="Y1009" s="55">
        <f t="shared" si="184"/>
        <v>0</v>
      </c>
      <c r="Z1009" s="56"/>
    </row>
    <row r="1010" spans="1:26" s="2" customFormat="1" ht="153.75" customHeight="1" x14ac:dyDescent="0.25">
      <c r="A1010" s="57">
        <v>11</v>
      </c>
      <c r="B1010" s="58" t="s">
        <v>26</v>
      </c>
      <c r="C1010" s="110"/>
      <c r="D1010" s="112"/>
      <c r="E1010" s="59"/>
      <c r="F1010" s="60"/>
      <c r="G1010" s="61"/>
      <c r="H1010" s="62"/>
      <c r="I1010" s="61"/>
      <c r="J1010" s="63"/>
      <c r="K1010" s="46">
        <f t="shared" si="180"/>
        <v>0</v>
      </c>
      <c r="L1010" s="47">
        <f t="shared" si="180"/>
        <v>0</v>
      </c>
      <c r="M1010" s="64"/>
      <c r="N1010" s="65"/>
      <c r="O1010" s="64"/>
      <c r="P1010" s="65"/>
      <c r="Q1010" s="66"/>
      <c r="R1010" s="67"/>
      <c r="S1010" s="66"/>
      <c r="T1010" s="67"/>
      <c r="U1010" s="46">
        <f t="shared" si="181"/>
        <v>0</v>
      </c>
      <c r="V1010" s="52">
        <f t="shared" si="181"/>
        <v>0</v>
      </c>
      <c r="W1010" s="53">
        <f t="shared" si="182"/>
        <v>0</v>
      </c>
      <c r="X1010" s="54">
        <f t="shared" si="183"/>
        <v>0</v>
      </c>
      <c r="Y1010" s="55">
        <f t="shared" si="184"/>
        <v>0</v>
      </c>
      <c r="Z1010" s="56"/>
    </row>
    <row r="1011" spans="1:26" s="2" customFormat="1" ht="87" customHeight="1" x14ac:dyDescent="0.25">
      <c r="A1011" s="57">
        <v>12</v>
      </c>
      <c r="B1011" s="58" t="s">
        <v>29</v>
      </c>
      <c r="C1011" s="110"/>
      <c r="D1011" s="112"/>
      <c r="E1011" s="59"/>
      <c r="F1011" s="60"/>
      <c r="G1011" s="61"/>
      <c r="H1011" s="62"/>
      <c r="I1011" s="61"/>
      <c r="J1011" s="63"/>
      <c r="K1011" s="46">
        <f t="shared" si="180"/>
        <v>0</v>
      </c>
      <c r="L1011" s="47">
        <f t="shared" si="180"/>
        <v>0</v>
      </c>
      <c r="M1011" s="64"/>
      <c r="N1011" s="65"/>
      <c r="O1011" s="64"/>
      <c r="P1011" s="65"/>
      <c r="Q1011" s="66"/>
      <c r="R1011" s="67"/>
      <c r="S1011" s="66"/>
      <c r="T1011" s="67"/>
      <c r="U1011" s="46">
        <f t="shared" si="181"/>
        <v>0</v>
      </c>
      <c r="V1011" s="52">
        <f t="shared" si="181"/>
        <v>0</v>
      </c>
      <c r="W1011" s="53">
        <f t="shared" si="182"/>
        <v>0</v>
      </c>
      <c r="X1011" s="54">
        <f t="shared" si="183"/>
        <v>0</v>
      </c>
      <c r="Y1011" s="55">
        <f t="shared" si="184"/>
        <v>0</v>
      </c>
      <c r="Z1011" s="56"/>
    </row>
    <row r="1012" spans="1:26" s="2" customFormat="1" ht="62.25" customHeight="1" thickBot="1" x14ac:dyDescent="0.3">
      <c r="A1012" s="68">
        <v>13</v>
      </c>
      <c r="B1012" s="69" t="s">
        <v>27</v>
      </c>
      <c r="C1012" s="111"/>
      <c r="D1012" s="113"/>
      <c r="E1012" s="70"/>
      <c r="F1012" s="71"/>
      <c r="G1012" s="72"/>
      <c r="H1012" s="73"/>
      <c r="I1012" s="72"/>
      <c r="J1012" s="74"/>
      <c r="K1012" s="75">
        <f t="shared" si="180"/>
        <v>0</v>
      </c>
      <c r="L1012" s="76">
        <f t="shared" si="180"/>
        <v>0</v>
      </c>
      <c r="M1012" s="77"/>
      <c r="N1012" s="78"/>
      <c r="O1012" s="77"/>
      <c r="P1012" s="78"/>
      <c r="Q1012" s="79"/>
      <c r="R1012" s="80"/>
      <c r="S1012" s="79"/>
      <c r="T1012" s="80"/>
      <c r="U1012" s="46">
        <f t="shared" si="181"/>
        <v>0</v>
      </c>
      <c r="V1012" s="52">
        <f t="shared" si="181"/>
        <v>0</v>
      </c>
      <c r="W1012" s="53">
        <f t="shared" si="182"/>
        <v>0</v>
      </c>
      <c r="X1012" s="54">
        <f t="shared" si="183"/>
        <v>0</v>
      </c>
      <c r="Y1012" s="55">
        <f t="shared" si="184"/>
        <v>0</v>
      </c>
      <c r="Z1012" s="56"/>
    </row>
    <row r="1013" spans="1:26" s="2" customFormat="1" ht="29.25" customHeight="1" thickBot="1" x14ac:dyDescent="0.3">
      <c r="A1013" s="114" t="s">
        <v>47</v>
      </c>
      <c r="B1013" s="115"/>
      <c r="C1013" s="81">
        <f>C1000</f>
        <v>404560.04000000004</v>
      </c>
      <c r="D1013" s="81">
        <f>D1000</f>
        <v>283832.76000000007</v>
      </c>
      <c r="E1013" s="82">
        <f>SUM(E1000:E1012)</f>
        <v>7</v>
      </c>
      <c r="F1013" s="83">
        <f>SUM(F1000:F1012)</f>
        <v>216961.8</v>
      </c>
      <c r="G1013" s="82">
        <f>SUM(G1000:G1012)</f>
        <v>3</v>
      </c>
      <c r="H1013" s="83">
        <f>SUM(H1000:H1012)</f>
        <v>74560.040000000008</v>
      </c>
      <c r="I1013" s="82">
        <f t="shared" ref="I1013:V1013" si="185">SUM(I1000:I1012)</f>
        <v>14</v>
      </c>
      <c r="J1013" s="83">
        <f t="shared" si="185"/>
        <v>330000</v>
      </c>
      <c r="K1013" s="82">
        <f t="shared" si="185"/>
        <v>17</v>
      </c>
      <c r="L1013" s="83">
        <f t="shared" si="185"/>
        <v>404560.04000000004</v>
      </c>
      <c r="M1013" s="82">
        <f t="shared" si="185"/>
        <v>1</v>
      </c>
      <c r="N1013" s="84">
        <f t="shared" si="185"/>
        <v>45392</v>
      </c>
      <c r="O1013" s="85">
        <f t="shared" si="185"/>
        <v>0</v>
      </c>
      <c r="P1013" s="86">
        <f t="shared" si="185"/>
        <v>0</v>
      </c>
      <c r="Q1013" s="85">
        <f t="shared" si="185"/>
        <v>2</v>
      </c>
      <c r="R1013" s="87">
        <f t="shared" si="185"/>
        <v>28923.95</v>
      </c>
      <c r="S1013" s="85">
        <f t="shared" si="185"/>
        <v>4</v>
      </c>
      <c r="T1013" s="87">
        <f t="shared" si="185"/>
        <v>91803.329999999987</v>
      </c>
      <c r="U1013" s="85">
        <f t="shared" si="185"/>
        <v>6</v>
      </c>
      <c r="V1013" s="87">
        <f t="shared" si="185"/>
        <v>120727.27999999998</v>
      </c>
      <c r="W1013" s="88">
        <f>IFERROR(R1013/H1013,0)</f>
        <v>0.38792830583245391</v>
      </c>
      <c r="X1013" s="89">
        <f t="shared" si="183"/>
        <v>0.27819190909090907</v>
      </c>
      <c r="Y1013" s="89">
        <f t="shared" si="184"/>
        <v>0.29841622519119776</v>
      </c>
    </row>
    <row r="1014" spans="1:26" s="2" customFormat="1" ht="29.25" customHeight="1" thickBot="1" x14ac:dyDescent="0.45">
      <c r="A1014" s="90"/>
      <c r="B1014" s="90"/>
      <c r="C1014" s="91"/>
      <c r="D1014" s="91"/>
      <c r="E1014" s="92"/>
      <c r="F1014" s="91"/>
      <c r="G1014" s="92"/>
      <c r="H1014" s="93"/>
      <c r="I1014" s="94"/>
      <c r="J1014" s="93"/>
      <c r="K1014" s="95"/>
      <c r="L1014" s="93"/>
      <c r="M1014" s="94"/>
      <c r="N1014" s="93"/>
      <c r="O1014" s="94"/>
      <c r="P1014" s="93"/>
      <c r="Q1014" s="94"/>
      <c r="R1014" s="93"/>
      <c r="S1014" s="94"/>
      <c r="T1014" s="96" t="s">
        <v>48</v>
      </c>
      <c r="U1014" s="97">
        <v>4.25</v>
      </c>
      <c r="V1014" s="98">
        <f>V1013/U1014</f>
        <v>28406.41882352941</v>
      </c>
      <c r="W1014" s="99"/>
      <c r="X1014" s="99"/>
      <c r="Y1014" s="100"/>
    </row>
    <row r="1015" spans="1:26" s="2" customFormat="1" ht="15.75" thickTop="1" x14ac:dyDescent="0.25">
      <c r="A1015" s="116" t="s">
        <v>49</v>
      </c>
      <c r="B1015" s="117"/>
      <c r="C1015" s="117"/>
      <c r="D1015" s="117"/>
      <c r="E1015" s="117"/>
      <c r="F1015" s="117"/>
      <c r="G1015" s="117"/>
      <c r="H1015" s="117"/>
      <c r="I1015" s="117"/>
      <c r="J1015" s="117"/>
      <c r="K1015" s="117"/>
      <c r="L1015" s="117"/>
      <c r="M1015" s="117"/>
      <c r="N1015" s="117"/>
      <c r="O1015" s="118"/>
      <c r="P1015" s="106"/>
      <c r="U1015" s="7"/>
    </row>
    <row r="1016" spans="1:26" s="2" customFormat="1" ht="18.75" x14ac:dyDescent="0.3">
      <c r="A1016" s="119"/>
      <c r="B1016" s="120"/>
      <c r="C1016" s="120"/>
      <c r="D1016" s="120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1"/>
      <c r="P1016" s="106"/>
      <c r="T1016" s="101"/>
      <c r="U1016" s="7"/>
    </row>
    <row r="1017" spans="1:26" s="2" customFormat="1" ht="15.75" x14ac:dyDescent="0.25">
      <c r="A1017" s="119"/>
      <c r="B1017" s="120"/>
      <c r="C1017" s="120"/>
      <c r="D1017" s="120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1"/>
      <c r="P1017" s="106"/>
      <c r="S1017" s="102"/>
      <c r="T1017" s="103"/>
      <c r="U1017" s="7"/>
    </row>
    <row r="1018" spans="1:26" s="2" customFormat="1" ht="15.75" x14ac:dyDescent="0.25">
      <c r="A1018" s="119"/>
      <c r="B1018" s="120"/>
      <c r="C1018" s="120"/>
      <c r="D1018" s="120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1"/>
      <c r="P1018" s="106"/>
      <c r="S1018" s="102"/>
      <c r="T1018" s="104"/>
      <c r="U1018" s="7"/>
    </row>
    <row r="1019" spans="1:26" s="2" customFormat="1" ht="15.75" x14ac:dyDescent="0.25">
      <c r="A1019" s="119"/>
      <c r="B1019" s="120"/>
      <c r="C1019" s="120"/>
      <c r="D1019" s="120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1"/>
      <c r="P1019" s="106"/>
      <c r="S1019" s="102"/>
      <c r="T1019" s="104"/>
      <c r="U1019" s="7"/>
    </row>
    <row r="1020" spans="1:26" s="2" customFormat="1" ht="15.75" x14ac:dyDescent="0.25">
      <c r="A1020" s="119"/>
      <c r="B1020" s="120"/>
      <c r="C1020" s="120"/>
      <c r="D1020" s="120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1"/>
      <c r="P1020" s="106"/>
      <c r="S1020" s="102"/>
      <c r="T1020" s="104"/>
      <c r="U1020" s="7"/>
    </row>
    <row r="1021" spans="1:26" s="2" customFormat="1" ht="15.75" x14ac:dyDescent="0.25">
      <c r="A1021" s="119"/>
      <c r="B1021" s="120"/>
      <c r="C1021" s="120"/>
      <c r="D1021" s="120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1"/>
      <c r="P1021" s="106"/>
      <c r="S1021" s="102"/>
      <c r="T1021" s="105"/>
      <c r="U1021" s="7"/>
    </row>
    <row r="1022" spans="1:26" s="2" customFormat="1" x14ac:dyDescent="0.25">
      <c r="A1022" s="119"/>
      <c r="B1022" s="120"/>
      <c r="C1022" s="120"/>
      <c r="D1022" s="120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1"/>
      <c r="P1022" s="106"/>
      <c r="U1022" s="7"/>
    </row>
    <row r="1023" spans="1:26" s="2" customFormat="1" ht="15.75" thickBot="1" x14ac:dyDescent="0.3">
      <c r="A1023" s="122"/>
      <c r="B1023" s="123"/>
      <c r="C1023" s="123"/>
      <c r="D1023" s="123"/>
      <c r="E1023" s="123"/>
      <c r="F1023" s="123"/>
      <c r="G1023" s="123"/>
      <c r="H1023" s="123"/>
      <c r="I1023" s="123"/>
      <c r="J1023" s="123"/>
      <c r="K1023" s="123"/>
      <c r="L1023" s="123"/>
      <c r="M1023" s="123"/>
      <c r="N1023" s="123"/>
      <c r="O1023" s="124"/>
      <c r="P1023" s="106"/>
      <c r="U1023" s="7"/>
    </row>
    <row r="1024" spans="1:26" s="2" customFormat="1" ht="15.75" thickTop="1" x14ac:dyDescent="0.25">
      <c r="E1024" s="1"/>
      <c r="F1024" s="1"/>
      <c r="K1024" s="7"/>
      <c r="U1024" s="7"/>
    </row>
    <row r="1027" spans="1:38" s="2" customFormat="1" ht="26.25" x14ac:dyDescent="0.4">
      <c r="A1027" s="12"/>
      <c r="B1027" s="13" t="s">
        <v>80</v>
      </c>
      <c r="C1027" s="14"/>
      <c r="D1027" s="14"/>
      <c r="E1027" s="15"/>
      <c r="F1027" s="16"/>
      <c r="G1027" s="14"/>
      <c r="H1027" s="17"/>
      <c r="I1027" s="18"/>
      <c r="J1027" s="17"/>
      <c r="K1027" s="18"/>
      <c r="L1027" s="17"/>
      <c r="M1027" s="18"/>
      <c r="N1027" s="17"/>
      <c r="O1027" s="14"/>
      <c r="P1027" s="17"/>
      <c r="Q1027" s="14"/>
      <c r="R1027" s="17"/>
      <c r="S1027" s="18"/>
      <c r="T1027" s="17"/>
      <c r="U1027" s="14"/>
      <c r="V1027" s="17"/>
      <c r="W1027" s="17"/>
      <c r="X1027" s="18"/>
      <c r="Y1027" s="17"/>
      <c r="Z1027" s="17"/>
      <c r="AA1027" s="18"/>
      <c r="AB1027" s="14"/>
      <c r="AC1027" s="14"/>
      <c r="AD1027" s="14"/>
      <c r="AE1027" s="14"/>
      <c r="AF1027" s="14"/>
      <c r="AG1027" s="18"/>
      <c r="AH1027" s="14"/>
      <c r="AI1027" s="14"/>
      <c r="AJ1027" s="14"/>
      <c r="AK1027" s="14"/>
      <c r="AL1027" s="14"/>
    </row>
    <row r="1028" spans="1:38" ht="15.75" thickBot="1" x14ac:dyDescent="0.3"/>
    <row r="1029" spans="1:38" s="2" customFormat="1" ht="52.5" customHeight="1" thickBot="1" x14ac:dyDescent="0.3">
      <c r="A1029" s="125" t="s">
        <v>3</v>
      </c>
      <c r="B1029" s="126"/>
      <c r="C1029" s="129" t="s">
        <v>32</v>
      </c>
      <c r="D1029" s="130"/>
      <c r="E1029" s="131" t="s">
        <v>0</v>
      </c>
      <c r="F1029" s="132"/>
      <c r="G1029" s="133" t="s">
        <v>1</v>
      </c>
      <c r="H1029" s="133"/>
      <c r="I1029" s="133"/>
      <c r="J1029" s="133"/>
      <c r="K1029" s="133"/>
      <c r="L1029" s="134"/>
      <c r="M1029" s="135" t="s">
        <v>33</v>
      </c>
      <c r="N1029" s="136"/>
      <c r="O1029" s="136"/>
      <c r="P1029" s="137"/>
      <c r="Q1029" s="138" t="s">
        <v>34</v>
      </c>
      <c r="R1029" s="139"/>
      <c r="S1029" s="139"/>
      <c r="T1029" s="139"/>
      <c r="U1029" s="139"/>
      <c r="V1029" s="140"/>
      <c r="W1029" s="141" t="s">
        <v>35</v>
      </c>
      <c r="X1029" s="142"/>
      <c r="Y1029" s="143"/>
    </row>
    <row r="1030" spans="1:38" s="2" customFormat="1" ht="52.5" customHeight="1" thickBot="1" x14ac:dyDescent="0.3">
      <c r="A1030" s="127"/>
      <c r="B1030" s="128"/>
      <c r="C1030" s="144" t="s">
        <v>36</v>
      </c>
      <c r="D1030" s="146" t="s">
        <v>37</v>
      </c>
      <c r="E1030" s="148" t="s">
        <v>4</v>
      </c>
      <c r="F1030" s="148" t="s">
        <v>5</v>
      </c>
      <c r="G1030" s="150" t="s">
        <v>6</v>
      </c>
      <c r="H1030" s="152" t="s">
        <v>7</v>
      </c>
      <c r="I1030" s="152" t="s">
        <v>8</v>
      </c>
      <c r="J1030" s="159" t="s">
        <v>9</v>
      </c>
      <c r="K1030" s="161" t="s">
        <v>2</v>
      </c>
      <c r="L1030" s="162"/>
      <c r="M1030" s="163" t="s">
        <v>38</v>
      </c>
      <c r="N1030" s="164"/>
      <c r="O1030" s="163" t="s">
        <v>39</v>
      </c>
      <c r="P1030" s="164"/>
      <c r="Q1030" s="165" t="s">
        <v>40</v>
      </c>
      <c r="R1030" s="166"/>
      <c r="S1030" s="139" t="s">
        <v>41</v>
      </c>
      <c r="T1030" s="140"/>
      <c r="U1030" s="138" t="s">
        <v>2</v>
      </c>
      <c r="V1030" s="140"/>
      <c r="W1030" s="154" t="s">
        <v>42</v>
      </c>
      <c r="X1030" s="156" t="s">
        <v>43</v>
      </c>
      <c r="Y1030" s="143" t="s">
        <v>44</v>
      </c>
    </row>
    <row r="1031" spans="1:38" s="2" customFormat="1" ht="139.5" customHeight="1" thickBot="1" x14ac:dyDescent="0.3">
      <c r="A1031" s="127"/>
      <c r="B1031" s="128"/>
      <c r="C1031" s="145"/>
      <c r="D1031" s="147"/>
      <c r="E1031" s="149"/>
      <c r="F1031" s="149"/>
      <c r="G1031" s="151"/>
      <c r="H1031" s="153"/>
      <c r="I1031" s="153"/>
      <c r="J1031" s="160"/>
      <c r="K1031" s="19" t="s">
        <v>10</v>
      </c>
      <c r="L1031" s="20" t="s">
        <v>11</v>
      </c>
      <c r="M1031" s="21" t="s">
        <v>12</v>
      </c>
      <c r="N1031" s="22" t="s">
        <v>13</v>
      </c>
      <c r="O1031" s="21" t="s">
        <v>14</v>
      </c>
      <c r="P1031" s="22" t="s">
        <v>15</v>
      </c>
      <c r="Q1031" s="23" t="s">
        <v>6</v>
      </c>
      <c r="R1031" s="24" t="s">
        <v>7</v>
      </c>
      <c r="S1031" s="25" t="s">
        <v>16</v>
      </c>
      <c r="T1031" s="26" t="s">
        <v>17</v>
      </c>
      <c r="U1031" s="27" t="s">
        <v>18</v>
      </c>
      <c r="V1031" s="28" t="s">
        <v>19</v>
      </c>
      <c r="W1031" s="155"/>
      <c r="X1031" s="157"/>
      <c r="Y1031" s="158"/>
    </row>
    <row r="1032" spans="1:38" s="2" customFormat="1" ht="38.25" customHeight="1" thickBot="1" x14ac:dyDescent="0.3">
      <c r="A1032" s="108">
        <v>1</v>
      </c>
      <c r="B1032" s="109"/>
      <c r="C1032" s="29">
        <v>2</v>
      </c>
      <c r="D1032" s="30">
        <v>3</v>
      </c>
      <c r="E1032" s="31">
        <v>4</v>
      </c>
      <c r="F1032" s="32">
        <v>5</v>
      </c>
      <c r="G1032" s="33">
        <v>6</v>
      </c>
      <c r="H1032" s="34">
        <v>7</v>
      </c>
      <c r="I1032" s="34">
        <v>8</v>
      </c>
      <c r="J1032" s="34">
        <v>9</v>
      </c>
      <c r="K1032" s="34">
        <v>10</v>
      </c>
      <c r="L1032" s="34">
        <v>11</v>
      </c>
      <c r="M1032" s="35">
        <v>12</v>
      </c>
      <c r="N1032" s="35">
        <v>13</v>
      </c>
      <c r="O1032" s="35">
        <v>14</v>
      </c>
      <c r="P1032" s="35">
        <v>15</v>
      </c>
      <c r="Q1032" s="36">
        <v>16</v>
      </c>
      <c r="R1032" s="36">
        <v>17</v>
      </c>
      <c r="S1032" s="36">
        <v>18</v>
      </c>
      <c r="T1032" s="36">
        <v>19</v>
      </c>
      <c r="U1032" s="36">
        <v>20</v>
      </c>
      <c r="V1032" s="36">
        <v>21</v>
      </c>
      <c r="W1032" s="37">
        <v>22</v>
      </c>
      <c r="X1032" s="37">
        <v>23</v>
      </c>
      <c r="Y1032" s="38">
        <v>24</v>
      </c>
    </row>
    <row r="1033" spans="1:38" s="2" customFormat="1" ht="108.75" customHeight="1" x14ac:dyDescent="0.25">
      <c r="A1033" s="39">
        <v>1</v>
      </c>
      <c r="B1033" s="40" t="s">
        <v>45</v>
      </c>
      <c r="C1033" s="110">
        <f>L1046</f>
        <v>456875.26</v>
      </c>
      <c r="D1033" s="112">
        <f>C1033-V1046</f>
        <v>271171.83</v>
      </c>
      <c r="E1033" s="41"/>
      <c r="F1033" s="42"/>
      <c r="G1033" s="43"/>
      <c r="H1033" s="44"/>
      <c r="I1033" s="43"/>
      <c r="J1033" s="45"/>
      <c r="K1033" s="46">
        <f>G1033+I1033</f>
        <v>0</v>
      </c>
      <c r="L1033" s="47">
        <f>H1033+J1033</f>
        <v>0</v>
      </c>
      <c r="M1033" s="48"/>
      <c r="N1033" s="49"/>
      <c r="O1033" s="48"/>
      <c r="P1033" s="49"/>
      <c r="Q1033" s="50"/>
      <c r="R1033" s="51"/>
      <c r="S1033" s="50"/>
      <c r="T1033" s="51"/>
      <c r="U1033" s="46">
        <f>Q1033+S1033</f>
        <v>0</v>
      </c>
      <c r="V1033" s="52">
        <f>R1033+T1033</f>
        <v>0</v>
      </c>
      <c r="W1033" s="53">
        <f>IFERROR(R1033/H1033,0)</f>
        <v>0</v>
      </c>
      <c r="X1033" s="54">
        <f>IFERROR((T1033+P1033)/J1033,0)</f>
        <v>0</v>
      </c>
      <c r="Y1033" s="55">
        <f>IFERROR((V1033+P1033)/L1033,0)</f>
        <v>0</v>
      </c>
      <c r="Z1033" s="56"/>
    </row>
    <row r="1034" spans="1:38" s="2" customFormat="1" ht="87" customHeight="1" x14ac:dyDescent="0.25">
      <c r="A1034" s="57">
        <v>2</v>
      </c>
      <c r="B1034" s="58" t="s">
        <v>20</v>
      </c>
      <c r="C1034" s="110"/>
      <c r="D1034" s="112"/>
      <c r="E1034" s="59">
        <v>0</v>
      </c>
      <c r="F1034" s="60">
        <v>0</v>
      </c>
      <c r="G1034" s="61">
        <v>0</v>
      </c>
      <c r="H1034" s="62">
        <v>0</v>
      </c>
      <c r="I1034" s="61">
        <v>1</v>
      </c>
      <c r="J1034" s="63">
        <v>110000</v>
      </c>
      <c r="K1034" s="46">
        <f t="shared" ref="K1034:L1045" si="186">G1034+I1034</f>
        <v>1</v>
      </c>
      <c r="L1034" s="47">
        <f t="shared" si="186"/>
        <v>110000</v>
      </c>
      <c r="M1034" s="64">
        <v>0</v>
      </c>
      <c r="N1034" s="65">
        <v>0</v>
      </c>
      <c r="O1034" s="64">
        <v>0</v>
      </c>
      <c r="P1034" s="65">
        <v>0</v>
      </c>
      <c r="Q1034" s="66">
        <v>0</v>
      </c>
      <c r="R1034" s="67">
        <v>0</v>
      </c>
      <c r="S1034" s="66">
        <v>1</v>
      </c>
      <c r="T1034" s="67">
        <v>73755</v>
      </c>
      <c r="U1034" s="46">
        <f t="shared" ref="U1034:V1045" si="187">Q1034+S1034</f>
        <v>1</v>
      </c>
      <c r="V1034" s="52">
        <f>R1034+T1034</f>
        <v>73755</v>
      </c>
      <c r="W1034" s="53">
        <f t="shared" ref="W1034:W1045" si="188">IFERROR(R1034/H1034,0)</f>
        <v>0</v>
      </c>
      <c r="X1034" s="54">
        <f t="shared" ref="X1034:X1046" si="189">IFERROR((T1034+P1034)/J1034,0)</f>
        <v>0.67049999999999998</v>
      </c>
      <c r="Y1034" s="55">
        <f t="shared" ref="Y1034:Y1046" si="190">IFERROR((V1034+P1034)/L1034,0)</f>
        <v>0.67049999999999998</v>
      </c>
      <c r="Z1034" s="56"/>
    </row>
    <row r="1035" spans="1:38" s="2" customFormat="1" ht="85.5" customHeight="1" x14ac:dyDescent="0.25">
      <c r="A1035" s="57">
        <v>3</v>
      </c>
      <c r="B1035" s="58" t="s">
        <v>28</v>
      </c>
      <c r="C1035" s="110"/>
      <c r="D1035" s="112"/>
      <c r="E1035" s="59"/>
      <c r="F1035" s="60"/>
      <c r="G1035" s="61"/>
      <c r="H1035" s="62"/>
      <c r="I1035" s="61"/>
      <c r="J1035" s="63"/>
      <c r="K1035" s="46">
        <f t="shared" si="186"/>
        <v>0</v>
      </c>
      <c r="L1035" s="47">
        <f t="shared" si="186"/>
        <v>0</v>
      </c>
      <c r="M1035" s="64"/>
      <c r="N1035" s="65"/>
      <c r="O1035" s="64"/>
      <c r="P1035" s="65"/>
      <c r="Q1035" s="66"/>
      <c r="R1035" s="67"/>
      <c r="S1035" s="66"/>
      <c r="T1035" s="67"/>
      <c r="U1035" s="46">
        <f t="shared" si="187"/>
        <v>0</v>
      </c>
      <c r="V1035" s="52">
        <f t="shared" si="187"/>
        <v>0</v>
      </c>
      <c r="W1035" s="53">
        <f t="shared" si="188"/>
        <v>0</v>
      </c>
      <c r="X1035" s="54">
        <f t="shared" si="189"/>
        <v>0</v>
      </c>
      <c r="Y1035" s="55">
        <f t="shared" si="190"/>
        <v>0</v>
      </c>
      <c r="Z1035" s="56"/>
    </row>
    <row r="1036" spans="1:38" s="2" customFormat="1" ht="137.25" customHeight="1" x14ac:dyDescent="0.25">
      <c r="A1036" s="57">
        <v>4</v>
      </c>
      <c r="B1036" s="58" t="s">
        <v>22</v>
      </c>
      <c r="C1036" s="110"/>
      <c r="D1036" s="112"/>
      <c r="E1036" s="59"/>
      <c r="F1036" s="60"/>
      <c r="G1036" s="61"/>
      <c r="H1036" s="62"/>
      <c r="I1036" s="61"/>
      <c r="J1036" s="63"/>
      <c r="K1036" s="46">
        <f t="shared" si="186"/>
        <v>0</v>
      </c>
      <c r="L1036" s="47">
        <f t="shared" si="186"/>
        <v>0</v>
      </c>
      <c r="M1036" s="64"/>
      <c r="N1036" s="65"/>
      <c r="O1036" s="64"/>
      <c r="P1036" s="65"/>
      <c r="Q1036" s="66"/>
      <c r="R1036" s="67"/>
      <c r="S1036" s="66"/>
      <c r="T1036" s="67"/>
      <c r="U1036" s="46">
        <f t="shared" si="187"/>
        <v>0</v>
      </c>
      <c r="V1036" s="52">
        <f t="shared" si="187"/>
        <v>0</v>
      </c>
      <c r="W1036" s="53">
        <f t="shared" si="188"/>
        <v>0</v>
      </c>
      <c r="X1036" s="54">
        <f t="shared" si="189"/>
        <v>0</v>
      </c>
      <c r="Y1036" s="55">
        <f t="shared" si="190"/>
        <v>0</v>
      </c>
      <c r="Z1036" s="56"/>
    </row>
    <row r="1037" spans="1:38" s="2" customFormat="1" ht="171.75" customHeight="1" x14ac:dyDescent="0.25">
      <c r="A1037" s="57">
        <v>5</v>
      </c>
      <c r="B1037" s="58" t="s">
        <v>21</v>
      </c>
      <c r="C1037" s="110"/>
      <c r="D1037" s="112"/>
      <c r="E1037" s="59">
        <v>10</v>
      </c>
      <c r="F1037" s="60">
        <v>381077.88</v>
      </c>
      <c r="G1037" s="61">
        <v>4</v>
      </c>
      <c r="H1037" s="62">
        <v>156323.38</v>
      </c>
      <c r="I1037" s="61">
        <v>7</v>
      </c>
      <c r="J1037" s="63">
        <v>190551.88</v>
      </c>
      <c r="K1037" s="46">
        <f t="shared" si="186"/>
        <v>11</v>
      </c>
      <c r="L1037" s="47">
        <f t="shared" si="186"/>
        <v>346875.26</v>
      </c>
      <c r="M1037" s="64">
        <v>2</v>
      </c>
      <c r="N1037" s="65">
        <v>109707.88</v>
      </c>
      <c r="O1037" s="64">
        <v>3</v>
      </c>
      <c r="P1037" s="65">
        <v>110673</v>
      </c>
      <c r="Q1037" s="66">
        <v>2</v>
      </c>
      <c r="R1037" s="67">
        <v>45399.35</v>
      </c>
      <c r="S1037" s="66">
        <v>4</v>
      </c>
      <c r="T1037" s="67">
        <v>66549.08</v>
      </c>
      <c r="U1037" s="46">
        <f t="shared" si="187"/>
        <v>6</v>
      </c>
      <c r="V1037" s="52">
        <f t="shared" si="187"/>
        <v>111948.43</v>
      </c>
      <c r="W1037" s="53">
        <f t="shared" si="188"/>
        <v>0.290419449732983</v>
      </c>
      <c r="X1037" s="54">
        <f t="shared" si="189"/>
        <v>0.93004634748290083</v>
      </c>
      <c r="Y1037" s="55">
        <f t="shared" si="190"/>
        <v>0.64179102885573325</v>
      </c>
      <c r="Z1037" s="56"/>
    </row>
    <row r="1038" spans="1:38" s="2" customFormat="1" ht="116.25" customHeight="1" x14ac:dyDescent="0.25">
      <c r="A1038" s="57">
        <v>6</v>
      </c>
      <c r="B1038" s="58" t="s">
        <v>23</v>
      </c>
      <c r="C1038" s="110"/>
      <c r="D1038" s="112"/>
      <c r="E1038" s="59"/>
      <c r="F1038" s="60"/>
      <c r="G1038" s="61"/>
      <c r="H1038" s="62"/>
      <c r="I1038" s="61"/>
      <c r="J1038" s="63"/>
      <c r="K1038" s="46">
        <f t="shared" si="186"/>
        <v>0</v>
      </c>
      <c r="L1038" s="47">
        <f t="shared" si="186"/>
        <v>0</v>
      </c>
      <c r="M1038" s="64"/>
      <c r="N1038" s="65"/>
      <c r="O1038" s="64"/>
      <c r="P1038" s="65"/>
      <c r="Q1038" s="66"/>
      <c r="R1038" s="67"/>
      <c r="S1038" s="66"/>
      <c r="T1038" s="67"/>
      <c r="U1038" s="46">
        <f t="shared" si="187"/>
        <v>0</v>
      </c>
      <c r="V1038" s="52">
        <f t="shared" si="187"/>
        <v>0</v>
      </c>
      <c r="W1038" s="53">
        <f t="shared" si="188"/>
        <v>0</v>
      </c>
      <c r="X1038" s="54">
        <f t="shared" si="189"/>
        <v>0</v>
      </c>
      <c r="Y1038" s="55">
        <f t="shared" si="190"/>
        <v>0</v>
      </c>
      <c r="Z1038" s="56"/>
    </row>
    <row r="1039" spans="1:38" s="2" customFormat="1" ht="65.25" customHeight="1" x14ac:dyDescent="0.25">
      <c r="A1039" s="57">
        <v>7</v>
      </c>
      <c r="B1039" s="58" t="s">
        <v>30</v>
      </c>
      <c r="C1039" s="110"/>
      <c r="D1039" s="112"/>
      <c r="E1039" s="59"/>
      <c r="F1039" s="60"/>
      <c r="G1039" s="61"/>
      <c r="H1039" s="62"/>
      <c r="I1039" s="61"/>
      <c r="J1039" s="63"/>
      <c r="K1039" s="46">
        <f t="shared" si="186"/>
        <v>0</v>
      </c>
      <c r="L1039" s="47">
        <f t="shared" si="186"/>
        <v>0</v>
      </c>
      <c r="M1039" s="64"/>
      <c r="N1039" s="65"/>
      <c r="O1039" s="64"/>
      <c r="P1039" s="65"/>
      <c r="Q1039" s="66"/>
      <c r="R1039" s="67"/>
      <c r="S1039" s="66"/>
      <c r="T1039" s="67"/>
      <c r="U1039" s="46">
        <f t="shared" si="187"/>
        <v>0</v>
      </c>
      <c r="V1039" s="52">
        <f t="shared" si="187"/>
        <v>0</v>
      </c>
      <c r="W1039" s="53">
        <f t="shared" si="188"/>
        <v>0</v>
      </c>
      <c r="X1039" s="54">
        <f t="shared" si="189"/>
        <v>0</v>
      </c>
      <c r="Y1039" s="55">
        <f t="shared" si="190"/>
        <v>0</v>
      </c>
      <c r="Z1039" s="56"/>
    </row>
    <row r="1040" spans="1:38" s="2" customFormat="1" ht="59.25" customHeight="1" x14ac:dyDescent="0.25">
      <c r="A1040" s="57">
        <v>8</v>
      </c>
      <c r="B1040" s="58" t="s">
        <v>46</v>
      </c>
      <c r="C1040" s="110"/>
      <c r="D1040" s="112"/>
      <c r="E1040" s="59"/>
      <c r="F1040" s="60"/>
      <c r="G1040" s="61"/>
      <c r="H1040" s="62"/>
      <c r="I1040" s="61"/>
      <c r="J1040" s="63"/>
      <c r="K1040" s="46">
        <f t="shared" si="186"/>
        <v>0</v>
      </c>
      <c r="L1040" s="47">
        <f t="shared" si="186"/>
        <v>0</v>
      </c>
      <c r="M1040" s="64"/>
      <c r="N1040" s="65"/>
      <c r="O1040" s="64"/>
      <c r="P1040" s="65"/>
      <c r="Q1040" s="66"/>
      <c r="R1040" s="67"/>
      <c r="S1040" s="66"/>
      <c r="T1040" s="67"/>
      <c r="U1040" s="46">
        <f t="shared" si="187"/>
        <v>0</v>
      </c>
      <c r="V1040" s="52">
        <f t="shared" si="187"/>
        <v>0</v>
      </c>
      <c r="W1040" s="53">
        <f t="shared" si="188"/>
        <v>0</v>
      </c>
      <c r="X1040" s="54">
        <f t="shared" si="189"/>
        <v>0</v>
      </c>
      <c r="Y1040" s="55">
        <f t="shared" si="190"/>
        <v>0</v>
      </c>
      <c r="Z1040" s="56"/>
    </row>
    <row r="1041" spans="1:26" s="2" customFormat="1" ht="71.25" customHeight="1" x14ac:dyDescent="0.25">
      <c r="A1041" s="57">
        <v>9</v>
      </c>
      <c r="B1041" s="58" t="s">
        <v>24</v>
      </c>
      <c r="C1041" s="110"/>
      <c r="D1041" s="112"/>
      <c r="E1041" s="59"/>
      <c r="F1041" s="60"/>
      <c r="G1041" s="61"/>
      <c r="H1041" s="62"/>
      <c r="I1041" s="61"/>
      <c r="J1041" s="63"/>
      <c r="K1041" s="46">
        <f t="shared" si="186"/>
        <v>0</v>
      </c>
      <c r="L1041" s="47">
        <f t="shared" si="186"/>
        <v>0</v>
      </c>
      <c r="M1041" s="64"/>
      <c r="N1041" s="65"/>
      <c r="O1041" s="64"/>
      <c r="P1041" s="65"/>
      <c r="Q1041" s="66"/>
      <c r="R1041" s="67"/>
      <c r="S1041" s="66"/>
      <c r="T1041" s="67"/>
      <c r="U1041" s="46">
        <f t="shared" si="187"/>
        <v>0</v>
      </c>
      <c r="V1041" s="52">
        <f t="shared" si="187"/>
        <v>0</v>
      </c>
      <c r="W1041" s="53">
        <f t="shared" si="188"/>
        <v>0</v>
      </c>
      <c r="X1041" s="54">
        <f t="shared" si="189"/>
        <v>0</v>
      </c>
      <c r="Y1041" s="55">
        <f t="shared" si="190"/>
        <v>0</v>
      </c>
      <c r="Z1041" s="56"/>
    </row>
    <row r="1042" spans="1:26" s="2" customFormat="1" ht="92.25" customHeight="1" x14ac:dyDescent="0.25">
      <c r="A1042" s="57">
        <v>10</v>
      </c>
      <c r="B1042" s="58" t="s">
        <v>25</v>
      </c>
      <c r="C1042" s="110"/>
      <c r="D1042" s="112"/>
      <c r="E1042" s="59"/>
      <c r="F1042" s="60"/>
      <c r="G1042" s="61"/>
      <c r="H1042" s="62"/>
      <c r="I1042" s="61"/>
      <c r="J1042" s="63"/>
      <c r="K1042" s="46">
        <f t="shared" si="186"/>
        <v>0</v>
      </c>
      <c r="L1042" s="47">
        <f t="shared" si="186"/>
        <v>0</v>
      </c>
      <c r="M1042" s="64"/>
      <c r="N1042" s="65"/>
      <c r="O1042" s="64"/>
      <c r="P1042" s="65"/>
      <c r="Q1042" s="66"/>
      <c r="R1042" s="67"/>
      <c r="S1042" s="66"/>
      <c r="T1042" s="67"/>
      <c r="U1042" s="46">
        <f t="shared" si="187"/>
        <v>0</v>
      </c>
      <c r="V1042" s="52">
        <f t="shared" si="187"/>
        <v>0</v>
      </c>
      <c r="W1042" s="53">
        <f t="shared" si="188"/>
        <v>0</v>
      </c>
      <c r="X1042" s="54">
        <f t="shared" si="189"/>
        <v>0</v>
      </c>
      <c r="Y1042" s="55">
        <f t="shared" si="190"/>
        <v>0</v>
      </c>
      <c r="Z1042" s="56"/>
    </row>
    <row r="1043" spans="1:26" s="2" customFormat="1" ht="153.75" customHeight="1" x14ac:dyDescent="0.25">
      <c r="A1043" s="57">
        <v>11</v>
      </c>
      <c r="B1043" s="58" t="s">
        <v>26</v>
      </c>
      <c r="C1043" s="110"/>
      <c r="D1043" s="112"/>
      <c r="E1043" s="59"/>
      <c r="F1043" s="60"/>
      <c r="G1043" s="61"/>
      <c r="H1043" s="62"/>
      <c r="I1043" s="61"/>
      <c r="J1043" s="63"/>
      <c r="K1043" s="46">
        <f t="shared" si="186"/>
        <v>0</v>
      </c>
      <c r="L1043" s="47">
        <f t="shared" si="186"/>
        <v>0</v>
      </c>
      <c r="M1043" s="64"/>
      <c r="N1043" s="65"/>
      <c r="O1043" s="64"/>
      <c r="P1043" s="65"/>
      <c r="Q1043" s="66"/>
      <c r="R1043" s="67"/>
      <c r="S1043" s="66"/>
      <c r="T1043" s="67"/>
      <c r="U1043" s="46">
        <f t="shared" si="187"/>
        <v>0</v>
      </c>
      <c r="V1043" s="52">
        <f t="shared" si="187"/>
        <v>0</v>
      </c>
      <c r="W1043" s="53">
        <f t="shared" si="188"/>
        <v>0</v>
      </c>
      <c r="X1043" s="54">
        <f t="shared" si="189"/>
        <v>0</v>
      </c>
      <c r="Y1043" s="55">
        <f t="shared" si="190"/>
        <v>0</v>
      </c>
      <c r="Z1043" s="56"/>
    </row>
    <row r="1044" spans="1:26" s="2" customFormat="1" ht="87" customHeight="1" x14ac:dyDescent="0.25">
      <c r="A1044" s="57">
        <v>12</v>
      </c>
      <c r="B1044" s="58" t="s">
        <v>29</v>
      </c>
      <c r="C1044" s="110"/>
      <c r="D1044" s="112"/>
      <c r="E1044" s="59"/>
      <c r="F1044" s="60"/>
      <c r="G1044" s="61"/>
      <c r="H1044" s="62"/>
      <c r="I1044" s="61"/>
      <c r="J1044" s="63"/>
      <c r="K1044" s="46">
        <f t="shared" si="186"/>
        <v>0</v>
      </c>
      <c r="L1044" s="47">
        <f t="shared" si="186"/>
        <v>0</v>
      </c>
      <c r="M1044" s="64"/>
      <c r="N1044" s="65"/>
      <c r="O1044" s="64"/>
      <c r="P1044" s="65"/>
      <c r="Q1044" s="66"/>
      <c r="R1044" s="67"/>
      <c r="S1044" s="66"/>
      <c r="T1044" s="67"/>
      <c r="U1044" s="46">
        <f t="shared" si="187"/>
        <v>0</v>
      </c>
      <c r="V1044" s="52">
        <f t="shared" si="187"/>
        <v>0</v>
      </c>
      <c r="W1044" s="53">
        <f t="shared" si="188"/>
        <v>0</v>
      </c>
      <c r="X1044" s="54">
        <f t="shared" si="189"/>
        <v>0</v>
      </c>
      <c r="Y1044" s="55">
        <f t="shared" si="190"/>
        <v>0</v>
      </c>
      <c r="Z1044" s="56"/>
    </row>
    <row r="1045" spans="1:26" s="2" customFormat="1" ht="62.25" customHeight="1" thickBot="1" x14ac:dyDescent="0.3">
      <c r="A1045" s="68">
        <v>13</v>
      </c>
      <c r="B1045" s="69" t="s">
        <v>27</v>
      </c>
      <c r="C1045" s="111"/>
      <c r="D1045" s="113"/>
      <c r="E1045" s="70"/>
      <c r="F1045" s="71"/>
      <c r="G1045" s="72"/>
      <c r="H1045" s="73"/>
      <c r="I1045" s="72"/>
      <c r="J1045" s="74"/>
      <c r="K1045" s="75">
        <f t="shared" si="186"/>
        <v>0</v>
      </c>
      <c r="L1045" s="76">
        <f t="shared" si="186"/>
        <v>0</v>
      </c>
      <c r="M1045" s="77"/>
      <c r="N1045" s="78"/>
      <c r="O1045" s="77"/>
      <c r="P1045" s="78"/>
      <c r="Q1045" s="79"/>
      <c r="R1045" s="80"/>
      <c r="S1045" s="79"/>
      <c r="T1045" s="80"/>
      <c r="U1045" s="46">
        <f t="shared" si="187"/>
        <v>0</v>
      </c>
      <c r="V1045" s="52">
        <f t="shared" si="187"/>
        <v>0</v>
      </c>
      <c r="W1045" s="53">
        <f t="shared" si="188"/>
        <v>0</v>
      </c>
      <c r="X1045" s="54">
        <f t="shared" si="189"/>
        <v>0</v>
      </c>
      <c r="Y1045" s="55">
        <f t="shared" si="190"/>
        <v>0</v>
      </c>
      <c r="Z1045" s="56"/>
    </row>
    <row r="1046" spans="1:26" s="2" customFormat="1" ht="29.25" customHeight="1" thickBot="1" x14ac:dyDescent="0.3">
      <c r="A1046" s="114" t="s">
        <v>47</v>
      </c>
      <c r="B1046" s="115"/>
      <c r="C1046" s="81">
        <f>C1033</f>
        <v>456875.26</v>
      </c>
      <c r="D1046" s="81">
        <f>D1033</f>
        <v>271171.83</v>
      </c>
      <c r="E1046" s="82">
        <f>SUM(E1033:E1045)</f>
        <v>10</v>
      </c>
      <c r="F1046" s="83">
        <f>SUM(F1033:F1045)</f>
        <v>381077.88</v>
      </c>
      <c r="G1046" s="82">
        <f>SUM(G1033:G1045)</f>
        <v>4</v>
      </c>
      <c r="H1046" s="83">
        <f>SUM(H1033:H1045)</f>
        <v>156323.38</v>
      </c>
      <c r="I1046" s="82">
        <f t="shared" ref="I1046:V1046" si="191">SUM(I1033:I1045)</f>
        <v>8</v>
      </c>
      <c r="J1046" s="83">
        <f t="shared" si="191"/>
        <v>300551.88</v>
      </c>
      <c r="K1046" s="82">
        <f t="shared" si="191"/>
        <v>12</v>
      </c>
      <c r="L1046" s="83">
        <f t="shared" si="191"/>
        <v>456875.26</v>
      </c>
      <c r="M1046" s="82">
        <f t="shared" si="191"/>
        <v>2</v>
      </c>
      <c r="N1046" s="84">
        <f t="shared" si="191"/>
        <v>109707.88</v>
      </c>
      <c r="O1046" s="85">
        <f t="shared" si="191"/>
        <v>3</v>
      </c>
      <c r="P1046" s="86">
        <f t="shared" si="191"/>
        <v>110673</v>
      </c>
      <c r="Q1046" s="85">
        <f t="shared" si="191"/>
        <v>2</v>
      </c>
      <c r="R1046" s="87">
        <f t="shared" si="191"/>
        <v>45399.35</v>
      </c>
      <c r="S1046" s="85">
        <f t="shared" si="191"/>
        <v>5</v>
      </c>
      <c r="T1046" s="87">
        <f t="shared" si="191"/>
        <v>140304.08000000002</v>
      </c>
      <c r="U1046" s="85">
        <f t="shared" si="191"/>
        <v>7</v>
      </c>
      <c r="V1046" s="87">
        <f t="shared" si="191"/>
        <v>185703.43</v>
      </c>
      <c r="W1046" s="88">
        <f>IFERROR(R1046/H1046,0)</f>
        <v>0.290419449732983</v>
      </c>
      <c r="X1046" s="89">
        <f t="shared" si="189"/>
        <v>0.83505410114220546</v>
      </c>
      <c r="Y1046" s="89">
        <f t="shared" si="190"/>
        <v>0.64870317118944021</v>
      </c>
    </row>
    <row r="1047" spans="1:26" s="2" customFormat="1" ht="29.25" customHeight="1" thickBot="1" x14ac:dyDescent="0.45">
      <c r="A1047" s="90"/>
      <c r="B1047" s="90"/>
      <c r="C1047" s="91"/>
      <c r="D1047" s="91"/>
      <c r="E1047" s="92"/>
      <c r="F1047" s="91"/>
      <c r="G1047" s="92"/>
      <c r="H1047" s="93"/>
      <c r="I1047" s="94"/>
      <c r="J1047" s="93"/>
      <c r="K1047" s="95"/>
      <c r="L1047" s="93"/>
      <c r="M1047" s="94"/>
      <c r="N1047" s="93"/>
      <c r="O1047" s="94"/>
      <c r="P1047" s="93"/>
      <c r="Q1047" s="94"/>
      <c r="R1047" s="93"/>
      <c r="S1047" s="94"/>
      <c r="T1047" s="96" t="s">
        <v>48</v>
      </c>
      <c r="U1047" s="97">
        <v>4.25</v>
      </c>
      <c r="V1047" s="98">
        <f>V1046/U1047</f>
        <v>43694.924705882353</v>
      </c>
      <c r="W1047" s="99"/>
      <c r="X1047" s="99"/>
      <c r="Y1047" s="100"/>
    </row>
    <row r="1048" spans="1:26" s="2" customFormat="1" ht="15.75" thickTop="1" x14ac:dyDescent="0.25">
      <c r="A1048" s="116" t="s">
        <v>49</v>
      </c>
      <c r="B1048" s="117"/>
      <c r="C1048" s="117"/>
      <c r="D1048" s="117"/>
      <c r="E1048" s="117"/>
      <c r="F1048" s="117"/>
      <c r="G1048" s="117"/>
      <c r="H1048" s="117"/>
      <c r="I1048" s="117"/>
      <c r="J1048" s="117"/>
      <c r="K1048" s="117"/>
      <c r="L1048" s="117"/>
      <c r="M1048" s="117"/>
      <c r="N1048" s="117"/>
      <c r="O1048" s="118"/>
      <c r="P1048" s="106"/>
      <c r="U1048" s="7"/>
    </row>
    <row r="1049" spans="1:26" s="2" customFormat="1" ht="18.75" x14ac:dyDescent="0.3">
      <c r="A1049" s="119"/>
      <c r="B1049" s="120"/>
      <c r="C1049" s="120"/>
      <c r="D1049" s="120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1"/>
      <c r="P1049" s="106"/>
      <c r="T1049" s="101"/>
      <c r="U1049" s="7"/>
    </row>
    <row r="1050" spans="1:26" s="2" customFormat="1" ht="15.75" x14ac:dyDescent="0.25">
      <c r="A1050" s="119"/>
      <c r="B1050" s="120"/>
      <c r="C1050" s="120"/>
      <c r="D1050" s="120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1"/>
      <c r="P1050" s="106"/>
      <c r="S1050" s="102"/>
      <c r="T1050" s="103"/>
      <c r="U1050" s="7"/>
    </row>
    <row r="1051" spans="1:26" s="2" customFormat="1" ht="15.75" x14ac:dyDescent="0.25">
      <c r="A1051" s="119"/>
      <c r="B1051" s="120"/>
      <c r="C1051" s="120"/>
      <c r="D1051" s="120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1"/>
      <c r="P1051" s="106"/>
      <c r="S1051" s="102"/>
      <c r="T1051" s="104"/>
      <c r="U1051" s="7"/>
    </row>
    <row r="1052" spans="1:26" s="2" customFormat="1" ht="15.75" x14ac:dyDescent="0.25">
      <c r="A1052" s="119"/>
      <c r="B1052" s="120"/>
      <c r="C1052" s="120"/>
      <c r="D1052" s="120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1"/>
      <c r="P1052" s="106"/>
      <c r="S1052" s="102"/>
      <c r="T1052" s="104"/>
      <c r="U1052" s="7"/>
    </row>
    <row r="1053" spans="1:26" s="2" customFormat="1" ht="15.75" x14ac:dyDescent="0.25">
      <c r="A1053" s="119"/>
      <c r="B1053" s="120"/>
      <c r="C1053" s="120"/>
      <c r="D1053" s="120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1"/>
      <c r="P1053" s="106"/>
      <c r="S1053" s="102"/>
      <c r="T1053" s="104"/>
      <c r="U1053" s="7"/>
    </row>
    <row r="1054" spans="1:26" s="2" customFormat="1" ht="15.75" x14ac:dyDescent="0.25">
      <c r="A1054" s="119"/>
      <c r="B1054" s="120"/>
      <c r="C1054" s="120"/>
      <c r="D1054" s="120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1"/>
      <c r="P1054" s="106"/>
      <c r="S1054" s="102"/>
      <c r="T1054" s="105"/>
      <c r="U1054" s="7"/>
    </row>
    <row r="1055" spans="1:26" s="2" customFormat="1" x14ac:dyDescent="0.25">
      <c r="A1055" s="119"/>
      <c r="B1055" s="120"/>
      <c r="C1055" s="120"/>
      <c r="D1055" s="120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1"/>
      <c r="P1055" s="106"/>
      <c r="U1055" s="7"/>
    </row>
    <row r="1056" spans="1:26" s="2" customFormat="1" ht="15.75" thickBot="1" x14ac:dyDescent="0.3">
      <c r="A1056" s="122"/>
      <c r="B1056" s="123"/>
      <c r="C1056" s="123"/>
      <c r="D1056" s="123"/>
      <c r="E1056" s="123"/>
      <c r="F1056" s="123"/>
      <c r="G1056" s="123"/>
      <c r="H1056" s="123"/>
      <c r="I1056" s="123"/>
      <c r="J1056" s="123"/>
      <c r="K1056" s="123"/>
      <c r="L1056" s="123"/>
      <c r="M1056" s="123"/>
      <c r="N1056" s="123"/>
      <c r="O1056" s="124"/>
      <c r="P1056" s="106"/>
      <c r="U1056" s="7"/>
    </row>
    <row r="1057" spans="1:38" s="2" customFormat="1" ht="15.75" thickTop="1" x14ac:dyDescent="0.25">
      <c r="E1057" s="1"/>
      <c r="F1057" s="1"/>
      <c r="K1057" s="7"/>
      <c r="U1057" s="7"/>
    </row>
    <row r="1060" spans="1:38" s="2" customFormat="1" ht="26.25" x14ac:dyDescent="0.4">
      <c r="A1060" s="12"/>
      <c r="B1060" s="13" t="s">
        <v>81</v>
      </c>
      <c r="C1060" s="14"/>
      <c r="D1060" s="14"/>
      <c r="E1060" s="15"/>
      <c r="F1060" s="16"/>
      <c r="G1060" s="14"/>
      <c r="H1060" s="17"/>
      <c r="I1060" s="18"/>
      <c r="J1060" s="17"/>
      <c r="K1060" s="18"/>
      <c r="L1060" s="17"/>
      <c r="M1060" s="18"/>
      <c r="N1060" s="17"/>
      <c r="O1060" s="14"/>
      <c r="P1060" s="17"/>
      <c r="Q1060" s="14"/>
      <c r="R1060" s="17"/>
      <c r="S1060" s="18"/>
      <c r="T1060" s="17"/>
      <c r="U1060" s="14"/>
      <c r="V1060" s="17"/>
      <c r="W1060" s="17"/>
      <c r="X1060" s="18"/>
      <c r="Y1060" s="17"/>
      <c r="Z1060" s="17"/>
      <c r="AA1060" s="18"/>
      <c r="AB1060" s="14"/>
      <c r="AC1060" s="14"/>
      <c r="AD1060" s="14"/>
      <c r="AE1060" s="14"/>
      <c r="AF1060" s="14"/>
      <c r="AG1060" s="18"/>
      <c r="AH1060" s="14"/>
      <c r="AI1060" s="14"/>
      <c r="AJ1060" s="14"/>
      <c r="AK1060" s="14"/>
      <c r="AL1060" s="14"/>
    </row>
    <row r="1061" spans="1:38" ht="15.75" thickBot="1" x14ac:dyDescent="0.3"/>
    <row r="1062" spans="1:38" s="2" customFormat="1" ht="52.5" customHeight="1" thickBot="1" x14ac:dyDescent="0.3">
      <c r="A1062" s="125" t="s">
        <v>3</v>
      </c>
      <c r="B1062" s="126"/>
      <c r="C1062" s="129" t="s">
        <v>32</v>
      </c>
      <c r="D1062" s="130"/>
      <c r="E1062" s="131" t="s">
        <v>0</v>
      </c>
      <c r="F1062" s="132"/>
      <c r="G1062" s="133" t="s">
        <v>1</v>
      </c>
      <c r="H1062" s="133"/>
      <c r="I1062" s="133"/>
      <c r="J1062" s="133"/>
      <c r="K1062" s="133"/>
      <c r="L1062" s="134"/>
      <c r="M1062" s="135" t="s">
        <v>33</v>
      </c>
      <c r="N1062" s="136"/>
      <c r="O1062" s="136"/>
      <c r="P1062" s="137"/>
      <c r="Q1062" s="138" t="s">
        <v>34</v>
      </c>
      <c r="R1062" s="139"/>
      <c r="S1062" s="139"/>
      <c r="T1062" s="139"/>
      <c r="U1062" s="139"/>
      <c r="V1062" s="140"/>
      <c r="W1062" s="141" t="s">
        <v>35</v>
      </c>
      <c r="X1062" s="142"/>
      <c r="Y1062" s="143"/>
    </row>
    <row r="1063" spans="1:38" s="2" customFormat="1" ht="52.5" customHeight="1" thickBot="1" x14ac:dyDescent="0.3">
      <c r="A1063" s="127"/>
      <c r="B1063" s="128"/>
      <c r="C1063" s="144" t="s">
        <v>36</v>
      </c>
      <c r="D1063" s="146" t="s">
        <v>37</v>
      </c>
      <c r="E1063" s="148" t="s">
        <v>4</v>
      </c>
      <c r="F1063" s="148" t="s">
        <v>5</v>
      </c>
      <c r="G1063" s="150" t="s">
        <v>6</v>
      </c>
      <c r="H1063" s="152" t="s">
        <v>7</v>
      </c>
      <c r="I1063" s="152" t="s">
        <v>8</v>
      </c>
      <c r="J1063" s="159" t="s">
        <v>9</v>
      </c>
      <c r="K1063" s="161" t="s">
        <v>2</v>
      </c>
      <c r="L1063" s="162"/>
      <c r="M1063" s="163" t="s">
        <v>38</v>
      </c>
      <c r="N1063" s="164"/>
      <c r="O1063" s="163" t="s">
        <v>39</v>
      </c>
      <c r="P1063" s="164"/>
      <c r="Q1063" s="165" t="s">
        <v>40</v>
      </c>
      <c r="R1063" s="166"/>
      <c r="S1063" s="139" t="s">
        <v>41</v>
      </c>
      <c r="T1063" s="140"/>
      <c r="U1063" s="138" t="s">
        <v>2</v>
      </c>
      <c r="V1063" s="140"/>
      <c r="W1063" s="154" t="s">
        <v>42</v>
      </c>
      <c r="X1063" s="156" t="s">
        <v>43</v>
      </c>
      <c r="Y1063" s="143" t="s">
        <v>44</v>
      </c>
    </row>
    <row r="1064" spans="1:38" s="2" customFormat="1" ht="139.5" customHeight="1" thickBot="1" x14ac:dyDescent="0.3">
      <c r="A1064" s="127"/>
      <c r="B1064" s="128"/>
      <c r="C1064" s="145"/>
      <c r="D1064" s="147"/>
      <c r="E1064" s="149"/>
      <c r="F1064" s="149"/>
      <c r="G1064" s="151"/>
      <c r="H1064" s="153"/>
      <c r="I1064" s="153"/>
      <c r="J1064" s="160"/>
      <c r="K1064" s="19" t="s">
        <v>10</v>
      </c>
      <c r="L1064" s="20" t="s">
        <v>11</v>
      </c>
      <c r="M1064" s="21" t="s">
        <v>12</v>
      </c>
      <c r="N1064" s="22" t="s">
        <v>13</v>
      </c>
      <c r="O1064" s="21" t="s">
        <v>14</v>
      </c>
      <c r="P1064" s="22" t="s">
        <v>15</v>
      </c>
      <c r="Q1064" s="23" t="s">
        <v>6</v>
      </c>
      <c r="R1064" s="24" t="s">
        <v>7</v>
      </c>
      <c r="S1064" s="25" t="s">
        <v>16</v>
      </c>
      <c r="T1064" s="26" t="s">
        <v>17</v>
      </c>
      <c r="U1064" s="27" t="s">
        <v>18</v>
      </c>
      <c r="V1064" s="28" t="s">
        <v>19</v>
      </c>
      <c r="W1064" s="155"/>
      <c r="X1064" s="157"/>
      <c r="Y1064" s="158"/>
    </row>
    <row r="1065" spans="1:38" s="2" customFormat="1" ht="38.25" customHeight="1" thickBot="1" x14ac:dyDescent="0.3">
      <c r="A1065" s="108">
        <v>1</v>
      </c>
      <c r="B1065" s="109"/>
      <c r="C1065" s="29">
        <v>2</v>
      </c>
      <c r="D1065" s="30">
        <v>3</v>
      </c>
      <c r="E1065" s="31">
        <v>4</v>
      </c>
      <c r="F1065" s="32">
        <v>5</v>
      </c>
      <c r="G1065" s="33">
        <v>6</v>
      </c>
      <c r="H1065" s="34">
        <v>7</v>
      </c>
      <c r="I1065" s="34">
        <v>8</v>
      </c>
      <c r="J1065" s="34">
        <v>9</v>
      </c>
      <c r="K1065" s="34">
        <v>10</v>
      </c>
      <c r="L1065" s="34">
        <v>11</v>
      </c>
      <c r="M1065" s="35">
        <v>12</v>
      </c>
      <c r="N1065" s="35">
        <v>13</v>
      </c>
      <c r="O1065" s="35">
        <v>14</v>
      </c>
      <c r="P1065" s="35">
        <v>15</v>
      </c>
      <c r="Q1065" s="36">
        <v>16</v>
      </c>
      <c r="R1065" s="36">
        <v>17</v>
      </c>
      <c r="S1065" s="36">
        <v>18</v>
      </c>
      <c r="T1065" s="36">
        <v>19</v>
      </c>
      <c r="U1065" s="36">
        <v>20</v>
      </c>
      <c r="V1065" s="36">
        <v>21</v>
      </c>
      <c r="W1065" s="37">
        <v>22</v>
      </c>
      <c r="X1065" s="37">
        <v>23</v>
      </c>
      <c r="Y1065" s="38">
        <v>24</v>
      </c>
    </row>
    <row r="1066" spans="1:38" s="2" customFormat="1" ht="108.75" customHeight="1" x14ac:dyDescent="0.25">
      <c r="A1066" s="39">
        <v>1</v>
      </c>
      <c r="B1066" s="40" t="s">
        <v>45</v>
      </c>
      <c r="C1066" s="110">
        <f>L1079</f>
        <v>459677.33999999997</v>
      </c>
      <c r="D1066" s="112">
        <f>C1066-V1079</f>
        <v>238393.27999999997</v>
      </c>
      <c r="E1066" s="41"/>
      <c r="F1066" s="42"/>
      <c r="G1066" s="43"/>
      <c r="H1066" s="44"/>
      <c r="I1066" s="43"/>
      <c r="J1066" s="45"/>
      <c r="K1066" s="46">
        <f>G1066+I1066</f>
        <v>0</v>
      </c>
      <c r="L1066" s="47">
        <f>H1066+J1066</f>
        <v>0</v>
      </c>
      <c r="M1066" s="48"/>
      <c r="N1066" s="49"/>
      <c r="O1066" s="48"/>
      <c r="P1066" s="49"/>
      <c r="Q1066" s="50"/>
      <c r="R1066" s="51"/>
      <c r="S1066" s="50"/>
      <c r="T1066" s="51"/>
      <c r="U1066" s="46">
        <f>Q1066+S1066</f>
        <v>0</v>
      </c>
      <c r="V1066" s="52">
        <f>R1066+T1066</f>
        <v>0</v>
      </c>
      <c r="W1066" s="53">
        <f>IFERROR(R1066/H1066,0)</f>
        <v>0</v>
      </c>
      <c r="X1066" s="54">
        <f>IFERROR((T1066+P1066)/J1066,0)</f>
        <v>0</v>
      </c>
      <c r="Y1066" s="55">
        <f>IFERROR((V1066+P1066)/L1066,0)</f>
        <v>0</v>
      </c>
      <c r="Z1066" s="56"/>
    </row>
    <row r="1067" spans="1:38" s="2" customFormat="1" ht="87" customHeight="1" x14ac:dyDescent="0.25">
      <c r="A1067" s="57">
        <v>2</v>
      </c>
      <c r="B1067" s="58" t="s">
        <v>20</v>
      </c>
      <c r="C1067" s="110"/>
      <c r="D1067" s="112"/>
      <c r="E1067" s="59">
        <v>0</v>
      </c>
      <c r="F1067" s="60">
        <v>0</v>
      </c>
      <c r="G1067" s="61">
        <v>0</v>
      </c>
      <c r="H1067" s="62">
        <v>0</v>
      </c>
      <c r="I1067" s="61">
        <v>5</v>
      </c>
      <c r="J1067" s="63">
        <v>237559.72</v>
      </c>
      <c r="K1067" s="46">
        <f t="shared" ref="K1067:L1078" si="192">G1067+I1067</f>
        <v>5</v>
      </c>
      <c r="L1067" s="47">
        <f t="shared" si="192"/>
        <v>237559.72</v>
      </c>
      <c r="M1067" s="64">
        <v>0</v>
      </c>
      <c r="N1067" s="65">
        <v>0</v>
      </c>
      <c r="O1067" s="64">
        <v>0</v>
      </c>
      <c r="P1067" s="65">
        <v>0</v>
      </c>
      <c r="Q1067" s="66">
        <v>0</v>
      </c>
      <c r="R1067" s="67">
        <v>0</v>
      </c>
      <c r="S1067" s="66">
        <v>4</v>
      </c>
      <c r="T1067" s="67">
        <v>131625.70000000001</v>
      </c>
      <c r="U1067" s="46">
        <f t="shared" ref="U1067:V1078" si="193">Q1067+S1067</f>
        <v>4</v>
      </c>
      <c r="V1067" s="52">
        <f>R1067+T1067</f>
        <v>131625.70000000001</v>
      </c>
      <c r="W1067" s="53">
        <f t="shared" ref="W1067:W1078" si="194">IFERROR(R1067/H1067,0)</f>
        <v>0</v>
      </c>
      <c r="X1067" s="54">
        <f t="shared" ref="X1067:X1079" si="195">IFERROR((T1067+P1067)/J1067,0)</f>
        <v>0.55407415028103257</v>
      </c>
      <c r="Y1067" s="55">
        <f t="shared" ref="Y1067:Y1079" si="196">IFERROR((V1067+P1067)/L1067,0)</f>
        <v>0.55407415028103257</v>
      </c>
      <c r="Z1067" s="56"/>
    </row>
    <row r="1068" spans="1:38" s="2" customFormat="1" ht="85.5" customHeight="1" x14ac:dyDescent="0.25">
      <c r="A1068" s="57">
        <v>3</v>
      </c>
      <c r="B1068" s="58" t="s">
        <v>28</v>
      </c>
      <c r="C1068" s="110"/>
      <c r="D1068" s="112"/>
      <c r="E1068" s="59"/>
      <c r="F1068" s="60"/>
      <c r="G1068" s="61"/>
      <c r="H1068" s="62"/>
      <c r="I1068" s="61"/>
      <c r="J1068" s="63"/>
      <c r="K1068" s="46">
        <f t="shared" si="192"/>
        <v>0</v>
      </c>
      <c r="L1068" s="47">
        <f t="shared" si="192"/>
        <v>0</v>
      </c>
      <c r="M1068" s="64"/>
      <c r="N1068" s="65"/>
      <c r="O1068" s="64"/>
      <c r="P1068" s="65"/>
      <c r="Q1068" s="66"/>
      <c r="R1068" s="67"/>
      <c r="S1068" s="66"/>
      <c r="T1068" s="67"/>
      <c r="U1068" s="46">
        <f t="shared" si="193"/>
        <v>0</v>
      </c>
      <c r="V1068" s="52">
        <f t="shared" si="193"/>
        <v>0</v>
      </c>
      <c r="W1068" s="53">
        <f t="shared" si="194"/>
        <v>0</v>
      </c>
      <c r="X1068" s="54">
        <f t="shared" si="195"/>
        <v>0</v>
      </c>
      <c r="Y1068" s="55">
        <f t="shared" si="196"/>
        <v>0</v>
      </c>
      <c r="Z1068" s="56"/>
    </row>
    <row r="1069" spans="1:38" s="2" customFormat="1" ht="137.25" customHeight="1" x14ac:dyDescent="0.25">
      <c r="A1069" s="57">
        <v>4</v>
      </c>
      <c r="B1069" s="58" t="s">
        <v>22</v>
      </c>
      <c r="C1069" s="110"/>
      <c r="D1069" s="112"/>
      <c r="E1069" s="59"/>
      <c r="F1069" s="60"/>
      <c r="G1069" s="61"/>
      <c r="H1069" s="62"/>
      <c r="I1069" s="61"/>
      <c r="J1069" s="63"/>
      <c r="K1069" s="46">
        <f t="shared" si="192"/>
        <v>0</v>
      </c>
      <c r="L1069" s="47">
        <f t="shared" si="192"/>
        <v>0</v>
      </c>
      <c r="M1069" s="64"/>
      <c r="N1069" s="65"/>
      <c r="O1069" s="64"/>
      <c r="P1069" s="65"/>
      <c r="Q1069" s="66"/>
      <c r="R1069" s="67"/>
      <c r="S1069" s="66"/>
      <c r="T1069" s="67"/>
      <c r="U1069" s="46">
        <f t="shared" si="193"/>
        <v>0</v>
      </c>
      <c r="V1069" s="52">
        <f t="shared" si="193"/>
        <v>0</v>
      </c>
      <c r="W1069" s="53">
        <f t="shared" si="194"/>
        <v>0</v>
      </c>
      <c r="X1069" s="54">
        <f t="shared" si="195"/>
        <v>0</v>
      </c>
      <c r="Y1069" s="55">
        <f t="shared" si="196"/>
        <v>0</v>
      </c>
      <c r="Z1069" s="56"/>
    </row>
    <row r="1070" spans="1:38" s="2" customFormat="1" ht="171.75" customHeight="1" x14ac:dyDescent="0.25">
      <c r="A1070" s="57">
        <v>5</v>
      </c>
      <c r="B1070" s="58" t="s">
        <v>21</v>
      </c>
      <c r="C1070" s="110"/>
      <c r="D1070" s="112"/>
      <c r="E1070" s="59">
        <v>2</v>
      </c>
      <c r="F1070" s="60">
        <v>65482.7</v>
      </c>
      <c r="G1070" s="61">
        <v>1</v>
      </c>
      <c r="H1070" s="62">
        <v>20500</v>
      </c>
      <c r="I1070" s="61">
        <v>5</v>
      </c>
      <c r="J1070" s="63">
        <v>201617.62</v>
      </c>
      <c r="K1070" s="46">
        <f t="shared" si="192"/>
        <v>6</v>
      </c>
      <c r="L1070" s="47">
        <f t="shared" si="192"/>
        <v>222117.62</v>
      </c>
      <c r="M1070" s="64">
        <v>0</v>
      </c>
      <c r="N1070" s="65">
        <v>0</v>
      </c>
      <c r="O1070" s="64">
        <v>0</v>
      </c>
      <c r="P1070" s="65">
        <v>0</v>
      </c>
      <c r="Q1070" s="66">
        <v>1</v>
      </c>
      <c r="R1070" s="67">
        <v>20500</v>
      </c>
      <c r="S1070" s="66">
        <v>2</v>
      </c>
      <c r="T1070" s="67">
        <v>69158.36</v>
      </c>
      <c r="U1070" s="46">
        <f t="shared" si="193"/>
        <v>3</v>
      </c>
      <c r="V1070" s="52">
        <f t="shared" si="193"/>
        <v>89658.36</v>
      </c>
      <c r="W1070" s="53">
        <f t="shared" si="194"/>
        <v>1</v>
      </c>
      <c r="X1070" s="54">
        <f t="shared" si="195"/>
        <v>0.34301744063837281</v>
      </c>
      <c r="Y1070" s="55">
        <f t="shared" si="196"/>
        <v>0.40365262332632595</v>
      </c>
      <c r="Z1070" s="56"/>
    </row>
    <row r="1071" spans="1:38" s="2" customFormat="1" ht="116.25" customHeight="1" x14ac:dyDescent="0.25">
      <c r="A1071" s="57">
        <v>6</v>
      </c>
      <c r="B1071" s="58" t="s">
        <v>23</v>
      </c>
      <c r="C1071" s="110"/>
      <c r="D1071" s="112"/>
      <c r="E1071" s="59"/>
      <c r="F1071" s="60"/>
      <c r="G1071" s="61"/>
      <c r="H1071" s="62"/>
      <c r="I1071" s="61"/>
      <c r="J1071" s="63"/>
      <c r="K1071" s="46">
        <f t="shared" si="192"/>
        <v>0</v>
      </c>
      <c r="L1071" s="47">
        <f t="shared" si="192"/>
        <v>0</v>
      </c>
      <c r="M1071" s="64"/>
      <c r="N1071" s="65"/>
      <c r="O1071" s="64"/>
      <c r="P1071" s="65"/>
      <c r="Q1071" s="66"/>
      <c r="R1071" s="67"/>
      <c r="S1071" s="66"/>
      <c r="T1071" s="67"/>
      <c r="U1071" s="46">
        <f t="shared" si="193"/>
        <v>0</v>
      </c>
      <c r="V1071" s="52">
        <f t="shared" si="193"/>
        <v>0</v>
      </c>
      <c r="W1071" s="53">
        <f t="shared" si="194"/>
        <v>0</v>
      </c>
      <c r="X1071" s="54">
        <f t="shared" si="195"/>
        <v>0</v>
      </c>
      <c r="Y1071" s="55">
        <f t="shared" si="196"/>
        <v>0</v>
      </c>
      <c r="Z1071" s="56"/>
    </row>
    <row r="1072" spans="1:38" s="2" customFormat="1" ht="65.25" customHeight="1" x14ac:dyDescent="0.25">
      <c r="A1072" s="57">
        <v>7</v>
      </c>
      <c r="B1072" s="58" t="s">
        <v>30</v>
      </c>
      <c r="C1072" s="110"/>
      <c r="D1072" s="112"/>
      <c r="E1072" s="59"/>
      <c r="F1072" s="60"/>
      <c r="G1072" s="61"/>
      <c r="H1072" s="62"/>
      <c r="I1072" s="61"/>
      <c r="J1072" s="63"/>
      <c r="K1072" s="46">
        <f t="shared" si="192"/>
        <v>0</v>
      </c>
      <c r="L1072" s="47">
        <f t="shared" si="192"/>
        <v>0</v>
      </c>
      <c r="M1072" s="64"/>
      <c r="N1072" s="65"/>
      <c r="O1072" s="64"/>
      <c r="P1072" s="65"/>
      <c r="Q1072" s="66"/>
      <c r="R1072" s="67"/>
      <c r="S1072" s="66"/>
      <c r="T1072" s="67"/>
      <c r="U1072" s="46">
        <f t="shared" si="193"/>
        <v>0</v>
      </c>
      <c r="V1072" s="52">
        <f t="shared" si="193"/>
        <v>0</v>
      </c>
      <c r="W1072" s="53">
        <f t="shared" si="194"/>
        <v>0</v>
      </c>
      <c r="X1072" s="54">
        <f t="shared" si="195"/>
        <v>0</v>
      </c>
      <c r="Y1072" s="55">
        <f t="shared" si="196"/>
        <v>0</v>
      </c>
      <c r="Z1072" s="56"/>
    </row>
    <row r="1073" spans="1:26" s="2" customFormat="1" ht="59.25" customHeight="1" x14ac:dyDescent="0.25">
      <c r="A1073" s="57">
        <v>8</v>
      </c>
      <c r="B1073" s="58" t="s">
        <v>46</v>
      </c>
      <c r="C1073" s="110"/>
      <c r="D1073" s="112"/>
      <c r="E1073" s="59"/>
      <c r="F1073" s="60"/>
      <c r="G1073" s="61"/>
      <c r="H1073" s="62"/>
      <c r="I1073" s="61"/>
      <c r="J1073" s="63"/>
      <c r="K1073" s="46">
        <f t="shared" si="192"/>
        <v>0</v>
      </c>
      <c r="L1073" s="47">
        <f t="shared" si="192"/>
        <v>0</v>
      </c>
      <c r="M1073" s="64"/>
      <c r="N1073" s="65"/>
      <c r="O1073" s="64"/>
      <c r="P1073" s="65"/>
      <c r="Q1073" s="66"/>
      <c r="R1073" s="67"/>
      <c r="S1073" s="66"/>
      <c r="T1073" s="67"/>
      <c r="U1073" s="46">
        <f t="shared" si="193"/>
        <v>0</v>
      </c>
      <c r="V1073" s="52">
        <f t="shared" si="193"/>
        <v>0</v>
      </c>
      <c r="W1073" s="53">
        <f t="shared" si="194"/>
        <v>0</v>
      </c>
      <c r="X1073" s="54">
        <f t="shared" si="195"/>
        <v>0</v>
      </c>
      <c r="Y1073" s="55">
        <f t="shared" si="196"/>
        <v>0</v>
      </c>
      <c r="Z1073" s="56"/>
    </row>
    <row r="1074" spans="1:26" s="2" customFormat="1" ht="71.25" customHeight="1" x14ac:dyDescent="0.25">
      <c r="A1074" s="57">
        <v>9</v>
      </c>
      <c r="B1074" s="58" t="s">
        <v>24</v>
      </c>
      <c r="C1074" s="110"/>
      <c r="D1074" s="112"/>
      <c r="E1074" s="59"/>
      <c r="F1074" s="60"/>
      <c r="G1074" s="61"/>
      <c r="H1074" s="62"/>
      <c r="I1074" s="61"/>
      <c r="J1074" s="63"/>
      <c r="K1074" s="46">
        <f t="shared" si="192"/>
        <v>0</v>
      </c>
      <c r="L1074" s="47">
        <f t="shared" si="192"/>
        <v>0</v>
      </c>
      <c r="M1074" s="64"/>
      <c r="N1074" s="65"/>
      <c r="O1074" s="64"/>
      <c r="P1074" s="65"/>
      <c r="Q1074" s="66"/>
      <c r="R1074" s="67"/>
      <c r="S1074" s="66"/>
      <c r="T1074" s="67"/>
      <c r="U1074" s="46">
        <f t="shared" si="193"/>
        <v>0</v>
      </c>
      <c r="V1074" s="52">
        <f t="shared" si="193"/>
        <v>0</v>
      </c>
      <c r="W1074" s="53">
        <f t="shared" si="194"/>
        <v>0</v>
      </c>
      <c r="X1074" s="54">
        <f t="shared" si="195"/>
        <v>0</v>
      </c>
      <c r="Y1074" s="55">
        <f t="shared" si="196"/>
        <v>0</v>
      </c>
      <c r="Z1074" s="56"/>
    </row>
    <row r="1075" spans="1:26" s="2" customFormat="1" ht="92.25" customHeight="1" x14ac:dyDescent="0.25">
      <c r="A1075" s="57">
        <v>10</v>
      </c>
      <c r="B1075" s="58" t="s">
        <v>25</v>
      </c>
      <c r="C1075" s="110"/>
      <c r="D1075" s="112"/>
      <c r="E1075" s="59"/>
      <c r="F1075" s="60"/>
      <c r="G1075" s="61"/>
      <c r="H1075" s="62"/>
      <c r="I1075" s="61"/>
      <c r="J1075" s="63"/>
      <c r="K1075" s="46">
        <f t="shared" si="192"/>
        <v>0</v>
      </c>
      <c r="L1075" s="47">
        <f t="shared" si="192"/>
        <v>0</v>
      </c>
      <c r="M1075" s="64"/>
      <c r="N1075" s="65"/>
      <c r="O1075" s="64"/>
      <c r="P1075" s="65"/>
      <c r="Q1075" s="66"/>
      <c r="R1075" s="67"/>
      <c r="S1075" s="66"/>
      <c r="T1075" s="67"/>
      <c r="U1075" s="46">
        <f t="shared" si="193"/>
        <v>0</v>
      </c>
      <c r="V1075" s="52">
        <f t="shared" si="193"/>
        <v>0</v>
      </c>
      <c r="W1075" s="53">
        <f t="shared" si="194"/>
        <v>0</v>
      </c>
      <c r="X1075" s="54">
        <f t="shared" si="195"/>
        <v>0</v>
      </c>
      <c r="Y1075" s="55">
        <f t="shared" si="196"/>
        <v>0</v>
      </c>
      <c r="Z1075" s="56"/>
    </row>
    <row r="1076" spans="1:26" s="2" customFormat="1" ht="153.75" customHeight="1" x14ac:dyDescent="0.25">
      <c r="A1076" s="57">
        <v>11</v>
      </c>
      <c r="B1076" s="58" t="s">
        <v>26</v>
      </c>
      <c r="C1076" s="110"/>
      <c r="D1076" s="112"/>
      <c r="E1076" s="59"/>
      <c r="F1076" s="60"/>
      <c r="G1076" s="61"/>
      <c r="H1076" s="62"/>
      <c r="I1076" s="61"/>
      <c r="J1076" s="63"/>
      <c r="K1076" s="46">
        <f t="shared" si="192"/>
        <v>0</v>
      </c>
      <c r="L1076" s="47">
        <f t="shared" si="192"/>
        <v>0</v>
      </c>
      <c r="M1076" s="64"/>
      <c r="N1076" s="65"/>
      <c r="O1076" s="64"/>
      <c r="P1076" s="65"/>
      <c r="Q1076" s="66"/>
      <c r="R1076" s="67"/>
      <c r="S1076" s="66"/>
      <c r="T1076" s="67"/>
      <c r="U1076" s="46">
        <f t="shared" si="193"/>
        <v>0</v>
      </c>
      <c r="V1076" s="52">
        <f t="shared" si="193"/>
        <v>0</v>
      </c>
      <c r="W1076" s="53">
        <f t="shared" si="194"/>
        <v>0</v>
      </c>
      <c r="X1076" s="54">
        <f t="shared" si="195"/>
        <v>0</v>
      </c>
      <c r="Y1076" s="55">
        <f t="shared" si="196"/>
        <v>0</v>
      </c>
      <c r="Z1076" s="56"/>
    </row>
    <row r="1077" spans="1:26" s="2" customFormat="1" ht="87" customHeight="1" x14ac:dyDescent="0.25">
      <c r="A1077" s="57">
        <v>12</v>
      </c>
      <c r="B1077" s="58" t="s">
        <v>29</v>
      </c>
      <c r="C1077" s="110"/>
      <c r="D1077" s="112"/>
      <c r="E1077" s="59"/>
      <c r="F1077" s="60"/>
      <c r="G1077" s="61"/>
      <c r="H1077" s="62"/>
      <c r="I1077" s="61"/>
      <c r="J1077" s="63"/>
      <c r="K1077" s="46">
        <f t="shared" si="192"/>
        <v>0</v>
      </c>
      <c r="L1077" s="47">
        <f t="shared" si="192"/>
        <v>0</v>
      </c>
      <c r="M1077" s="64"/>
      <c r="N1077" s="65"/>
      <c r="O1077" s="64"/>
      <c r="P1077" s="65"/>
      <c r="Q1077" s="66"/>
      <c r="R1077" s="67"/>
      <c r="S1077" s="66"/>
      <c r="T1077" s="67"/>
      <c r="U1077" s="46">
        <f t="shared" si="193"/>
        <v>0</v>
      </c>
      <c r="V1077" s="52">
        <f t="shared" si="193"/>
        <v>0</v>
      </c>
      <c r="W1077" s="53">
        <f t="shared" si="194"/>
        <v>0</v>
      </c>
      <c r="X1077" s="54">
        <f t="shared" si="195"/>
        <v>0</v>
      </c>
      <c r="Y1077" s="55">
        <f t="shared" si="196"/>
        <v>0</v>
      </c>
      <c r="Z1077" s="56"/>
    </row>
    <row r="1078" spans="1:26" s="2" customFormat="1" ht="62.25" customHeight="1" thickBot="1" x14ac:dyDescent="0.3">
      <c r="A1078" s="68">
        <v>13</v>
      </c>
      <c r="B1078" s="69" t="s">
        <v>27</v>
      </c>
      <c r="C1078" s="111"/>
      <c r="D1078" s="113"/>
      <c r="E1078" s="70"/>
      <c r="F1078" s="71"/>
      <c r="G1078" s="72"/>
      <c r="H1078" s="73"/>
      <c r="I1078" s="72"/>
      <c r="J1078" s="74"/>
      <c r="K1078" s="75">
        <f t="shared" si="192"/>
        <v>0</v>
      </c>
      <c r="L1078" s="76">
        <f t="shared" si="192"/>
        <v>0</v>
      </c>
      <c r="M1078" s="77"/>
      <c r="N1078" s="78"/>
      <c r="O1078" s="77"/>
      <c r="P1078" s="78"/>
      <c r="Q1078" s="79"/>
      <c r="R1078" s="80"/>
      <c r="S1078" s="79"/>
      <c r="T1078" s="80"/>
      <c r="U1078" s="46">
        <f t="shared" si="193"/>
        <v>0</v>
      </c>
      <c r="V1078" s="52">
        <f t="shared" si="193"/>
        <v>0</v>
      </c>
      <c r="W1078" s="53">
        <f t="shared" si="194"/>
        <v>0</v>
      </c>
      <c r="X1078" s="54">
        <f t="shared" si="195"/>
        <v>0</v>
      </c>
      <c r="Y1078" s="55">
        <f t="shared" si="196"/>
        <v>0</v>
      </c>
      <c r="Z1078" s="56"/>
    </row>
    <row r="1079" spans="1:26" s="2" customFormat="1" ht="29.25" customHeight="1" thickBot="1" x14ac:dyDescent="0.3">
      <c r="A1079" s="114" t="s">
        <v>47</v>
      </c>
      <c r="B1079" s="115"/>
      <c r="C1079" s="81">
        <f>C1066</f>
        <v>459677.33999999997</v>
      </c>
      <c r="D1079" s="81">
        <f>D1066</f>
        <v>238393.27999999997</v>
      </c>
      <c r="E1079" s="82">
        <f>SUM(E1066:E1078)</f>
        <v>2</v>
      </c>
      <c r="F1079" s="83">
        <f>SUM(F1066:F1078)</f>
        <v>65482.7</v>
      </c>
      <c r="G1079" s="82">
        <f>SUM(G1066:G1078)</f>
        <v>1</v>
      </c>
      <c r="H1079" s="83">
        <f>SUM(H1066:H1078)</f>
        <v>20500</v>
      </c>
      <c r="I1079" s="82">
        <f t="shared" ref="I1079:V1079" si="197">SUM(I1066:I1078)</f>
        <v>10</v>
      </c>
      <c r="J1079" s="83">
        <f t="shared" si="197"/>
        <v>439177.33999999997</v>
      </c>
      <c r="K1079" s="82">
        <f t="shared" si="197"/>
        <v>11</v>
      </c>
      <c r="L1079" s="83">
        <f t="shared" si="197"/>
        <v>459677.33999999997</v>
      </c>
      <c r="M1079" s="82">
        <f t="shared" si="197"/>
        <v>0</v>
      </c>
      <c r="N1079" s="84">
        <f t="shared" si="197"/>
        <v>0</v>
      </c>
      <c r="O1079" s="85">
        <f t="shared" si="197"/>
        <v>0</v>
      </c>
      <c r="P1079" s="86">
        <f t="shared" si="197"/>
        <v>0</v>
      </c>
      <c r="Q1079" s="85">
        <f t="shared" si="197"/>
        <v>1</v>
      </c>
      <c r="R1079" s="87">
        <f t="shared" si="197"/>
        <v>20500</v>
      </c>
      <c r="S1079" s="85">
        <f t="shared" si="197"/>
        <v>6</v>
      </c>
      <c r="T1079" s="87">
        <f t="shared" si="197"/>
        <v>200784.06</v>
      </c>
      <c r="U1079" s="85">
        <f t="shared" si="197"/>
        <v>7</v>
      </c>
      <c r="V1079" s="87">
        <f t="shared" si="197"/>
        <v>221284.06</v>
      </c>
      <c r="W1079" s="88">
        <f>IFERROR(R1079/H1079,0)</f>
        <v>1</v>
      </c>
      <c r="X1079" s="89">
        <f t="shared" si="195"/>
        <v>0.45718219432723922</v>
      </c>
      <c r="Y1079" s="89">
        <f t="shared" si="196"/>
        <v>0.48138996801539102</v>
      </c>
    </row>
    <row r="1080" spans="1:26" s="2" customFormat="1" ht="29.25" customHeight="1" thickBot="1" x14ac:dyDescent="0.45">
      <c r="A1080" s="90"/>
      <c r="B1080" s="90"/>
      <c r="C1080" s="91"/>
      <c r="D1080" s="91"/>
      <c r="E1080" s="92"/>
      <c r="F1080" s="91"/>
      <c r="G1080" s="92"/>
      <c r="H1080" s="93"/>
      <c r="I1080" s="94"/>
      <c r="J1080" s="93"/>
      <c r="K1080" s="95"/>
      <c r="L1080" s="93"/>
      <c r="M1080" s="94"/>
      <c r="N1080" s="93"/>
      <c r="O1080" s="94"/>
      <c r="P1080" s="93"/>
      <c r="Q1080" s="94"/>
      <c r="R1080" s="93"/>
      <c r="S1080" s="94"/>
      <c r="T1080" s="96" t="s">
        <v>48</v>
      </c>
      <c r="U1080" s="97">
        <v>4.25</v>
      </c>
      <c r="V1080" s="98">
        <f>V1079/U1080</f>
        <v>52066.837647058826</v>
      </c>
      <c r="W1080" s="99"/>
      <c r="X1080" s="99"/>
      <c r="Y1080" s="100"/>
    </row>
    <row r="1081" spans="1:26" s="2" customFormat="1" ht="15.75" thickTop="1" x14ac:dyDescent="0.25">
      <c r="A1081" s="116" t="s">
        <v>49</v>
      </c>
      <c r="B1081" s="117"/>
      <c r="C1081" s="117"/>
      <c r="D1081" s="117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8"/>
      <c r="P1081" s="106"/>
      <c r="U1081" s="7"/>
    </row>
    <row r="1082" spans="1:26" s="2" customFormat="1" ht="18.75" x14ac:dyDescent="0.3">
      <c r="A1082" s="119"/>
      <c r="B1082" s="120"/>
      <c r="C1082" s="120"/>
      <c r="D1082" s="120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1"/>
      <c r="P1082" s="106"/>
      <c r="T1082" s="101"/>
      <c r="U1082" s="7"/>
    </row>
    <row r="1083" spans="1:26" s="2" customFormat="1" ht="15.75" x14ac:dyDescent="0.25">
      <c r="A1083" s="119"/>
      <c r="B1083" s="120"/>
      <c r="C1083" s="120"/>
      <c r="D1083" s="120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1"/>
      <c r="P1083" s="106"/>
      <c r="S1083" s="102"/>
      <c r="T1083" s="103"/>
      <c r="U1083" s="7"/>
    </row>
    <row r="1084" spans="1:26" s="2" customFormat="1" ht="15.75" x14ac:dyDescent="0.25">
      <c r="A1084" s="119"/>
      <c r="B1084" s="120"/>
      <c r="C1084" s="120"/>
      <c r="D1084" s="120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1"/>
      <c r="P1084" s="106"/>
      <c r="S1084" s="102"/>
      <c r="T1084" s="104"/>
      <c r="U1084" s="7"/>
    </row>
    <row r="1085" spans="1:26" s="2" customFormat="1" ht="15.75" x14ac:dyDescent="0.25">
      <c r="A1085" s="119"/>
      <c r="B1085" s="120"/>
      <c r="C1085" s="120"/>
      <c r="D1085" s="120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1"/>
      <c r="P1085" s="106"/>
      <c r="S1085" s="102"/>
      <c r="T1085" s="104"/>
      <c r="U1085" s="7"/>
    </row>
    <row r="1086" spans="1:26" s="2" customFormat="1" ht="15.75" x14ac:dyDescent="0.25">
      <c r="A1086" s="119"/>
      <c r="B1086" s="120"/>
      <c r="C1086" s="120"/>
      <c r="D1086" s="120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1"/>
      <c r="P1086" s="106"/>
      <c r="S1086" s="102"/>
      <c r="T1086" s="104"/>
      <c r="U1086" s="7"/>
    </row>
    <row r="1087" spans="1:26" s="2" customFormat="1" ht="15.75" x14ac:dyDescent="0.25">
      <c r="A1087" s="119"/>
      <c r="B1087" s="120"/>
      <c r="C1087" s="120"/>
      <c r="D1087" s="120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1"/>
      <c r="P1087" s="106"/>
      <c r="S1087" s="102"/>
      <c r="T1087" s="105"/>
      <c r="U1087" s="7"/>
    </row>
    <row r="1088" spans="1:26" s="2" customFormat="1" x14ac:dyDescent="0.25">
      <c r="A1088" s="119"/>
      <c r="B1088" s="120"/>
      <c r="C1088" s="120"/>
      <c r="D1088" s="120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1"/>
      <c r="P1088" s="106"/>
      <c r="U1088" s="7"/>
    </row>
    <row r="1089" spans="1:38" s="2" customFormat="1" ht="15.75" thickBot="1" x14ac:dyDescent="0.3">
      <c r="A1089" s="122"/>
      <c r="B1089" s="123"/>
      <c r="C1089" s="123"/>
      <c r="D1089" s="123"/>
      <c r="E1089" s="123"/>
      <c r="F1089" s="123"/>
      <c r="G1089" s="123"/>
      <c r="H1089" s="123"/>
      <c r="I1089" s="123"/>
      <c r="J1089" s="123"/>
      <c r="K1089" s="123"/>
      <c r="L1089" s="123"/>
      <c r="M1089" s="123"/>
      <c r="N1089" s="123"/>
      <c r="O1089" s="124"/>
      <c r="P1089" s="106"/>
      <c r="U1089" s="7"/>
    </row>
    <row r="1090" spans="1:38" s="2" customFormat="1" ht="15.75" thickTop="1" x14ac:dyDescent="0.25">
      <c r="E1090" s="1"/>
      <c r="F1090" s="1"/>
      <c r="K1090" s="7"/>
      <c r="U1090" s="7"/>
    </row>
    <row r="1093" spans="1:38" s="2" customFormat="1" ht="26.25" x14ac:dyDescent="0.4">
      <c r="A1093" s="12"/>
      <c r="B1093" s="13" t="s">
        <v>82</v>
      </c>
      <c r="C1093" s="14"/>
      <c r="D1093" s="14"/>
      <c r="E1093" s="15"/>
      <c r="F1093" s="16"/>
      <c r="G1093" s="14"/>
      <c r="H1093" s="17"/>
      <c r="I1093" s="18"/>
      <c r="J1093" s="17"/>
      <c r="K1093" s="18"/>
      <c r="L1093" s="17"/>
      <c r="M1093" s="18"/>
      <c r="N1093" s="17"/>
      <c r="O1093" s="14"/>
      <c r="P1093" s="17"/>
      <c r="Q1093" s="14"/>
      <c r="R1093" s="17"/>
      <c r="S1093" s="18"/>
      <c r="T1093" s="17"/>
      <c r="U1093" s="14"/>
      <c r="V1093" s="17"/>
      <c r="W1093" s="17"/>
      <c r="X1093" s="18"/>
      <c r="Y1093" s="17"/>
      <c r="Z1093" s="17"/>
      <c r="AA1093" s="18"/>
      <c r="AB1093" s="14"/>
      <c r="AC1093" s="14"/>
      <c r="AD1093" s="14"/>
      <c r="AE1093" s="14"/>
      <c r="AF1093" s="14"/>
      <c r="AG1093" s="18"/>
      <c r="AH1093" s="14"/>
      <c r="AI1093" s="14"/>
      <c r="AJ1093" s="14"/>
      <c r="AK1093" s="14"/>
      <c r="AL1093" s="14"/>
    </row>
    <row r="1094" spans="1:38" ht="15.75" thickBot="1" x14ac:dyDescent="0.3"/>
    <row r="1095" spans="1:38" s="2" customFormat="1" ht="52.5" customHeight="1" thickBot="1" x14ac:dyDescent="0.3">
      <c r="A1095" s="125" t="s">
        <v>3</v>
      </c>
      <c r="B1095" s="126"/>
      <c r="C1095" s="129" t="s">
        <v>32</v>
      </c>
      <c r="D1095" s="130"/>
      <c r="E1095" s="131" t="s">
        <v>0</v>
      </c>
      <c r="F1095" s="132"/>
      <c r="G1095" s="133" t="s">
        <v>1</v>
      </c>
      <c r="H1095" s="133"/>
      <c r="I1095" s="133"/>
      <c r="J1095" s="133"/>
      <c r="K1095" s="133"/>
      <c r="L1095" s="134"/>
      <c r="M1095" s="135" t="s">
        <v>33</v>
      </c>
      <c r="N1095" s="136"/>
      <c r="O1095" s="136"/>
      <c r="P1095" s="137"/>
      <c r="Q1095" s="138" t="s">
        <v>34</v>
      </c>
      <c r="R1095" s="139"/>
      <c r="S1095" s="139"/>
      <c r="T1095" s="139"/>
      <c r="U1095" s="139"/>
      <c r="V1095" s="140"/>
      <c r="W1095" s="141" t="s">
        <v>35</v>
      </c>
      <c r="X1095" s="142"/>
      <c r="Y1095" s="143"/>
    </row>
    <row r="1096" spans="1:38" s="2" customFormat="1" ht="52.5" customHeight="1" thickBot="1" x14ac:dyDescent="0.3">
      <c r="A1096" s="127"/>
      <c r="B1096" s="128"/>
      <c r="C1096" s="144" t="s">
        <v>36</v>
      </c>
      <c r="D1096" s="146" t="s">
        <v>37</v>
      </c>
      <c r="E1096" s="148" t="s">
        <v>4</v>
      </c>
      <c r="F1096" s="148" t="s">
        <v>5</v>
      </c>
      <c r="G1096" s="150" t="s">
        <v>6</v>
      </c>
      <c r="H1096" s="152" t="s">
        <v>7</v>
      </c>
      <c r="I1096" s="152" t="s">
        <v>8</v>
      </c>
      <c r="J1096" s="159" t="s">
        <v>9</v>
      </c>
      <c r="K1096" s="161" t="s">
        <v>2</v>
      </c>
      <c r="L1096" s="162"/>
      <c r="M1096" s="163" t="s">
        <v>38</v>
      </c>
      <c r="N1096" s="164"/>
      <c r="O1096" s="163" t="s">
        <v>39</v>
      </c>
      <c r="P1096" s="164"/>
      <c r="Q1096" s="165" t="s">
        <v>40</v>
      </c>
      <c r="R1096" s="166"/>
      <c r="S1096" s="139" t="s">
        <v>41</v>
      </c>
      <c r="T1096" s="140"/>
      <c r="U1096" s="138" t="s">
        <v>2</v>
      </c>
      <c r="V1096" s="140"/>
      <c r="W1096" s="154" t="s">
        <v>42</v>
      </c>
      <c r="X1096" s="156" t="s">
        <v>43</v>
      </c>
      <c r="Y1096" s="143" t="s">
        <v>44</v>
      </c>
    </row>
    <row r="1097" spans="1:38" s="2" customFormat="1" ht="139.5" customHeight="1" thickBot="1" x14ac:dyDescent="0.3">
      <c r="A1097" s="127"/>
      <c r="B1097" s="128"/>
      <c r="C1097" s="145"/>
      <c r="D1097" s="147"/>
      <c r="E1097" s="149"/>
      <c r="F1097" s="149"/>
      <c r="G1097" s="151"/>
      <c r="H1097" s="153"/>
      <c r="I1097" s="153"/>
      <c r="J1097" s="160"/>
      <c r="K1097" s="19" t="s">
        <v>10</v>
      </c>
      <c r="L1097" s="20" t="s">
        <v>11</v>
      </c>
      <c r="M1097" s="21" t="s">
        <v>12</v>
      </c>
      <c r="N1097" s="22" t="s">
        <v>13</v>
      </c>
      <c r="O1097" s="21" t="s">
        <v>14</v>
      </c>
      <c r="P1097" s="22" t="s">
        <v>15</v>
      </c>
      <c r="Q1097" s="23" t="s">
        <v>6</v>
      </c>
      <c r="R1097" s="24" t="s">
        <v>7</v>
      </c>
      <c r="S1097" s="25" t="s">
        <v>16</v>
      </c>
      <c r="T1097" s="26" t="s">
        <v>17</v>
      </c>
      <c r="U1097" s="27" t="s">
        <v>18</v>
      </c>
      <c r="V1097" s="28" t="s">
        <v>19</v>
      </c>
      <c r="W1097" s="155"/>
      <c r="X1097" s="157"/>
      <c r="Y1097" s="158"/>
    </row>
    <row r="1098" spans="1:38" s="2" customFormat="1" ht="38.25" customHeight="1" thickBot="1" x14ac:dyDescent="0.3">
      <c r="A1098" s="108">
        <v>1</v>
      </c>
      <c r="B1098" s="109"/>
      <c r="C1098" s="29">
        <v>2</v>
      </c>
      <c r="D1098" s="30">
        <v>3</v>
      </c>
      <c r="E1098" s="31">
        <v>4</v>
      </c>
      <c r="F1098" s="32">
        <v>5</v>
      </c>
      <c r="G1098" s="33">
        <v>6</v>
      </c>
      <c r="H1098" s="34">
        <v>7</v>
      </c>
      <c r="I1098" s="34">
        <v>8</v>
      </c>
      <c r="J1098" s="34">
        <v>9</v>
      </c>
      <c r="K1098" s="34">
        <v>10</v>
      </c>
      <c r="L1098" s="34">
        <v>11</v>
      </c>
      <c r="M1098" s="35">
        <v>12</v>
      </c>
      <c r="N1098" s="35">
        <v>13</v>
      </c>
      <c r="O1098" s="35">
        <v>14</v>
      </c>
      <c r="P1098" s="35">
        <v>15</v>
      </c>
      <c r="Q1098" s="36">
        <v>16</v>
      </c>
      <c r="R1098" s="36">
        <v>17</v>
      </c>
      <c r="S1098" s="36">
        <v>18</v>
      </c>
      <c r="T1098" s="36">
        <v>19</v>
      </c>
      <c r="U1098" s="36">
        <v>20</v>
      </c>
      <c r="V1098" s="36">
        <v>21</v>
      </c>
      <c r="W1098" s="37">
        <v>22</v>
      </c>
      <c r="X1098" s="37">
        <v>23</v>
      </c>
      <c r="Y1098" s="38">
        <v>24</v>
      </c>
    </row>
    <row r="1099" spans="1:38" s="2" customFormat="1" ht="108.75" customHeight="1" x14ac:dyDescent="0.25">
      <c r="A1099" s="39">
        <v>1</v>
      </c>
      <c r="B1099" s="40" t="s">
        <v>45</v>
      </c>
      <c r="C1099" s="110">
        <f>L1112</f>
        <v>677104.48</v>
      </c>
      <c r="D1099" s="112">
        <f>C1099-V1112</f>
        <v>363658.77999999997</v>
      </c>
      <c r="E1099" s="41"/>
      <c r="F1099" s="42"/>
      <c r="G1099" s="43"/>
      <c r="H1099" s="44"/>
      <c r="I1099" s="43"/>
      <c r="J1099" s="45"/>
      <c r="K1099" s="46">
        <f>G1099+I1099</f>
        <v>0</v>
      </c>
      <c r="L1099" s="47">
        <f>H1099+J1099</f>
        <v>0</v>
      </c>
      <c r="M1099" s="48"/>
      <c r="N1099" s="49"/>
      <c r="O1099" s="48"/>
      <c r="P1099" s="49"/>
      <c r="Q1099" s="50"/>
      <c r="R1099" s="51"/>
      <c r="S1099" s="50"/>
      <c r="T1099" s="51"/>
      <c r="U1099" s="46">
        <f>Q1099+S1099</f>
        <v>0</v>
      </c>
      <c r="V1099" s="52">
        <f>R1099+T1099</f>
        <v>0</v>
      </c>
      <c r="W1099" s="53">
        <f>IFERROR(R1099/H1099,0)</f>
        <v>0</v>
      </c>
      <c r="X1099" s="54">
        <f>IFERROR((T1099+P1099)/J1099,0)</f>
        <v>0</v>
      </c>
      <c r="Y1099" s="55">
        <f>IFERROR((V1099+P1099)/L1099,0)</f>
        <v>0</v>
      </c>
      <c r="Z1099" s="56"/>
    </row>
    <row r="1100" spans="1:38" s="2" customFormat="1" ht="87" customHeight="1" x14ac:dyDescent="0.25">
      <c r="A1100" s="57">
        <v>2</v>
      </c>
      <c r="B1100" s="58" t="s">
        <v>20</v>
      </c>
      <c r="C1100" s="110"/>
      <c r="D1100" s="112"/>
      <c r="E1100" s="59">
        <v>0</v>
      </c>
      <c r="F1100" s="60">
        <v>0</v>
      </c>
      <c r="G1100" s="61">
        <v>0</v>
      </c>
      <c r="H1100" s="62">
        <v>0</v>
      </c>
      <c r="I1100" s="61">
        <v>5</v>
      </c>
      <c r="J1100" s="63">
        <v>263355</v>
      </c>
      <c r="K1100" s="46">
        <f t="shared" ref="K1100:L1111" si="198">G1100+I1100</f>
        <v>5</v>
      </c>
      <c r="L1100" s="47">
        <f t="shared" si="198"/>
        <v>263355</v>
      </c>
      <c r="M1100" s="64">
        <v>0</v>
      </c>
      <c r="N1100" s="65">
        <v>0</v>
      </c>
      <c r="O1100" s="64">
        <v>1</v>
      </c>
      <c r="P1100" s="65">
        <v>87600</v>
      </c>
      <c r="Q1100" s="66">
        <v>0</v>
      </c>
      <c r="R1100" s="67">
        <v>0</v>
      </c>
      <c r="S1100" s="66">
        <v>3</v>
      </c>
      <c r="T1100" s="67">
        <v>108188.38</v>
      </c>
      <c r="U1100" s="46">
        <f t="shared" ref="U1100:V1111" si="199">Q1100+S1100</f>
        <v>3</v>
      </c>
      <c r="V1100" s="52">
        <f>R1100+T1100</f>
        <v>108188.38</v>
      </c>
      <c r="W1100" s="53">
        <f t="shared" ref="W1100:W1111" si="200">IFERROR(R1100/H1100,0)</f>
        <v>0</v>
      </c>
      <c r="X1100" s="54">
        <f t="shared" ref="X1100:X1112" si="201">IFERROR((T1100+P1100)/J1100,0)</f>
        <v>0.74343900818287101</v>
      </c>
      <c r="Y1100" s="55">
        <f t="shared" ref="Y1100:Y1112" si="202">IFERROR((V1100+P1100)/L1100,0)</f>
        <v>0.74343900818287101</v>
      </c>
      <c r="Z1100" s="56"/>
    </row>
    <row r="1101" spans="1:38" s="2" customFormat="1" ht="85.5" customHeight="1" x14ac:dyDescent="0.25">
      <c r="A1101" s="57">
        <v>3</v>
      </c>
      <c r="B1101" s="58" t="s">
        <v>28</v>
      </c>
      <c r="C1101" s="110"/>
      <c r="D1101" s="112"/>
      <c r="E1101" s="59"/>
      <c r="F1101" s="60"/>
      <c r="G1101" s="61"/>
      <c r="H1101" s="62"/>
      <c r="I1101" s="61"/>
      <c r="J1101" s="63"/>
      <c r="K1101" s="46">
        <f t="shared" si="198"/>
        <v>0</v>
      </c>
      <c r="L1101" s="47">
        <f t="shared" si="198"/>
        <v>0</v>
      </c>
      <c r="M1101" s="64"/>
      <c r="N1101" s="65"/>
      <c r="O1101" s="64"/>
      <c r="P1101" s="65"/>
      <c r="Q1101" s="66"/>
      <c r="R1101" s="67"/>
      <c r="S1101" s="66"/>
      <c r="T1101" s="67"/>
      <c r="U1101" s="46">
        <f t="shared" si="199"/>
        <v>0</v>
      </c>
      <c r="V1101" s="52">
        <f t="shared" si="199"/>
        <v>0</v>
      </c>
      <c r="W1101" s="53">
        <f t="shared" si="200"/>
        <v>0</v>
      </c>
      <c r="X1101" s="54">
        <f t="shared" si="201"/>
        <v>0</v>
      </c>
      <c r="Y1101" s="55">
        <f t="shared" si="202"/>
        <v>0</v>
      </c>
      <c r="Z1101" s="56"/>
    </row>
    <row r="1102" spans="1:38" s="2" customFormat="1" ht="137.25" customHeight="1" x14ac:dyDescent="0.25">
      <c r="A1102" s="57">
        <v>4</v>
      </c>
      <c r="B1102" s="58" t="s">
        <v>22</v>
      </c>
      <c r="C1102" s="110"/>
      <c r="D1102" s="112"/>
      <c r="E1102" s="59"/>
      <c r="F1102" s="60"/>
      <c r="G1102" s="61"/>
      <c r="H1102" s="62"/>
      <c r="I1102" s="61"/>
      <c r="J1102" s="63"/>
      <c r="K1102" s="46">
        <f t="shared" si="198"/>
        <v>0</v>
      </c>
      <c r="L1102" s="47">
        <f t="shared" si="198"/>
        <v>0</v>
      </c>
      <c r="M1102" s="64"/>
      <c r="N1102" s="65"/>
      <c r="O1102" s="64"/>
      <c r="P1102" s="65"/>
      <c r="Q1102" s="66"/>
      <c r="R1102" s="67"/>
      <c r="S1102" s="66"/>
      <c r="T1102" s="67"/>
      <c r="U1102" s="46">
        <f t="shared" si="199"/>
        <v>0</v>
      </c>
      <c r="V1102" s="52">
        <f t="shared" si="199"/>
        <v>0</v>
      </c>
      <c r="W1102" s="53">
        <f t="shared" si="200"/>
        <v>0</v>
      </c>
      <c r="X1102" s="54">
        <f t="shared" si="201"/>
        <v>0</v>
      </c>
      <c r="Y1102" s="55">
        <f t="shared" si="202"/>
        <v>0</v>
      </c>
      <c r="Z1102" s="56"/>
    </row>
    <row r="1103" spans="1:38" s="2" customFormat="1" ht="171.75" customHeight="1" x14ac:dyDescent="0.25">
      <c r="A1103" s="57">
        <v>5</v>
      </c>
      <c r="B1103" s="58" t="s">
        <v>21</v>
      </c>
      <c r="C1103" s="110"/>
      <c r="D1103" s="112"/>
      <c r="E1103" s="59">
        <v>10</v>
      </c>
      <c r="F1103" s="60">
        <v>527863.67999999993</v>
      </c>
      <c r="G1103" s="61">
        <v>3</v>
      </c>
      <c r="H1103" s="62">
        <v>136384.48000000001</v>
      </c>
      <c r="I1103" s="61">
        <v>4</v>
      </c>
      <c r="J1103" s="63">
        <v>277365</v>
      </c>
      <c r="K1103" s="46">
        <f t="shared" si="198"/>
        <v>7</v>
      </c>
      <c r="L1103" s="47">
        <f t="shared" si="198"/>
        <v>413749.48</v>
      </c>
      <c r="M1103" s="64">
        <v>2</v>
      </c>
      <c r="N1103" s="65">
        <v>59219.1</v>
      </c>
      <c r="O1103" s="64">
        <v>0</v>
      </c>
      <c r="P1103" s="65">
        <v>0</v>
      </c>
      <c r="Q1103" s="66">
        <v>1</v>
      </c>
      <c r="R1103" s="67">
        <v>66006.73</v>
      </c>
      <c r="S1103" s="66">
        <v>3</v>
      </c>
      <c r="T1103" s="67">
        <v>139250.59</v>
      </c>
      <c r="U1103" s="46">
        <f t="shared" si="199"/>
        <v>4</v>
      </c>
      <c r="V1103" s="52">
        <f t="shared" si="199"/>
        <v>205257.32</v>
      </c>
      <c r="W1103" s="53">
        <f t="shared" si="200"/>
        <v>0.48397537608384761</v>
      </c>
      <c r="X1103" s="54">
        <f t="shared" si="201"/>
        <v>0.50204816757701942</v>
      </c>
      <c r="Y1103" s="55">
        <f t="shared" si="202"/>
        <v>0.49609082288151762</v>
      </c>
      <c r="Z1103" s="56"/>
    </row>
    <row r="1104" spans="1:38" s="2" customFormat="1" ht="116.25" customHeight="1" x14ac:dyDescent="0.25">
      <c r="A1104" s="57">
        <v>6</v>
      </c>
      <c r="B1104" s="58" t="s">
        <v>23</v>
      </c>
      <c r="C1104" s="110"/>
      <c r="D1104" s="112"/>
      <c r="E1104" s="59"/>
      <c r="F1104" s="60"/>
      <c r="G1104" s="61"/>
      <c r="H1104" s="62"/>
      <c r="I1104" s="61"/>
      <c r="J1104" s="63"/>
      <c r="K1104" s="46">
        <f t="shared" si="198"/>
        <v>0</v>
      </c>
      <c r="L1104" s="47">
        <f t="shared" si="198"/>
        <v>0</v>
      </c>
      <c r="M1104" s="64"/>
      <c r="N1104" s="65"/>
      <c r="O1104" s="64"/>
      <c r="P1104" s="65"/>
      <c r="Q1104" s="66"/>
      <c r="R1104" s="67"/>
      <c r="S1104" s="66"/>
      <c r="T1104" s="67"/>
      <c r="U1104" s="46">
        <f t="shared" si="199"/>
        <v>0</v>
      </c>
      <c r="V1104" s="52">
        <f t="shared" si="199"/>
        <v>0</v>
      </c>
      <c r="W1104" s="53">
        <f t="shared" si="200"/>
        <v>0</v>
      </c>
      <c r="X1104" s="54">
        <f t="shared" si="201"/>
        <v>0</v>
      </c>
      <c r="Y1104" s="55">
        <f t="shared" si="202"/>
        <v>0</v>
      </c>
      <c r="Z1104" s="56"/>
    </row>
    <row r="1105" spans="1:26" s="2" customFormat="1" ht="65.25" customHeight="1" x14ac:dyDescent="0.25">
      <c r="A1105" s="57">
        <v>7</v>
      </c>
      <c r="B1105" s="58" t="s">
        <v>30</v>
      </c>
      <c r="C1105" s="110"/>
      <c r="D1105" s="112"/>
      <c r="E1105" s="59"/>
      <c r="F1105" s="60"/>
      <c r="G1105" s="61"/>
      <c r="H1105" s="62"/>
      <c r="I1105" s="61"/>
      <c r="J1105" s="63"/>
      <c r="K1105" s="46">
        <f t="shared" si="198"/>
        <v>0</v>
      </c>
      <c r="L1105" s="47">
        <f t="shared" si="198"/>
        <v>0</v>
      </c>
      <c r="M1105" s="64"/>
      <c r="N1105" s="65"/>
      <c r="O1105" s="64"/>
      <c r="P1105" s="65"/>
      <c r="Q1105" s="66"/>
      <c r="R1105" s="67"/>
      <c r="S1105" s="66"/>
      <c r="T1105" s="67"/>
      <c r="U1105" s="46">
        <f t="shared" si="199"/>
        <v>0</v>
      </c>
      <c r="V1105" s="52">
        <f t="shared" si="199"/>
        <v>0</v>
      </c>
      <c r="W1105" s="53">
        <f t="shared" si="200"/>
        <v>0</v>
      </c>
      <c r="X1105" s="54">
        <f t="shared" si="201"/>
        <v>0</v>
      </c>
      <c r="Y1105" s="55">
        <f t="shared" si="202"/>
        <v>0</v>
      </c>
      <c r="Z1105" s="56"/>
    </row>
    <row r="1106" spans="1:26" s="2" customFormat="1" ht="59.25" customHeight="1" x14ac:dyDescent="0.25">
      <c r="A1106" s="57">
        <v>8</v>
      </c>
      <c r="B1106" s="58" t="s">
        <v>46</v>
      </c>
      <c r="C1106" s="110"/>
      <c r="D1106" s="112"/>
      <c r="E1106" s="59"/>
      <c r="F1106" s="60"/>
      <c r="G1106" s="61"/>
      <c r="H1106" s="62"/>
      <c r="I1106" s="61"/>
      <c r="J1106" s="63"/>
      <c r="K1106" s="46">
        <f t="shared" si="198"/>
        <v>0</v>
      </c>
      <c r="L1106" s="47">
        <f t="shared" si="198"/>
        <v>0</v>
      </c>
      <c r="M1106" s="64"/>
      <c r="N1106" s="65"/>
      <c r="O1106" s="64"/>
      <c r="P1106" s="65"/>
      <c r="Q1106" s="66"/>
      <c r="R1106" s="67"/>
      <c r="S1106" s="66"/>
      <c r="T1106" s="67"/>
      <c r="U1106" s="46">
        <f t="shared" si="199"/>
        <v>0</v>
      </c>
      <c r="V1106" s="52">
        <f t="shared" si="199"/>
        <v>0</v>
      </c>
      <c r="W1106" s="53">
        <f t="shared" si="200"/>
        <v>0</v>
      </c>
      <c r="X1106" s="54">
        <f t="shared" si="201"/>
        <v>0</v>
      </c>
      <c r="Y1106" s="55">
        <f t="shared" si="202"/>
        <v>0</v>
      </c>
      <c r="Z1106" s="56"/>
    </row>
    <row r="1107" spans="1:26" s="2" customFormat="1" ht="71.25" customHeight="1" x14ac:dyDescent="0.25">
      <c r="A1107" s="57">
        <v>9</v>
      </c>
      <c r="B1107" s="58" t="s">
        <v>24</v>
      </c>
      <c r="C1107" s="110"/>
      <c r="D1107" s="112"/>
      <c r="E1107" s="59"/>
      <c r="F1107" s="60"/>
      <c r="G1107" s="61"/>
      <c r="H1107" s="62"/>
      <c r="I1107" s="61"/>
      <c r="J1107" s="63"/>
      <c r="K1107" s="46">
        <f t="shared" si="198"/>
        <v>0</v>
      </c>
      <c r="L1107" s="47">
        <f t="shared" si="198"/>
        <v>0</v>
      </c>
      <c r="M1107" s="64"/>
      <c r="N1107" s="65"/>
      <c r="O1107" s="64"/>
      <c r="P1107" s="65"/>
      <c r="Q1107" s="66"/>
      <c r="R1107" s="67"/>
      <c r="S1107" s="66"/>
      <c r="T1107" s="67"/>
      <c r="U1107" s="46">
        <f t="shared" si="199"/>
        <v>0</v>
      </c>
      <c r="V1107" s="52">
        <f t="shared" si="199"/>
        <v>0</v>
      </c>
      <c r="W1107" s="53">
        <f t="shared" si="200"/>
        <v>0</v>
      </c>
      <c r="X1107" s="54">
        <f t="shared" si="201"/>
        <v>0</v>
      </c>
      <c r="Y1107" s="55">
        <f t="shared" si="202"/>
        <v>0</v>
      </c>
      <c r="Z1107" s="56"/>
    </row>
    <row r="1108" spans="1:26" s="2" customFormat="1" ht="92.25" customHeight="1" x14ac:dyDescent="0.25">
      <c r="A1108" s="57">
        <v>10</v>
      </c>
      <c r="B1108" s="58" t="s">
        <v>25</v>
      </c>
      <c r="C1108" s="110"/>
      <c r="D1108" s="112"/>
      <c r="E1108" s="59"/>
      <c r="F1108" s="60"/>
      <c r="G1108" s="61"/>
      <c r="H1108" s="62"/>
      <c r="I1108" s="61"/>
      <c r="J1108" s="63"/>
      <c r="K1108" s="46">
        <f t="shared" si="198"/>
        <v>0</v>
      </c>
      <c r="L1108" s="47">
        <f t="shared" si="198"/>
        <v>0</v>
      </c>
      <c r="M1108" s="64"/>
      <c r="N1108" s="65"/>
      <c r="O1108" s="64"/>
      <c r="P1108" s="65"/>
      <c r="Q1108" s="66"/>
      <c r="R1108" s="67"/>
      <c r="S1108" s="66"/>
      <c r="T1108" s="67"/>
      <c r="U1108" s="46">
        <f t="shared" si="199"/>
        <v>0</v>
      </c>
      <c r="V1108" s="52">
        <f t="shared" si="199"/>
        <v>0</v>
      </c>
      <c r="W1108" s="53">
        <f t="shared" si="200"/>
        <v>0</v>
      </c>
      <c r="X1108" s="54">
        <f t="shared" si="201"/>
        <v>0</v>
      </c>
      <c r="Y1108" s="55">
        <f t="shared" si="202"/>
        <v>0</v>
      </c>
      <c r="Z1108" s="56"/>
    </row>
    <row r="1109" spans="1:26" s="2" customFormat="1" ht="153.75" customHeight="1" x14ac:dyDescent="0.25">
      <c r="A1109" s="57">
        <v>11</v>
      </c>
      <c r="B1109" s="58" t="s">
        <v>26</v>
      </c>
      <c r="C1109" s="110"/>
      <c r="D1109" s="112"/>
      <c r="E1109" s="59"/>
      <c r="F1109" s="60"/>
      <c r="G1109" s="61"/>
      <c r="H1109" s="62"/>
      <c r="I1109" s="61"/>
      <c r="J1109" s="63"/>
      <c r="K1109" s="46">
        <f t="shared" si="198"/>
        <v>0</v>
      </c>
      <c r="L1109" s="47">
        <f t="shared" si="198"/>
        <v>0</v>
      </c>
      <c r="M1109" s="64"/>
      <c r="N1109" s="65"/>
      <c r="O1109" s="64"/>
      <c r="P1109" s="65"/>
      <c r="Q1109" s="66"/>
      <c r="R1109" s="67"/>
      <c r="S1109" s="66"/>
      <c r="T1109" s="67"/>
      <c r="U1109" s="46">
        <f t="shared" si="199"/>
        <v>0</v>
      </c>
      <c r="V1109" s="52">
        <f t="shared" si="199"/>
        <v>0</v>
      </c>
      <c r="W1109" s="53">
        <f t="shared" si="200"/>
        <v>0</v>
      </c>
      <c r="X1109" s="54">
        <f t="shared" si="201"/>
        <v>0</v>
      </c>
      <c r="Y1109" s="55">
        <f t="shared" si="202"/>
        <v>0</v>
      </c>
      <c r="Z1109" s="56"/>
    </row>
    <row r="1110" spans="1:26" s="2" customFormat="1" ht="87" customHeight="1" x14ac:dyDescent="0.25">
      <c r="A1110" s="57">
        <v>12</v>
      </c>
      <c r="B1110" s="58" t="s">
        <v>29</v>
      </c>
      <c r="C1110" s="110"/>
      <c r="D1110" s="112"/>
      <c r="E1110" s="59"/>
      <c r="F1110" s="60"/>
      <c r="G1110" s="61"/>
      <c r="H1110" s="62"/>
      <c r="I1110" s="61"/>
      <c r="J1110" s="63"/>
      <c r="K1110" s="46">
        <f t="shared" si="198"/>
        <v>0</v>
      </c>
      <c r="L1110" s="47">
        <f t="shared" si="198"/>
        <v>0</v>
      </c>
      <c r="M1110" s="64"/>
      <c r="N1110" s="65"/>
      <c r="O1110" s="64"/>
      <c r="P1110" s="65"/>
      <c r="Q1110" s="66"/>
      <c r="R1110" s="67"/>
      <c r="S1110" s="66"/>
      <c r="T1110" s="67"/>
      <c r="U1110" s="46">
        <f t="shared" si="199"/>
        <v>0</v>
      </c>
      <c r="V1110" s="52">
        <f t="shared" si="199"/>
        <v>0</v>
      </c>
      <c r="W1110" s="53">
        <f t="shared" si="200"/>
        <v>0</v>
      </c>
      <c r="X1110" s="54">
        <f t="shared" si="201"/>
        <v>0</v>
      </c>
      <c r="Y1110" s="55">
        <f t="shared" si="202"/>
        <v>0</v>
      </c>
      <c r="Z1110" s="56"/>
    </row>
    <row r="1111" spans="1:26" s="2" customFormat="1" ht="62.25" customHeight="1" thickBot="1" x14ac:dyDescent="0.3">
      <c r="A1111" s="68">
        <v>13</v>
      </c>
      <c r="B1111" s="69" t="s">
        <v>27</v>
      </c>
      <c r="C1111" s="111"/>
      <c r="D1111" s="113"/>
      <c r="E1111" s="70"/>
      <c r="F1111" s="71"/>
      <c r="G1111" s="72"/>
      <c r="H1111" s="73"/>
      <c r="I1111" s="72"/>
      <c r="J1111" s="74"/>
      <c r="K1111" s="75">
        <f t="shared" si="198"/>
        <v>0</v>
      </c>
      <c r="L1111" s="76">
        <f t="shared" si="198"/>
        <v>0</v>
      </c>
      <c r="M1111" s="77"/>
      <c r="N1111" s="78"/>
      <c r="O1111" s="77"/>
      <c r="P1111" s="78"/>
      <c r="Q1111" s="79"/>
      <c r="R1111" s="80"/>
      <c r="S1111" s="79"/>
      <c r="T1111" s="80"/>
      <c r="U1111" s="46">
        <f t="shared" si="199"/>
        <v>0</v>
      </c>
      <c r="V1111" s="52">
        <f t="shared" si="199"/>
        <v>0</v>
      </c>
      <c r="W1111" s="53">
        <f t="shared" si="200"/>
        <v>0</v>
      </c>
      <c r="X1111" s="54">
        <f t="shared" si="201"/>
        <v>0</v>
      </c>
      <c r="Y1111" s="55">
        <f t="shared" si="202"/>
        <v>0</v>
      </c>
      <c r="Z1111" s="56"/>
    </row>
    <row r="1112" spans="1:26" s="2" customFormat="1" ht="29.25" customHeight="1" thickBot="1" x14ac:dyDescent="0.3">
      <c r="A1112" s="114" t="s">
        <v>47</v>
      </c>
      <c r="B1112" s="115"/>
      <c r="C1112" s="81">
        <f>C1099</f>
        <v>677104.48</v>
      </c>
      <c r="D1112" s="81">
        <f>D1099</f>
        <v>363658.77999999997</v>
      </c>
      <c r="E1112" s="82">
        <f>SUM(E1099:E1111)</f>
        <v>10</v>
      </c>
      <c r="F1112" s="83">
        <f>SUM(F1099:F1111)</f>
        <v>527863.67999999993</v>
      </c>
      <c r="G1112" s="82">
        <f>SUM(G1099:G1111)</f>
        <v>3</v>
      </c>
      <c r="H1112" s="83">
        <f>SUM(H1099:H1111)</f>
        <v>136384.48000000001</v>
      </c>
      <c r="I1112" s="82">
        <f t="shared" ref="I1112:V1112" si="203">SUM(I1099:I1111)</f>
        <v>9</v>
      </c>
      <c r="J1112" s="83">
        <f t="shared" si="203"/>
        <v>540720</v>
      </c>
      <c r="K1112" s="82">
        <f t="shared" si="203"/>
        <v>12</v>
      </c>
      <c r="L1112" s="83">
        <f t="shared" si="203"/>
        <v>677104.48</v>
      </c>
      <c r="M1112" s="82">
        <f t="shared" si="203"/>
        <v>2</v>
      </c>
      <c r="N1112" s="84">
        <f t="shared" si="203"/>
        <v>59219.1</v>
      </c>
      <c r="O1112" s="85">
        <f t="shared" si="203"/>
        <v>1</v>
      </c>
      <c r="P1112" s="86">
        <f t="shared" si="203"/>
        <v>87600</v>
      </c>
      <c r="Q1112" s="85">
        <f t="shared" si="203"/>
        <v>1</v>
      </c>
      <c r="R1112" s="87">
        <f t="shared" si="203"/>
        <v>66006.73</v>
      </c>
      <c r="S1112" s="85">
        <f t="shared" si="203"/>
        <v>6</v>
      </c>
      <c r="T1112" s="87">
        <f t="shared" si="203"/>
        <v>247438.97</v>
      </c>
      <c r="U1112" s="85">
        <f t="shared" si="203"/>
        <v>7</v>
      </c>
      <c r="V1112" s="87">
        <f t="shared" si="203"/>
        <v>313445.7</v>
      </c>
      <c r="W1112" s="88">
        <f>IFERROR(R1112/H1112,0)</f>
        <v>0.48397537608384761</v>
      </c>
      <c r="X1112" s="89">
        <f t="shared" si="201"/>
        <v>0.61961638186122203</v>
      </c>
      <c r="Y1112" s="89">
        <f t="shared" si="202"/>
        <v>0.59229515066862359</v>
      </c>
    </row>
    <row r="1113" spans="1:26" s="2" customFormat="1" ht="29.25" customHeight="1" thickBot="1" x14ac:dyDescent="0.45">
      <c r="A1113" s="90"/>
      <c r="B1113" s="90"/>
      <c r="C1113" s="91"/>
      <c r="D1113" s="91"/>
      <c r="E1113" s="92"/>
      <c r="F1113" s="91"/>
      <c r="G1113" s="92"/>
      <c r="H1113" s="93"/>
      <c r="I1113" s="94"/>
      <c r="J1113" s="93"/>
      <c r="K1113" s="95"/>
      <c r="L1113" s="93"/>
      <c r="M1113" s="94"/>
      <c r="N1113" s="93"/>
      <c r="O1113" s="94"/>
      <c r="P1113" s="93"/>
      <c r="Q1113" s="94"/>
      <c r="R1113" s="93"/>
      <c r="S1113" s="94"/>
      <c r="T1113" s="96" t="s">
        <v>48</v>
      </c>
      <c r="U1113" s="97">
        <v>4.25</v>
      </c>
      <c r="V1113" s="98">
        <f>V1112/U1113</f>
        <v>73751.929411764708</v>
      </c>
      <c r="W1113" s="99"/>
      <c r="X1113" s="99"/>
      <c r="Y1113" s="100"/>
    </row>
    <row r="1114" spans="1:26" s="2" customFormat="1" ht="15.75" thickTop="1" x14ac:dyDescent="0.25">
      <c r="A1114" s="116" t="s">
        <v>49</v>
      </c>
      <c r="B1114" s="117"/>
      <c r="C1114" s="117"/>
      <c r="D1114" s="117"/>
      <c r="E1114" s="117"/>
      <c r="F1114" s="117"/>
      <c r="G1114" s="117"/>
      <c r="H1114" s="117"/>
      <c r="I1114" s="117"/>
      <c r="J1114" s="117"/>
      <c r="K1114" s="117"/>
      <c r="L1114" s="117"/>
      <c r="M1114" s="117"/>
      <c r="N1114" s="117"/>
      <c r="O1114" s="118"/>
      <c r="P1114" s="106"/>
      <c r="U1114" s="7"/>
    </row>
    <row r="1115" spans="1:26" s="2" customFormat="1" ht="18.75" x14ac:dyDescent="0.3">
      <c r="A1115" s="119"/>
      <c r="B1115" s="120"/>
      <c r="C1115" s="120"/>
      <c r="D1115" s="120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1"/>
      <c r="P1115" s="106"/>
      <c r="T1115" s="101"/>
      <c r="U1115" s="7"/>
    </row>
    <row r="1116" spans="1:26" s="2" customFormat="1" ht="15.75" x14ac:dyDescent="0.25">
      <c r="A1116" s="119"/>
      <c r="B1116" s="120"/>
      <c r="C1116" s="120"/>
      <c r="D1116" s="120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1"/>
      <c r="P1116" s="106"/>
      <c r="S1116" s="102"/>
      <c r="T1116" s="103"/>
      <c r="U1116" s="7"/>
    </row>
    <row r="1117" spans="1:26" s="2" customFormat="1" ht="15.75" x14ac:dyDescent="0.25">
      <c r="A1117" s="119"/>
      <c r="B1117" s="120"/>
      <c r="C1117" s="120"/>
      <c r="D1117" s="120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1"/>
      <c r="P1117" s="106"/>
      <c r="S1117" s="102"/>
      <c r="T1117" s="104"/>
      <c r="U1117" s="7"/>
    </row>
    <row r="1118" spans="1:26" s="2" customFormat="1" ht="15.75" x14ac:dyDescent="0.25">
      <c r="A1118" s="119"/>
      <c r="B1118" s="120"/>
      <c r="C1118" s="120"/>
      <c r="D1118" s="120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1"/>
      <c r="P1118" s="106"/>
      <c r="S1118" s="102"/>
      <c r="T1118" s="104"/>
      <c r="U1118" s="7"/>
    </row>
    <row r="1119" spans="1:26" s="2" customFormat="1" ht="15.75" x14ac:dyDescent="0.25">
      <c r="A1119" s="119"/>
      <c r="B1119" s="120"/>
      <c r="C1119" s="120"/>
      <c r="D1119" s="120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1"/>
      <c r="P1119" s="106"/>
      <c r="S1119" s="102"/>
      <c r="T1119" s="104"/>
      <c r="U1119" s="7"/>
    </row>
    <row r="1120" spans="1:26" s="2" customFormat="1" ht="15.75" x14ac:dyDescent="0.25">
      <c r="A1120" s="119"/>
      <c r="B1120" s="120"/>
      <c r="C1120" s="120"/>
      <c r="D1120" s="120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1"/>
      <c r="P1120" s="106"/>
      <c r="S1120" s="102"/>
      <c r="T1120" s="105"/>
      <c r="U1120" s="7"/>
    </row>
    <row r="1121" spans="1:38" s="2" customFormat="1" x14ac:dyDescent="0.25">
      <c r="A1121" s="119"/>
      <c r="B1121" s="120"/>
      <c r="C1121" s="120"/>
      <c r="D1121" s="120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1"/>
      <c r="P1121" s="106"/>
      <c r="U1121" s="7"/>
    </row>
    <row r="1122" spans="1:38" s="2" customFormat="1" ht="15.75" thickBot="1" x14ac:dyDescent="0.3">
      <c r="A1122" s="122"/>
      <c r="B1122" s="123"/>
      <c r="C1122" s="123"/>
      <c r="D1122" s="123"/>
      <c r="E1122" s="123"/>
      <c r="F1122" s="123"/>
      <c r="G1122" s="123"/>
      <c r="H1122" s="123"/>
      <c r="I1122" s="123"/>
      <c r="J1122" s="123"/>
      <c r="K1122" s="123"/>
      <c r="L1122" s="123"/>
      <c r="M1122" s="123"/>
      <c r="N1122" s="123"/>
      <c r="O1122" s="124"/>
      <c r="P1122" s="106"/>
      <c r="U1122" s="7"/>
    </row>
    <row r="1123" spans="1:38" s="2" customFormat="1" ht="15.75" thickTop="1" x14ac:dyDescent="0.25">
      <c r="E1123" s="1"/>
      <c r="F1123" s="1"/>
      <c r="K1123" s="7"/>
      <c r="U1123" s="7"/>
    </row>
    <row r="1126" spans="1:38" s="2" customFormat="1" ht="26.25" x14ac:dyDescent="0.4">
      <c r="A1126" s="12"/>
      <c r="B1126" s="13" t="s">
        <v>83</v>
      </c>
      <c r="C1126" s="14"/>
      <c r="D1126" s="14"/>
      <c r="E1126" s="15"/>
      <c r="F1126" s="16"/>
      <c r="G1126" s="14"/>
      <c r="H1126" s="17"/>
      <c r="I1126" s="18"/>
      <c r="J1126" s="17"/>
      <c r="K1126" s="18"/>
      <c r="L1126" s="17"/>
      <c r="M1126" s="18"/>
      <c r="N1126" s="17"/>
      <c r="O1126" s="14"/>
      <c r="P1126" s="17"/>
      <c r="Q1126" s="14"/>
      <c r="R1126" s="17"/>
      <c r="S1126" s="18"/>
      <c r="T1126" s="17"/>
      <c r="U1126" s="14"/>
      <c r="V1126" s="17"/>
      <c r="W1126" s="17"/>
      <c r="X1126" s="18"/>
      <c r="Y1126" s="17"/>
      <c r="Z1126" s="17"/>
      <c r="AA1126" s="18"/>
      <c r="AB1126" s="14"/>
      <c r="AC1126" s="14"/>
      <c r="AD1126" s="14"/>
      <c r="AE1126" s="14"/>
      <c r="AF1126" s="14"/>
      <c r="AG1126" s="18"/>
      <c r="AH1126" s="14"/>
      <c r="AI1126" s="14"/>
      <c r="AJ1126" s="14"/>
      <c r="AK1126" s="14"/>
      <c r="AL1126" s="14"/>
    </row>
    <row r="1127" spans="1:38" ht="15.75" thickBot="1" x14ac:dyDescent="0.3"/>
    <row r="1128" spans="1:38" s="2" customFormat="1" ht="52.5" customHeight="1" thickBot="1" x14ac:dyDescent="0.3">
      <c r="A1128" s="125" t="s">
        <v>3</v>
      </c>
      <c r="B1128" s="126"/>
      <c r="C1128" s="129" t="s">
        <v>32</v>
      </c>
      <c r="D1128" s="130"/>
      <c r="E1128" s="131" t="s">
        <v>0</v>
      </c>
      <c r="F1128" s="132"/>
      <c r="G1128" s="133" t="s">
        <v>1</v>
      </c>
      <c r="H1128" s="133"/>
      <c r="I1128" s="133"/>
      <c r="J1128" s="133"/>
      <c r="K1128" s="133"/>
      <c r="L1128" s="134"/>
      <c r="M1128" s="135" t="s">
        <v>33</v>
      </c>
      <c r="N1128" s="136"/>
      <c r="O1128" s="136"/>
      <c r="P1128" s="137"/>
      <c r="Q1128" s="138" t="s">
        <v>34</v>
      </c>
      <c r="R1128" s="139"/>
      <c r="S1128" s="139"/>
      <c r="T1128" s="139"/>
      <c r="U1128" s="139"/>
      <c r="V1128" s="140"/>
      <c r="W1128" s="141" t="s">
        <v>35</v>
      </c>
      <c r="X1128" s="142"/>
      <c r="Y1128" s="143"/>
    </row>
    <row r="1129" spans="1:38" s="2" customFormat="1" ht="52.5" customHeight="1" thickBot="1" x14ac:dyDescent="0.3">
      <c r="A1129" s="127"/>
      <c r="B1129" s="128"/>
      <c r="C1129" s="144" t="s">
        <v>36</v>
      </c>
      <c r="D1129" s="146" t="s">
        <v>37</v>
      </c>
      <c r="E1129" s="148" t="s">
        <v>4</v>
      </c>
      <c r="F1129" s="148" t="s">
        <v>5</v>
      </c>
      <c r="G1129" s="150" t="s">
        <v>6</v>
      </c>
      <c r="H1129" s="152" t="s">
        <v>7</v>
      </c>
      <c r="I1129" s="152" t="s">
        <v>8</v>
      </c>
      <c r="J1129" s="159" t="s">
        <v>9</v>
      </c>
      <c r="K1129" s="161" t="s">
        <v>2</v>
      </c>
      <c r="L1129" s="162"/>
      <c r="M1129" s="163" t="s">
        <v>38</v>
      </c>
      <c r="N1129" s="164"/>
      <c r="O1129" s="163" t="s">
        <v>39</v>
      </c>
      <c r="P1129" s="164"/>
      <c r="Q1129" s="165" t="s">
        <v>40</v>
      </c>
      <c r="R1129" s="166"/>
      <c r="S1129" s="139" t="s">
        <v>41</v>
      </c>
      <c r="T1129" s="140"/>
      <c r="U1129" s="138" t="s">
        <v>2</v>
      </c>
      <c r="V1129" s="140"/>
      <c r="W1129" s="154" t="s">
        <v>42</v>
      </c>
      <c r="X1129" s="156" t="s">
        <v>43</v>
      </c>
      <c r="Y1129" s="143" t="s">
        <v>44</v>
      </c>
    </row>
    <row r="1130" spans="1:38" s="2" customFormat="1" ht="139.5" customHeight="1" thickBot="1" x14ac:dyDescent="0.3">
      <c r="A1130" s="127"/>
      <c r="B1130" s="128"/>
      <c r="C1130" s="145"/>
      <c r="D1130" s="147"/>
      <c r="E1130" s="149"/>
      <c r="F1130" s="149"/>
      <c r="G1130" s="151"/>
      <c r="H1130" s="153"/>
      <c r="I1130" s="153"/>
      <c r="J1130" s="160"/>
      <c r="K1130" s="19" t="s">
        <v>10</v>
      </c>
      <c r="L1130" s="20" t="s">
        <v>11</v>
      </c>
      <c r="M1130" s="21" t="s">
        <v>12</v>
      </c>
      <c r="N1130" s="22" t="s">
        <v>13</v>
      </c>
      <c r="O1130" s="21" t="s">
        <v>14</v>
      </c>
      <c r="P1130" s="22" t="s">
        <v>15</v>
      </c>
      <c r="Q1130" s="23" t="s">
        <v>6</v>
      </c>
      <c r="R1130" s="24" t="s">
        <v>7</v>
      </c>
      <c r="S1130" s="25" t="s">
        <v>16</v>
      </c>
      <c r="T1130" s="26" t="s">
        <v>17</v>
      </c>
      <c r="U1130" s="27" t="s">
        <v>18</v>
      </c>
      <c r="V1130" s="28" t="s">
        <v>19</v>
      </c>
      <c r="W1130" s="155"/>
      <c r="X1130" s="157"/>
      <c r="Y1130" s="158"/>
    </row>
    <row r="1131" spans="1:38" s="2" customFormat="1" ht="38.25" customHeight="1" thickBot="1" x14ac:dyDescent="0.3">
      <c r="A1131" s="108">
        <v>1</v>
      </c>
      <c r="B1131" s="109"/>
      <c r="C1131" s="29">
        <v>2</v>
      </c>
      <c r="D1131" s="30">
        <v>3</v>
      </c>
      <c r="E1131" s="31">
        <v>4</v>
      </c>
      <c r="F1131" s="32">
        <v>5</v>
      </c>
      <c r="G1131" s="33">
        <v>6</v>
      </c>
      <c r="H1131" s="34">
        <v>7</v>
      </c>
      <c r="I1131" s="34">
        <v>8</v>
      </c>
      <c r="J1131" s="34">
        <v>9</v>
      </c>
      <c r="K1131" s="34">
        <v>10</v>
      </c>
      <c r="L1131" s="34">
        <v>11</v>
      </c>
      <c r="M1131" s="35">
        <v>12</v>
      </c>
      <c r="N1131" s="35">
        <v>13</v>
      </c>
      <c r="O1131" s="35">
        <v>14</v>
      </c>
      <c r="P1131" s="35">
        <v>15</v>
      </c>
      <c r="Q1131" s="36">
        <v>16</v>
      </c>
      <c r="R1131" s="36">
        <v>17</v>
      </c>
      <c r="S1131" s="36">
        <v>18</v>
      </c>
      <c r="T1131" s="36">
        <v>19</v>
      </c>
      <c r="U1131" s="36">
        <v>20</v>
      </c>
      <c r="V1131" s="36">
        <v>21</v>
      </c>
      <c r="W1131" s="37">
        <v>22</v>
      </c>
      <c r="X1131" s="37">
        <v>23</v>
      </c>
      <c r="Y1131" s="38">
        <v>24</v>
      </c>
    </row>
    <row r="1132" spans="1:38" s="2" customFormat="1" ht="108.75" customHeight="1" x14ac:dyDescent="0.25">
      <c r="A1132" s="39">
        <v>1</v>
      </c>
      <c r="B1132" s="40" t="s">
        <v>45</v>
      </c>
      <c r="C1132" s="110">
        <f>L1145</f>
        <v>321546.19</v>
      </c>
      <c r="D1132" s="112">
        <f>C1132-V1145</f>
        <v>174187.75</v>
      </c>
      <c r="E1132" s="41"/>
      <c r="F1132" s="42"/>
      <c r="G1132" s="43"/>
      <c r="H1132" s="44"/>
      <c r="I1132" s="43"/>
      <c r="J1132" s="45"/>
      <c r="K1132" s="46">
        <f>G1132+I1132</f>
        <v>0</v>
      </c>
      <c r="L1132" s="47">
        <f>H1132+J1132</f>
        <v>0</v>
      </c>
      <c r="M1132" s="48"/>
      <c r="N1132" s="49"/>
      <c r="O1132" s="48"/>
      <c r="P1132" s="49"/>
      <c r="Q1132" s="50"/>
      <c r="R1132" s="51"/>
      <c r="S1132" s="50"/>
      <c r="T1132" s="51"/>
      <c r="U1132" s="46">
        <f>Q1132+S1132</f>
        <v>0</v>
      </c>
      <c r="V1132" s="52">
        <f>R1132+T1132</f>
        <v>0</v>
      </c>
      <c r="W1132" s="53">
        <f>IFERROR(R1132/H1132,0)</f>
        <v>0</v>
      </c>
      <c r="X1132" s="54">
        <f>IFERROR((T1132+P1132)/J1132,0)</f>
        <v>0</v>
      </c>
      <c r="Y1132" s="55">
        <f>IFERROR((V1132+P1132)/L1132,0)</f>
        <v>0</v>
      </c>
      <c r="Z1132" s="56"/>
    </row>
    <row r="1133" spans="1:38" s="2" customFormat="1" ht="87" customHeight="1" x14ac:dyDescent="0.25">
      <c r="A1133" s="57">
        <v>2</v>
      </c>
      <c r="B1133" s="58" t="s">
        <v>20</v>
      </c>
      <c r="C1133" s="110"/>
      <c r="D1133" s="112"/>
      <c r="E1133" s="59">
        <v>4</v>
      </c>
      <c r="F1133" s="60">
        <v>116979.69</v>
      </c>
      <c r="G1133" s="61">
        <v>0</v>
      </c>
      <c r="H1133" s="62">
        <v>0</v>
      </c>
      <c r="I1133" s="61">
        <v>4</v>
      </c>
      <c r="J1133" s="63">
        <v>116979.69</v>
      </c>
      <c r="K1133" s="46">
        <f t="shared" ref="K1133:L1144" si="204">G1133+I1133</f>
        <v>4</v>
      </c>
      <c r="L1133" s="47">
        <f t="shared" si="204"/>
        <v>116979.69</v>
      </c>
      <c r="M1133" s="64">
        <v>0</v>
      </c>
      <c r="N1133" s="65">
        <v>0</v>
      </c>
      <c r="O1133" s="64">
        <v>1</v>
      </c>
      <c r="P1133" s="65">
        <v>15000</v>
      </c>
      <c r="Q1133" s="66">
        <v>0</v>
      </c>
      <c r="R1133" s="67">
        <v>0</v>
      </c>
      <c r="S1133" s="66">
        <v>3</v>
      </c>
      <c r="T1133" s="67">
        <v>98298.16</v>
      </c>
      <c r="U1133" s="46">
        <f t="shared" ref="U1133:V1144" si="205">Q1133+S1133</f>
        <v>3</v>
      </c>
      <c r="V1133" s="52">
        <f>R1133+T1133</f>
        <v>98298.16</v>
      </c>
      <c r="W1133" s="53">
        <f t="shared" ref="W1133:W1144" si="206">IFERROR(R1133/H1133,0)</f>
        <v>0</v>
      </c>
      <c r="X1133" s="54">
        <f t="shared" ref="X1133:X1145" si="207">IFERROR((T1133+P1133)/J1133,0)</f>
        <v>0.96852846848884622</v>
      </c>
      <c r="Y1133" s="55">
        <f t="shared" ref="Y1133:Y1145" si="208">IFERROR((V1133+P1133)/L1133,0)</f>
        <v>0.96852846848884622</v>
      </c>
      <c r="Z1133" s="56"/>
    </row>
    <row r="1134" spans="1:38" s="2" customFormat="1" ht="85.5" customHeight="1" x14ac:dyDescent="0.25">
      <c r="A1134" s="57">
        <v>3</v>
      </c>
      <c r="B1134" s="58" t="s">
        <v>28</v>
      </c>
      <c r="C1134" s="110"/>
      <c r="D1134" s="112"/>
      <c r="E1134" s="59"/>
      <c r="F1134" s="60"/>
      <c r="G1134" s="61"/>
      <c r="H1134" s="62"/>
      <c r="I1134" s="61"/>
      <c r="J1134" s="63"/>
      <c r="K1134" s="46">
        <f t="shared" si="204"/>
        <v>0</v>
      </c>
      <c r="L1134" s="47">
        <f t="shared" si="204"/>
        <v>0</v>
      </c>
      <c r="M1134" s="64"/>
      <c r="N1134" s="65"/>
      <c r="O1134" s="64"/>
      <c r="P1134" s="65"/>
      <c r="Q1134" s="66"/>
      <c r="R1134" s="67"/>
      <c r="S1134" s="66"/>
      <c r="T1134" s="67"/>
      <c r="U1134" s="46">
        <f t="shared" si="205"/>
        <v>0</v>
      </c>
      <c r="V1134" s="52">
        <f t="shared" si="205"/>
        <v>0</v>
      </c>
      <c r="W1134" s="53">
        <f t="shared" si="206"/>
        <v>0</v>
      </c>
      <c r="X1134" s="54">
        <f t="shared" si="207"/>
        <v>0</v>
      </c>
      <c r="Y1134" s="55">
        <f t="shared" si="208"/>
        <v>0</v>
      </c>
      <c r="Z1134" s="56"/>
    </row>
    <row r="1135" spans="1:38" s="2" customFormat="1" ht="137.25" customHeight="1" x14ac:dyDescent="0.25">
      <c r="A1135" s="57">
        <v>4</v>
      </c>
      <c r="B1135" s="58" t="s">
        <v>22</v>
      </c>
      <c r="C1135" s="110"/>
      <c r="D1135" s="112"/>
      <c r="E1135" s="59"/>
      <c r="F1135" s="60"/>
      <c r="G1135" s="61"/>
      <c r="H1135" s="62"/>
      <c r="I1135" s="61"/>
      <c r="J1135" s="63"/>
      <c r="K1135" s="46">
        <f t="shared" si="204"/>
        <v>0</v>
      </c>
      <c r="L1135" s="47">
        <f t="shared" si="204"/>
        <v>0</v>
      </c>
      <c r="M1135" s="64"/>
      <c r="N1135" s="65"/>
      <c r="O1135" s="64"/>
      <c r="P1135" s="65"/>
      <c r="Q1135" s="66"/>
      <c r="R1135" s="67"/>
      <c r="S1135" s="66"/>
      <c r="T1135" s="67"/>
      <c r="U1135" s="46">
        <f t="shared" si="205"/>
        <v>0</v>
      </c>
      <c r="V1135" s="52">
        <f t="shared" si="205"/>
        <v>0</v>
      </c>
      <c r="W1135" s="53">
        <f t="shared" si="206"/>
        <v>0</v>
      </c>
      <c r="X1135" s="54">
        <f t="shared" si="207"/>
        <v>0</v>
      </c>
      <c r="Y1135" s="55">
        <f t="shared" si="208"/>
        <v>0</v>
      </c>
      <c r="Z1135" s="56"/>
    </row>
    <row r="1136" spans="1:38" s="2" customFormat="1" ht="171.75" customHeight="1" x14ac:dyDescent="0.25">
      <c r="A1136" s="57">
        <v>5</v>
      </c>
      <c r="B1136" s="58" t="s">
        <v>21</v>
      </c>
      <c r="C1136" s="110"/>
      <c r="D1136" s="112"/>
      <c r="E1136" s="59">
        <v>10</v>
      </c>
      <c r="F1136" s="60">
        <v>312796.25</v>
      </c>
      <c r="G1136" s="61">
        <v>2</v>
      </c>
      <c r="H1136" s="62">
        <v>53166.5</v>
      </c>
      <c r="I1136" s="61">
        <v>5</v>
      </c>
      <c r="J1136" s="63">
        <v>151400</v>
      </c>
      <c r="K1136" s="46">
        <f t="shared" si="204"/>
        <v>7</v>
      </c>
      <c r="L1136" s="47">
        <f t="shared" si="204"/>
        <v>204566.5</v>
      </c>
      <c r="M1136" s="64">
        <v>1</v>
      </c>
      <c r="N1136" s="65">
        <v>32920</v>
      </c>
      <c r="O1136" s="64">
        <v>2</v>
      </c>
      <c r="P1136" s="65">
        <v>120000</v>
      </c>
      <c r="Q1136" s="66">
        <v>1</v>
      </c>
      <c r="R1136" s="67">
        <v>19900</v>
      </c>
      <c r="S1136" s="66">
        <v>3</v>
      </c>
      <c r="T1136" s="67">
        <v>29160.28</v>
      </c>
      <c r="U1136" s="46">
        <f t="shared" si="205"/>
        <v>4</v>
      </c>
      <c r="V1136" s="52">
        <f t="shared" si="205"/>
        <v>49060.28</v>
      </c>
      <c r="W1136" s="53">
        <f t="shared" si="206"/>
        <v>0.37429584418759931</v>
      </c>
      <c r="X1136" s="54">
        <f t="shared" si="207"/>
        <v>0.98520660501981505</v>
      </c>
      <c r="Y1136" s="55">
        <f t="shared" si="208"/>
        <v>0.82643189378515058</v>
      </c>
      <c r="Z1136" s="56"/>
    </row>
    <row r="1137" spans="1:26" s="2" customFormat="1" ht="116.25" customHeight="1" x14ac:dyDescent="0.25">
      <c r="A1137" s="57">
        <v>6</v>
      </c>
      <c r="B1137" s="58" t="s">
        <v>23</v>
      </c>
      <c r="C1137" s="110"/>
      <c r="D1137" s="112"/>
      <c r="E1137" s="59"/>
      <c r="F1137" s="60"/>
      <c r="G1137" s="61"/>
      <c r="H1137" s="62"/>
      <c r="I1137" s="61"/>
      <c r="J1137" s="63"/>
      <c r="K1137" s="46">
        <f t="shared" si="204"/>
        <v>0</v>
      </c>
      <c r="L1137" s="47">
        <f t="shared" si="204"/>
        <v>0</v>
      </c>
      <c r="M1137" s="64"/>
      <c r="N1137" s="65"/>
      <c r="O1137" s="64"/>
      <c r="P1137" s="65"/>
      <c r="Q1137" s="66"/>
      <c r="R1137" s="67"/>
      <c r="S1137" s="66"/>
      <c r="T1137" s="67"/>
      <c r="U1137" s="46">
        <f t="shared" si="205"/>
        <v>0</v>
      </c>
      <c r="V1137" s="52">
        <f t="shared" si="205"/>
        <v>0</v>
      </c>
      <c r="W1137" s="53">
        <f t="shared" si="206"/>
        <v>0</v>
      </c>
      <c r="X1137" s="54">
        <f t="shared" si="207"/>
        <v>0</v>
      </c>
      <c r="Y1137" s="55">
        <f t="shared" si="208"/>
        <v>0</v>
      </c>
      <c r="Z1137" s="56"/>
    </row>
    <row r="1138" spans="1:26" s="2" customFormat="1" ht="65.25" customHeight="1" x14ac:dyDescent="0.25">
      <c r="A1138" s="57">
        <v>7</v>
      </c>
      <c r="B1138" s="58" t="s">
        <v>30</v>
      </c>
      <c r="C1138" s="110"/>
      <c r="D1138" s="112"/>
      <c r="E1138" s="59"/>
      <c r="F1138" s="60"/>
      <c r="G1138" s="61"/>
      <c r="H1138" s="62"/>
      <c r="I1138" s="61"/>
      <c r="J1138" s="63"/>
      <c r="K1138" s="46">
        <f t="shared" si="204"/>
        <v>0</v>
      </c>
      <c r="L1138" s="47">
        <f t="shared" si="204"/>
        <v>0</v>
      </c>
      <c r="M1138" s="64"/>
      <c r="N1138" s="65"/>
      <c r="O1138" s="64"/>
      <c r="P1138" s="65"/>
      <c r="Q1138" s="66"/>
      <c r="R1138" s="67"/>
      <c r="S1138" s="66"/>
      <c r="T1138" s="67"/>
      <c r="U1138" s="46">
        <f t="shared" si="205"/>
        <v>0</v>
      </c>
      <c r="V1138" s="52">
        <f t="shared" si="205"/>
        <v>0</v>
      </c>
      <c r="W1138" s="53">
        <f t="shared" si="206"/>
        <v>0</v>
      </c>
      <c r="X1138" s="54">
        <f t="shared" si="207"/>
        <v>0</v>
      </c>
      <c r="Y1138" s="55">
        <f t="shared" si="208"/>
        <v>0</v>
      </c>
      <c r="Z1138" s="56"/>
    </row>
    <row r="1139" spans="1:26" s="2" customFormat="1" ht="59.25" customHeight="1" x14ac:dyDescent="0.25">
      <c r="A1139" s="57">
        <v>8</v>
      </c>
      <c r="B1139" s="58" t="s">
        <v>46</v>
      </c>
      <c r="C1139" s="110"/>
      <c r="D1139" s="112"/>
      <c r="E1139" s="59"/>
      <c r="F1139" s="60"/>
      <c r="G1139" s="61"/>
      <c r="H1139" s="62"/>
      <c r="I1139" s="61"/>
      <c r="J1139" s="63"/>
      <c r="K1139" s="46">
        <f t="shared" si="204"/>
        <v>0</v>
      </c>
      <c r="L1139" s="47">
        <f t="shared" si="204"/>
        <v>0</v>
      </c>
      <c r="M1139" s="64"/>
      <c r="N1139" s="65"/>
      <c r="O1139" s="64"/>
      <c r="P1139" s="65"/>
      <c r="Q1139" s="66"/>
      <c r="R1139" s="67"/>
      <c r="S1139" s="66"/>
      <c r="T1139" s="67"/>
      <c r="U1139" s="46">
        <f t="shared" si="205"/>
        <v>0</v>
      </c>
      <c r="V1139" s="52">
        <f t="shared" si="205"/>
        <v>0</v>
      </c>
      <c r="W1139" s="53">
        <f t="shared" si="206"/>
        <v>0</v>
      </c>
      <c r="X1139" s="54">
        <f t="shared" si="207"/>
        <v>0</v>
      </c>
      <c r="Y1139" s="55">
        <f t="shared" si="208"/>
        <v>0</v>
      </c>
      <c r="Z1139" s="56"/>
    </row>
    <row r="1140" spans="1:26" s="2" customFormat="1" ht="71.25" customHeight="1" x14ac:dyDescent="0.25">
      <c r="A1140" s="57">
        <v>9</v>
      </c>
      <c r="B1140" s="58" t="s">
        <v>24</v>
      </c>
      <c r="C1140" s="110"/>
      <c r="D1140" s="112"/>
      <c r="E1140" s="59"/>
      <c r="F1140" s="60"/>
      <c r="G1140" s="61"/>
      <c r="H1140" s="62"/>
      <c r="I1140" s="61"/>
      <c r="J1140" s="63"/>
      <c r="K1140" s="46">
        <f t="shared" si="204"/>
        <v>0</v>
      </c>
      <c r="L1140" s="47">
        <f t="shared" si="204"/>
        <v>0</v>
      </c>
      <c r="M1140" s="64"/>
      <c r="N1140" s="65"/>
      <c r="O1140" s="64"/>
      <c r="P1140" s="65"/>
      <c r="Q1140" s="66"/>
      <c r="R1140" s="67"/>
      <c r="S1140" s="66"/>
      <c r="T1140" s="67"/>
      <c r="U1140" s="46">
        <f t="shared" si="205"/>
        <v>0</v>
      </c>
      <c r="V1140" s="52">
        <f t="shared" si="205"/>
        <v>0</v>
      </c>
      <c r="W1140" s="53">
        <f t="shared" si="206"/>
        <v>0</v>
      </c>
      <c r="X1140" s="54">
        <f t="shared" si="207"/>
        <v>0</v>
      </c>
      <c r="Y1140" s="55">
        <f t="shared" si="208"/>
        <v>0</v>
      </c>
      <c r="Z1140" s="56"/>
    </row>
    <row r="1141" spans="1:26" s="2" customFormat="1" ht="92.25" customHeight="1" x14ac:dyDescent="0.25">
      <c r="A1141" s="57">
        <v>10</v>
      </c>
      <c r="B1141" s="58" t="s">
        <v>25</v>
      </c>
      <c r="C1141" s="110"/>
      <c r="D1141" s="112"/>
      <c r="E1141" s="59"/>
      <c r="F1141" s="60"/>
      <c r="G1141" s="61"/>
      <c r="H1141" s="62"/>
      <c r="I1141" s="61"/>
      <c r="J1141" s="63"/>
      <c r="K1141" s="46">
        <f t="shared" si="204"/>
        <v>0</v>
      </c>
      <c r="L1141" s="47">
        <f t="shared" si="204"/>
        <v>0</v>
      </c>
      <c r="M1141" s="64"/>
      <c r="N1141" s="65"/>
      <c r="O1141" s="64"/>
      <c r="P1141" s="65"/>
      <c r="Q1141" s="66"/>
      <c r="R1141" s="67"/>
      <c r="S1141" s="66"/>
      <c r="T1141" s="67"/>
      <c r="U1141" s="46">
        <f t="shared" si="205"/>
        <v>0</v>
      </c>
      <c r="V1141" s="52">
        <f t="shared" si="205"/>
        <v>0</v>
      </c>
      <c r="W1141" s="53">
        <f t="shared" si="206"/>
        <v>0</v>
      </c>
      <c r="X1141" s="54">
        <f t="shared" si="207"/>
        <v>0</v>
      </c>
      <c r="Y1141" s="55">
        <f t="shared" si="208"/>
        <v>0</v>
      </c>
      <c r="Z1141" s="56"/>
    </row>
    <row r="1142" spans="1:26" s="2" customFormat="1" ht="153.75" customHeight="1" x14ac:dyDescent="0.25">
      <c r="A1142" s="57">
        <v>11</v>
      </c>
      <c r="B1142" s="58" t="s">
        <v>26</v>
      </c>
      <c r="C1142" s="110"/>
      <c r="D1142" s="112"/>
      <c r="E1142" s="59"/>
      <c r="F1142" s="60"/>
      <c r="G1142" s="61"/>
      <c r="H1142" s="62"/>
      <c r="I1142" s="61"/>
      <c r="J1142" s="63"/>
      <c r="K1142" s="46">
        <f t="shared" si="204"/>
        <v>0</v>
      </c>
      <c r="L1142" s="47">
        <f t="shared" si="204"/>
        <v>0</v>
      </c>
      <c r="M1142" s="64"/>
      <c r="N1142" s="65"/>
      <c r="O1142" s="64"/>
      <c r="P1142" s="65"/>
      <c r="Q1142" s="66"/>
      <c r="R1142" s="67"/>
      <c r="S1142" s="66"/>
      <c r="T1142" s="67"/>
      <c r="U1142" s="46">
        <f t="shared" si="205"/>
        <v>0</v>
      </c>
      <c r="V1142" s="52">
        <f t="shared" si="205"/>
        <v>0</v>
      </c>
      <c r="W1142" s="53">
        <f t="shared" si="206"/>
        <v>0</v>
      </c>
      <c r="X1142" s="54">
        <f t="shared" si="207"/>
        <v>0</v>
      </c>
      <c r="Y1142" s="55">
        <f t="shared" si="208"/>
        <v>0</v>
      </c>
      <c r="Z1142" s="56"/>
    </row>
    <row r="1143" spans="1:26" s="2" customFormat="1" ht="87" customHeight="1" x14ac:dyDescent="0.25">
      <c r="A1143" s="57">
        <v>12</v>
      </c>
      <c r="B1143" s="58" t="s">
        <v>29</v>
      </c>
      <c r="C1143" s="110"/>
      <c r="D1143" s="112"/>
      <c r="E1143" s="59"/>
      <c r="F1143" s="60"/>
      <c r="G1143" s="61"/>
      <c r="H1143" s="62"/>
      <c r="I1143" s="61"/>
      <c r="J1143" s="63"/>
      <c r="K1143" s="46">
        <f t="shared" si="204"/>
        <v>0</v>
      </c>
      <c r="L1143" s="47">
        <f t="shared" si="204"/>
        <v>0</v>
      </c>
      <c r="M1143" s="64"/>
      <c r="N1143" s="65"/>
      <c r="O1143" s="64"/>
      <c r="P1143" s="65"/>
      <c r="Q1143" s="66"/>
      <c r="R1143" s="67"/>
      <c r="S1143" s="66"/>
      <c r="T1143" s="67"/>
      <c r="U1143" s="46">
        <f t="shared" si="205"/>
        <v>0</v>
      </c>
      <c r="V1143" s="52">
        <f t="shared" si="205"/>
        <v>0</v>
      </c>
      <c r="W1143" s="53">
        <f t="shared" si="206"/>
        <v>0</v>
      </c>
      <c r="X1143" s="54">
        <f t="shared" si="207"/>
        <v>0</v>
      </c>
      <c r="Y1143" s="55">
        <f t="shared" si="208"/>
        <v>0</v>
      </c>
      <c r="Z1143" s="56"/>
    </row>
    <row r="1144" spans="1:26" s="2" customFormat="1" ht="62.25" customHeight="1" thickBot="1" x14ac:dyDescent="0.3">
      <c r="A1144" s="68">
        <v>13</v>
      </c>
      <c r="B1144" s="69" t="s">
        <v>27</v>
      </c>
      <c r="C1144" s="111"/>
      <c r="D1144" s="113"/>
      <c r="E1144" s="70"/>
      <c r="F1144" s="71"/>
      <c r="G1144" s="72"/>
      <c r="H1144" s="73"/>
      <c r="I1144" s="72"/>
      <c r="J1144" s="74"/>
      <c r="K1144" s="75">
        <f t="shared" si="204"/>
        <v>0</v>
      </c>
      <c r="L1144" s="76">
        <f t="shared" si="204"/>
        <v>0</v>
      </c>
      <c r="M1144" s="77"/>
      <c r="N1144" s="78"/>
      <c r="O1144" s="77"/>
      <c r="P1144" s="78"/>
      <c r="Q1144" s="79"/>
      <c r="R1144" s="80"/>
      <c r="S1144" s="79"/>
      <c r="T1144" s="80"/>
      <c r="U1144" s="46">
        <f t="shared" si="205"/>
        <v>0</v>
      </c>
      <c r="V1144" s="52">
        <f t="shared" si="205"/>
        <v>0</v>
      </c>
      <c r="W1144" s="53">
        <f t="shared" si="206"/>
        <v>0</v>
      </c>
      <c r="X1144" s="54">
        <f t="shared" si="207"/>
        <v>0</v>
      </c>
      <c r="Y1144" s="55">
        <f t="shared" si="208"/>
        <v>0</v>
      </c>
      <c r="Z1144" s="56"/>
    </row>
    <row r="1145" spans="1:26" s="2" customFormat="1" ht="29.25" customHeight="1" thickBot="1" x14ac:dyDescent="0.3">
      <c r="A1145" s="114" t="s">
        <v>47</v>
      </c>
      <c r="B1145" s="115"/>
      <c r="C1145" s="81">
        <f>C1132</f>
        <v>321546.19</v>
      </c>
      <c r="D1145" s="81">
        <f>D1132</f>
        <v>174187.75</v>
      </c>
      <c r="E1145" s="82">
        <f>SUM(E1132:E1144)</f>
        <v>14</v>
      </c>
      <c r="F1145" s="83">
        <f>SUM(F1132:F1144)</f>
        <v>429775.94</v>
      </c>
      <c r="G1145" s="82">
        <f>SUM(G1132:G1144)</f>
        <v>2</v>
      </c>
      <c r="H1145" s="83">
        <f>SUM(H1132:H1144)</f>
        <v>53166.5</v>
      </c>
      <c r="I1145" s="82">
        <f t="shared" ref="I1145:V1145" si="209">SUM(I1132:I1144)</f>
        <v>9</v>
      </c>
      <c r="J1145" s="83">
        <f t="shared" si="209"/>
        <v>268379.69</v>
      </c>
      <c r="K1145" s="82">
        <f t="shared" si="209"/>
        <v>11</v>
      </c>
      <c r="L1145" s="83">
        <f t="shared" si="209"/>
        <v>321546.19</v>
      </c>
      <c r="M1145" s="82">
        <f t="shared" si="209"/>
        <v>1</v>
      </c>
      <c r="N1145" s="84">
        <f t="shared" si="209"/>
        <v>32920</v>
      </c>
      <c r="O1145" s="85">
        <f t="shared" si="209"/>
        <v>3</v>
      </c>
      <c r="P1145" s="86">
        <f t="shared" si="209"/>
        <v>135000</v>
      </c>
      <c r="Q1145" s="85">
        <f t="shared" si="209"/>
        <v>1</v>
      </c>
      <c r="R1145" s="87">
        <f t="shared" si="209"/>
        <v>19900</v>
      </c>
      <c r="S1145" s="85">
        <f t="shared" si="209"/>
        <v>6</v>
      </c>
      <c r="T1145" s="87">
        <f t="shared" si="209"/>
        <v>127458.44</v>
      </c>
      <c r="U1145" s="85">
        <f t="shared" si="209"/>
        <v>7</v>
      </c>
      <c r="V1145" s="87">
        <f t="shared" si="209"/>
        <v>147358.44</v>
      </c>
      <c r="W1145" s="88">
        <f>IFERROR(R1145/H1145,0)</f>
        <v>0.37429584418759931</v>
      </c>
      <c r="X1145" s="89">
        <f t="shared" si="207"/>
        <v>0.97793704136106574</v>
      </c>
      <c r="Y1145" s="89">
        <f t="shared" si="208"/>
        <v>0.87812715180982237</v>
      </c>
    </row>
    <row r="1146" spans="1:26" s="2" customFormat="1" ht="29.25" customHeight="1" thickBot="1" x14ac:dyDescent="0.45">
      <c r="A1146" s="90"/>
      <c r="B1146" s="90"/>
      <c r="C1146" s="91"/>
      <c r="D1146" s="91"/>
      <c r="E1146" s="92"/>
      <c r="F1146" s="91"/>
      <c r="G1146" s="92"/>
      <c r="H1146" s="93"/>
      <c r="I1146" s="94"/>
      <c r="J1146" s="93"/>
      <c r="K1146" s="95"/>
      <c r="L1146" s="93"/>
      <c r="M1146" s="94"/>
      <c r="N1146" s="93"/>
      <c r="O1146" s="94"/>
      <c r="P1146" s="93"/>
      <c r="Q1146" s="94"/>
      <c r="R1146" s="93"/>
      <c r="S1146" s="94"/>
      <c r="T1146" s="96" t="s">
        <v>48</v>
      </c>
      <c r="U1146" s="97">
        <v>4.25</v>
      </c>
      <c r="V1146" s="98">
        <f>V1145/U1146</f>
        <v>34672.574117647062</v>
      </c>
      <c r="W1146" s="99"/>
      <c r="X1146" s="99"/>
      <c r="Y1146" s="100"/>
    </row>
    <row r="1147" spans="1:26" s="2" customFormat="1" ht="15.75" thickTop="1" x14ac:dyDescent="0.25">
      <c r="A1147" s="116" t="s">
        <v>49</v>
      </c>
      <c r="B1147" s="117"/>
      <c r="C1147" s="117"/>
      <c r="D1147" s="117"/>
      <c r="E1147" s="117"/>
      <c r="F1147" s="117"/>
      <c r="G1147" s="117"/>
      <c r="H1147" s="117"/>
      <c r="I1147" s="117"/>
      <c r="J1147" s="117"/>
      <c r="K1147" s="117"/>
      <c r="L1147" s="117"/>
      <c r="M1147" s="117"/>
      <c r="N1147" s="117"/>
      <c r="O1147" s="118"/>
      <c r="P1147" s="106"/>
      <c r="U1147" s="7"/>
    </row>
    <row r="1148" spans="1:26" s="2" customFormat="1" ht="18.75" x14ac:dyDescent="0.3">
      <c r="A1148" s="119"/>
      <c r="B1148" s="120"/>
      <c r="C1148" s="120"/>
      <c r="D1148" s="120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1"/>
      <c r="P1148" s="106"/>
      <c r="T1148" s="101"/>
      <c r="U1148" s="7"/>
    </row>
    <row r="1149" spans="1:26" s="2" customFormat="1" ht="15.75" x14ac:dyDescent="0.25">
      <c r="A1149" s="119"/>
      <c r="B1149" s="120"/>
      <c r="C1149" s="120"/>
      <c r="D1149" s="120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1"/>
      <c r="P1149" s="106"/>
      <c r="S1149" s="102"/>
      <c r="T1149" s="103"/>
      <c r="U1149" s="7"/>
    </row>
    <row r="1150" spans="1:26" s="2" customFormat="1" ht="15.75" x14ac:dyDescent="0.25">
      <c r="A1150" s="119"/>
      <c r="B1150" s="120"/>
      <c r="C1150" s="120"/>
      <c r="D1150" s="120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1"/>
      <c r="P1150" s="106"/>
      <c r="S1150" s="102"/>
      <c r="T1150" s="104"/>
      <c r="U1150" s="7"/>
    </row>
    <row r="1151" spans="1:26" s="2" customFormat="1" ht="15.75" x14ac:dyDescent="0.25">
      <c r="A1151" s="119"/>
      <c r="B1151" s="120"/>
      <c r="C1151" s="120"/>
      <c r="D1151" s="120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1"/>
      <c r="P1151" s="106"/>
      <c r="S1151" s="102"/>
      <c r="T1151" s="104"/>
      <c r="U1151" s="7"/>
    </row>
    <row r="1152" spans="1:26" s="2" customFormat="1" ht="15.75" x14ac:dyDescent="0.25">
      <c r="A1152" s="119"/>
      <c r="B1152" s="120"/>
      <c r="C1152" s="120"/>
      <c r="D1152" s="120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1"/>
      <c r="P1152" s="106"/>
      <c r="S1152" s="102"/>
      <c r="T1152" s="104"/>
      <c r="U1152" s="7"/>
    </row>
    <row r="1153" spans="1:38" s="2" customFormat="1" ht="15.75" x14ac:dyDescent="0.25">
      <c r="A1153" s="119"/>
      <c r="B1153" s="120"/>
      <c r="C1153" s="120"/>
      <c r="D1153" s="120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1"/>
      <c r="P1153" s="106"/>
      <c r="S1153" s="102"/>
      <c r="T1153" s="105"/>
      <c r="U1153" s="7"/>
    </row>
    <row r="1154" spans="1:38" s="2" customFormat="1" x14ac:dyDescent="0.25">
      <c r="A1154" s="119"/>
      <c r="B1154" s="120"/>
      <c r="C1154" s="120"/>
      <c r="D1154" s="120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1"/>
      <c r="P1154" s="106"/>
      <c r="U1154" s="7"/>
    </row>
    <row r="1155" spans="1:38" s="2" customFormat="1" ht="15.75" thickBot="1" x14ac:dyDescent="0.3">
      <c r="A1155" s="122"/>
      <c r="B1155" s="123"/>
      <c r="C1155" s="123"/>
      <c r="D1155" s="123"/>
      <c r="E1155" s="123"/>
      <c r="F1155" s="123"/>
      <c r="G1155" s="123"/>
      <c r="H1155" s="123"/>
      <c r="I1155" s="123"/>
      <c r="J1155" s="123"/>
      <c r="K1155" s="123"/>
      <c r="L1155" s="123"/>
      <c r="M1155" s="123"/>
      <c r="N1155" s="123"/>
      <c r="O1155" s="124"/>
      <c r="P1155" s="106"/>
      <c r="U1155" s="7"/>
    </row>
    <row r="1156" spans="1:38" s="2" customFormat="1" ht="15.75" thickTop="1" x14ac:dyDescent="0.25">
      <c r="E1156" s="1"/>
      <c r="F1156" s="1"/>
      <c r="K1156" s="7"/>
      <c r="U1156" s="7"/>
    </row>
    <row r="1159" spans="1:38" s="2" customFormat="1" ht="26.25" x14ac:dyDescent="0.4">
      <c r="A1159" s="12"/>
      <c r="B1159" s="13" t="s">
        <v>84</v>
      </c>
      <c r="C1159" s="14"/>
      <c r="D1159" s="14"/>
      <c r="E1159" s="15"/>
      <c r="F1159" s="16"/>
      <c r="G1159" s="14"/>
      <c r="H1159" s="17"/>
      <c r="I1159" s="18"/>
      <c r="J1159" s="17"/>
      <c r="K1159" s="18"/>
      <c r="L1159" s="17"/>
      <c r="M1159" s="18"/>
      <c r="N1159" s="17"/>
      <c r="O1159" s="14"/>
      <c r="P1159" s="17"/>
      <c r="Q1159" s="14"/>
      <c r="R1159" s="17"/>
      <c r="S1159" s="18"/>
      <c r="T1159" s="17"/>
      <c r="U1159" s="14"/>
      <c r="V1159" s="17"/>
      <c r="W1159" s="17"/>
      <c r="X1159" s="18"/>
      <c r="Y1159" s="17"/>
      <c r="Z1159" s="17"/>
      <c r="AA1159" s="18"/>
      <c r="AB1159" s="14"/>
      <c r="AC1159" s="14"/>
      <c r="AD1159" s="14"/>
      <c r="AE1159" s="14"/>
      <c r="AF1159" s="14"/>
      <c r="AG1159" s="18"/>
      <c r="AH1159" s="14"/>
      <c r="AI1159" s="14"/>
      <c r="AJ1159" s="14"/>
      <c r="AK1159" s="14"/>
      <c r="AL1159" s="14"/>
    </row>
    <row r="1160" spans="1:38" ht="15.75" thickBot="1" x14ac:dyDescent="0.3"/>
    <row r="1161" spans="1:38" s="2" customFormat="1" ht="52.5" customHeight="1" thickBot="1" x14ac:dyDescent="0.3">
      <c r="A1161" s="125" t="s">
        <v>3</v>
      </c>
      <c r="B1161" s="126"/>
      <c r="C1161" s="129" t="s">
        <v>32</v>
      </c>
      <c r="D1161" s="130"/>
      <c r="E1161" s="131" t="s">
        <v>0</v>
      </c>
      <c r="F1161" s="132"/>
      <c r="G1161" s="133" t="s">
        <v>1</v>
      </c>
      <c r="H1161" s="133"/>
      <c r="I1161" s="133"/>
      <c r="J1161" s="133"/>
      <c r="K1161" s="133"/>
      <c r="L1161" s="134"/>
      <c r="M1161" s="135" t="s">
        <v>33</v>
      </c>
      <c r="N1161" s="136"/>
      <c r="O1161" s="136"/>
      <c r="P1161" s="137"/>
      <c r="Q1161" s="138" t="s">
        <v>34</v>
      </c>
      <c r="R1161" s="139"/>
      <c r="S1161" s="139"/>
      <c r="T1161" s="139"/>
      <c r="U1161" s="139"/>
      <c r="V1161" s="140"/>
      <c r="W1161" s="141" t="s">
        <v>35</v>
      </c>
      <c r="X1161" s="142"/>
      <c r="Y1161" s="143"/>
    </row>
    <row r="1162" spans="1:38" s="2" customFormat="1" ht="52.5" customHeight="1" thickBot="1" x14ac:dyDescent="0.3">
      <c r="A1162" s="127"/>
      <c r="B1162" s="128"/>
      <c r="C1162" s="144" t="s">
        <v>36</v>
      </c>
      <c r="D1162" s="146" t="s">
        <v>37</v>
      </c>
      <c r="E1162" s="148" t="s">
        <v>4</v>
      </c>
      <c r="F1162" s="148" t="s">
        <v>5</v>
      </c>
      <c r="G1162" s="150" t="s">
        <v>6</v>
      </c>
      <c r="H1162" s="152" t="s">
        <v>7</v>
      </c>
      <c r="I1162" s="152" t="s">
        <v>8</v>
      </c>
      <c r="J1162" s="159" t="s">
        <v>9</v>
      </c>
      <c r="K1162" s="161" t="s">
        <v>2</v>
      </c>
      <c r="L1162" s="162"/>
      <c r="M1162" s="163" t="s">
        <v>38</v>
      </c>
      <c r="N1162" s="164"/>
      <c r="O1162" s="163" t="s">
        <v>39</v>
      </c>
      <c r="P1162" s="164"/>
      <c r="Q1162" s="165" t="s">
        <v>40</v>
      </c>
      <c r="R1162" s="166"/>
      <c r="S1162" s="139" t="s">
        <v>41</v>
      </c>
      <c r="T1162" s="140"/>
      <c r="U1162" s="138" t="s">
        <v>2</v>
      </c>
      <c r="V1162" s="140"/>
      <c r="W1162" s="154" t="s">
        <v>42</v>
      </c>
      <c r="X1162" s="156" t="s">
        <v>43</v>
      </c>
      <c r="Y1162" s="143" t="s">
        <v>44</v>
      </c>
    </row>
    <row r="1163" spans="1:38" s="2" customFormat="1" ht="139.5" customHeight="1" thickBot="1" x14ac:dyDescent="0.3">
      <c r="A1163" s="127"/>
      <c r="B1163" s="128"/>
      <c r="C1163" s="145"/>
      <c r="D1163" s="147"/>
      <c r="E1163" s="149"/>
      <c r="F1163" s="149"/>
      <c r="G1163" s="151"/>
      <c r="H1163" s="153"/>
      <c r="I1163" s="153"/>
      <c r="J1163" s="160"/>
      <c r="K1163" s="19" t="s">
        <v>10</v>
      </c>
      <c r="L1163" s="20" t="s">
        <v>11</v>
      </c>
      <c r="M1163" s="21" t="s">
        <v>12</v>
      </c>
      <c r="N1163" s="22" t="s">
        <v>13</v>
      </c>
      <c r="O1163" s="21" t="s">
        <v>14</v>
      </c>
      <c r="P1163" s="22" t="s">
        <v>15</v>
      </c>
      <c r="Q1163" s="23" t="s">
        <v>6</v>
      </c>
      <c r="R1163" s="24" t="s">
        <v>7</v>
      </c>
      <c r="S1163" s="25" t="s">
        <v>16</v>
      </c>
      <c r="T1163" s="26" t="s">
        <v>17</v>
      </c>
      <c r="U1163" s="27" t="s">
        <v>18</v>
      </c>
      <c r="V1163" s="28" t="s">
        <v>19</v>
      </c>
      <c r="W1163" s="155"/>
      <c r="X1163" s="157"/>
      <c r="Y1163" s="158"/>
    </row>
    <row r="1164" spans="1:38" s="2" customFormat="1" ht="38.25" customHeight="1" thickBot="1" x14ac:dyDescent="0.3">
      <c r="A1164" s="108">
        <v>1</v>
      </c>
      <c r="B1164" s="109"/>
      <c r="C1164" s="29">
        <v>2</v>
      </c>
      <c r="D1164" s="30">
        <v>3</v>
      </c>
      <c r="E1164" s="31">
        <v>4</v>
      </c>
      <c r="F1164" s="32">
        <v>5</v>
      </c>
      <c r="G1164" s="33">
        <v>6</v>
      </c>
      <c r="H1164" s="34">
        <v>7</v>
      </c>
      <c r="I1164" s="34">
        <v>8</v>
      </c>
      <c r="J1164" s="34">
        <v>9</v>
      </c>
      <c r="K1164" s="34">
        <v>10</v>
      </c>
      <c r="L1164" s="34">
        <v>11</v>
      </c>
      <c r="M1164" s="35">
        <v>12</v>
      </c>
      <c r="N1164" s="35">
        <v>13</v>
      </c>
      <c r="O1164" s="35">
        <v>14</v>
      </c>
      <c r="P1164" s="35">
        <v>15</v>
      </c>
      <c r="Q1164" s="36">
        <v>16</v>
      </c>
      <c r="R1164" s="36">
        <v>17</v>
      </c>
      <c r="S1164" s="36">
        <v>18</v>
      </c>
      <c r="T1164" s="36">
        <v>19</v>
      </c>
      <c r="U1164" s="36">
        <v>20</v>
      </c>
      <c r="V1164" s="36">
        <v>21</v>
      </c>
      <c r="W1164" s="37">
        <v>22</v>
      </c>
      <c r="X1164" s="37">
        <v>23</v>
      </c>
      <c r="Y1164" s="38">
        <v>24</v>
      </c>
    </row>
    <row r="1165" spans="1:38" s="2" customFormat="1" ht="108.75" customHeight="1" x14ac:dyDescent="0.25">
      <c r="A1165" s="39">
        <v>1</v>
      </c>
      <c r="B1165" s="40" t="s">
        <v>45</v>
      </c>
      <c r="C1165" s="110">
        <f>L1178</f>
        <v>760324.73</v>
      </c>
      <c r="D1165" s="112">
        <f>C1165-V1178</f>
        <v>364910.35</v>
      </c>
      <c r="E1165" s="41"/>
      <c r="F1165" s="42"/>
      <c r="G1165" s="43"/>
      <c r="H1165" s="44"/>
      <c r="I1165" s="43"/>
      <c r="J1165" s="45"/>
      <c r="K1165" s="46">
        <f>G1165+I1165</f>
        <v>0</v>
      </c>
      <c r="L1165" s="47">
        <f>H1165+J1165</f>
        <v>0</v>
      </c>
      <c r="M1165" s="48"/>
      <c r="N1165" s="49"/>
      <c r="O1165" s="48"/>
      <c r="P1165" s="49"/>
      <c r="Q1165" s="50"/>
      <c r="R1165" s="51"/>
      <c r="S1165" s="50"/>
      <c r="T1165" s="51"/>
      <c r="U1165" s="46">
        <f>Q1165+S1165</f>
        <v>0</v>
      </c>
      <c r="V1165" s="52">
        <f>R1165+T1165</f>
        <v>0</v>
      </c>
      <c r="W1165" s="53">
        <f>IFERROR(R1165/H1165,0)</f>
        <v>0</v>
      </c>
      <c r="X1165" s="54">
        <f>IFERROR((T1165+P1165)/J1165,0)</f>
        <v>0</v>
      </c>
      <c r="Y1165" s="55">
        <f>IFERROR((V1165+P1165)/L1165,0)</f>
        <v>0</v>
      </c>
      <c r="Z1165" s="56"/>
    </row>
    <row r="1166" spans="1:38" s="2" customFormat="1" ht="87" customHeight="1" x14ac:dyDescent="0.25">
      <c r="A1166" s="57">
        <v>2</v>
      </c>
      <c r="B1166" s="58" t="s">
        <v>20</v>
      </c>
      <c r="C1166" s="110"/>
      <c r="D1166" s="112"/>
      <c r="E1166" s="59">
        <v>0</v>
      </c>
      <c r="F1166" s="60">
        <v>0</v>
      </c>
      <c r="G1166" s="61">
        <v>0</v>
      </c>
      <c r="H1166" s="62">
        <v>0</v>
      </c>
      <c r="I1166" s="61">
        <v>10</v>
      </c>
      <c r="J1166" s="63">
        <v>254692.36000000002</v>
      </c>
      <c r="K1166" s="46">
        <f t="shared" ref="K1166:L1177" si="210">G1166+I1166</f>
        <v>10</v>
      </c>
      <c r="L1166" s="47">
        <f t="shared" si="210"/>
        <v>254692.36000000002</v>
      </c>
      <c r="M1166" s="64">
        <v>0</v>
      </c>
      <c r="N1166" s="65">
        <v>0</v>
      </c>
      <c r="O1166" s="64">
        <v>2</v>
      </c>
      <c r="P1166" s="65">
        <v>8692.68</v>
      </c>
      <c r="Q1166" s="66">
        <v>0</v>
      </c>
      <c r="R1166" s="67">
        <v>0</v>
      </c>
      <c r="S1166" s="66">
        <v>8</v>
      </c>
      <c r="T1166" s="67">
        <v>180017.41</v>
      </c>
      <c r="U1166" s="46">
        <f t="shared" ref="U1166:V1177" si="211">Q1166+S1166</f>
        <v>8</v>
      </c>
      <c r="V1166" s="52">
        <f>R1166+T1166</f>
        <v>180017.41</v>
      </c>
      <c r="W1166" s="53">
        <f t="shared" ref="W1166:W1177" si="212">IFERROR(R1166/H1166,0)</f>
        <v>0</v>
      </c>
      <c r="X1166" s="54">
        <f t="shared" ref="X1166:X1178" si="213">IFERROR((T1166+P1166)/J1166,0)</f>
        <v>0.74093345399131716</v>
      </c>
      <c r="Y1166" s="55">
        <f t="shared" ref="Y1166:Y1178" si="214">IFERROR((V1166+P1166)/L1166,0)</f>
        <v>0.74093345399131716</v>
      </c>
      <c r="Z1166" s="56"/>
    </row>
    <row r="1167" spans="1:38" s="2" customFormat="1" ht="85.5" customHeight="1" x14ac:dyDescent="0.25">
      <c r="A1167" s="57">
        <v>3</v>
      </c>
      <c r="B1167" s="58" t="s">
        <v>28</v>
      </c>
      <c r="C1167" s="110"/>
      <c r="D1167" s="112"/>
      <c r="E1167" s="59"/>
      <c r="F1167" s="60"/>
      <c r="G1167" s="61"/>
      <c r="H1167" s="62"/>
      <c r="I1167" s="61"/>
      <c r="J1167" s="63"/>
      <c r="K1167" s="46">
        <f t="shared" si="210"/>
        <v>0</v>
      </c>
      <c r="L1167" s="47">
        <f t="shared" si="210"/>
        <v>0</v>
      </c>
      <c r="M1167" s="64"/>
      <c r="N1167" s="65"/>
      <c r="O1167" s="64"/>
      <c r="P1167" s="65"/>
      <c r="Q1167" s="66"/>
      <c r="R1167" s="67"/>
      <c r="S1167" s="66"/>
      <c r="T1167" s="67"/>
      <c r="U1167" s="46">
        <f t="shared" si="211"/>
        <v>0</v>
      </c>
      <c r="V1167" s="52">
        <f t="shared" si="211"/>
        <v>0</v>
      </c>
      <c r="W1167" s="53">
        <f t="shared" si="212"/>
        <v>0</v>
      </c>
      <c r="X1167" s="54">
        <f t="shared" si="213"/>
        <v>0</v>
      </c>
      <c r="Y1167" s="55">
        <f t="shared" si="214"/>
        <v>0</v>
      </c>
      <c r="Z1167" s="56"/>
    </row>
    <row r="1168" spans="1:38" s="2" customFormat="1" ht="137.25" customHeight="1" x14ac:dyDescent="0.25">
      <c r="A1168" s="57">
        <v>4</v>
      </c>
      <c r="B1168" s="58" t="s">
        <v>22</v>
      </c>
      <c r="C1168" s="110"/>
      <c r="D1168" s="112"/>
      <c r="E1168" s="59"/>
      <c r="F1168" s="60"/>
      <c r="G1168" s="61"/>
      <c r="H1168" s="62"/>
      <c r="I1168" s="61"/>
      <c r="J1168" s="63"/>
      <c r="K1168" s="46">
        <f t="shared" si="210"/>
        <v>0</v>
      </c>
      <c r="L1168" s="47">
        <f t="shared" si="210"/>
        <v>0</v>
      </c>
      <c r="M1168" s="64"/>
      <c r="N1168" s="65"/>
      <c r="O1168" s="64"/>
      <c r="P1168" s="65"/>
      <c r="Q1168" s="66"/>
      <c r="R1168" s="67"/>
      <c r="S1168" s="66"/>
      <c r="T1168" s="67"/>
      <c r="U1168" s="46">
        <f t="shared" si="211"/>
        <v>0</v>
      </c>
      <c r="V1168" s="52">
        <f t="shared" si="211"/>
        <v>0</v>
      </c>
      <c r="W1168" s="53">
        <f t="shared" si="212"/>
        <v>0</v>
      </c>
      <c r="X1168" s="54">
        <f t="shared" si="213"/>
        <v>0</v>
      </c>
      <c r="Y1168" s="55">
        <f t="shared" si="214"/>
        <v>0</v>
      </c>
      <c r="Z1168" s="56"/>
    </row>
    <row r="1169" spans="1:26" s="2" customFormat="1" ht="171.75" customHeight="1" x14ac:dyDescent="0.25">
      <c r="A1169" s="57">
        <v>5</v>
      </c>
      <c r="B1169" s="58" t="s">
        <v>21</v>
      </c>
      <c r="C1169" s="110"/>
      <c r="D1169" s="112"/>
      <c r="E1169" s="59">
        <v>10</v>
      </c>
      <c r="F1169" s="60">
        <v>426342.77</v>
      </c>
      <c r="G1169" s="61">
        <v>5</v>
      </c>
      <c r="H1169" s="62">
        <v>199900.37</v>
      </c>
      <c r="I1169" s="61">
        <v>5</v>
      </c>
      <c r="J1169" s="63">
        <v>305732</v>
      </c>
      <c r="K1169" s="46">
        <f t="shared" si="210"/>
        <v>10</v>
      </c>
      <c r="L1169" s="47">
        <f t="shared" si="210"/>
        <v>505632.37</v>
      </c>
      <c r="M1169" s="64">
        <v>1</v>
      </c>
      <c r="N1169" s="65">
        <v>20963.5</v>
      </c>
      <c r="O1169" s="64">
        <v>1</v>
      </c>
      <c r="P1169" s="65">
        <v>763.09</v>
      </c>
      <c r="Q1169" s="66">
        <v>1</v>
      </c>
      <c r="R1169" s="67">
        <v>20600</v>
      </c>
      <c r="S1169" s="66">
        <v>4</v>
      </c>
      <c r="T1169" s="67">
        <v>194796.97</v>
      </c>
      <c r="U1169" s="46">
        <f t="shared" si="211"/>
        <v>5</v>
      </c>
      <c r="V1169" s="52">
        <f t="shared" si="211"/>
        <v>215396.97</v>
      </c>
      <c r="W1169" s="53">
        <f t="shared" si="212"/>
        <v>0.10305133502254148</v>
      </c>
      <c r="X1169" s="54">
        <f t="shared" si="213"/>
        <v>0.63964537568851154</v>
      </c>
      <c r="Y1169" s="55">
        <f t="shared" si="214"/>
        <v>0.42750439415103109</v>
      </c>
      <c r="Z1169" s="56"/>
    </row>
    <row r="1170" spans="1:26" s="2" customFormat="1" ht="116.25" customHeight="1" x14ac:dyDescent="0.25">
      <c r="A1170" s="57">
        <v>6</v>
      </c>
      <c r="B1170" s="58" t="s">
        <v>23</v>
      </c>
      <c r="C1170" s="110"/>
      <c r="D1170" s="112"/>
      <c r="E1170" s="59"/>
      <c r="F1170" s="60"/>
      <c r="G1170" s="61"/>
      <c r="H1170" s="62"/>
      <c r="I1170" s="61"/>
      <c r="J1170" s="63"/>
      <c r="K1170" s="46">
        <f t="shared" si="210"/>
        <v>0</v>
      </c>
      <c r="L1170" s="47">
        <f t="shared" si="210"/>
        <v>0</v>
      </c>
      <c r="M1170" s="64"/>
      <c r="N1170" s="65"/>
      <c r="O1170" s="64"/>
      <c r="P1170" s="65"/>
      <c r="Q1170" s="66"/>
      <c r="R1170" s="67"/>
      <c r="S1170" s="66"/>
      <c r="T1170" s="67"/>
      <c r="U1170" s="46">
        <f t="shared" si="211"/>
        <v>0</v>
      </c>
      <c r="V1170" s="52">
        <f t="shared" si="211"/>
        <v>0</v>
      </c>
      <c r="W1170" s="53">
        <f t="shared" si="212"/>
        <v>0</v>
      </c>
      <c r="X1170" s="54">
        <f t="shared" si="213"/>
        <v>0</v>
      </c>
      <c r="Y1170" s="55">
        <f t="shared" si="214"/>
        <v>0</v>
      </c>
      <c r="Z1170" s="56"/>
    </row>
    <row r="1171" spans="1:26" s="2" customFormat="1" ht="65.25" customHeight="1" x14ac:dyDescent="0.25">
      <c r="A1171" s="57">
        <v>7</v>
      </c>
      <c r="B1171" s="58" t="s">
        <v>30</v>
      </c>
      <c r="C1171" s="110"/>
      <c r="D1171" s="112"/>
      <c r="E1171" s="59"/>
      <c r="F1171" s="60"/>
      <c r="G1171" s="61"/>
      <c r="H1171" s="62"/>
      <c r="I1171" s="61"/>
      <c r="J1171" s="63"/>
      <c r="K1171" s="46">
        <f t="shared" si="210"/>
        <v>0</v>
      </c>
      <c r="L1171" s="47">
        <f t="shared" si="210"/>
        <v>0</v>
      </c>
      <c r="M1171" s="64"/>
      <c r="N1171" s="65"/>
      <c r="O1171" s="64"/>
      <c r="P1171" s="65"/>
      <c r="Q1171" s="66"/>
      <c r="R1171" s="67"/>
      <c r="S1171" s="66"/>
      <c r="T1171" s="67"/>
      <c r="U1171" s="46">
        <f t="shared" si="211"/>
        <v>0</v>
      </c>
      <c r="V1171" s="52">
        <f t="shared" si="211"/>
        <v>0</v>
      </c>
      <c r="W1171" s="53">
        <f t="shared" si="212"/>
        <v>0</v>
      </c>
      <c r="X1171" s="54">
        <f t="shared" si="213"/>
        <v>0</v>
      </c>
      <c r="Y1171" s="55">
        <f t="shared" si="214"/>
        <v>0</v>
      </c>
      <c r="Z1171" s="56"/>
    </row>
    <row r="1172" spans="1:26" s="2" customFormat="1" ht="59.25" customHeight="1" x14ac:dyDescent="0.25">
      <c r="A1172" s="57">
        <v>8</v>
      </c>
      <c r="B1172" s="58" t="s">
        <v>46</v>
      </c>
      <c r="C1172" s="110"/>
      <c r="D1172" s="112"/>
      <c r="E1172" s="59"/>
      <c r="F1172" s="60"/>
      <c r="G1172" s="61"/>
      <c r="H1172" s="62"/>
      <c r="I1172" s="61"/>
      <c r="J1172" s="63"/>
      <c r="K1172" s="46">
        <f t="shared" si="210"/>
        <v>0</v>
      </c>
      <c r="L1172" s="47">
        <f t="shared" si="210"/>
        <v>0</v>
      </c>
      <c r="M1172" s="64"/>
      <c r="N1172" s="65"/>
      <c r="O1172" s="64"/>
      <c r="P1172" s="65"/>
      <c r="Q1172" s="66"/>
      <c r="R1172" s="67"/>
      <c r="S1172" s="66"/>
      <c r="T1172" s="67"/>
      <c r="U1172" s="46">
        <f t="shared" si="211"/>
        <v>0</v>
      </c>
      <c r="V1172" s="52">
        <f t="shared" si="211"/>
        <v>0</v>
      </c>
      <c r="W1172" s="53">
        <f t="shared" si="212"/>
        <v>0</v>
      </c>
      <c r="X1172" s="54">
        <f t="shared" si="213"/>
        <v>0</v>
      </c>
      <c r="Y1172" s="55">
        <f t="shared" si="214"/>
        <v>0</v>
      </c>
      <c r="Z1172" s="56"/>
    </row>
    <row r="1173" spans="1:26" s="2" customFormat="1" ht="71.25" customHeight="1" x14ac:dyDescent="0.25">
      <c r="A1173" s="57">
        <v>9</v>
      </c>
      <c r="B1173" s="58" t="s">
        <v>24</v>
      </c>
      <c r="C1173" s="110"/>
      <c r="D1173" s="112"/>
      <c r="E1173" s="59"/>
      <c r="F1173" s="60"/>
      <c r="G1173" s="61"/>
      <c r="H1173" s="62"/>
      <c r="I1173" s="61"/>
      <c r="J1173" s="63"/>
      <c r="K1173" s="46">
        <f t="shared" si="210"/>
        <v>0</v>
      </c>
      <c r="L1173" s="47">
        <f t="shared" si="210"/>
        <v>0</v>
      </c>
      <c r="M1173" s="64"/>
      <c r="N1173" s="65"/>
      <c r="O1173" s="64"/>
      <c r="P1173" s="65"/>
      <c r="Q1173" s="66"/>
      <c r="R1173" s="67"/>
      <c r="S1173" s="66"/>
      <c r="T1173" s="67"/>
      <c r="U1173" s="46">
        <f t="shared" si="211"/>
        <v>0</v>
      </c>
      <c r="V1173" s="52">
        <f t="shared" si="211"/>
        <v>0</v>
      </c>
      <c r="W1173" s="53">
        <f t="shared" si="212"/>
        <v>0</v>
      </c>
      <c r="X1173" s="54">
        <f t="shared" si="213"/>
        <v>0</v>
      </c>
      <c r="Y1173" s="55">
        <f t="shared" si="214"/>
        <v>0</v>
      </c>
      <c r="Z1173" s="56"/>
    </row>
    <row r="1174" spans="1:26" s="2" customFormat="1" ht="92.25" customHeight="1" x14ac:dyDescent="0.25">
      <c r="A1174" s="57">
        <v>10</v>
      </c>
      <c r="B1174" s="58" t="s">
        <v>25</v>
      </c>
      <c r="C1174" s="110"/>
      <c r="D1174" s="112"/>
      <c r="E1174" s="59"/>
      <c r="F1174" s="60"/>
      <c r="G1174" s="61"/>
      <c r="H1174" s="62"/>
      <c r="I1174" s="61"/>
      <c r="J1174" s="63"/>
      <c r="K1174" s="46">
        <f t="shared" si="210"/>
        <v>0</v>
      </c>
      <c r="L1174" s="47">
        <f t="shared" si="210"/>
        <v>0</v>
      </c>
      <c r="M1174" s="64"/>
      <c r="N1174" s="65"/>
      <c r="O1174" s="64"/>
      <c r="P1174" s="65"/>
      <c r="Q1174" s="66"/>
      <c r="R1174" s="67"/>
      <c r="S1174" s="66"/>
      <c r="T1174" s="67"/>
      <c r="U1174" s="46">
        <f t="shared" si="211"/>
        <v>0</v>
      </c>
      <c r="V1174" s="52">
        <f t="shared" si="211"/>
        <v>0</v>
      </c>
      <c r="W1174" s="53">
        <f t="shared" si="212"/>
        <v>0</v>
      </c>
      <c r="X1174" s="54">
        <f t="shared" si="213"/>
        <v>0</v>
      </c>
      <c r="Y1174" s="55">
        <f t="shared" si="214"/>
        <v>0</v>
      </c>
      <c r="Z1174" s="56"/>
    </row>
    <row r="1175" spans="1:26" s="2" customFormat="1" ht="153.75" customHeight="1" x14ac:dyDescent="0.25">
      <c r="A1175" s="57">
        <v>11</v>
      </c>
      <c r="B1175" s="58" t="s">
        <v>26</v>
      </c>
      <c r="C1175" s="110"/>
      <c r="D1175" s="112"/>
      <c r="E1175" s="59"/>
      <c r="F1175" s="60"/>
      <c r="G1175" s="61"/>
      <c r="H1175" s="62"/>
      <c r="I1175" s="61"/>
      <c r="J1175" s="63"/>
      <c r="K1175" s="46">
        <f t="shared" si="210"/>
        <v>0</v>
      </c>
      <c r="L1175" s="47">
        <f t="shared" si="210"/>
        <v>0</v>
      </c>
      <c r="M1175" s="64"/>
      <c r="N1175" s="65"/>
      <c r="O1175" s="64"/>
      <c r="P1175" s="65"/>
      <c r="Q1175" s="66"/>
      <c r="R1175" s="67"/>
      <c r="S1175" s="66"/>
      <c r="T1175" s="67"/>
      <c r="U1175" s="46">
        <f t="shared" si="211"/>
        <v>0</v>
      </c>
      <c r="V1175" s="52">
        <f t="shared" si="211"/>
        <v>0</v>
      </c>
      <c r="W1175" s="53">
        <f t="shared" si="212"/>
        <v>0</v>
      </c>
      <c r="X1175" s="54">
        <f t="shared" si="213"/>
        <v>0</v>
      </c>
      <c r="Y1175" s="55">
        <f t="shared" si="214"/>
        <v>0</v>
      </c>
      <c r="Z1175" s="56"/>
    </row>
    <row r="1176" spans="1:26" s="2" customFormat="1" ht="87" customHeight="1" x14ac:dyDescent="0.25">
      <c r="A1176" s="57">
        <v>12</v>
      </c>
      <c r="B1176" s="58" t="s">
        <v>29</v>
      </c>
      <c r="C1176" s="110"/>
      <c r="D1176" s="112"/>
      <c r="E1176" s="59"/>
      <c r="F1176" s="60"/>
      <c r="G1176" s="61"/>
      <c r="H1176" s="62"/>
      <c r="I1176" s="61"/>
      <c r="J1176" s="63"/>
      <c r="K1176" s="46">
        <f t="shared" si="210"/>
        <v>0</v>
      </c>
      <c r="L1176" s="47">
        <f t="shared" si="210"/>
        <v>0</v>
      </c>
      <c r="M1176" s="64"/>
      <c r="N1176" s="65"/>
      <c r="O1176" s="64"/>
      <c r="P1176" s="65"/>
      <c r="Q1176" s="66"/>
      <c r="R1176" s="67"/>
      <c r="S1176" s="66"/>
      <c r="T1176" s="67"/>
      <c r="U1176" s="46">
        <f t="shared" si="211"/>
        <v>0</v>
      </c>
      <c r="V1176" s="52">
        <f t="shared" si="211"/>
        <v>0</v>
      </c>
      <c r="W1176" s="53">
        <f t="shared" si="212"/>
        <v>0</v>
      </c>
      <c r="X1176" s="54">
        <f t="shared" si="213"/>
        <v>0</v>
      </c>
      <c r="Y1176" s="55">
        <f t="shared" si="214"/>
        <v>0</v>
      </c>
      <c r="Z1176" s="56"/>
    </row>
    <row r="1177" spans="1:26" s="2" customFormat="1" ht="62.25" customHeight="1" thickBot="1" x14ac:dyDescent="0.3">
      <c r="A1177" s="68">
        <v>13</v>
      </c>
      <c r="B1177" s="69" t="s">
        <v>27</v>
      </c>
      <c r="C1177" s="111"/>
      <c r="D1177" s="113"/>
      <c r="E1177" s="70"/>
      <c r="F1177" s="71"/>
      <c r="G1177" s="72"/>
      <c r="H1177" s="73"/>
      <c r="I1177" s="72"/>
      <c r="J1177" s="74"/>
      <c r="K1177" s="75">
        <f t="shared" si="210"/>
        <v>0</v>
      </c>
      <c r="L1177" s="76">
        <f t="shared" si="210"/>
        <v>0</v>
      </c>
      <c r="M1177" s="77"/>
      <c r="N1177" s="78"/>
      <c r="O1177" s="77"/>
      <c r="P1177" s="78"/>
      <c r="Q1177" s="79"/>
      <c r="R1177" s="80"/>
      <c r="S1177" s="79"/>
      <c r="T1177" s="80"/>
      <c r="U1177" s="46">
        <f t="shared" si="211"/>
        <v>0</v>
      </c>
      <c r="V1177" s="52">
        <f t="shared" si="211"/>
        <v>0</v>
      </c>
      <c r="W1177" s="53">
        <f t="shared" si="212"/>
        <v>0</v>
      </c>
      <c r="X1177" s="54">
        <f t="shared" si="213"/>
        <v>0</v>
      </c>
      <c r="Y1177" s="55">
        <f t="shared" si="214"/>
        <v>0</v>
      </c>
      <c r="Z1177" s="56"/>
    </row>
    <row r="1178" spans="1:26" s="2" customFormat="1" ht="29.25" customHeight="1" thickBot="1" x14ac:dyDescent="0.3">
      <c r="A1178" s="114" t="s">
        <v>47</v>
      </c>
      <c r="B1178" s="115"/>
      <c r="C1178" s="81">
        <f>C1165</f>
        <v>760324.73</v>
      </c>
      <c r="D1178" s="81">
        <f>D1165</f>
        <v>364910.35</v>
      </c>
      <c r="E1178" s="82">
        <f>SUM(E1165:E1177)</f>
        <v>10</v>
      </c>
      <c r="F1178" s="83">
        <f>SUM(F1165:F1177)</f>
        <v>426342.77</v>
      </c>
      <c r="G1178" s="82">
        <f>SUM(G1165:G1177)</f>
        <v>5</v>
      </c>
      <c r="H1178" s="83">
        <f>SUM(H1165:H1177)</f>
        <v>199900.37</v>
      </c>
      <c r="I1178" s="82">
        <f t="shared" ref="I1178:V1178" si="215">SUM(I1165:I1177)</f>
        <v>15</v>
      </c>
      <c r="J1178" s="83">
        <f t="shared" si="215"/>
        <v>560424.36</v>
      </c>
      <c r="K1178" s="82">
        <f t="shared" si="215"/>
        <v>20</v>
      </c>
      <c r="L1178" s="83">
        <f t="shared" si="215"/>
        <v>760324.73</v>
      </c>
      <c r="M1178" s="82">
        <f t="shared" si="215"/>
        <v>1</v>
      </c>
      <c r="N1178" s="84">
        <f t="shared" si="215"/>
        <v>20963.5</v>
      </c>
      <c r="O1178" s="85">
        <f t="shared" si="215"/>
        <v>3</v>
      </c>
      <c r="P1178" s="86">
        <f t="shared" si="215"/>
        <v>9455.77</v>
      </c>
      <c r="Q1178" s="85">
        <f t="shared" si="215"/>
        <v>1</v>
      </c>
      <c r="R1178" s="87">
        <f t="shared" si="215"/>
        <v>20600</v>
      </c>
      <c r="S1178" s="85">
        <f t="shared" si="215"/>
        <v>12</v>
      </c>
      <c r="T1178" s="87">
        <f t="shared" si="215"/>
        <v>374814.38</v>
      </c>
      <c r="U1178" s="85">
        <f t="shared" si="215"/>
        <v>13</v>
      </c>
      <c r="V1178" s="87">
        <f t="shared" si="215"/>
        <v>395414.38</v>
      </c>
      <c r="W1178" s="88">
        <f>IFERROR(R1178/H1178,0)</f>
        <v>0.10305133502254148</v>
      </c>
      <c r="X1178" s="89">
        <f t="shared" si="213"/>
        <v>0.68567710011748961</v>
      </c>
      <c r="Y1178" s="89">
        <f t="shared" si="214"/>
        <v>0.53249635849671761</v>
      </c>
    </row>
    <row r="1179" spans="1:26" s="2" customFormat="1" ht="29.25" customHeight="1" thickBot="1" x14ac:dyDescent="0.45">
      <c r="A1179" s="90"/>
      <c r="B1179" s="90"/>
      <c r="C1179" s="91"/>
      <c r="D1179" s="91"/>
      <c r="E1179" s="92"/>
      <c r="F1179" s="91"/>
      <c r="G1179" s="92"/>
      <c r="H1179" s="93"/>
      <c r="I1179" s="94"/>
      <c r="J1179" s="93"/>
      <c r="K1179" s="95"/>
      <c r="L1179" s="93"/>
      <c r="M1179" s="94"/>
      <c r="N1179" s="93"/>
      <c r="O1179" s="94"/>
      <c r="P1179" s="93"/>
      <c r="Q1179" s="94"/>
      <c r="R1179" s="93"/>
      <c r="S1179" s="94"/>
      <c r="T1179" s="96" t="s">
        <v>48</v>
      </c>
      <c r="U1179" s="97">
        <v>4.25</v>
      </c>
      <c r="V1179" s="98">
        <f>V1178/U1179</f>
        <v>93038.677647058823</v>
      </c>
      <c r="W1179" s="99"/>
      <c r="X1179" s="99"/>
      <c r="Y1179" s="100"/>
    </row>
    <row r="1180" spans="1:26" s="2" customFormat="1" ht="15.75" thickTop="1" x14ac:dyDescent="0.25">
      <c r="A1180" s="116" t="s">
        <v>49</v>
      </c>
      <c r="B1180" s="117"/>
      <c r="C1180" s="117"/>
      <c r="D1180" s="117"/>
      <c r="E1180" s="117"/>
      <c r="F1180" s="117"/>
      <c r="G1180" s="117"/>
      <c r="H1180" s="117"/>
      <c r="I1180" s="117"/>
      <c r="J1180" s="117"/>
      <c r="K1180" s="117"/>
      <c r="L1180" s="117"/>
      <c r="M1180" s="117"/>
      <c r="N1180" s="117"/>
      <c r="O1180" s="118"/>
      <c r="P1180" s="106"/>
      <c r="U1180" s="7"/>
    </row>
    <row r="1181" spans="1:26" s="2" customFormat="1" ht="18.75" x14ac:dyDescent="0.3">
      <c r="A1181" s="119"/>
      <c r="B1181" s="120"/>
      <c r="C1181" s="120"/>
      <c r="D1181" s="120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1"/>
      <c r="P1181" s="106"/>
      <c r="T1181" s="101"/>
      <c r="U1181" s="7"/>
    </row>
    <row r="1182" spans="1:26" s="2" customFormat="1" ht="15.75" x14ac:dyDescent="0.25">
      <c r="A1182" s="119"/>
      <c r="B1182" s="120"/>
      <c r="C1182" s="120"/>
      <c r="D1182" s="120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1"/>
      <c r="P1182" s="106"/>
      <c r="S1182" s="102"/>
      <c r="T1182" s="103"/>
      <c r="U1182" s="7"/>
    </row>
    <row r="1183" spans="1:26" s="2" customFormat="1" ht="15.75" x14ac:dyDescent="0.25">
      <c r="A1183" s="119"/>
      <c r="B1183" s="120"/>
      <c r="C1183" s="120"/>
      <c r="D1183" s="120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1"/>
      <c r="P1183" s="106"/>
      <c r="S1183" s="102"/>
      <c r="T1183" s="104"/>
      <c r="U1183" s="7"/>
    </row>
    <row r="1184" spans="1:26" s="2" customFormat="1" ht="15.75" x14ac:dyDescent="0.25">
      <c r="A1184" s="119"/>
      <c r="B1184" s="120"/>
      <c r="C1184" s="120"/>
      <c r="D1184" s="120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1"/>
      <c r="P1184" s="106"/>
      <c r="S1184" s="102"/>
      <c r="T1184" s="104"/>
      <c r="U1184" s="7"/>
    </row>
    <row r="1185" spans="1:38" s="2" customFormat="1" ht="15.75" x14ac:dyDescent="0.25">
      <c r="A1185" s="119"/>
      <c r="B1185" s="120"/>
      <c r="C1185" s="120"/>
      <c r="D1185" s="120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1"/>
      <c r="P1185" s="106"/>
      <c r="S1185" s="102"/>
      <c r="T1185" s="104"/>
      <c r="U1185" s="7"/>
    </row>
    <row r="1186" spans="1:38" s="2" customFormat="1" ht="15.75" x14ac:dyDescent="0.25">
      <c r="A1186" s="119"/>
      <c r="B1186" s="120"/>
      <c r="C1186" s="120"/>
      <c r="D1186" s="120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1"/>
      <c r="P1186" s="106"/>
      <c r="S1186" s="102"/>
      <c r="T1186" s="105"/>
      <c r="U1186" s="7"/>
    </row>
    <row r="1187" spans="1:38" s="2" customFormat="1" x14ac:dyDescent="0.25">
      <c r="A1187" s="119"/>
      <c r="B1187" s="120"/>
      <c r="C1187" s="120"/>
      <c r="D1187" s="120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1"/>
      <c r="P1187" s="106"/>
      <c r="U1187" s="7"/>
    </row>
    <row r="1188" spans="1:38" s="2" customFormat="1" ht="15.75" thickBot="1" x14ac:dyDescent="0.3">
      <c r="A1188" s="122"/>
      <c r="B1188" s="123"/>
      <c r="C1188" s="123"/>
      <c r="D1188" s="123"/>
      <c r="E1188" s="123"/>
      <c r="F1188" s="123"/>
      <c r="G1188" s="123"/>
      <c r="H1188" s="123"/>
      <c r="I1188" s="123"/>
      <c r="J1188" s="123"/>
      <c r="K1188" s="123"/>
      <c r="L1188" s="123"/>
      <c r="M1188" s="123"/>
      <c r="N1188" s="123"/>
      <c r="O1188" s="124"/>
      <c r="P1188" s="106"/>
      <c r="U1188" s="7"/>
    </row>
    <row r="1189" spans="1:38" s="2" customFormat="1" ht="15.75" thickTop="1" x14ac:dyDescent="0.25">
      <c r="E1189" s="1"/>
      <c r="F1189" s="1"/>
      <c r="K1189" s="7"/>
      <c r="U1189" s="7"/>
    </row>
    <row r="1192" spans="1:38" s="2" customFormat="1" ht="26.25" x14ac:dyDescent="0.4">
      <c r="A1192" s="12"/>
      <c r="B1192" s="13" t="s">
        <v>85</v>
      </c>
      <c r="C1192" s="14"/>
      <c r="D1192" s="14"/>
      <c r="E1192" s="15"/>
      <c r="F1192" s="16"/>
      <c r="G1192" s="14"/>
      <c r="H1192" s="17"/>
      <c r="I1192" s="18"/>
      <c r="J1192" s="17"/>
      <c r="K1192" s="18"/>
      <c r="L1192" s="17"/>
      <c r="M1192" s="18"/>
      <c r="N1192" s="17"/>
      <c r="O1192" s="14"/>
      <c r="P1192" s="17"/>
      <c r="Q1192" s="14"/>
      <c r="R1192" s="17"/>
      <c r="S1192" s="18"/>
      <c r="T1192" s="17"/>
      <c r="U1192" s="14"/>
      <c r="V1192" s="17"/>
      <c r="W1192" s="17"/>
      <c r="X1192" s="18"/>
      <c r="Y1192" s="17"/>
      <c r="Z1192" s="17"/>
      <c r="AA1192" s="18"/>
      <c r="AB1192" s="14"/>
      <c r="AC1192" s="14"/>
      <c r="AD1192" s="14"/>
      <c r="AE1192" s="14"/>
      <c r="AF1192" s="14"/>
      <c r="AG1192" s="18"/>
      <c r="AH1192" s="14"/>
      <c r="AI1192" s="14"/>
      <c r="AJ1192" s="14"/>
      <c r="AK1192" s="14"/>
      <c r="AL1192" s="14"/>
    </row>
    <row r="1193" spans="1:38" ht="15.75" thickBot="1" x14ac:dyDescent="0.3"/>
    <row r="1194" spans="1:38" s="2" customFormat="1" ht="52.5" customHeight="1" thickBot="1" x14ac:dyDescent="0.3">
      <c r="A1194" s="125" t="s">
        <v>3</v>
      </c>
      <c r="B1194" s="126"/>
      <c r="C1194" s="129" t="s">
        <v>32</v>
      </c>
      <c r="D1194" s="130"/>
      <c r="E1194" s="131" t="s">
        <v>0</v>
      </c>
      <c r="F1194" s="132"/>
      <c r="G1194" s="133" t="s">
        <v>1</v>
      </c>
      <c r="H1194" s="133"/>
      <c r="I1194" s="133"/>
      <c r="J1194" s="133"/>
      <c r="K1194" s="133"/>
      <c r="L1194" s="134"/>
      <c r="M1194" s="135" t="s">
        <v>33</v>
      </c>
      <c r="N1194" s="136"/>
      <c r="O1194" s="136"/>
      <c r="P1194" s="137"/>
      <c r="Q1194" s="138" t="s">
        <v>34</v>
      </c>
      <c r="R1194" s="139"/>
      <c r="S1194" s="139"/>
      <c r="T1194" s="139"/>
      <c r="U1194" s="139"/>
      <c r="V1194" s="140"/>
      <c r="W1194" s="141" t="s">
        <v>35</v>
      </c>
      <c r="X1194" s="142"/>
      <c r="Y1194" s="143"/>
    </row>
    <row r="1195" spans="1:38" s="2" customFormat="1" ht="52.5" customHeight="1" thickBot="1" x14ac:dyDescent="0.3">
      <c r="A1195" s="127"/>
      <c r="B1195" s="128"/>
      <c r="C1195" s="144" t="s">
        <v>36</v>
      </c>
      <c r="D1195" s="146" t="s">
        <v>37</v>
      </c>
      <c r="E1195" s="148" t="s">
        <v>4</v>
      </c>
      <c r="F1195" s="148" t="s">
        <v>5</v>
      </c>
      <c r="G1195" s="150" t="s">
        <v>6</v>
      </c>
      <c r="H1195" s="152" t="s">
        <v>7</v>
      </c>
      <c r="I1195" s="152" t="s">
        <v>8</v>
      </c>
      <c r="J1195" s="159" t="s">
        <v>9</v>
      </c>
      <c r="K1195" s="161" t="s">
        <v>2</v>
      </c>
      <c r="L1195" s="162"/>
      <c r="M1195" s="163" t="s">
        <v>38</v>
      </c>
      <c r="N1195" s="164"/>
      <c r="O1195" s="163" t="s">
        <v>39</v>
      </c>
      <c r="P1195" s="164"/>
      <c r="Q1195" s="165" t="s">
        <v>40</v>
      </c>
      <c r="R1195" s="166"/>
      <c r="S1195" s="139" t="s">
        <v>41</v>
      </c>
      <c r="T1195" s="140"/>
      <c r="U1195" s="138" t="s">
        <v>2</v>
      </c>
      <c r="V1195" s="140"/>
      <c r="W1195" s="154" t="s">
        <v>42</v>
      </c>
      <c r="X1195" s="156" t="s">
        <v>43</v>
      </c>
      <c r="Y1195" s="143" t="s">
        <v>44</v>
      </c>
    </row>
    <row r="1196" spans="1:38" s="2" customFormat="1" ht="139.5" customHeight="1" thickBot="1" x14ac:dyDescent="0.3">
      <c r="A1196" s="127"/>
      <c r="B1196" s="128"/>
      <c r="C1196" s="145"/>
      <c r="D1196" s="147"/>
      <c r="E1196" s="149"/>
      <c r="F1196" s="149"/>
      <c r="G1196" s="151"/>
      <c r="H1196" s="153"/>
      <c r="I1196" s="153"/>
      <c r="J1196" s="160"/>
      <c r="K1196" s="19" t="s">
        <v>10</v>
      </c>
      <c r="L1196" s="20" t="s">
        <v>11</v>
      </c>
      <c r="M1196" s="21" t="s">
        <v>12</v>
      </c>
      <c r="N1196" s="22" t="s">
        <v>13</v>
      </c>
      <c r="O1196" s="21" t="s">
        <v>14</v>
      </c>
      <c r="P1196" s="22" t="s">
        <v>15</v>
      </c>
      <c r="Q1196" s="23" t="s">
        <v>6</v>
      </c>
      <c r="R1196" s="24" t="s">
        <v>7</v>
      </c>
      <c r="S1196" s="25" t="s">
        <v>16</v>
      </c>
      <c r="T1196" s="26" t="s">
        <v>17</v>
      </c>
      <c r="U1196" s="27" t="s">
        <v>18</v>
      </c>
      <c r="V1196" s="28" t="s">
        <v>19</v>
      </c>
      <c r="W1196" s="155"/>
      <c r="X1196" s="157"/>
      <c r="Y1196" s="158"/>
    </row>
    <row r="1197" spans="1:38" s="2" customFormat="1" ht="38.25" customHeight="1" thickBot="1" x14ac:dyDescent="0.3">
      <c r="A1197" s="108">
        <v>1</v>
      </c>
      <c r="B1197" s="109"/>
      <c r="C1197" s="29">
        <v>2</v>
      </c>
      <c r="D1197" s="30">
        <v>3</v>
      </c>
      <c r="E1197" s="31">
        <v>4</v>
      </c>
      <c r="F1197" s="32">
        <v>5</v>
      </c>
      <c r="G1197" s="33">
        <v>6</v>
      </c>
      <c r="H1197" s="34">
        <v>7</v>
      </c>
      <c r="I1197" s="34">
        <v>8</v>
      </c>
      <c r="J1197" s="34">
        <v>9</v>
      </c>
      <c r="K1197" s="34">
        <v>10</v>
      </c>
      <c r="L1197" s="34">
        <v>11</v>
      </c>
      <c r="M1197" s="35">
        <v>12</v>
      </c>
      <c r="N1197" s="35">
        <v>13</v>
      </c>
      <c r="O1197" s="35">
        <v>14</v>
      </c>
      <c r="P1197" s="35">
        <v>15</v>
      </c>
      <c r="Q1197" s="36">
        <v>16</v>
      </c>
      <c r="R1197" s="36">
        <v>17</v>
      </c>
      <c r="S1197" s="36">
        <v>18</v>
      </c>
      <c r="T1197" s="36">
        <v>19</v>
      </c>
      <c r="U1197" s="36">
        <v>20</v>
      </c>
      <c r="V1197" s="36">
        <v>21</v>
      </c>
      <c r="W1197" s="37">
        <v>22</v>
      </c>
      <c r="X1197" s="37">
        <v>23</v>
      </c>
      <c r="Y1197" s="38">
        <v>24</v>
      </c>
    </row>
    <row r="1198" spans="1:38" s="2" customFormat="1" ht="108.75" customHeight="1" x14ac:dyDescent="0.25">
      <c r="A1198" s="39">
        <v>1</v>
      </c>
      <c r="B1198" s="40" t="s">
        <v>45</v>
      </c>
      <c r="C1198" s="110">
        <f>L1211</f>
        <v>142584.48000000001</v>
      </c>
      <c r="D1198" s="112">
        <f>C1198-V1211</f>
        <v>0</v>
      </c>
      <c r="E1198" s="41"/>
      <c r="F1198" s="42"/>
      <c r="G1198" s="43"/>
      <c r="H1198" s="44"/>
      <c r="I1198" s="43"/>
      <c r="J1198" s="45"/>
      <c r="K1198" s="46">
        <f>G1198+I1198</f>
        <v>0</v>
      </c>
      <c r="L1198" s="47">
        <f>H1198+J1198</f>
        <v>0</v>
      </c>
      <c r="M1198" s="48"/>
      <c r="N1198" s="49"/>
      <c r="O1198" s="48"/>
      <c r="P1198" s="49"/>
      <c r="Q1198" s="50"/>
      <c r="R1198" s="51"/>
      <c r="S1198" s="50"/>
      <c r="T1198" s="51"/>
      <c r="U1198" s="46">
        <f>Q1198+S1198</f>
        <v>0</v>
      </c>
      <c r="V1198" s="52">
        <f>R1198+T1198</f>
        <v>0</v>
      </c>
      <c r="W1198" s="53">
        <f>IFERROR(R1198/H1198,0)</f>
        <v>0</v>
      </c>
      <c r="X1198" s="54">
        <f>IFERROR((T1198+P1198)/J1198,0)</f>
        <v>0</v>
      </c>
      <c r="Y1198" s="55">
        <f>IFERROR((V1198+P1198)/L1198,0)</f>
        <v>0</v>
      </c>
      <c r="Z1198" s="56"/>
    </row>
    <row r="1199" spans="1:38" s="2" customFormat="1" ht="87" customHeight="1" x14ac:dyDescent="0.25">
      <c r="A1199" s="57">
        <v>2</v>
      </c>
      <c r="B1199" s="58" t="s">
        <v>20</v>
      </c>
      <c r="C1199" s="110"/>
      <c r="D1199" s="112"/>
      <c r="E1199" s="59">
        <v>0</v>
      </c>
      <c r="F1199" s="60">
        <v>0</v>
      </c>
      <c r="G1199" s="61">
        <v>0</v>
      </c>
      <c r="H1199" s="62">
        <v>0</v>
      </c>
      <c r="I1199" s="61">
        <v>3</v>
      </c>
      <c r="J1199" s="63">
        <v>70667.600000000006</v>
      </c>
      <c r="K1199" s="46">
        <f t="shared" ref="K1199:L1210" si="216">G1199+I1199</f>
        <v>3</v>
      </c>
      <c r="L1199" s="47">
        <f t="shared" si="216"/>
        <v>70667.600000000006</v>
      </c>
      <c r="M1199" s="64">
        <v>0</v>
      </c>
      <c r="N1199" s="65">
        <v>0</v>
      </c>
      <c r="O1199" s="64">
        <v>0</v>
      </c>
      <c r="P1199" s="65">
        <v>0</v>
      </c>
      <c r="Q1199" s="66">
        <v>0</v>
      </c>
      <c r="R1199" s="67">
        <v>0</v>
      </c>
      <c r="S1199" s="66">
        <v>3</v>
      </c>
      <c r="T1199" s="67">
        <v>70667.600000000006</v>
      </c>
      <c r="U1199" s="46">
        <f t="shared" ref="U1199:V1210" si="217">Q1199+S1199</f>
        <v>3</v>
      </c>
      <c r="V1199" s="52">
        <f>R1199+T1199</f>
        <v>70667.600000000006</v>
      </c>
      <c r="W1199" s="53">
        <f t="shared" ref="W1199:W1210" si="218">IFERROR(R1199/H1199,0)</f>
        <v>0</v>
      </c>
      <c r="X1199" s="54">
        <f t="shared" ref="X1199:X1211" si="219">IFERROR((T1199+P1199)/J1199,0)</f>
        <v>1</v>
      </c>
      <c r="Y1199" s="55">
        <f t="shared" ref="Y1199:Y1211" si="220">IFERROR((V1199+P1199)/L1199,0)</f>
        <v>1</v>
      </c>
      <c r="Z1199" s="56"/>
    </row>
    <row r="1200" spans="1:38" s="2" customFormat="1" ht="85.5" customHeight="1" x14ac:dyDescent="0.25">
      <c r="A1200" s="57">
        <v>3</v>
      </c>
      <c r="B1200" s="58" t="s">
        <v>28</v>
      </c>
      <c r="C1200" s="110"/>
      <c r="D1200" s="112"/>
      <c r="E1200" s="59"/>
      <c r="F1200" s="60"/>
      <c r="G1200" s="61"/>
      <c r="H1200" s="62"/>
      <c r="I1200" s="61"/>
      <c r="J1200" s="63"/>
      <c r="K1200" s="46">
        <f t="shared" si="216"/>
        <v>0</v>
      </c>
      <c r="L1200" s="47">
        <f t="shared" si="216"/>
        <v>0</v>
      </c>
      <c r="M1200" s="64"/>
      <c r="N1200" s="65"/>
      <c r="O1200" s="64"/>
      <c r="P1200" s="65"/>
      <c r="Q1200" s="66"/>
      <c r="R1200" s="67"/>
      <c r="S1200" s="66"/>
      <c r="T1200" s="67"/>
      <c r="U1200" s="46">
        <f t="shared" si="217"/>
        <v>0</v>
      </c>
      <c r="V1200" s="52">
        <f t="shared" si="217"/>
        <v>0</v>
      </c>
      <c r="W1200" s="53">
        <f t="shared" si="218"/>
        <v>0</v>
      </c>
      <c r="X1200" s="54">
        <f t="shared" si="219"/>
        <v>0</v>
      </c>
      <c r="Y1200" s="55">
        <f t="shared" si="220"/>
        <v>0</v>
      </c>
      <c r="Z1200" s="56"/>
    </row>
    <row r="1201" spans="1:26" s="2" customFormat="1" ht="137.25" customHeight="1" x14ac:dyDescent="0.25">
      <c r="A1201" s="57">
        <v>4</v>
      </c>
      <c r="B1201" s="58" t="s">
        <v>22</v>
      </c>
      <c r="C1201" s="110"/>
      <c r="D1201" s="112"/>
      <c r="E1201" s="59"/>
      <c r="F1201" s="60"/>
      <c r="G1201" s="61"/>
      <c r="H1201" s="62"/>
      <c r="I1201" s="61"/>
      <c r="J1201" s="63"/>
      <c r="K1201" s="46">
        <f t="shared" si="216"/>
        <v>0</v>
      </c>
      <c r="L1201" s="47">
        <f t="shared" si="216"/>
        <v>0</v>
      </c>
      <c r="M1201" s="64"/>
      <c r="N1201" s="65"/>
      <c r="O1201" s="64"/>
      <c r="P1201" s="65"/>
      <c r="Q1201" s="66"/>
      <c r="R1201" s="67"/>
      <c r="S1201" s="66"/>
      <c r="T1201" s="67"/>
      <c r="U1201" s="46">
        <f t="shared" si="217"/>
        <v>0</v>
      </c>
      <c r="V1201" s="52">
        <f t="shared" si="217"/>
        <v>0</v>
      </c>
      <c r="W1201" s="53">
        <f t="shared" si="218"/>
        <v>0</v>
      </c>
      <c r="X1201" s="54">
        <f t="shared" si="219"/>
        <v>0</v>
      </c>
      <c r="Y1201" s="55">
        <f t="shared" si="220"/>
        <v>0</v>
      </c>
      <c r="Z1201" s="56"/>
    </row>
    <row r="1202" spans="1:26" s="2" customFormat="1" ht="171.75" customHeight="1" x14ac:dyDescent="0.25">
      <c r="A1202" s="57">
        <v>5</v>
      </c>
      <c r="B1202" s="58" t="s">
        <v>21</v>
      </c>
      <c r="C1202" s="110"/>
      <c r="D1202" s="112"/>
      <c r="E1202" s="59">
        <v>5</v>
      </c>
      <c r="F1202" s="60">
        <v>212755.47</v>
      </c>
      <c r="G1202" s="61">
        <v>0</v>
      </c>
      <c r="H1202" s="62">
        <v>0</v>
      </c>
      <c r="I1202" s="61">
        <v>2</v>
      </c>
      <c r="J1202" s="63">
        <v>71916.88</v>
      </c>
      <c r="K1202" s="46">
        <f t="shared" si="216"/>
        <v>2</v>
      </c>
      <c r="L1202" s="47">
        <f t="shared" si="216"/>
        <v>71916.88</v>
      </c>
      <c r="M1202" s="64">
        <v>0</v>
      </c>
      <c r="N1202" s="65">
        <v>0</v>
      </c>
      <c r="O1202" s="64">
        <v>0</v>
      </c>
      <c r="P1202" s="65">
        <v>0</v>
      </c>
      <c r="Q1202" s="66">
        <v>0</v>
      </c>
      <c r="R1202" s="67">
        <v>0</v>
      </c>
      <c r="S1202" s="66">
        <v>2</v>
      </c>
      <c r="T1202" s="67">
        <v>71916.88</v>
      </c>
      <c r="U1202" s="46">
        <f t="shared" si="217"/>
        <v>2</v>
      </c>
      <c r="V1202" s="52">
        <f t="shared" si="217"/>
        <v>71916.88</v>
      </c>
      <c r="W1202" s="53">
        <f t="shared" si="218"/>
        <v>0</v>
      </c>
      <c r="X1202" s="54">
        <f t="shared" si="219"/>
        <v>1</v>
      </c>
      <c r="Y1202" s="55">
        <f t="shared" si="220"/>
        <v>1</v>
      </c>
      <c r="Z1202" s="56"/>
    </row>
    <row r="1203" spans="1:26" s="2" customFormat="1" ht="116.25" customHeight="1" x14ac:dyDescent="0.25">
      <c r="A1203" s="57">
        <v>6</v>
      </c>
      <c r="B1203" s="58" t="s">
        <v>23</v>
      </c>
      <c r="C1203" s="110"/>
      <c r="D1203" s="112"/>
      <c r="E1203" s="59"/>
      <c r="F1203" s="60"/>
      <c r="G1203" s="61"/>
      <c r="H1203" s="62"/>
      <c r="I1203" s="61"/>
      <c r="J1203" s="63"/>
      <c r="K1203" s="46">
        <f t="shared" si="216"/>
        <v>0</v>
      </c>
      <c r="L1203" s="47">
        <f t="shared" si="216"/>
        <v>0</v>
      </c>
      <c r="M1203" s="64"/>
      <c r="N1203" s="65"/>
      <c r="O1203" s="64"/>
      <c r="P1203" s="65"/>
      <c r="Q1203" s="66"/>
      <c r="R1203" s="67"/>
      <c r="S1203" s="66"/>
      <c r="T1203" s="67"/>
      <c r="U1203" s="46">
        <f t="shared" si="217"/>
        <v>0</v>
      </c>
      <c r="V1203" s="52">
        <f t="shared" si="217"/>
        <v>0</v>
      </c>
      <c r="W1203" s="53">
        <f t="shared" si="218"/>
        <v>0</v>
      </c>
      <c r="X1203" s="54">
        <f t="shared" si="219"/>
        <v>0</v>
      </c>
      <c r="Y1203" s="55">
        <f t="shared" si="220"/>
        <v>0</v>
      </c>
      <c r="Z1203" s="56"/>
    </row>
    <row r="1204" spans="1:26" s="2" customFormat="1" ht="65.25" customHeight="1" x14ac:dyDescent="0.25">
      <c r="A1204" s="57">
        <v>7</v>
      </c>
      <c r="B1204" s="58" t="s">
        <v>30</v>
      </c>
      <c r="C1204" s="110"/>
      <c r="D1204" s="112"/>
      <c r="E1204" s="59"/>
      <c r="F1204" s="60"/>
      <c r="G1204" s="61"/>
      <c r="H1204" s="62"/>
      <c r="I1204" s="61"/>
      <c r="J1204" s="63"/>
      <c r="K1204" s="46">
        <f t="shared" si="216"/>
        <v>0</v>
      </c>
      <c r="L1204" s="47">
        <f t="shared" si="216"/>
        <v>0</v>
      </c>
      <c r="M1204" s="64"/>
      <c r="N1204" s="65"/>
      <c r="O1204" s="64"/>
      <c r="P1204" s="65"/>
      <c r="Q1204" s="66"/>
      <c r="R1204" s="67"/>
      <c r="S1204" s="66"/>
      <c r="T1204" s="67"/>
      <c r="U1204" s="46">
        <f t="shared" si="217"/>
        <v>0</v>
      </c>
      <c r="V1204" s="52">
        <f t="shared" si="217"/>
        <v>0</v>
      </c>
      <c r="W1204" s="53">
        <f t="shared" si="218"/>
        <v>0</v>
      </c>
      <c r="X1204" s="54">
        <f t="shared" si="219"/>
        <v>0</v>
      </c>
      <c r="Y1204" s="55">
        <f t="shared" si="220"/>
        <v>0</v>
      </c>
      <c r="Z1204" s="56"/>
    </row>
    <row r="1205" spans="1:26" s="2" customFormat="1" ht="59.25" customHeight="1" x14ac:dyDescent="0.25">
      <c r="A1205" s="57">
        <v>8</v>
      </c>
      <c r="B1205" s="58" t="s">
        <v>46</v>
      </c>
      <c r="C1205" s="110"/>
      <c r="D1205" s="112"/>
      <c r="E1205" s="59"/>
      <c r="F1205" s="60"/>
      <c r="G1205" s="61"/>
      <c r="H1205" s="62"/>
      <c r="I1205" s="61"/>
      <c r="J1205" s="63"/>
      <c r="K1205" s="46">
        <f t="shared" si="216"/>
        <v>0</v>
      </c>
      <c r="L1205" s="47">
        <f t="shared" si="216"/>
        <v>0</v>
      </c>
      <c r="M1205" s="64"/>
      <c r="N1205" s="65"/>
      <c r="O1205" s="64"/>
      <c r="P1205" s="65"/>
      <c r="Q1205" s="66"/>
      <c r="R1205" s="67"/>
      <c r="S1205" s="66"/>
      <c r="T1205" s="67"/>
      <c r="U1205" s="46">
        <f t="shared" si="217"/>
        <v>0</v>
      </c>
      <c r="V1205" s="52">
        <f t="shared" si="217"/>
        <v>0</v>
      </c>
      <c r="W1205" s="53">
        <f t="shared" si="218"/>
        <v>0</v>
      </c>
      <c r="X1205" s="54">
        <f t="shared" si="219"/>
        <v>0</v>
      </c>
      <c r="Y1205" s="55">
        <f t="shared" si="220"/>
        <v>0</v>
      </c>
      <c r="Z1205" s="56"/>
    </row>
    <row r="1206" spans="1:26" s="2" customFormat="1" ht="71.25" customHeight="1" x14ac:dyDescent="0.25">
      <c r="A1206" s="57">
        <v>9</v>
      </c>
      <c r="B1206" s="58" t="s">
        <v>24</v>
      </c>
      <c r="C1206" s="110"/>
      <c r="D1206" s="112"/>
      <c r="E1206" s="59"/>
      <c r="F1206" s="60"/>
      <c r="G1206" s="61"/>
      <c r="H1206" s="62"/>
      <c r="I1206" s="61"/>
      <c r="J1206" s="63"/>
      <c r="K1206" s="46">
        <f t="shared" si="216"/>
        <v>0</v>
      </c>
      <c r="L1206" s="47">
        <f t="shared" si="216"/>
        <v>0</v>
      </c>
      <c r="M1206" s="64"/>
      <c r="N1206" s="65"/>
      <c r="O1206" s="64"/>
      <c r="P1206" s="65"/>
      <c r="Q1206" s="66"/>
      <c r="R1206" s="67"/>
      <c r="S1206" s="66"/>
      <c r="T1206" s="67"/>
      <c r="U1206" s="46">
        <f t="shared" si="217"/>
        <v>0</v>
      </c>
      <c r="V1206" s="52">
        <f t="shared" si="217"/>
        <v>0</v>
      </c>
      <c r="W1206" s="53">
        <f t="shared" si="218"/>
        <v>0</v>
      </c>
      <c r="X1206" s="54">
        <f t="shared" si="219"/>
        <v>0</v>
      </c>
      <c r="Y1206" s="55">
        <f t="shared" si="220"/>
        <v>0</v>
      </c>
      <c r="Z1206" s="56"/>
    </row>
    <row r="1207" spans="1:26" s="2" customFormat="1" ht="92.25" customHeight="1" x14ac:dyDescent="0.25">
      <c r="A1207" s="57">
        <v>10</v>
      </c>
      <c r="B1207" s="58" t="s">
        <v>25</v>
      </c>
      <c r="C1207" s="110"/>
      <c r="D1207" s="112"/>
      <c r="E1207" s="59"/>
      <c r="F1207" s="60"/>
      <c r="G1207" s="61"/>
      <c r="H1207" s="62"/>
      <c r="I1207" s="61"/>
      <c r="J1207" s="63"/>
      <c r="K1207" s="46">
        <f t="shared" si="216"/>
        <v>0</v>
      </c>
      <c r="L1207" s="47">
        <f t="shared" si="216"/>
        <v>0</v>
      </c>
      <c r="M1207" s="64"/>
      <c r="N1207" s="65"/>
      <c r="O1207" s="64"/>
      <c r="P1207" s="65"/>
      <c r="Q1207" s="66"/>
      <c r="R1207" s="67"/>
      <c r="S1207" s="66"/>
      <c r="T1207" s="67"/>
      <c r="U1207" s="46">
        <f t="shared" si="217"/>
        <v>0</v>
      </c>
      <c r="V1207" s="52">
        <f t="shared" si="217"/>
        <v>0</v>
      </c>
      <c r="W1207" s="53">
        <f t="shared" si="218"/>
        <v>0</v>
      </c>
      <c r="X1207" s="54">
        <f t="shared" si="219"/>
        <v>0</v>
      </c>
      <c r="Y1207" s="55">
        <f t="shared" si="220"/>
        <v>0</v>
      </c>
      <c r="Z1207" s="56"/>
    </row>
    <row r="1208" spans="1:26" s="2" customFormat="1" ht="153.75" customHeight="1" x14ac:dyDescent="0.25">
      <c r="A1208" s="57">
        <v>11</v>
      </c>
      <c r="B1208" s="58" t="s">
        <v>26</v>
      </c>
      <c r="C1208" s="110"/>
      <c r="D1208" s="112"/>
      <c r="E1208" s="59"/>
      <c r="F1208" s="60"/>
      <c r="G1208" s="61"/>
      <c r="H1208" s="62"/>
      <c r="I1208" s="61"/>
      <c r="J1208" s="63"/>
      <c r="K1208" s="46">
        <f t="shared" si="216"/>
        <v>0</v>
      </c>
      <c r="L1208" s="47">
        <f t="shared" si="216"/>
        <v>0</v>
      </c>
      <c r="M1208" s="64"/>
      <c r="N1208" s="65"/>
      <c r="O1208" s="64"/>
      <c r="P1208" s="65"/>
      <c r="Q1208" s="66"/>
      <c r="R1208" s="67"/>
      <c r="S1208" s="66"/>
      <c r="T1208" s="67"/>
      <c r="U1208" s="46">
        <f t="shared" si="217"/>
        <v>0</v>
      </c>
      <c r="V1208" s="52">
        <f t="shared" si="217"/>
        <v>0</v>
      </c>
      <c r="W1208" s="53">
        <f t="shared" si="218"/>
        <v>0</v>
      </c>
      <c r="X1208" s="54">
        <f t="shared" si="219"/>
        <v>0</v>
      </c>
      <c r="Y1208" s="55">
        <f t="shared" si="220"/>
        <v>0</v>
      </c>
      <c r="Z1208" s="56"/>
    </row>
    <row r="1209" spans="1:26" s="2" customFormat="1" ht="87" customHeight="1" x14ac:dyDescent="0.25">
      <c r="A1209" s="57">
        <v>12</v>
      </c>
      <c r="B1209" s="58" t="s">
        <v>29</v>
      </c>
      <c r="C1209" s="110"/>
      <c r="D1209" s="112"/>
      <c r="E1209" s="59"/>
      <c r="F1209" s="60"/>
      <c r="G1209" s="61"/>
      <c r="H1209" s="62"/>
      <c r="I1209" s="61"/>
      <c r="J1209" s="63"/>
      <c r="K1209" s="46">
        <f t="shared" si="216"/>
        <v>0</v>
      </c>
      <c r="L1209" s="47">
        <f t="shared" si="216"/>
        <v>0</v>
      </c>
      <c r="M1209" s="64"/>
      <c r="N1209" s="65"/>
      <c r="O1209" s="64"/>
      <c r="P1209" s="65"/>
      <c r="Q1209" s="66"/>
      <c r="R1209" s="67"/>
      <c r="S1209" s="66"/>
      <c r="T1209" s="67"/>
      <c r="U1209" s="46">
        <f t="shared" si="217"/>
        <v>0</v>
      </c>
      <c r="V1209" s="52">
        <f t="shared" si="217"/>
        <v>0</v>
      </c>
      <c r="W1209" s="53">
        <f t="shared" si="218"/>
        <v>0</v>
      </c>
      <c r="X1209" s="54">
        <f t="shared" si="219"/>
        <v>0</v>
      </c>
      <c r="Y1209" s="55">
        <f t="shared" si="220"/>
        <v>0</v>
      </c>
      <c r="Z1209" s="56"/>
    </row>
    <row r="1210" spans="1:26" s="2" customFormat="1" ht="62.25" customHeight="1" thickBot="1" x14ac:dyDescent="0.3">
      <c r="A1210" s="68">
        <v>13</v>
      </c>
      <c r="B1210" s="69" t="s">
        <v>27</v>
      </c>
      <c r="C1210" s="111"/>
      <c r="D1210" s="113"/>
      <c r="E1210" s="70"/>
      <c r="F1210" s="71"/>
      <c r="G1210" s="72"/>
      <c r="H1210" s="73"/>
      <c r="I1210" s="72"/>
      <c r="J1210" s="74"/>
      <c r="K1210" s="75">
        <f t="shared" si="216"/>
        <v>0</v>
      </c>
      <c r="L1210" s="76">
        <f t="shared" si="216"/>
        <v>0</v>
      </c>
      <c r="M1210" s="77"/>
      <c r="N1210" s="78"/>
      <c r="O1210" s="77"/>
      <c r="P1210" s="78"/>
      <c r="Q1210" s="79"/>
      <c r="R1210" s="80"/>
      <c r="S1210" s="79"/>
      <c r="T1210" s="80"/>
      <c r="U1210" s="46">
        <f t="shared" si="217"/>
        <v>0</v>
      </c>
      <c r="V1210" s="52">
        <f t="shared" si="217"/>
        <v>0</v>
      </c>
      <c r="W1210" s="53">
        <f t="shared" si="218"/>
        <v>0</v>
      </c>
      <c r="X1210" s="54">
        <f t="shared" si="219"/>
        <v>0</v>
      </c>
      <c r="Y1210" s="55">
        <f t="shared" si="220"/>
        <v>0</v>
      </c>
      <c r="Z1210" s="56"/>
    </row>
    <row r="1211" spans="1:26" s="2" customFormat="1" ht="29.25" customHeight="1" thickBot="1" x14ac:dyDescent="0.3">
      <c r="A1211" s="114" t="s">
        <v>47</v>
      </c>
      <c r="B1211" s="115"/>
      <c r="C1211" s="81">
        <f>C1198</f>
        <v>142584.48000000001</v>
      </c>
      <c r="D1211" s="81">
        <f>D1198</f>
        <v>0</v>
      </c>
      <c r="E1211" s="82">
        <f>SUM(E1198:E1210)</f>
        <v>5</v>
      </c>
      <c r="F1211" s="83">
        <f>SUM(F1198:F1210)</f>
        <v>212755.47</v>
      </c>
      <c r="G1211" s="82">
        <f>SUM(G1198:G1210)</f>
        <v>0</v>
      </c>
      <c r="H1211" s="83">
        <f>SUM(H1198:H1210)</f>
        <v>0</v>
      </c>
      <c r="I1211" s="82">
        <f t="shared" ref="I1211:V1211" si="221">SUM(I1198:I1210)</f>
        <v>5</v>
      </c>
      <c r="J1211" s="83">
        <f t="shared" si="221"/>
        <v>142584.48000000001</v>
      </c>
      <c r="K1211" s="82">
        <f t="shared" si="221"/>
        <v>5</v>
      </c>
      <c r="L1211" s="83">
        <f t="shared" si="221"/>
        <v>142584.48000000001</v>
      </c>
      <c r="M1211" s="82">
        <f t="shared" si="221"/>
        <v>0</v>
      </c>
      <c r="N1211" s="84">
        <f t="shared" si="221"/>
        <v>0</v>
      </c>
      <c r="O1211" s="85">
        <f t="shared" si="221"/>
        <v>0</v>
      </c>
      <c r="P1211" s="86">
        <f t="shared" si="221"/>
        <v>0</v>
      </c>
      <c r="Q1211" s="85">
        <f t="shared" si="221"/>
        <v>0</v>
      </c>
      <c r="R1211" s="87">
        <f t="shared" si="221"/>
        <v>0</v>
      </c>
      <c r="S1211" s="85">
        <f t="shared" si="221"/>
        <v>5</v>
      </c>
      <c r="T1211" s="87">
        <f t="shared" si="221"/>
        <v>142584.48000000001</v>
      </c>
      <c r="U1211" s="85">
        <f t="shared" si="221"/>
        <v>5</v>
      </c>
      <c r="V1211" s="87">
        <f t="shared" si="221"/>
        <v>142584.48000000001</v>
      </c>
      <c r="W1211" s="88">
        <f>IFERROR(R1211/H1211,0)</f>
        <v>0</v>
      </c>
      <c r="X1211" s="89">
        <f t="shared" si="219"/>
        <v>1</v>
      </c>
      <c r="Y1211" s="89">
        <f t="shared" si="220"/>
        <v>1</v>
      </c>
    </row>
    <row r="1212" spans="1:26" s="2" customFormat="1" ht="29.25" customHeight="1" thickBot="1" x14ac:dyDescent="0.45">
      <c r="A1212" s="90"/>
      <c r="B1212" s="90"/>
      <c r="C1212" s="91"/>
      <c r="D1212" s="91"/>
      <c r="E1212" s="92"/>
      <c r="F1212" s="91"/>
      <c r="G1212" s="92"/>
      <c r="H1212" s="93"/>
      <c r="I1212" s="94"/>
      <c r="J1212" s="93"/>
      <c r="K1212" s="95"/>
      <c r="L1212" s="93"/>
      <c r="M1212" s="94"/>
      <c r="N1212" s="93"/>
      <c r="O1212" s="94"/>
      <c r="P1212" s="93"/>
      <c r="Q1212" s="94"/>
      <c r="R1212" s="93"/>
      <c r="S1212" s="94"/>
      <c r="T1212" s="96" t="s">
        <v>48</v>
      </c>
      <c r="U1212" s="97">
        <v>4.25</v>
      </c>
      <c r="V1212" s="98">
        <f>V1211/U1212</f>
        <v>33549.289411764708</v>
      </c>
      <c r="W1212" s="99"/>
      <c r="X1212" s="99"/>
      <c r="Y1212" s="100"/>
    </row>
    <row r="1213" spans="1:26" s="2" customFormat="1" ht="15.75" thickTop="1" x14ac:dyDescent="0.25">
      <c r="A1213" s="116" t="s">
        <v>49</v>
      </c>
      <c r="B1213" s="117"/>
      <c r="C1213" s="117"/>
      <c r="D1213" s="117"/>
      <c r="E1213" s="117"/>
      <c r="F1213" s="117"/>
      <c r="G1213" s="117"/>
      <c r="H1213" s="117"/>
      <c r="I1213" s="117"/>
      <c r="J1213" s="117"/>
      <c r="K1213" s="117"/>
      <c r="L1213" s="117"/>
      <c r="M1213" s="117"/>
      <c r="N1213" s="117"/>
      <c r="O1213" s="118"/>
      <c r="P1213" s="106"/>
      <c r="U1213" s="7"/>
    </row>
    <row r="1214" spans="1:26" s="2" customFormat="1" ht="18.75" x14ac:dyDescent="0.3">
      <c r="A1214" s="119"/>
      <c r="B1214" s="120"/>
      <c r="C1214" s="120"/>
      <c r="D1214" s="120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1"/>
      <c r="P1214" s="106"/>
      <c r="T1214" s="101"/>
      <c r="U1214" s="7"/>
    </row>
    <row r="1215" spans="1:26" s="2" customFormat="1" ht="15.75" x14ac:dyDescent="0.25">
      <c r="A1215" s="119"/>
      <c r="B1215" s="120"/>
      <c r="C1215" s="120"/>
      <c r="D1215" s="120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1"/>
      <c r="P1215" s="106"/>
      <c r="S1215" s="102"/>
      <c r="T1215" s="103"/>
      <c r="U1215" s="7"/>
    </row>
    <row r="1216" spans="1:26" s="2" customFormat="1" ht="15.75" x14ac:dyDescent="0.25">
      <c r="A1216" s="119"/>
      <c r="B1216" s="120"/>
      <c r="C1216" s="120"/>
      <c r="D1216" s="120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1"/>
      <c r="P1216" s="106"/>
      <c r="S1216" s="102"/>
      <c r="T1216" s="104"/>
      <c r="U1216" s="7"/>
    </row>
    <row r="1217" spans="1:38" s="2" customFormat="1" ht="15.75" x14ac:dyDescent="0.25">
      <c r="A1217" s="119"/>
      <c r="B1217" s="120"/>
      <c r="C1217" s="120"/>
      <c r="D1217" s="120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1"/>
      <c r="P1217" s="106"/>
      <c r="S1217" s="102"/>
      <c r="T1217" s="104"/>
      <c r="U1217" s="7"/>
    </row>
    <row r="1218" spans="1:38" s="2" customFormat="1" ht="15.75" x14ac:dyDescent="0.25">
      <c r="A1218" s="119"/>
      <c r="B1218" s="120"/>
      <c r="C1218" s="120"/>
      <c r="D1218" s="120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1"/>
      <c r="P1218" s="106"/>
      <c r="S1218" s="102"/>
      <c r="T1218" s="104"/>
      <c r="U1218" s="7"/>
    </row>
    <row r="1219" spans="1:38" s="2" customFormat="1" ht="15.75" x14ac:dyDescent="0.25">
      <c r="A1219" s="119"/>
      <c r="B1219" s="120"/>
      <c r="C1219" s="120"/>
      <c r="D1219" s="120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1"/>
      <c r="P1219" s="106"/>
      <c r="S1219" s="102"/>
      <c r="T1219" s="105"/>
      <c r="U1219" s="7"/>
    </row>
    <row r="1220" spans="1:38" s="2" customFormat="1" x14ac:dyDescent="0.25">
      <c r="A1220" s="119"/>
      <c r="B1220" s="120"/>
      <c r="C1220" s="120"/>
      <c r="D1220" s="120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1"/>
      <c r="P1220" s="106"/>
      <c r="U1220" s="7"/>
    </row>
    <row r="1221" spans="1:38" s="2" customFormat="1" ht="15.75" thickBot="1" x14ac:dyDescent="0.3">
      <c r="A1221" s="122"/>
      <c r="B1221" s="123"/>
      <c r="C1221" s="123"/>
      <c r="D1221" s="123"/>
      <c r="E1221" s="123"/>
      <c r="F1221" s="123"/>
      <c r="G1221" s="123"/>
      <c r="H1221" s="123"/>
      <c r="I1221" s="123"/>
      <c r="J1221" s="123"/>
      <c r="K1221" s="123"/>
      <c r="L1221" s="123"/>
      <c r="M1221" s="123"/>
      <c r="N1221" s="123"/>
      <c r="O1221" s="124"/>
      <c r="P1221" s="106"/>
      <c r="U1221" s="7"/>
    </row>
    <row r="1222" spans="1:38" s="2" customFormat="1" ht="15.75" thickTop="1" x14ac:dyDescent="0.25">
      <c r="E1222" s="1"/>
      <c r="F1222" s="1"/>
      <c r="K1222" s="7"/>
      <c r="U1222" s="7"/>
    </row>
    <row r="1225" spans="1:38" s="2" customFormat="1" ht="26.25" x14ac:dyDescent="0.4">
      <c r="A1225" s="12"/>
      <c r="B1225" s="13" t="s">
        <v>86</v>
      </c>
      <c r="C1225" s="14"/>
      <c r="D1225" s="14"/>
      <c r="E1225" s="15"/>
      <c r="F1225" s="16"/>
      <c r="G1225" s="14"/>
      <c r="H1225" s="17"/>
      <c r="I1225" s="18"/>
      <c r="J1225" s="17"/>
      <c r="K1225" s="18"/>
      <c r="L1225" s="17"/>
      <c r="M1225" s="18"/>
      <c r="N1225" s="17"/>
      <c r="O1225" s="14"/>
      <c r="P1225" s="17"/>
      <c r="Q1225" s="14"/>
      <c r="R1225" s="17"/>
      <c r="S1225" s="18"/>
      <c r="T1225" s="17"/>
      <c r="U1225" s="14"/>
      <c r="V1225" s="17"/>
      <c r="W1225" s="17"/>
      <c r="X1225" s="18"/>
      <c r="Y1225" s="17"/>
      <c r="Z1225" s="17"/>
      <c r="AA1225" s="18"/>
      <c r="AB1225" s="14"/>
      <c r="AC1225" s="14"/>
      <c r="AD1225" s="14"/>
      <c r="AE1225" s="14"/>
      <c r="AF1225" s="14"/>
      <c r="AG1225" s="18"/>
      <c r="AH1225" s="14"/>
      <c r="AI1225" s="14"/>
      <c r="AJ1225" s="14"/>
      <c r="AK1225" s="14"/>
      <c r="AL1225" s="14"/>
    </row>
    <row r="1226" spans="1:38" ht="15.75" thickBot="1" x14ac:dyDescent="0.3"/>
    <row r="1227" spans="1:38" s="2" customFormat="1" ht="52.5" customHeight="1" thickBot="1" x14ac:dyDescent="0.3">
      <c r="A1227" s="125" t="s">
        <v>3</v>
      </c>
      <c r="B1227" s="126"/>
      <c r="C1227" s="129" t="s">
        <v>32</v>
      </c>
      <c r="D1227" s="130"/>
      <c r="E1227" s="131" t="s">
        <v>0</v>
      </c>
      <c r="F1227" s="132"/>
      <c r="G1227" s="133" t="s">
        <v>1</v>
      </c>
      <c r="H1227" s="133"/>
      <c r="I1227" s="133"/>
      <c r="J1227" s="133"/>
      <c r="K1227" s="133"/>
      <c r="L1227" s="134"/>
      <c r="M1227" s="135" t="s">
        <v>33</v>
      </c>
      <c r="N1227" s="136"/>
      <c r="O1227" s="136"/>
      <c r="P1227" s="137"/>
      <c r="Q1227" s="138" t="s">
        <v>34</v>
      </c>
      <c r="R1227" s="139"/>
      <c r="S1227" s="139"/>
      <c r="T1227" s="139"/>
      <c r="U1227" s="139"/>
      <c r="V1227" s="140"/>
      <c r="W1227" s="141" t="s">
        <v>35</v>
      </c>
      <c r="X1227" s="142"/>
      <c r="Y1227" s="143"/>
    </row>
    <row r="1228" spans="1:38" s="2" customFormat="1" ht="52.5" customHeight="1" thickBot="1" x14ac:dyDescent="0.3">
      <c r="A1228" s="127"/>
      <c r="B1228" s="128"/>
      <c r="C1228" s="144" t="s">
        <v>36</v>
      </c>
      <c r="D1228" s="146" t="s">
        <v>37</v>
      </c>
      <c r="E1228" s="148" t="s">
        <v>4</v>
      </c>
      <c r="F1228" s="148" t="s">
        <v>5</v>
      </c>
      <c r="G1228" s="150" t="s">
        <v>6</v>
      </c>
      <c r="H1228" s="152" t="s">
        <v>7</v>
      </c>
      <c r="I1228" s="152" t="s">
        <v>8</v>
      </c>
      <c r="J1228" s="159" t="s">
        <v>9</v>
      </c>
      <c r="K1228" s="161" t="s">
        <v>2</v>
      </c>
      <c r="L1228" s="162"/>
      <c r="M1228" s="163" t="s">
        <v>38</v>
      </c>
      <c r="N1228" s="164"/>
      <c r="O1228" s="163" t="s">
        <v>39</v>
      </c>
      <c r="P1228" s="164"/>
      <c r="Q1228" s="165" t="s">
        <v>40</v>
      </c>
      <c r="R1228" s="166"/>
      <c r="S1228" s="139" t="s">
        <v>41</v>
      </c>
      <c r="T1228" s="140"/>
      <c r="U1228" s="138" t="s">
        <v>2</v>
      </c>
      <c r="V1228" s="140"/>
      <c r="W1228" s="154" t="s">
        <v>42</v>
      </c>
      <c r="X1228" s="156" t="s">
        <v>43</v>
      </c>
      <c r="Y1228" s="143" t="s">
        <v>44</v>
      </c>
    </row>
    <row r="1229" spans="1:38" s="2" customFormat="1" ht="139.5" customHeight="1" thickBot="1" x14ac:dyDescent="0.3">
      <c r="A1229" s="127"/>
      <c r="B1229" s="128"/>
      <c r="C1229" s="145"/>
      <c r="D1229" s="147"/>
      <c r="E1229" s="149"/>
      <c r="F1229" s="149"/>
      <c r="G1229" s="151"/>
      <c r="H1229" s="153"/>
      <c r="I1229" s="153"/>
      <c r="J1229" s="160"/>
      <c r="K1229" s="19" t="s">
        <v>10</v>
      </c>
      <c r="L1229" s="20" t="s">
        <v>11</v>
      </c>
      <c r="M1229" s="21" t="s">
        <v>12</v>
      </c>
      <c r="N1229" s="22" t="s">
        <v>13</v>
      </c>
      <c r="O1229" s="21" t="s">
        <v>14</v>
      </c>
      <c r="P1229" s="22" t="s">
        <v>15</v>
      </c>
      <c r="Q1229" s="23" t="s">
        <v>6</v>
      </c>
      <c r="R1229" s="24" t="s">
        <v>7</v>
      </c>
      <c r="S1229" s="25" t="s">
        <v>16</v>
      </c>
      <c r="T1229" s="26" t="s">
        <v>17</v>
      </c>
      <c r="U1229" s="27" t="s">
        <v>18</v>
      </c>
      <c r="V1229" s="28" t="s">
        <v>19</v>
      </c>
      <c r="W1229" s="155"/>
      <c r="X1229" s="157"/>
      <c r="Y1229" s="158"/>
    </row>
    <row r="1230" spans="1:38" s="2" customFormat="1" ht="38.25" customHeight="1" thickBot="1" x14ac:dyDescent="0.3">
      <c r="A1230" s="108">
        <v>1</v>
      </c>
      <c r="B1230" s="109"/>
      <c r="C1230" s="29">
        <v>2</v>
      </c>
      <c r="D1230" s="30">
        <v>3</v>
      </c>
      <c r="E1230" s="31">
        <v>4</v>
      </c>
      <c r="F1230" s="32">
        <v>5</v>
      </c>
      <c r="G1230" s="33">
        <v>6</v>
      </c>
      <c r="H1230" s="34">
        <v>7</v>
      </c>
      <c r="I1230" s="34">
        <v>8</v>
      </c>
      <c r="J1230" s="34">
        <v>9</v>
      </c>
      <c r="K1230" s="34">
        <v>10</v>
      </c>
      <c r="L1230" s="34">
        <v>11</v>
      </c>
      <c r="M1230" s="35">
        <v>12</v>
      </c>
      <c r="N1230" s="35">
        <v>13</v>
      </c>
      <c r="O1230" s="35">
        <v>14</v>
      </c>
      <c r="P1230" s="35">
        <v>15</v>
      </c>
      <c r="Q1230" s="36">
        <v>16</v>
      </c>
      <c r="R1230" s="36">
        <v>17</v>
      </c>
      <c r="S1230" s="36">
        <v>18</v>
      </c>
      <c r="T1230" s="36">
        <v>19</v>
      </c>
      <c r="U1230" s="36">
        <v>20</v>
      </c>
      <c r="V1230" s="36">
        <v>21</v>
      </c>
      <c r="W1230" s="37">
        <v>22</v>
      </c>
      <c r="X1230" s="37">
        <v>23</v>
      </c>
      <c r="Y1230" s="38">
        <v>24</v>
      </c>
    </row>
    <row r="1231" spans="1:38" s="2" customFormat="1" ht="108.75" customHeight="1" x14ac:dyDescent="0.25">
      <c r="A1231" s="39">
        <v>1</v>
      </c>
      <c r="B1231" s="40" t="s">
        <v>45</v>
      </c>
      <c r="C1231" s="110">
        <f>L1244</f>
        <v>69986267.350000009</v>
      </c>
      <c r="D1231" s="112">
        <f>C1231-V1244</f>
        <v>44800076.190000013</v>
      </c>
      <c r="E1231" s="41">
        <v>0</v>
      </c>
      <c r="F1231" s="42">
        <v>0</v>
      </c>
      <c r="G1231" s="43">
        <v>0</v>
      </c>
      <c r="H1231" s="44">
        <v>0</v>
      </c>
      <c r="I1231" s="43">
        <v>0</v>
      </c>
      <c r="J1231" s="45">
        <v>0</v>
      </c>
      <c r="K1231" s="46">
        <f>G1231+I1231</f>
        <v>0</v>
      </c>
      <c r="L1231" s="47">
        <f>H1231+J1231</f>
        <v>0</v>
      </c>
      <c r="M1231" s="48">
        <v>0</v>
      </c>
      <c r="N1231" s="49">
        <v>0</v>
      </c>
      <c r="O1231" s="48">
        <v>0</v>
      </c>
      <c r="P1231" s="49">
        <v>0</v>
      </c>
      <c r="Q1231" s="50">
        <v>0</v>
      </c>
      <c r="R1231" s="51">
        <v>0</v>
      </c>
      <c r="S1231" s="50">
        <v>0</v>
      </c>
      <c r="T1231" s="51">
        <v>0</v>
      </c>
      <c r="U1231" s="46">
        <f>Q1231+S1231</f>
        <v>0</v>
      </c>
      <c r="V1231" s="52">
        <f>R1231+T1231</f>
        <v>0</v>
      </c>
      <c r="W1231" s="53">
        <f>IFERROR(R1231/H1231,0)</f>
        <v>0</v>
      </c>
      <c r="X1231" s="54">
        <f>IFERROR((T1231+P1231)/J1231,0)</f>
        <v>0</v>
      </c>
      <c r="Y1231" s="55">
        <f>IFERROR((V1231+P1231)/L1231,0)</f>
        <v>0</v>
      </c>
      <c r="Z1231" s="56"/>
    </row>
    <row r="1232" spans="1:38" s="2" customFormat="1" ht="87" customHeight="1" x14ac:dyDescent="0.25">
      <c r="A1232" s="57">
        <v>2</v>
      </c>
      <c r="B1232" s="58" t="s">
        <v>20</v>
      </c>
      <c r="C1232" s="110"/>
      <c r="D1232" s="112"/>
      <c r="E1232" s="59">
        <v>4</v>
      </c>
      <c r="F1232" s="60">
        <v>116979.69</v>
      </c>
      <c r="G1232" s="61">
        <v>0</v>
      </c>
      <c r="H1232" s="62">
        <v>0</v>
      </c>
      <c r="I1232" s="61">
        <v>119</v>
      </c>
      <c r="J1232" s="63">
        <v>5237616.7</v>
      </c>
      <c r="K1232" s="46">
        <f t="shared" ref="K1232:L1243" si="222">G1232+I1232</f>
        <v>119</v>
      </c>
      <c r="L1232" s="47">
        <f t="shared" si="222"/>
        <v>5237616.7</v>
      </c>
      <c r="M1232" s="64">
        <v>0</v>
      </c>
      <c r="N1232" s="65">
        <v>0</v>
      </c>
      <c r="O1232" s="64">
        <v>23</v>
      </c>
      <c r="P1232" s="65">
        <v>1088922.51</v>
      </c>
      <c r="Q1232" s="66">
        <v>0</v>
      </c>
      <c r="R1232" s="67">
        <v>0</v>
      </c>
      <c r="S1232" s="66">
        <v>64</v>
      </c>
      <c r="T1232" s="67">
        <v>1885019.83</v>
      </c>
      <c r="U1232" s="46">
        <f t="shared" ref="U1232:V1243" si="223">Q1232+S1232</f>
        <v>64</v>
      </c>
      <c r="V1232" s="52">
        <f>R1232+T1232</f>
        <v>1885019.83</v>
      </c>
      <c r="W1232" s="53">
        <f t="shared" ref="W1232:W1243" si="224">IFERROR(R1232/H1232,0)</f>
        <v>0</v>
      </c>
      <c r="X1232" s="54">
        <f t="shared" ref="X1232:X1244" si="225">IFERROR((T1232+P1232)/J1232,0)</f>
        <v>0.56780450161616447</v>
      </c>
      <c r="Y1232" s="55">
        <f t="shared" ref="Y1232:Y1244" si="226">IFERROR((V1232+P1232)/L1232,0)</f>
        <v>0.56780450161616447</v>
      </c>
      <c r="Z1232" s="56"/>
    </row>
    <row r="1233" spans="1:26" s="2" customFormat="1" ht="85.5" customHeight="1" x14ac:dyDescent="0.25">
      <c r="A1233" s="57">
        <v>3</v>
      </c>
      <c r="B1233" s="58" t="s">
        <v>28</v>
      </c>
      <c r="C1233" s="110"/>
      <c r="D1233" s="112"/>
      <c r="E1233" s="59">
        <v>7</v>
      </c>
      <c r="F1233" s="60">
        <v>135577.4</v>
      </c>
      <c r="G1233" s="61">
        <v>6</v>
      </c>
      <c r="H1233" s="62">
        <v>126859.5</v>
      </c>
      <c r="I1233" s="61">
        <v>26</v>
      </c>
      <c r="J1233" s="63">
        <v>1648149.05</v>
      </c>
      <c r="K1233" s="46">
        <f t="shared" si="222"/>
        <v>32</v>
      </c>
      <c r="L1233" s="47">
        <f t="shared" si="222"/>
        <v>1775008.55</v>
      </c>
      <c r="M1233" s="64">
        <v>4</v>
      </c>
      <c r="N1233" s="65">
        <v>86872</v>
      </c>
      <c r="O1233" s="64">
        <v>4</v>
      </c>
      <c r="P1233" s="65">
        <v>90494.64</v>
      </c>
      <c r="Q1233" s="66">
        <v>1</v>
      </c>
      <c r="R1233" s="67">
        <v>19987.5</v>
      </c>
      <c r="S1233" s="66">
        <v>9</v>
      </c>
      <c r="T1233" s="67">
        <v>536761.59</v>
      </c>
      <c r="U1233" s="46">
        <f t="shared" si="223"/>
        <v>10</v>
      </c>
      <c r="V1233" s="52">
        <f t="shared" si="223"/>
        <v>556749.09</v>
      </c>
      <c r="W1233" s="53">
        <f t="shared" si="224"/>
        <v>0.15755619405720503</v>
      </c>
      <c r="X1233" s="54">
        <f t="shared" si="225"/>
        <v>0.38058222343422154</v>
      </c>
      <c r="Y1233" s="55">
        <f t="shared" si="226"/>
        <v>0.36464259848213121</v>
      </c>
      <c r="Z1233" s="56"/>
    </row>
    <row r="1234" spans="1:26" s="2" customFormat="1" ht="137.25" customHeight="1" x14ac:dyDescent="0.25">
      <c r="A1234" s="57">
        <v>4</v>
      </c>
      <c r="B1234" s="58" t="s">
        <v>22</v>
      </c>
      <c r="C1234" s="110"/>
      <c r="D1234" s="112"/>
      <c r="E1234" s="59">
        <v>77</v>
      </c>
      <c r="F1234" s="60">
        <v>4463376.91</v>
      </c>
      <c r="G1234" s="61">
        <v>69</v>
      </c>
      <c r="H1234" s="62">
        <v>3842475.29</v>
      </c>
      <c r="I1234" s="61">
        <v>29</v>
      </c>
      <c r="J1234" s="63">
        <v>1184720</v>
      </c>
      <c r="K1234" s="46">
        <f t="shared" si="222"/>
        <v>98</v>
      </c>
      <c r="L1234" s="47">
        <f t="shared" si="222"/>
        <v>5027195.29</v>
      </c>
      <c r="M1234" s="64">
        <v>30</v>
      </c>
      <c r="N1234" s="65">
        <v>1335501.69</v>
      </c>
      <c r="O1234" s="64">
        <v>4</v>
      </c>
      <c r="P1234" s="65">
        <v>93127.7</v>
      </c>
      <c r="Q1234" s="66">
        <v>37</v>
      </c>
      <c r="R1234" s="67">
        <v>1953913.24</v>
      </c>
      <c r="S1234" s="66">
        <v>13</v>
      </c>
      <c r="T1234" s="67">
        <v>559325.65</v>
      </c>
      <c r="U1234" s="46">
        <f t="shared" si="223"/>
        <v>50</v>
      </c>
      <c r="V1234" s="52">
        <f t="shared" si="223"/>
        <v>2513238.89</v>
      </c>
      <c r="W1234" s="53">
        <f t="shared" si="224"/>
        <v>0.50850378793197126</v>
      </c>
      <c r="X1234" s="54">
        <f t="shared" si="225"/>
        <v>0.55072367310419335</v>
      </c>
      <c r="Y1234" s="55">
        <f t="shared" si="226"/>
        <v>0.51845341977952086</v>
      </c>
      <c r="Z1234" s="56"/>
    </row>
    <row r="1235" spans="1:26" s="2" customFormat="1" ht="171.75" customHeight="1" x14ac:dyDescent="0.25">
      <c r="A1235" s="57">
        <v>5</v>
      </c>
      <c r="B1235" s="58" t="s">
        <v>21</v>
      </c>
      <c r="C1235" s="110"/>
      <c r="D1235" s="112"/>
      <c r="E1235" s="59">
        <v>126</v>
      </c>
      <c r="F1235" s="60">
        <v>7369627.2699999996</v>
      </c>
      <c r="G1235" s="61">
        <v>49</v>
      </c>
      <c r="H1235" s="62">
        <v>3070514.2</v>
      </c>
      <c r="I1235" s="61">
        <v>80</v>
      </c>
      <c r="J1235" s="63">
        <v>2755358.75</v>
      </c>
      <c r="K1235" s="46">
        <f t="shared" si="222"/>
        <v>129</v>
      </c>
      <c r="L1235" s="47">
        <f t="shared" si="222"/>
        <v>5825872.9500000002</v>
      </c>
      <c r="M1235" s="64">
        <v>20</v>
      </c>
      <c r="N1235" s="65">
        <v>1603066.82</v>
      </c>
      <c r="O1235" s="64">
        <v>18</v>
      </c>
      <c r="P1235" s="65">
        <v>502995.77</v>
      </c>
      <c r="Q1235" s="66">
        <v>19</v>
      </c>
      <c r="R1235" s="67">
        <v>878446.09</v>
      </c>
      <c r="S1235" s="66">
        <v>47</v>
      </c>
      <c r="T1235" s="67">
        <v>1218728.6499999999</v>
      </c>
      <c r="U1235" s="46">
        <f t="shared" si="223"/>
        <v>66</v>
      </c>
      <c r="V1235" s="52">
        <f t="shared" si="223"/>
        <v>2097174.7399999998</v>
      </c>
      <c r="W1235" s="53">
        <f t="shared" si="224"/>
        <v>0.28609087363934027</v>
      </c>
      <c r="X1235" s="54">
        <f t="shared" si="225"/>
        <v>0.62486397460947685</v>
      </c>
      <c r="Y1235" s="55">
        <f t="shared" si="226"/>
        <v>0.44631431758222595</v>
      </c>
      <c r="Z1235" s="56"/>
    </row>
    <row r="1236" spans="1:26" s="2" customFormat="1" ht="116.25" customHeight="1" x14ac:dyDescent="0.25">
      <c r="A1236" s="57">
        <v>6</v>
      </c>
      <c r="B1236" s="58" t="s">
        <v>23</v>
      </c>
      <c r="C1236" s="110"/>
      <c r="D1236" s="112"/>
      <c r="E1236" s="59">
        <v>412</v>
      </c>
      <c r="F1236" s="60">
        <v>29055455.940000001</v>
      </c>
      <c r="G1236" s="61">
        <v>228</v>
      </c>
      <c r="H1236" s="62">
        <v>13740416.140000001</v>
      </c>
      <c r="I1236" s="61">
        <v>83</v>
      </c>
      <c r="J1236" s="63">
        <v>8084153.9800000004</v>
      </c>
      <c r="K1236" s="46">
        <f t="shared" si="222"/>
        <v>311</v>
      </c>
      <c r="L1236" s="47">
        <f t="shared" si="222"/>
        <v>21824570.120000001</v>
      </c>
      <c r="M1236" s="64">
        <v>110</v>
      </c>
      <c r="N1236" s="65">
        <v>7539295.5599999996</v>
      </c>
      <c r="O1236" s="64">
        <v>20</v>
      </c>
      <c r="P1236" s="65">
        <v>3288576.39</v>
      </c>
      <c r="Q1236" s="66">
        <v>106</v>
      </c>
      <c r="R1236" s="67">
        <v>5099969.3</v>
      </c>
      <c r="S1236" s="66">
        <v>38</v>
      </c>
      <c r="T1236" s="67">
        <v>1340348.82</v>
      </c>
      <c r="U1236" s="46">
        <f t="shared" si="223"/>
        <v>144</v>
      </c>
      <c r="V1236" s="52">
        <f t="shared" si="223"/>
        <v>6440318.1200000001</v>
      </c>
      <c r="W1236" s="53">
        <f t="shared" si="224"/>
        <v>0.37116556354893626</v>
      </c>
      <c r="X1236" s="54">
        <f t="shared" si="225"/>
        <v>0.57259240997287386</v>
      </c>
      <c r="Y1236" s="55">
        <f t="shared" si="226"/>
        <v>0.44577714275730251</v>
      </c>
      <c r="Z1236" s="56"/>
    </row>
    <row r="1237" spans="1:26" s="2" customFormat="1" ht="65.25" customHeight="1" x14ac:dyDescent="0.25">
      <c r="A1237" s="57">
        <v>7</v>
      </c>
      <c r="B1237" s="58" t="s">
        <v>30</v>
      </c>
      <c r="C1237" s="110"/>
      <c r="D1237" s="112"/>
      <c r="E1237" s="59">
        <v>0</v>
      </c>
      <c r="F1237" s="60">
        <v>0</v>
      </c>
      <c r="G1237" s="61">
        <v>0</v>
      </c>
      <c r="H1237" s="62">
        <v>0</v>
      </c>
      <c r="I1237" s="61">
        <v>4</v>
      </c>
      <c r="J1237" s="63">
        <v>365000</v>
      </c>
      <c r="K1237" s="46">
        <f t="shared" si="222"/>
        <v>4</v>
      </c>
      <c r="L1237" s="47">
        <f t="shared" si="222"/>
        <v>365000</v>
      </c>
      <c r="M1237" s="64">
        <v>0</v>
      </c>
      <c r="N1237" s="65">
        <v>0</v>
      </c>
      <c r="O1237" s="64">
        <v>0</v>
      </c>
      <c r="P1237" s="65">
        <v>0</v>
      </c>
      <c r="Q1237" s="66">
        <v>0</v>
      </c>
      <c r="R1237" s="67">
        <v>0</v>
      </c>
      <c r="S1237" s="66">
        <v>1</v>
      </c>
      <c r="T1237" s="67">
        <v>80642.75</v>
      </c>
      <c r="U1237" s="46">
        <f t="shared" si="223"/>
        <v>1</v>
      </c>
      <c r="V1237" s="52">
        <f t="shared" si="223"/>
        <v>80642.75</v>
      </c>
      <c r="W1237" s="53">
        <f t="shared" si="224"/>
        <v>0</v>
      </c>
      <c r="X1237" s="54">
        <f t="shared" si="225"/>
        <v>0.22093904109589041</v>
      </c>
      <c r="Y1237" s="55">
        <f t="shared" si="226"/>
        <v>0.22093904109589041</v>
      </c>
      <c r="Z1237" s="56"/>
    </row>
    <row r="1238" spans="1:26" s="2" customFormat="1" ht="59.25" customHeight="1" x14ac:dyDescent="0.25">
      <c r="A1238" s="57">
        <v>8</v>
      </c>
      <c r="B1238" s="58" t="s">
        <v>46</v>
      </c>
      <c r="C1238" s="110"/>
      <c r="D1238" s="112"/>
      <c r="E1238" s="59"/>
      <c r="F1238" s="60"/>
      <c r="G1238" s="61"/>
      <c r="H1238" s="62"/>
      <c r="I1238" s="61">
        <v>196</v>
      </c>
      <c r="J1238" s="63">
        <v>7795967.8899999997</v>
      </c>
      <c r="K1238" s="46">
        <f t="shared" si="222"/>
        <v>196</v>
      </c>
      <c r="L1238" s="47">
        <f t="shared" si="222"/>
        <v>7795967.8899999997</v>
      </c>
      <c r="M1238" s="64"/>
      <c r="N1238" s="65"/>
      <c r="O1238" s="64">
        <v>51</v>
      </c>
      <c r="P1238" s="65">
        <v>2812801.69</v>
      </c>
      <c r="Q1238" s="66"/>
      <c r="R1238" s="67"/>
      <c r="S1238" s="66">
        <v>88</v>
      </c>
      <c r="T1238" s="67">
        <v>1747957.26</v>
      </c>
      <c r="U1238" s="46">
        <f t="shared" si="223"/>
        <v>88</v>
      </c>
      <c r="V1238" s="52">
        <f t="shared" si="223"/>
        <v>1747957.26</v>
      </c>
      <c r="W1238" s="53">
        <f t="shared" si="224"/>
        <v>0</v>
      </c>
      <c r="X1238" s="54">
        <f t="shared" si="225"/>
        <v>0.58501510195419759</v>
      </c>
      <c r="Y1238" s="55">
        <f t="shared" si="226"/>
        <v>0.58501510195419759</v>
      </c>
      <c r="Z1238" s="56"/>
    </row>
    <row r="1239" spans="1:26" s="2" customFormat="1" ht="71.25" customHeight="1" x14ac:dyDescent="0.25">
      <c r="A1239" s="57">
        <v>9</v>
      </c>
      <c r="B1239" s="58" t="s">
        <v>24</v>
      </c>
      <c r="C1239" s="110"/>
      <c r="D1239" s="112"/>
      <c r="E1239" s="59">
        <v>90</v>
      </c>
      <c r="F1239" s="60">
        <v>5282087.45</v>
      </c>
      <c r="G1239" s="61">
        <v>68</v>
      </c>
      <c r="H1239" s="62">
        <v>3044736.34</v>
      </c>
      <c r="I1239" s="61">
        <v>37</v>
      </c>
      <c r="J1239" s="63">
        <v>1749933.67</v>
      </c>
      <c r="K1239" s="46">
        <f t="shared" si="222"/>
        <v>105</v>
      </c>
      <c r="L1239" s="47">
        <f t="shared" si="222"/>
        <v>4794670.01</v>
      </c>
      <c r="M1239" s="64">
        <v>35</v>
      </c>
      <c r="N1239" s="65">
        <v>1720843.25</v>
      </c>
      <c r="O1239" s="64">
        <v>4</v>
      </c>
      <c r="P1239" s="65">
        <v>164710.39999999999</v>
      </c>
      <c r="Q1239" s="66">
        <v>32</v>
      </c>
      <c r="R1239" s="67">
        <v>1253669.25</v>
      </c>
      <c r="S1239" s="66">
        <v>21</v>
      </c>
      <c r="T1239" s="67">
        <v>831010.32</v>
      </c>
      <c r="U1239" s="46">
        <f t="shared" si="223"/>
        <v>53</v>
      </c>
      <c r="V1239" s="52">
        <f t="shared" si="223"/>
        <v>2084679.5699999998</v>
      </c>
      <c r="W1239" s="53">
        <f t="shared" si="224"/>
        <v>0.41174969192898986</v>
      </c>
      <c r="X1239" s="54">
        <f t="shared" si="225"/>
        <v>0.56900483548042136</v>
      </c>
      <c r="Y1239" s="55">
        <f t="shared" si="226"/>
        <v>0.4691438545944896</v>
      </c>
      <c r="Z1239" s="56"/>
    </row>
    <row r="1240" spans="1:26" s="2" customFormat="1" ht="92.25" customHeight="1" x14ac:dyDescent="0.25">
      <c r="A1240" s="57">
        <v>10</v>
      </c>
      <c r="B1240" s="58" t="s">
        <v>25</v>
      </c>
      <c r="C1240" s="110"/>
      <c r="D1240" s="112"/>
      <c r="E1240" s="59">
        <v>57</v>
      </c>
      <c r="F1240" s="60">
        <v>3193687.97</v>
      </c>
      <c r="G1240" s="61">
        <v>38</v>
      </c>
      <c r="H1240" s="62">
        <v>1484833.86</v>
      </c>
      <c r="I1240" s="61">
        <v>34</v>
      </c>
      <c r="J1240" s="63">
        <v>2673604.2400000002</v>
      </c>
      <c r="K1240" s="46">
        <f t="shared" si="222"/>
        <v>72</v>
      </c>
      <c r="L1240" s="47">
        <f t="shared" si="222"/>
        <v>4158438.1000000006</v>
      </c>
      <c r="M1240" s="64">
        <v>13</v>
      </c>
      <c r="N1240" s="65">
        <v>344655.26</v>
      </c>
      <c r="O1240" s="64">
        <v>5</v>
      </c>
      <c r="P1240" s="65">
        <v>740501.7</v>
      </c>
      <c r="Q1240" s="66">
        <v>23</v>
      </c>
      <c r="R1240" s="67">
        <v>1027020.59</v>
      </c>
      <c r="S1240" s="66">
        <v>19</v>
      </c>
      <c r="T1240" s="67">
        <v>791251.15</v>
      </c>
      <c r="U1240" s="46">
        <f t="shared" si="223"/>
        <v>42</v>
      </c>
      <c r="V1240" s="52">
        <f t="shared" si="223"/>
        <v>1818271.74</v>
      </c>
      <c r="W1240" s="53">
        <f t="shared" si="224"/>
        <v>0.69167374052205399</v>
      </c>
      <c r="X1240" s="54">
        <f t="shared" si="225"/>
        <v>0.5729168240696686</v>
      </c>
      <c r="Y1240" s="55">
        <f t="shared" si="226"/>
        <v>0.61532079556504626</v>
      </c>
      <c r="Z1240" s="56"/>
    </row>
    <row r="1241" spans="1:26" s="2" customFormat="1" ht="153.75" customHeight="1" x14ac:dyDescent="0.25">
      <c r="A1241" s="57">
        <v>11</v>
      </c>
      <c r="B1241" s="58" t="s">
        <v>26</v>
      </c>
      <c r="C1241" s="110"/>
      <c r="D1241" s="112"/>
      <c r="E1241" s="59">
        <v>165</v>
      </c>
      <c r="F1241" s="60">
        <v>7643354.71</v>
      </c>
      <c r="G1241" s="61">
        <v>81</v>
      </c>
      <c r="H1241" s="62">
        <v>2776653.5</v>
      </c>
      <c r="I1241" s="61">
        <v>18</v>
      </c>
      <c r="J1241" s="63">
        <v>823299</v>
      </c>
      <c r="K1241" s="46">
        <f t="shared" si="222"/>
        <v>99</v>
      </c>
      <c r="L1241" s="47">
        <f t="shared" si="222"/>
        <v>3599952.5</v>
      </c>
      <c r="M1241" s="64">
        <v>30</v>
      </c>
      <c r="N1241" s="65">
        <v>1015002.68</v>
      </c>
      <c r="O1241" s="64">
        <v>1</v>
      </c>
      <c r="P1241" s="65">
        <v>16000</v>
      </c>
      <c r="Q1241" s="66">
        <v>41</v>
      </c>
      <c r="R1241" s="67">
        <v>1398743.19</v>
      </c>
      <c r="S1241" s="66">
        <v>10</v>
      </c>
      <c r="T1241" s="67">
        <v>343405.66</v>
      </c>
      <c r="U1241" s="46">
        <f t="shared" si="223"/>
        <v>51</v>
      </c>
      <c r="V1241" s="52">
        <f t="shared" si="223"/>
        <v>1742148.8499999999</v>
      </c>
      <c r="W1241" s="53">
        <f t="shared" si="224"/>
        <v>0.50375143675651279</v>
      </c>
      <c r="X1241" s="54">
        <f t="shared" si="225"/>
        <v>0.43654329714963819</v>
      </c>
      <c r="Y1241" s="55">
        <f t="shared" si="226"/>
        <v>0.48838112447317011</v>
      </c>
      <c r="Z1241" s="56"/>
    </row>
    <row r="1242" spans="1:26" s="2" customFormat="1" ht="87" customHeight="1" x14ac:dyDescent="0.25">
      <c r="A1242" s="57">
        <v>12</v>
      </c>
      <c r="B1242" s="58" t="s">
        <v>29</v>
      </c>
      <c r="C1242" s="110"/>
      <c r="D1242" s="112"/>
      <c r="E1242" s="59">
        <v>23</v>
      </c>
      <c r="F1242" s="60">
        <v>2407876.09</v>
      </c>
      <c r="G1242" s="61">
        <v>15</v>
      </c>
      <c r="H1242" s="62">
        <v>1967157.34</v>
      </c>
      <c r="I1242" s="61">
        <v>13</v>
      </c>
      <c r="J1242" s="63">
        <v>1620064.93</v>
      </c>
      <c r="K1242" s="46">
        <f t="shared" si="222"/>
        <v>28</v>
      </c>
      <c r="L1242" s="47">
        <f t="shared" si="222"/>
        <v>3587222.27</v>
      </c>
      <c r="M1242" s="64">
        <v>5</v>
      </c>
      <c r="N1242" s="65">
        <v>888734.52</v>
      </c>
      <c r="O1242" s="64">
        <v>4</v>
      </c>
      <c r="P1242" s="65">
        <v>311344.05</v>
      </c>
      <c r="Q1242" s="66">
        <v>9</v>
      </c>
      <c r="R1242" s="67">
        <v>895203.35</v>
      </c>
      <c r="S1242" s="66">
        <v>6</v>
      </c>
      <c r="T1242" s="67">
        <v>809910.93</v>
      </c>
      <c r="U1242" s="46">
        <f t="shared" si="223"/>
        <v>15</v>
      </c>
      <c r="V1242" s="52">
        <f t="shared" si="223"/>
        <v>1705114.28</v>
      </c>
      <c r="W1242" s="53">
        <f t="shared" si="224"/>
        <v>0.45507460526772098</v>
      </c>
      <c r="X1242" s="54">
        <f t="shared" si="225"/>
        <v>0.69210496396585786</v>
      </c>
      <c r="Y1242" s="55">
        <f t="shared" si="226"/>
        <v>0.56212249429417149</v>
      </c>
      <c r="Z1242" s="56"/>
    </row>
    <row r="1243" spans="1:26" s="2" customFormat="1" ht="62.25" customHeight="1" thickBot="1" x14ac:dyDescent="0.3">
      <c r="A1243" s="68">
        <v>13</v>
      </c>
      <c r="B1243" s="69" t="s">
        <v>27</v>
      </c>
      <c r="C1243" s="111"/>
      <c r="D1243" s="113"/>
      <c r="E1243" s="70">
        <v>186</v>
      </c>
      <c r="F1243" s="71">
        <v>9612693.7400000002</v>
      </c>
      <c r="G1243" s="72">
        <v>102</v>
      </c>
      <c r="H1243" s="73">
        <v>4438383.71</v>
      </c>
      <c r="I1243" s="72">
        <v>37</v>
      </c>
      <c r="J1243" s="74">
        <v>1556369.26</v>
      </c>
      <c r="K1243" s="75">
        <f t="shared" si="222"/>
        <v>139</v>
      </c>
      <c r="L1243" s="76">
        <f t="shared" si="222"/>
        <v>5994752.9699999997</v>
      </c>
      <c r="M1243" s="77">
        <v>36</v>
      </c>
      <c r="N1243" s="78">
        <v>2021239.06</v>
      </c>
      <c r="O1243" s="77">
        <v>4</v>
      </c>
      <c r="P1243" s="78">
        <v>55250</v>
      </c>
      <c r="Q1243" s="79">
        <v>50</v>
      </c>
      <c r="R1243" s="80">
        <v>1919015.73</v>
      </c>
      <c r="S1243" s="79">
        <v>21</v>
      </c>
      <c r="T1243" s="80">
        <v>595860.31000000006</v>
      </c>
      <c r="U1243" s="46">
        <f t="shared" si="223"/>
        <v>71</v>
      </c>
      <c r="V1243" s="52">
        <f t="shared" si="223"/>
        <v>2514876.04</v>
      </c>
      <c r="W1243" s="53">
        <f t="shared" si="224"/>
        <v>0.43236814466408541</v>
      </c>
      <c r="X1243" s="54">
        <f t="shared" si="225"/>
        <v>0.4183520753937276</v>
      </c>
      <c r="Y1243" s="55">
        <f t="shared" si="226"/>
        <v>0.42872926588666427</v>
      </c>
      <c r="Z1243" s="56"/>
    </row>
    <row r="1244" spans="1:26" s="2" customFormat="1" ht="29.25" customHeight="1" thickBot="1" x14ac:dyDescent="0.3">
      <c r="A1244" s="114" t="s">
        <v>47</v>
      </c>
      <c r="B1244" s="115"/>
      <c r="C1244" s="81">
        <f>C1231</f>
        <v>69986267.350000009</v>
      </c>
      <c r="D1244" s="81">
        <f>D1231</f>
        <v>44800076.190000013</v>
      </c>
      <c r="E1244" s="82">
        <f>SUM(E1231:E1243)</f>
        <v>1147</v>
      </c>
      <c r="F1244" s="83">
        <f>SUM(F1231:F1243)</f>
        <v>69280717.170000002</v>
      </c>
      <c r="G1244" s="82">
        <f>SUM(G1231:G1243)</f>
        <v>656</v>
      </c>
      <c r="H1244" s="83">
        <f>SUM(H1231:H1243)</f>
        <v>34492029.880000003</v>
      </c>
      <c r="I1244" s="82">
        <f t="shared" ref="I1244:V1244" si="227">SUM(I1231:I1243)</f>
        <v>676</v>
      </c>
      <c r="J1244" s="83">
        <f t="shared" si="227"/>
        <v>35494237.469999999</v>
      </c>
      <c r="K1244" s="82">
        <f t="shared" si="227"/>
        <v>1332</v>
      </c>
      <c r="L1244" s="83">
        <f t="shared" si="227"/>
        <v>69986267.350000009</v>
      </c>
      <c r="M1244" s="82">
        <f t="shared" si="227"/>
        <v>283</v>
      </c>
      <c r="N1244" s="84">
        <f t="shared" si="227"/>
        <v>16555210.84</v>
      </c>
      <c r="O1244" s="85">
        <f t="shared" si="227"/>
        <v>138</v>
      </c>
      <c r="P1244" s="86">
        <f t="shared" si="227"/>
        <v>9164724.8499999996</v>
      </c>
      <c r="Q1244" s="85">
        <f t="shared" si="227"/>
        <v>318</v>
      </c>
      <c r="R1244" s="87">
        <f t="shared" si="227"/>
        <v>14445968.239999998</v>
      </c>
      <c r="S1244" s="85">
        <f t="shared" si="227"/>
        <v>337</v>
      </c>
      <c r="T1244" s="87">
        <f t="shared" si="227"/>
        <v>10740222.92</v>
      </c>
      <c r="U1244" s="85">
        <f t="shared" si="227"/>
        <v>655</v>
      </c>
      <c r="V1244" s="87">
        <f t="shared" si="227"/>
        <v>25186191.16</v>
      </c>
      <c r="W1244" s="88">
        <f>IFERROR(R1244/H1244,0)</f>
        <v>0.4188204721571463</v>
      </c>
      <c r="X1244" s="89">
        <f t="shared" si="225"/>
        <v>0.56079378481714992</v>
      </c>
      <c r="Y1244" s="89">
        <f t="shared" si="226"/>
        <v>0.4908236617079707</v>
      </c>
    </row>
    <row r="1245" spans="1:26" s="2" customFormat="1" ht="29.25" customHeight="1" thickBot="1" x14ac:dyDescent="0.45">
      <c r="A1245" s="90"/>
      <c r="B1245" s="90"/>
      <c r="C1245" s="91"/>
      <c r="D1245" s="91"/>
      <c r="E1245" s="92"/>
      <c r="F1245" s="91"/>
      <c r="G1245" s="92"/>
      <c r="H1245" s="93"/>
      <c r="I1245" s="94"/>
      <c r="J1245" s="93"/>
      <c r="K1245" s="95"/>
      <c r="L1245" s="93"/>
      <c r="M1245" s="94"/>
      <c r="N1245" s="93"/>
      <c r="O1245" s="94"/>
      <c r="P1245" s="93"/>
      <c r="Q1245" s="94"/>
      <c r="R1245" s="93"/>
      <c r="S1245" s="94"/>
      <c r="T1245" s="96" t="s">
        <v>48</v>
      </c>
      <c r="U1245" s="97">
        <v>4.25</v>
      </c>
      <c r="V1245" s="98">
        <f>V1244/U1245</f>
        <v>5926162.6258823527</v>
      </c>
      <c r="W1245" s="99"/>
      <c r="X1245" s="99"/>
      <c r="Y1245" s="100"/>
    </row>
    <row r="1246" spans="1:26" s="2" customFormat="1" ht="15.75" thickTop="1" x14ac:dyDescent="0.25">
      <c r="A1246" s="116" t="s">
        <v>49</v>
      </c>
      <c r="B1246" s="117"/>
      <c r="C1246" s="117"/>
      <c r="D1246" s="117"/>
      <c r="E1246" s="117"/>
      <c r="F1246" s="117"/>
      <c r="G1246" s="117"/>
      <c r="H1246" s="117"/>
      <c r="I1246" s="117"/>
      <c r="J1246" s="117"/>
      <c r="K1246" s="117"/>
      <c r="L1246" s="117"/>
      <c r="M1246" s="117"/>
      <c r="N1246" s="117"/>
      <c r="O1246" s="118"/>
      <c r="P1246" s="106"/>
      <c r="U1246" s="7"/>
    </row>
    <row r="1247" spans="1:26" s="2" customFormat="1" ht="18.75" x14ac:dyDescent="0.3">
      <c r="A1247" s="119"/>
      <c r="B1247" s="120"/>
      <c r="C1247" s="120"/>
      <c r="D1247" s="120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1"/>
      <c r="P1247" s="106"/>
      <c r="T1247" s="101"/>
      <c r="U1247" s="7"/>
    </row>
    <row r="1248" spans="1:26" s="2" customFormat="1" ht="15.75" x14ac:dyDescent="0.25">
      <c r="A1248" s="119"/>
      <c r="B1248" s="120"/>
      <c r="C1248" s="120"/>
      <c r="D1248" s="120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1"/>
      <c r="P1248" s="106"/>
      <c r="S1248" s="102"/>
      <c r="T1248" s="103"/>
      <c r="U1248" s="7"/>
    </row>
    <row r="1249" spans="1:21" s="2" customFormat="1" ht="15.75" x14ac:dyDescent="0.25">
      <c r="A1249" s="119"/>
      <c r="B1249" s="120"/>
      <c r="C1249" s="120"/>
      <c r="D1249" s="120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1"/>
      <c r="P1249" s="106"/>
      <c r="S1249" s="102"/>
      <c r="T1249" s="104"/>
      <c r="U1249" s="7"/>
    </row>
    <row r="1250" spans="1:21" s="2" customFormat="1" ht="15.75" x14ac:dyDescent="0.25">
      <c r="A1250" s="119"/>
      <c r="B1250" s="120"/>
      <c r="C1250" s="120"/>
      <c r="D1250" s="120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1"/>
      <c r="P1250" s="106"/>
      <c r="S1250" s="102"/>
      <c r="T1250" s="104"/>
      <c r="U1250" s="7"/>
    </row>
    <row r="1251" spans="1:21" s="2" customFormat="1" ht="15.75" x14ac:dyDescent="0.25">
      <c r="A1251" s="119"/>
      <c r="B1251" s="120"/>
      <c r="C1251" s="120"/>
      <c r="D1251" s="120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1"/>
      <c r="P1251" s="106"/>
      <c r="S1251" s="102"/>
      <c r="T1251" s="104"/>
      <c r="U1251" s="7"/>
    </row>
    <row r="1252" spans="1:21" s="2" customFormat="1" ht="15.75" x14ac:dyDescent="0.25">
      <c r="A1252" s="119"/>
      <c r="B1252" s="120"/>
      <c r="C1252" s="120"/>
      <c r="D1252" s="120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1"/>
      <c r="P1252" s="106"/>
      <c r="S1252" s="102"/>
      <c r="T1252" s="105"/>
      <c r="U1252" s="7"/>
    </row>
    <row r="1253" spans="1:21" s="2" customFormat="1" x14ac:dyDescent="0.25">
      <c r="A1253" s="119"/>
      <c r="B1253" s="120"/>
      <c r="C1253" s="120"/>
      <c r="D1253" s="120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1"/>
      <c r="P1253" s="106"/>
      <c r="U1253" s="7"/>
    </row>
    <row r="1254" spans="1:21" s="2" customFormat="1" ht="15.75" thickBot="1" x14ac:dyDescent="0.3">
      <c r="A1254" s="122"/>
      <c r="B1254" s="123"/>
      <c r="C1254" s="123"/>
      <c r="D1254" s="123"/>
      <c r="E1254" s="123"/>
      <c r="F1254" s="123"/>
      <c r="G1254" s="123"/>
      <c r="H1254" s="123"/>
      <c r="I1254" s="123"/>
      <c r="J1254" s="123"/>
      <c r="K1254" s="123"/>
      <c r="L1254" s="123"/>
      <c r="M1254" s="123"/>
      <c r="N1254" s="123"/>
      <c r="O1254" s="124"/>
      <c r="P1254" s="106"/>
      <c r="U1254" s="7"/>
    </row>
    <row r="1255" spans="1:21" s="2" customFormat="1" ht="15.75" thickTop="1" x14ac:dyDescent="0.25">
      <c r="E1255" s="1"/>
      <c r="F1255" s="1"/>
      <c r="K1255" s="7"/>
      <c r="U1255" s="7"/>
    </row>
  </sheetData>
  <mergeCells count="1102">
    <mergeCell ref="Q6:V6"/>
    <mergeCell ref="W6:Y6"/>
    <mergeCell ref="C7:C8"/>
    <mergeCell ref="D7:D8"/>
    <mergeCell ref="E7:E8"/>
    <mergeCell ref="F7:F8"/>
    <mergeCell ref="G7:G8"/>
    <mergeCell ref="H7:H8"/>
    <mergeCell ref="I7:I8"/>
    <mergeCell ref="J7:J8"/>
    <mergeCell ref="K7:L7"/>
    <mergeCell ref="M7:N7"/>
    <mergeCell ref="O7:P7"/>
    <mergeCell ref="Q7:R7"/>
    <mergeCell ref="S7:T7"/>
    <mergeCell ref="U7:V7"/>
    <mergeCell ref="W7:W8"/>
    <mergeCell ref="X7:X8"/>
    <mergeCell ref="Y7:Y8"/>
    <mergeCell ref="A91:O99"/>
    <mergeCell ref="A105:B107"/>
    <mergeCell ref="C105:D105"/>
    <mergeCell ref="E105:F105"/>
    <mergeCell ref="G105:L105"/>
    <mergeCell ref="M105:P105"/>
    <mergeCell ref="A75:B75"/>
    <mergeCell ref="C76:C88"/>
    <mergeCell ref="D76:D88"/>
    <mergeCell ref="A89:B89"/>
    <mergeCell ref="A42:B42"/>
    <mergeCell ref="C43:C55"/>
    <mergeCell ref="D43:D55"/>
    <mergeCell ref="A6:B8"/>
    <mergeCell ref="C6:D6"/>
    <mergeCell ref="E6:F6"/>
    <mergeCell ref="G6:L6"/>
    <mergeCell ref="M6:P6"/>
    <mergeCell ref="A9:B9"/>
    <mergeCell ref="C10:C22"/>
    <mergeCell ref="D10:D22"/>
    <mergeCell ref="A23:B23"/>
    <mergeCell ref="A25:O33"/>
    <mergeCell ref="A39:B41"/>
    <mergeCell ref="C39:D39"/>
    <mergeCell ref="E39:F39"/>
    <mergeCell ref="G39:L39"/>
    <mergeCell ref="M39:P39"/>
    <mergeCell ref="A56:B56"/>
    <mergeCell ref="A58:O66"/>
    <mergeCell ref="A72:B74"/>
    <mergeCell ref="C72:D72"/>
    <mergeCell ref="Q303:V303"/>
    <mergeCell ref="W303:Y303"/>
    <mergeCell ref="C304:C305"/>
    <mergeCell ref="A223:O231"/>
    <mergeCell ref="A237:B239"/>
    <mergeCell ref="C237:D237"/>
    <mergeCell ref="E237:F237"/>
    <mergeCell ref="G237:L237"/>
    <mergeCell ref="M237:P237"/>
    <mergeCell ref="A207:B207"/>
    <mergeCell ref="C208:C220"/>
    <mergeCell ref="D208:D220"/>
    <mergeCell ref="A221:B221"/>
    <mergeCell ref="A171:B173"/>
    <mergeCell ref="C171:D171"/>
    <mergeCell ref="E171:F171"/>
    <mergeCell ref="A141:B141"/>
    <mergeCell ref="C142:C154"/>
    <mergeCell ref="D142:D154"/>
    <mergeCell ref="A155:B155"/>
    <mergeCell ref="A157:O165"/>
    <mergeCell ref="G171:L171"/>
    <mergeCell ref="M171:P171"/>
    <mergeCell ref="Q171:V171"/>
    <mergeCell ref="W171:Y171"/>
    <mergeCell ref="C172:C173"/>
    <mergeCell ref="D172:D173"/>
    <mergeCell ref="E172:E173"/>
    <mergeCell ref="F172:F173"/>
    <mergeCell ref="G172:G173"/>
    <mergeCell ref="H172:H173"/>
    <mergeCell ref="I172:I173"/>
    <mergeCell ref="A303:B305"/>
    <mergeCell ref="C303:D303"/>
    <mergeCell ref="E303:F303"/>
    <mergeCell ref="A273:B273"/>
    <mergeCell ref="C274:C286"/>
    <mergeCell ref="D274:D286"/>
    <mergeCell ref="A287:B287"/>
    <mergeCell ref="A289:O297"/>
    <mergeCell ref="G303:L303"/>
    <mergeCell ref="M303:P303"/>
    <mergeCell ref="D304:D305"/>
    <mergeCell ref="E304:E305"/>
    <mergeCell ref="F304:F305"/>
    <mergeCell ref="G304:G305"/>
    <mergeCell ref="H304:H305"/>
    <mergeCell ref="I304:I305"/>
    <mergeCell ref="J304:J305"/>
    <mergeCell ref="K304:L304"/>
    <mergeCell ref="M304:N304"/>
    <mergeCell ref="O304:P304"/>
    <mergeCell ref="Q567:V567"/>
    <mergeCell ref="W567:Y567"/>
    <mergeCell ref="C568:C569"/>
    <mergeCell ref="A487:O495"/>
    <mergeCell ref="A501:B503"/>
    <mergeCell ref="C501:D501"/>
    <mergeCell ref="E501:F501"/>
    <mergeCell ref="G501:L501"/>
    <mergeCell ref="M501:P501"/>
    <mergeCell ref="A471:B471"/>
    <mergeCell ref="C472:C484"/>
    <mergeCell ref="D472:D484"/>
    <mergeCell ref="A485:B485"/>
    <mergeCell ref="A435:B437"/>
    <mergeCell ref="C435:D435"/>
    <mergeCell ref="E435:F435"/>
    <mergeCell ref="A405:B405"/>
    <mergeCell ref="C406:C418"/>
    <mergeCell ref="D406:D418"/>
    <mergeCell ref="A419:B419"/>
    <mergeCell ref="A421:O429"/>
    <mergeCell ref="G435:L435"/>
    <mergeCell ref="M435:P435"/>
    <mergeCell ref="Q435:V435"/>
    <mergeCell ref="W435:Y435"/>
    <mergeCell ref="C436:C437"/>
    <mergeCell ref="D436:D437"/>
    <mergeCell ref="E436:E437"/>
    <mergeCell ref="F436:F437"/>
    <mergeCell ref="G436:G437"/>
    <mergeCell ref="H436:H437"/>
    <mergeCell ref="I436:I437"/>
    <mergeCell ref="A567:B569"/>
    <mergeCell ref="C567:D567"/>
    <mergeCell ref="E567:F567"/>
    <mergeCell ref="A537:B537"/>
    <mergeCell ref="C538:C550"/>
    <mergeCell ref="D538:D550"/>
    <mergeCell ref="A551:B551"/>
    <mergeCell ref="A553:O561"/>
    <mergeCell ref="G567:L567"/>
    <mergeCell ref="M567:P567"/>
    <mergeCell ref="D568:D569"/>
    <mergeCell ref="E568:E569"/>
    <mergeCell ref="F568:F569"/>
    <mergeCell ref="G568:G569"/>
    <mergeCell ref="H568:H569"/>
    <mergeCell ref="I568:I569"/>
    <mergeCell ref="J568:J569"/>
    <mergeCell ref="K568:L568"/>
    <mergeCell ref="M568:N568"/>
    <mergeCell ref="O568:P568"/>
    <mergeCell ref="Q831:V831"/>
    <mergeCell ref="W831:Y831"/>
    <mergeCell ref="C832:C833"/>
    <mergeCell ref="A751:O759"/>
    <mergeCell ref="A765:B767"/>
    <mergeCell ref="C765:D765"/>
    <mergeCell ref="E765:F765"/>
    <mergeCell ref="G765:L765"/>
    <mergeCell ref="M765:P765"/>
    <mergeCell ref="A735:B735"/>
    <mergeCell ref="C736:C748"/>
    <mergeCell ref="D736:D748"/>
    <mergeCell ref="A749:B749"/>
    <mergeCell ref="A699:B701"/>
    <mergeCell ref="C699:D699"/>
    <mergeCell ref="E699:F699"/>
    <mergeCell ref="A669:B669"/>
    <mergeCell ref="C670:C682"/>
    <mergeCell ref="D670:D682"/>
    <mergeCell ref="A683:B683"/>
    <mergeCell ref="A685:O693"/>
    <mergeCell ref="G699:L699"/>
    <mergeCell ref="M699:P699"/>
    <mergeCell ref="Q699:V699"/>
    <mergeCell ref="W699:Y699"/>
    <mergeCell ref="C700:C701"/>
    <mergeCell ref="D700:D701"/>
    <mergeCell ref="E700:E701"/>
    <mergeCell ref="F700:F701"/>
    <mergeCell ref="G700:G701"/>
    <mergeCell ref="H700:H701"/>
    <mergeCell ref="I700:I701"/>
    <mergeCell ref="A831:B833"/>
    <mergeCell ref="C831:D831"/>
    <mergeCell ref="E831:F831"/>
    <mergeCell ref="A801:B801"/>
    <mergeCell ref="C802:C814"/>
    <mergeCell ref="D802:D814"/>
    <mergeCell ref="A815:B815"/>
    <mergeCell ref="A817:O825"/>
    <mergeCell ref="G831:L831"/>
    <mergeCell ref="M831:P831"/>
    <mergeCell ref="D832:D833"/>
    <mergeCell ref="E832:E833"/>
    <mergeCell ref="F832:F833"/>
    <mergeCell ref="G832:G833"/>
    <mergeCell ref="H832:H833"/>
    <mergeCell ref="I832:I833"/>
    <mergeCell ref="J832:J833"/>
    <mergeCell ref="K832:L832"/>
    <mergeCell ref="M832:N832"/>
    <mergeCell ref="O832:P832"/>
    <mergeCell ref="A999:B999"/>
    <mergeCell ref="C1000:C1012"/>
    <mergeCell ref="D1000:D1012"/>
    <mergeCell ref="A1013:B1013"/>
    <mergeCell ref="A963:B965"/>
    <mergeCell ref="C963:D963"/>
    <mergeCell ref="E963:F963"/>
    <mergeCell ref="A933:B933"/>
    <mergeCell ref="C934:C946"/>
    <mergeCell ref="D934:D946"/>
    <mergeCell ref="A947:B947"/>
    <mergeCell ref="A949:O957"/>
    <mergeCell ref="G963:L963"/>
    <mergeCell ref="M963:P963"/>
    <mergeCell ref="Q963:V963"/>
    <mergeCell ref="W963:Y963"/>
    <mergeCell ref="C964:C965"/>
    <mergeCell ref="D964:D965"/>
    <mergeCell ref="E964:E965"/>
    <mergeCell ref="F964:F965"/>
    <mergeCell ref="G964:G965"/>
    <mergeCell ref="H964:H965"/>
    <mergeCell ref="I964:I965"/>
    <mergeCell ref="J964:J965"/>
    <mergeCell ref="K964:L964"/>
    <mergeCell ref="M964:N964"/>
    <mergeCell ref="O964:P964"/>
    <mergeCell ref="Q964:R964"/>
    <mergeCell ref="S964:T964"/>
    <mergeCell ref="U964:V964"/>
    <mergeCell ref="W964:W965"/>
    <mergeCell ref="X964:X965"/>
    <mergeCell ref="A1065:B1065"/>
    <mergeCell ref="C1066:C1078"/>
    <mergeCell ref="D1066:D1078"/>
    <mergeCell ref="A1079:B1079"/>
    <mergeCell ref="A1081:O1089"/>
    <mergeCell ref="G1095:L1095"/>
    <mergeCell ref="M1095:P1095"/>
    <mergeCell ref="D1096:D1097"/>
    <mergeCell ref="E1096:E1097"/>
    <mergeCell ref="F1096:F1097"/>
    <mergeCell ref="G1096:G1097"/>
    <mergeCell ref="H1096:H1097"/>
    <mergeCell ref="I1096:I1097"/>
    <mergeCell ref="J1096:J1097"/>
    <mergeCell ref="K1096:L1096"/>
    <mergeCell ref="M1096:N1096"/>
    <mergeCell ref="O1096:P1096"/>
    <mergeCell ref="C1096:C1097"/>
    <mergeCell ref="U1228:V1228"/>
    <mergeCell ref="W1228:W1229"/>
    <mergeCell ref="X1228:X1229"/>
    <mergeCell ref="Y1228:Y1229"/>
    <mergeCell ref="A1147:O1155"/>
    <mergeCell ref="A1161:B1163"/>
    <mergeCell ref="C1161:D1161"/>
    <mergeCell ref="E1161:F1161"/>
    <mergeCell ref="G1161:L1161"/>
    <mergeCell ref="M1161:P1161"/>
    <mergeCell ref="A1131:B1131"/>
    <mergeCell ref="C1132:C1144"/>
    <mergeCell ref="D1132:D1144"/>
    <mergeCell ref="A1145:B1145"/>
    <mergeCell ref="A1095:B1097"/>
    <mergeCell ref="C1095:D1095"/>
    <mergeCell ref="E1095:F1095"/>
    <mergeCell ref="Q1095:V1095"/>
    <mergeCell ref="W1095:Y1095"/>
    <mergeCell ref="D1228:D1229"/>
    <mergeCell ref="E1228:E1229"/>
    <mergeCell ref="F1228:F1229"/>
    <mergeCell ref="A1197:B1197"/>
    <mergeCell ref="C1198:C1210"/>
    <mergeCell ref="D1198:D1210"/>
    <mergeCell ref="A1211:B1211"/>
    <mergeCell ref="A1213:O1221"/>
    <mergeCell ref="G1228:G1229"/>
    <mergeCell ref="H1228:H1229"/>
    <mergeCell ref="I1228:I1229"/>
    <mergeCell ref="J1228:J1229"/>
    <mergeCell ref="K1228:L1228"/>
    <mergeCell ref="M1228:N1228"/>
    <mergeCell ref="O1228:P1228"/>
    <mergeCell ref="Q1228:R1228"/>
    <mergeCell ref="S1228:T1228"/>
    <mergeCell ref="Q39:V39"/>
    <mergeCell ref="W39:Y39"/>
    <mergeCell ref="C40:C41"/>
    <mergeCell ref="D40:D41"/>
    <mergeCell ref="E40:E41"/>
    <mergeCell ref="F40:F41"/>
    <mergeCell ref="G40:G41"/>
    <mergeCell ref="H40:H41"/>
    <mergeCell ref="I40:I41"/>
    <mergeCell ref="J40:J41"/>
    <mergeCell ref="K40:L40"/>
    <mergeCell ref="M40:N40"/>
    <mergeCell ref="O40:P40"/>
    <mergeCell ref="Q40:R40"/>
    <mergeCell ref="S40:T40"/>
    <mergeCell ref="U40:V40"/>
    <mergeCell ref="W40:W41"/>
    <mergeCell ref="X40:X41"/>
    <mergeCell ref="Y40:Y41"/>
    <mergeCell ref="E72:F72"/>
    <mergeCell ref="G72:L72"/>
    <mergeCell ref="M72:P72"/>
    <mergeCell ref="Q72:V72"/>
    <mergeCell ref="W72:Y72"/>
    <mergeCell ref="C73:C74"/>
    <mergeCell ref="D73:D74"/>
    <mergeCell ref="E73:E74"/>
    <mergeCell ref="F73:F74"/>
    <mergeCell ref="G73:G74"/>
    <mergeCell ref="H73:H74"/>
    <mergeCell ref="I73:I74"/>
    <mergeCell ref="J73:J74"/>
    <mergeCell ref="K73:L73"/>
    <mergeCell ref="M73:N73"/>
    <mergeCell ref="O73:P73"/>
    <mergeCell ref="Q73:R73"/>
    <mergeCell ref="S73:T73"/>
    <mergeCell ref="U73:V73"/>
    <mergeCell ref="W73:W74"/>
    <mergeCell ref="X73:X74"/>
    <mergeCell ref="Y73:Y74"/>
    <mergeCell ref="Q105:V105"/>
    <mergeCell ref="W105:Y105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L106"/>
    <mergeCell ref="M106:N106"/>
    <mergeCell ref="O106:P106"/>
    <mergeCell ref="Q106:R106"/>
    <mergeCell ref="S106:T106"/>
    <mergeCell ref="U106:V106"/>
    <mergeCell ref="W106:W107"/>
    <mergeCell ref="X106:X107"/>
    <mergeCell ref="Y106:Y107"/>
    <mergeCell ref="A108:B108"/>
    <mergeCell ref="C109:C121"/>
    <mergeCell ref="D109:D121"/>
    <mergeCell ref="A122:B122"/>
    <mergeCell ref="A124:O132"/>
    <mergeCell ref="A138:B140"/>
    <mergeCell ref="C138:D138"/>
    <mergeCell ref="E138:F138"/>
    <mergeCell ref="G138:L138"/>
    <mergeCell ref="M138:P138"/>
    <mergeCell ref="Q138:V138"/>
    <mergeCell ref="W138:Y138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L139"/>
    <mergeCell ref="M139:N139"/>
    <mergeCell ref="O139:P139"/>
    <mergeCell ref="Q139:R139"/>
    <mergeCell ref="S139:T139"/>
    <mergeCell ref="U139:V139"/>
    <mergeCell ref="W139:W140"/>
    <mergeCell ref="X139:X140"/>
    <mergeCell ref="Y139:Y140"/>
    <mergeCell ref="J172:J173"/>
    <mergeCell ref="K172:L172"/>
    <mergeCell ref="M172:N172"/>
    <mergeCell ref="O172:P172"/>
    <mergeCell ref="Q172:R172"/>
    <mergeCell ref="S172:T172"/>
    <mergeCell ref="U172:V172"/>
    <mergeCell ref="W172:W173"/>
    <mergeCell ref="X172:X173"/>
    <mergeCell ref="Y172:Y173"/>
    <mergeCell ref="A174:B174"/>
    <mergeCell ref="C175:C187"/>
    <mergeCell ref="D175:D187"/>
    <mergeCell ref="A188:B188"/>
    <mergeCell ref="A190:O198"/>
    <mergeCell ref="A204:B206"/>
    <mergeCell ref="C204:D204"/>
    <mergeCell ref="E204:F204"/>
    <mergeCell ref="G204:L204"/>
    <mergeCell ref="M204:P204"/>
    <mergeCell ref="Q204:V204"/>
    <mergeCell ref="W204:Y204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L205"/>
    <mergeCell ref="M205:N205"/>
    <mergeCell ref="O205:P205"/>
    <mergeCell ref="Q205:R205"/>
    <mergeCell ref="S205:T205"/>
    <mergeCell ref="U205:V205"/>
    <mergeCell ref="W205:W206"/>
    <mergeCell ref="X205:X206"/>
    <mergeCell ref="Y205:Y206"/>
    <mergeCell ref="Q237:V237"/>
    <mergeCell ref="W237:Y237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K238:L238"/>
    <mergeCell ref="M238:N238"/>
    <mergeCell ref="O238:P238"/>
    <mergeCell ref="Q238:R238"/>
    <mergeCell ref="S238:T238"/>
    <mergeCell ref="U238:V238"/>
    <mergeCell ref="W238:W239"/>
    <mergeCell ref="X238:X239"/>
    <mergeCell ref="Y238:Y239"/>
    <mergeCell ref="A240:B240"/>
    <mergeCell ref="C241:C253"/>
    <mergeCell ref="D241:D253"/>
    <mergeCell ref="A254:B254"/>
    <mergeCell ref="A256:O264"/>
    <mergeCell ref="A270:B272"/>
    <mergeCell ref="C270:D270"/>
    <mergeCell ref="E270:F270"/>
    <mergeCell ref="G270:L270"/>
    <mergeCell ref="M270:P270"/>
    <mergeCell ref="Q270:V270"/>
    <mergeCell ref="W270:Y270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K271:L271"/>
    <mergeCell ref="M271:N271"/>
    <mergeCell ref="O271:P271"/>
    <mergeCell ref="Q271:R271"/>
    <mergeCell ref="S271:T271"/>
    <mergeCell ref="U271:V271"/>
    <mergeCell ref="W271:W272"/>
    <mergeCell ref="X271:X272"/>
    <mergeCell ref="Y271:Y272"/>
    <mergeCell ref="Q304:R304"/>
    <mergeCell ref="S304:T304"/>
    <mergeCell ref="U304:V304"/>
    <mergeCell ref="W304:W305"/>
    <mergeCell ref="X304:X305"/>
    <mergeCell ref="Y304:Y305"/>
    <mergeCell ref="A306:B306"/>
    <mergeCell ref="C307:C319"/>
    <mergeCell ref="D307:D319"/>
    <mergeCell ref="A320:B320"/>
    <mergeCell ref="A322:O330"/>
    <mergeCell ref="A336:B338"/>
    <mergeCell ref="C336:D336"/>
    <mergeCell ref="E336:F336"/>
    <mergeCell ref="G336:L336"/>
    <mergeCell ref="M336:P336"/>
    <mergeCell ref="Q336:V336"/>
    <mergeCell ref="W336:Y336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K337:L337"/>
    <mergeCell ref="M337:N337"/>
    <mergeCell ref="O337:P337"/>
    <mergeCell ref="Q337:R337"/>
    <mergeCell ref="S337:T337"/>
    <mergeCell ref="U337:V337"/>
    <mergeCell ref="W337:W338"/>
    <mergeCell ref="X337:X338"/>
    <mergeCell ref="Y337:Y338"/>
    <mergeCell ref="Q369:V369"/>
    <mergeCell ref="W369:Y369"/>
    <mergeCell ref="C370:C371"/>
    <mergeCell ref="D370:D371"/>
    <mergeCell ref="E370:E371"/>
    <mergeCell ref="F370:F371"/>
    <mergeCell ref="G370:G371"/>
    <mergeCell ref="H370:H371"/>
    <mergeCell ref="I370:I371"/>
    <mergeCell ref="J370:J371"/>
    <mergeCell ref="K370:L370"/>
    <mergeCell ref="M370:N370"/>
    <mergeCell ref="O370:P370"/>
    <mergeCell ref="Q370:R370"/>
    <mergeCell ref="S370:T370"/>
    <mergeCell ref="U370:V370"/>
    <mergeCell ref="W370:W371"/>
    <mergeCell ref="X370:X371"/>
    <mergeCell ref="Y370:Y371"/>
    <mergeCell ref="A355:O363"/>
    <mergeCell ref="A369:B371"/>
    <mergeCell ref="C369:D369"/>
    <mergeCell ref="E369:F369"/>
    <mergeCell ref="G369:L369"/>
    <mergeCell ref="M369:P369"/>
    <mergeCell ref="A339:B339"/>
    <mergeCell ref="C340:C352"/>
    <mergeCell ref="D340:D352"/>
    <mergeCell ref="A353:B353"/>
    <mergeCell ref="A372:B372"/>
    <mergeCell ref="C373:C385"/>
    <mergeCell ref="D373:D385"/>
    <mergeCell ref="A386:B386"/>
    <mergeCell ref="A388:O396"/>
    <mergeCell ref="A402:B404"/>
    <mergeCell ref="C402:D402"/>
    <mergeCell ref="E402:F402"/>
    <mergeCell ref="G402:L402"/>
    <mergeCell ref="M402:P402"/>
    <mergeCell ref="Q402:V402"/>
    <mergeCell ref="W402:Y402"/>
    <mergeCell ref="C403:C404"/>
    <mergeCell ref="D403:D404"/>
    <mergeCell ref="E403:E404"/>
    <mergeCell ref="F403:F404"/>
    <mergeCell ref="G403:G404"/>
    <mergeCell ref="H403:H404"/>
    <mergeCell ref="I403:I404"/>
    <mergeCell ref="J403:J404"/>
    <mergeCell ref="K403:L403"/>
    <mergeCell ref="M403:N403"/>
    <mergeCell ref="O403:P403"/>
    <mergeCell ref="Q403:R403"/>
    <mergeCell ref="S403:T403"/>
    <mergeCell ref="U403:V403"/>
    <mergeCell ref="W403:W404"/>
    <mergeCell ref="X403:X404"/>
    <mergeCell ref="Y403:Y404"/>
    <mergeCell ref="J436:J437"/>
    <mergeCell ref="K436:L436"/>
    <mergeCell ref="M436:N436"/>
    <mergeCell ref="O436:P436"/>
    <mergeCell ref="Q436:R436"/>
    <mergeCell ref="S436:T436"/>
    <mergeCell ref="U436:V436"/>
    <mergeCell ref="W436:W437"/>
    <mergeCell ref="X436:X437"/>
    <mergeCell ref="Y436:Y437"/>
    <mergeCell ref="A438:B438"/>
    <mergeCell ref="C439:C451"/>
    <mergeCell ref="D439:D451"/>
    <mergeCell ref="A452:B452"/>
    <mergeCell ref="A454:O462"/>
    <mergeCell ref="A468:B470"/>
    <mergeCell ref="C468:D468"/>
    <mergeCell ref="E468:F468"/>
    <mergeCell ref="G468:L468"/>
    <mergeCell ref="M468:P468"/>
    <mergeCell ref="Q468:V468"/>
    <mergeCell ref="W468:Y468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K469:L469"/>
    <mergeCell ref="M469:N469"/>
    <mergeCell ref="O469:P469"/>
    <mergeCell ref="Q469:R469"/>
    <mergeCell ref="S469:T469"/>
    <mergeCell ref="U469:V469"/>
    <mergeCell ref="W469:W470"/>
    <mergeCell ref="X469:X470"/>
    <mergeCell ref="Y469:Y470"/>
    <mergeCell ref="Q501:V501"/>
    <mergeCell ref="W501:Y501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L502"/>
    <mergeCell ref="M502:N502"/>
    <mergeCell ref="O502:P502"/>
    <mergeCell ref="Q502:R502"/>
    <mergeCell ref="S502:T502"/>
    <mergeCell ref="U502:V502"/>
    <mergeCell ref="W502:W503"/>
    <mergeCell ref="X502:X503"/>
    <mergeCell ref="Y502:Y503"/>
    <mergeCell ref="A504:B504"/>
    <mergeCell ref="C505:C517"/>
    <mergeCell ref="D505:D517"/>
    <mergeCell ref="A518:B518"/>
    <mergeCell ref="A520:O528"/>
    <mergeCell ref="A534:B536"/>
    <mergeCell ref="C534:D534"/>
    <mergeCell ref="E534:F534"/>
    <mergeCell ref="G534:L534"/>
    <mergeCell ref="M534:P534"/>
    <mergeCell ref="Q534:V534"/>
    <mergeCell ref="W534:Y534"/>
    <mergeCell ref="C535:C536"/>
    <mergeCell ref="D535:D536"/>
    <mergeCell ref="E535:E536"/>
    <mergeCell ref="F535:F536"/>
    <mergeCell ref="G535:G536"/>
    <mergeCell ref="H535:H536"/>
    <mergeCell ref="I535:I536"/>
    <mergeCell ref="J535:J536"/>
    <mergeCell ref="K535:L535"/>
    <mergeCell ref="M535:N535"/>
    <mergeCell ref="O535:P535"/>
    <mergeCell ref="Q535:R535"/>
    <mergeCell ref="S535:T535"/>
    <mergeCell ref="U535:V535"/>
    <mergeCell ref="W535:W536"/>
    <mergeCell ref="X535:X536"/>
    <mergeCell ref="Y535:Y536"/>
    <mergeCell ref="Q568:R568"/>
    <mergeCell ref="S568:T568"/>
    <mergeCell ref="U568:V568"/>
    <mergeCell ref="W568:W569"/>
    <mergeCell ref="X568:X569"/>
    <mergeCell ref="Y568:Y569"/>
    <mergeCell ref="A570:B570"/>
    <mergeCell ref="C571:C583"/>
    <mergeCell ref="D571:D583"/>
    <mergeCell ref="A584:B584"/>
    <mergeCell ref="A586:O594"/>
    <mergeCell ref="A600:B602"/>
    <mergeCell ref="C600:D600"/>
    <mergeCell ref="E600:F600"/>
    <mergeCell ref="G600:L600"/>
    <mergeCell ref="M600:P600"/>
    <mergeCell ref="Q600:V600"/>
    <mergeCell ref="W600:Y600"/>
    <mergeCell ref="C601:C602"/>
    <mergeCell ref="D601:D602"/>
    <mergeCell ref="E601:E602"/>
    <mergeCell ref="F601:F602"/>
    <mergeCell ref="G601:G602"/>
    <mergeCell ref="H601:H602"/>
    <mergeCell ref="I601:I602"/>
    <mergeCell ref="J601:J602"/>
    <mergeCell ref="K601:L601"/>
    <mergeCell ref="M601:N601"/>
    <mergeCell ref="O601:P601"/>
    <mergeCell ref="Q601:R601"/>
    <mergeCell ref="S601:T601"/>
    <mergeCell ref="U601:V601"/>
    <mergeCell ref="W601:W602"/>
    <mergeCell ref="X601:X602"/>
    <mergeCell ref="Y601:Y602"/>
    <mergeCell ref="Q633:V633"/>
    <mergeCell ref="W633:Y633"/>
    <mergeCell ref="C634:C635"/>
    <mergeCell ref="D634:D635"/>
    <mergeCell ref="E634:E635"/>
    <mergeCell ref="F634:F635"/>
    <mergeCell ref="G634:G635"/>
    <mergeCell ref="H634:H635"/>
    <mergeCell ref="I634:I635"/>
    <mergeCell ref="J634:J635"/>
    <mergeCell ref="K634:L634"/>
    <mergeCell ref="M634:N634"/>
    <mergeCell ref="O634:P634"/>
    <mergeCell ref="Q634:R634"/>
    <mergeCell ref="S634:T634"/>
    <mergeCell ref="U634:V634"/>
    <mergeCell ref="W634:W635"/>
    <mergeCell ref="X634:X635"/>
    <mergeCell ref="Y634:Y635"/>
    <mergeCell ref="A619:O627"/>
    <mergeCell ref="A633:B635"/>
    <mergeCell ref="C633:D633"/>
    <mergeCell ref="E633:F633"/>
    <mergeCell ref="G633:L633"/>
    <mergeCell ref="M633:P633"/>
    <mergeCell ref="A603:B603"/>
    <mergeCell ref="C604:C616"/>
    <mergeCell ref="D604:D616"/>
    <mergeCell ref="A617:B617"/>
    <mergeCell ref="A636:B636"/>
    <mergeCell ref="C637:C649"/>
    <mergeCell ref="D637:D649"/>
    <mergeCell ref="A650:B650"/>
    <mergeCell ref="A652:O660"/>
    <mergeCell ref="A666:B668"/>
    <mergeCell ref="C666:D666"/>
    <mergeCell ref="E666:F666"/>
    <mergeCell ref="G666:L666"/>
    <mergeCell ref="M666:P666"/>
    <mergeCell ref="Q666:V666"/>
    <mergeCell ref="W666:Y666"/>
    <mergeCell ref="C667:C668"/>
    <mergeCell ref="D667:D668"/>
    <mergeCell ref="E667:E668"/>
    <mergeCell ref="F667:F668"/>
    <mergeCell ref="G667:G668"/>
    <mergeCell ref="H667:H668"/>
    <mergeCell ref="I667:I668"/>
    <mergeCell ref="J667:J668"/>
    <mergeCell ref="K667:L667"/>
    <mergeCell ref="M667:N667"/>
    <mergeCell ref="O667:P667"/>
    <mergeCell ref="Q667:R667"/>
    <mergeCell ref="S667:T667"/>
    <mergeCell ref="U667:V667"/>
    <mergeCell ref="W667:W668"/>
    <mergeCell ref="X667:X668"/>
    <mergeCell ref="Y667:Y668"/>
    <mergeCell ref="J700:J701"/>
    <mergeCell ref="K700:L700"/>
    <mergeCell ref="M700:N700"/>
    <mergeCell ref="O700:P700"/>
    <mergeCell ref="Q700:R700"/>
    <mergeCell ref="S700:T700"/>
    <mergeCell ref="U700:V700"/>
    <mergeCell ref="W700:W701"/>
    <mergeCell ref="X700:X701"/>
    <mergeCell ref="Y700:Y701"/>
    <mergeCell ref="A702:B702"/>
    <mergeCell ref="C703:C715"/>
    <mergeCell ref="D703:D715"/>
    <mergeCell ref="A716:B716"/>
    <mergeCell ref="A718:O726"/>
    <mergeCell ref="A732:B734"/>
    <mergeCell ref="C732:D732"/>
    <mergeCell ref="E732:F732"/>
    <mergeCell ref="G732:L732"/>
    <mergeCell ref="M732:P732"/>
    <mergeCell ref="Q732:V732"/>
    <mergeCell ref="W732:Y732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L733"/>
    <mergeCell ref="M733:N733"/>
    <mergeCell ref="O733:P733"/>
    <mergeCell ref="Q733:R733"/>
    <mergeCell ref="S733:T733"/>
    <mergeCell ref="U733:V733"/>
    <mergeCell ref="W733:W734"/>
    <mergeCell ref="X733:X734"/>
    <mergeCell ref="Y733:Y734"/>
    <mergeCell ref="Q765:V765"/>
    <mergeCell ref="W765:Y765"/>
    <mergeCell ref="C766:C767"/>
    <mergeCell ref="D766:D767"/>
    <mergeCell ref="E766:E767"/>
    <mergeCell ref="F766:F767"/>
    <mergeCell ref="G766:G767"/>
    <mergeCell ref="H766:H767"/>
    <mergeCell ref="I766:I767"/>
    <mergeCell ref="J766:J767"/>
    <mergeCell ref="K766:L766"/>
    <mergeCell ref="M766:N766"/>
    <mergeCell ref="O766:P766"/>
    <mergeCell ref="Q766:R766"/>
    <mergeCell ref="S766:T766"/>
    <mergeCell ref="U766:V766"/>
    <mergeCell ref="W766:W767"/>
    <mergeCell ref="X766:X767"/>
    <mergeCell ref="Y766:Y767"/>
    <mergeCell ref="A768:B768"/>
    <mergeCell ref="C769:C781"/>
    <mergeCell ref="D769:D781"/>
    <mergeCell ref="A782:B782"/>
    <mergeCell ref="A784:O792"/>
    <mergeCell ref="A798:B800"/>
    <mergeCell ref="C798:D798"/>
    <mergeCell ref="E798:F798"/>
    <mergeCell ref="G798:L798"/>
    <mergeCell ref="M798:P798"/>
    <mergeCell ref="Q798:V798"/>
    <mergeCell ref="W798:Y798"/>
    <mergeCell ref="C799:C800"/>
    <mergeCell ref="D799:D800"/>
    <mergeCell ref="E799:E800"/>
    <mergeCell ref="F799:F800"/>
    <mergeCell ref="G799:G800"/>
    <mergeCell ref="H799:H800"/>
    <mergeCell ref="I799:I800"/>
    <mergeCell ref="J799:J800"/>
    <mergeCell ref="K799:L799"/>
    <mergeCell ref="M799:N799"/>
    <mergeCell ref="O799:P799"/>
    <mergeCell ref="Q799:R799"/>
    <mergeCell ref="S799:T799"/>
    <mergeCell ref="U799:V799"/>
    <mergeCell ref="W799:W800"/>
    <mergeCell ref="X799:X800"/>
    <mergeCell ref="Y799:Y800"/>
    <mergeCell ref="Q832:R832"/>
    <mergeCell ref="S832:T832"/>
    <mergeCell ref="U832:V832"/>
    <mergeCell ref="W832:W833"/>
    <mergeCell ref="X832:X833"/>
    <mergeCell ref="Y832:Y833"/>
    <mergeCell ref="A834:B834"/>
    <mergeCell ref="C835:C847"/>
    <mergeCell ref="D835:D847"/>
    <mergeCell ref="A848:B848"/>
    <mergeCell ref="A850:O858"/>
    <mergeCell ref="A864:B866"/>
    <mergeCell ref="C864:D864"/>
    <mergeCell ref="E864:F864"/>
    <mergeCell ref="G864:L864"/>
    <mergeCell ref="M864:P864"/>
    <mergeCell ref="Q864:V864"/>
    <mergeCell ref="W864:Y864"/>
    <mergeCell ref="C865:C866"/>
    <mergeCell ref="D865:D866"/>
    <mergeCell ref="E865:E866"/>
    <mergeCell ref="F865:F866"/>
    <mergeCell ref="G865:G866"/>
    <mergeCell ref="H865:H866"/>
    <mergeCell ref="I865:I866"/>
    <mergeCell ref="J865:J866"/>
    <mergeCell ref="K865:L865"/>
    <mergeCell ref="M865:N865"/>
    <mergeCell ref="O865:P865"/>
    <mergeCell ref="Q865:R865"/>
    <mergeCell ref="S865:T865"/>
    <mergeCell ref="U865:V865"/>
    <mergeCell ref="W865:W866"/>
    <mergeCell ref="X865:X866"/>
    <mergeCell ref="Y865:Y866"/>
    <mergeCell ref="Q897:V897"/>
    <mergeCell ref="W897:Y897"/>
    <mergeCell ref="C898:C899"/>
    <mergeCell ref="D898:D899"/>
    <mergeCell ref="E898:E899"/>
    <mergeCell ref="F898:F899"/>
    <mergeCell ref="G898:G899"/>
    <mergeCell ref="H898:H899"/>
    <mergeCell ref="I898:I899"/>
    <mergeCell ref="J898:J899"/>
    <mergeCell ref="K898:L898"/>
    <mergeCell ref="M898:N898"/>
    <mergeCell ref="O898:P898"/>
    <mergeCell ref="Q898:R898"/>
    <mergeCell ref="S898:T898"/>
    <mergeCell ref="U898:V898"/>
    <mergeCell ref="W898:W899"/>
    <mergeCell ref="X898:X899"/>
    <mergeCell ref="Y898:Y899"/>
    <mergeCell ref="A883:O891"/>
    <mergeCell ref="A897:B899"/>
    <mergeCell ref="C897:D897"/>
    <mergeCell ref="E897:F897"/>
    <mergeCell ref="G897:L897"/>
    <mergeCell ref="M897:P897"/>
    <mergeCell ref="A867:B867"/>
    <mergeCell ref="C868:C880"/>
    <mergeCell ref="D868:D880"/>
    <mergeCell ref="A881:B881"/>
    <mergeCell ref="A900:B900"/>
    <mergeCell ref="C901:C913"/>
    <mergeCell ref="D901:D913"/>
    <mergeCell ref="A914:B914"/>
    <mergeCell ref="A916:O924"/>
    <mergeCell ref="A930:B932"/>
    <mergeCell ref="C930:D930"/>
    <mergeCell ref="E930:F930"/>
    <mergeCell ref="G930:L930"/>
    <mergeCell ref="M930:P930"/>
    <mergeCell ref="Q930:V930"/>
    <mergeCell ref="W930:Y930"/>
    <mergeCell ref="C931:C932"/>
    <mergeCell ref="D931:D932"/>
    <mergeCell ref="E931:E932"/>
    <mergeCell ref="F931:F932"/>
    <mergeCell ref="G931:G932"/>
    <mergeCell ref="H931:H932"/>
    <mergeCell ref="I931:I932"/>
    <mergeCell ref="J931:J932"/>
    <mergeCell ref="K931:L931"/>
    <mergeCell ref="M931:N931"/>
    <mergeCell ref="O931:P931"/>
    <mergeCell ref="Q931:R931"/>
    <mergeCell ref="S931:T931"/>
    <mergeCell ref="U931:V931"/>
    <mergeCell ref="W931:W932"/>
    <mergeCell ref="X931:X932"/>
    <mergeCell ref="Y931:Y932"/>
    <mergeCell ref="Y964:Y965"/>
    <mergeCell ref="A966:B966"/>
    <mergeCell ref="C967:C979"/>
    <mergeCell ref="D967:D979"/>
    <mergeCell ref="A980:B980"/>
    <mergeCell ref="A982:O990"/>
    <mergeCell ref="A996:B998"/>
    <mergeCell ref="C996:D996"/>
    <mergeCell ref="E996:F996"/>
    <mergeCell ref="G996:L996"/>
    <mergeCell ref="M996:P996"/>
    <mergeCell ref="Q996:V996"/>
    <mergeCell ref="W996:Y996"/>
    <mergeCell ref="C997:C998"/>
    <mergeCell ref="D997:D998"/>
    <mergeCell ref="E997:E998"/>
    <mergeCell ref="F997:F998"/>
    <mergeCell ref="G997:G998"/>
    <mergeCell ref="H997:H998"/>
    <mergeCell ref="I997:I998"/>
    <mergeCell ref="J997:J998"/>
    <mergeCell ref="K997:L997"/>
    <mergeCell ref="M997:N997"/>
    <mergeCell ref="O997:P997"/>
    <mergeCell ref="Q997:R997"/>
    <mergeCell ref="S997:T997"/>
    <mergeCell ref="U997:V997"/>
    <mergeCell ref="W997:W998"/>
    <mergeCell ref="X997:X998"/>
    <mergeCell ref="Y997:Y998"/>
    <mergeCell ref="W1029:Y1029"/>
    <mergeCell ref="C1030:C1031"/>
    <mergeCell ref="D1030:D1031"/>
    <mergeCell ref="E1030:E1031"/>
    <mergeCell ref="F1030:F1031"/>
    <mergeCell ref="G1030:G1031"/>
    <mergeCell ref="H1030:H1031"/>
    <mergeCell ref="I1030:I1031"/>
    <mergeCell ref="J1030:J1031"/>
    <mergeCell ref="K1030:L1030"/>
    <mergeCell ref="M1030:N1030"/>
    <mergeCell ref="O1030:P1030"/>
    <mergeCell ref="Q1030:R1030"/>
    <mergeCell ref="S1030:T1030"/>
    <mergeCell ref="U1030:V1030"/>
    <mergeCell ref="W1030:W1031"/>
    <mergeCell ref="X1030:X1031"/>
    <mergeCell ref="Y1030:Y1031"/>
    <mergeCell ref="A1015:O1023"/>
    <mergeCell ref="A1029:B1031"/>
    <mergeCell ref="C1029:D1029"/>
    <mergeCell ref="E1029:F1029"/>
    <mergeCell ref="G1029:L1029"/>
    <mergeCell ref="M1029:P1029"/>
    <mergeCell ref="A1032:B1032"/>
    <mergeCell ref="C1033:C1045"/>
    <mergeCell ref="D1033:D1045"/>
    <mergeCell ref="A1046:B1046"/>
    <mergeCell ref="A1048:O1056"/>
    <mergeCell ref="A1062:B1064"/>
    <mergeCell ref="C1062:D1062"/>
    <mergeCell ref="E1062:F1062"/>
    <mergeCell ref="G1062:L1062"/>
    <mergeCell ref="M1062:P1062"/>
    <mergeCell ref="Q1062:V1062"/>
    <mergeCell ref="Q1029:V1029"/>
    <mergeCell ref="W1062:Y1062"/>
    <mergeCell ref="C1063:C1064"/>
    <mergeCell ref="D1063:D1064"/>
    <mergeCell ref="E1063:E1064"/>
    <mergeCell ref="F1063:F1064"/>
    <mergeCell ref="G1063:G1064"/>
    <mergeCell ref="H1063:H1064"/>
    <mergeCell ref="I1063:I1064"/>
    <mergeCell ref="J1063:J1064"/>
    <mergeCell ref="K1063:L1063"/>
    <mergeCell ref="M1063:N1063"/>
    <mergeCell ref="O1063:P1063"/>
    <mergeCell ref="Q1063:R1063"/>
    <mergeCell ref="S1063:T1063"/>
    <mergeCell ref="U1063:V1063"/>
    <mergeCell ref="W1063:W1064"/>
    <mergeCell ref="X1063:X1064"/>
    <mergeCell ref="Y1063:Y1064"/>
    <mergeCell ref="Q1096:R1096"/>
    <mergeCell ref="S1096:T1096"/>
    <mergeCell ref="U1096:V1096"/>
    <mergeCell ref="W1096:W1097"/>
    <mergeCell ref="X1096:X1097"/>
    <mergeCell ref="Y1096:Y1097"/>
    <mergeCell ref="A1098:B1098"/>
    <mergeCell ref="C1099:C1111"/>
    <mergeCell ref="D1099:D1111"/>
    <mergeCell ref="A1112:B1112"/>
    <mergeCell ref="A1114:O1122"/>
    <mergeCell ref="A1128:B1130"/>
    <mergeCell ref="C1128:D1128"/>
    <mergeCell ref="E1128:F1128"/>
    <mergeCell ref="G1128:L1128"/>
    <mergeCell ref="M1128:P1128"/>
    <mergeCell ref="Q1128:V1128"/>
    <mergeCell ref="W1128:Y1128"/>
    <mergeCell ref="C1129:C1130"/>
    <mergeCell ref="D1129:D1130"/>
    <mergeCell ref="E1129:E1130"/>
    <mergeCell ref="F1129:F1130"/>
    <mergeCell ref="G1129:G1130"/>
    <mergeCell ref="H1129:H1130"/>
    <mergeCell ref="I1129:I1130"/>
    <mergeCell ref="J1129:J1130"/>
    <mergeCell ref="K1129:L1129"/>
    <mergeCell ref="M1129:N1129"/>
    <mergeCell ref="O1129:P1129"/>
    <mergeCell ref="Q1129:R1129"/>
    <mergeCell ref="S1129:T1129"/>
    <mergeCell ref="U1129:V1129"/>
    <mergeCell ref="W1129:W1130"/>
    <mergeCell ref="X1129:X1130"/>
    <mergeCell ref="Y1129:Y1130"/>
    <mergeCell ref="J1195:J1196"/>
    <mergeCell ref="K1195:L1195"/>
    <mergeCell ref="M1195:N1195"/>
    <mergeCell ref="O1195:P1195"/>
    <mergeCell ref="Q1195:R1195"/>
    <mergeCell ref="S1195:T1195"/>
    <mergeCell ref="U1195:V1195"/>
    <mergeCell ref="W1195:W1196"/>
    <mergeCell ref="X1195:X1196"/>
    <mergeCell ref="Y1195:Y1196"/>
    <mergeCell ref="Q1161:V1161"/>
    <mergeCell ref="W1161:Y1161"/>
    <mergeCell ref="C1162:C1163"/>
    <mergeCell ref="D1162:D1163"/>
    <mergeCell ref="E1162:E1163"/>
    <mergeCell ref="F1162:F1163"/>
    <mergeCell ref="G1162:G1163"/>
    <mergeCell ref="H1162:H1163"/>
    <mergeCell ref="I1162:I1163"/>
    <mergeCell ref="J1162:J1163"/>
    <mergeCell ref="K1162:L1162"/>
    <mergeCell ref="M1162:N1162"/>
    <mergeCell ref="O1162:P1162"/>
    <mergeCell ref="Q1162:R1162"/>
    <mergeCell ref="S1162:T1162"/>
    <mergeCell ref="U1162:V1162"/>
    <mergeCell ref="W1162:W1163"/>
    <mergeCell ref="X1162:X1163"/>
    <mergeCell ref="Y1162:Y1163"/>
    <mergeCell ref="A1230:B1230"/>
    <mergeCell ref="C1231:C1243"/>
    <mergeCell ref="D1231:D1243"/>
    <mergeCell ref="A1244:B1244"/>
    <mergeCell ref="A1246:O1254"/>
    <mergeCell ref="A1164:B1164"/>
    <mergeCell ref="C1165:C1177"/>
    <mergeCell ref="D1165:D1177"/>
    <mergeCell ref="A1178:B1178"/>
    <mergeCell ref="A1180:O1188"/>
    <mergeCell ref="A1194:B1196"/>
    <mergeCell ref="C1194:D1194"/>
    <mergeCell ref="E1194:F1194"/>
    <mergeCell ref="G1194:L1194"/>
    <mergeCell ref="M1194:P1194"/>
    <mergeCell ref="Q1194:V1194"/>
    <mergeCell ref="W1194:Y1194"/>
    <mergeCell ref="C1195:C1196"/>
    <mergeCell ref="D1195:D1196"/>
    <mergeCell ref="E1195:E1196"/>
    <mergeCell ref="F1195:F1196"/>
    <mergeCell ref="G1195:G1196"/>
    <mergeCell ref="H1195:H1196"/>
    <mergeCell ref="I1195:I1196"/>
    <mergeCell ref="A1227:B1229"/>
    <mergeCell ref="C1227:D1227"/>
    <mergeCell ref="E1227:F1227"/>
    <mergeCell ref="G1227:L1227"/>
    <mergeCell ref="M1227:P1227"/>
    <mergeCell ref="Q1227:V1227"/>
    <mergeCell ref="W1227:Y1227"/>
    <mergeCell ref="C1228:C12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38</vt:i4>
      </vt:variant>
    </vt:vector>
  </HeadingPairs>
  <TitlesOfParts>
    <vt:vector size="39" baseType="lpstr">
      <vt:lpstr>Informacja zbiorcza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iza</cp:lastModifiedBy>
  <dcterms:created xsi:type="dcterms:W3CDTF">2019-08-05T06:45:35Z</dcterms:created>
  <dcterms:modified xsi:type="dcterms:W3CDTF">2019-09-23T12:11:10Z</dcterms:modified>
</cp:coreProperties>
</file>