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/>
  </bookViews>
  <sheets>
    <sheet name="Informacja zbiorcza" sheetId="1" r:id="rId1"/>
    <sheet name="Działania" sheetId="2" r:id="rId2"/>
    <sheet name="Priorytety" sheetId="3" r:id="rId3"/>
  </sheets>
  <definedNames>
    <definedName name="_01d">'Informacja zbiorcza'!$A$5</definedName>
    <definedName name="_01p">'Informacja zbiorcza'!$A$39</definedName>
    <definedName name="_02d">'Informacja zbiorcza'!$A$78</definedName>
    <definedName name="_02p">'Informacja zbiorcza'!$A$112</definedName>
    <definedName name="_03d">'Informacja zbiorcza'!$A$145</definedName>
    <definedName name="_03p">'Informacja zbiorcza'!$A$179</definedName>
    <definedName name="_04d">'Informacja zbiorcza'!$A$211</definedName>
    <definedName name="_04p">'Informacja zbiorcza'!$A$245</definedName>
    <definedName name="_05d">'Informacja zbiorcza'!$A$276</definedName>
    <definedName name="_05p">'Informacja zbiorcza'!$A$310</definedName>
    <definedName name="_06d">'Informacja zbiorcza'!$A$342</definedName>
    <definedName name="_06p">'Informacja zbiorcza'!$A$376</definedName>
    <definedName name="_07d">'Informacja zbiorcza'!$A$411</definedName>
    <definedName name="_07p">'Informacja zbiorcza'!$A$445</definedName>
    <definedName name="_08d">'Informacja zbiorcza'!$A$481</definedName>
    <definedName name="_08p">'Informacja zbiorcza'!$A$515</definedName>
    <definedName name="_09d">'Informacja zbiorcza'!$A$546</definedName>
    <definedName name="_09p">'Informacja zbiorcza'!$A$580</definedName>
    <definedName name="_10d">'Informacja zbiorcza'!$A$612</definedName>
    <definedName name="_10p">'Informacja zbiorcza'!$A$646</definedName>
    <definedName name="_11d">'Informacja zbiorcza'!$A$678</definedName>
    <definedName name="_11p">'Informacja zbiorcza'!$A$712</definedName>
    <definedName name="_12d">'Informacja zbiorcza'!$A$746</definedName>
    <definedName name="_12p">'Informacja zbiorcza'!$A$780</definedName>
    <definedName name="_13d">'Informacja zbiorcza'!$A$822</definedName>
    <definedName name="_13p">'Informacja zbiorcza'!$A$856</definedName>
    <definedName name="_14d">'Informacja zbiorcza'!$A$891</definedName>
    <definedName name="_14p">'Informacja zbiorcza'!$A$925</definedName>
    <definedName name="_15d">'Informacja zbiorcza'!$A$958</definedName>
    <definedName name="_15p">'Informacja zbiorcza'!$A$992</definedName>
    <definedName name="_16d">'Informacja zbiorcza'!$A$1024</definedName>
    <definedName name="_16p">'Informacja zbiorcza'!$A$1058</definedName>
    <definedName name="_17d">'Informacja zbiorcza'!$A$1091</definedName>
    <definedName name="_17p">'Informacja zbiorcza'!$A$1125</definedName>
    <definedName name="_18d">'Informacja zbiorcza'!$A$1156</definedName>
    <definedName name="_18p">'Informacja zbiorcza'!$A$1190</definedName>
    <definedName name="_19d">'Informacja zbiorcza'!$A$1221</definedName>
    <definedName name="_19p">'Informacja zbiorcza'!$A$1255</definedName>
    <definedName name="_20d">'Informacja zbiorcza'!$A$1290</definedName>
    <definedName name="_20p">'Informacja zbiorcza'!$A$1324</definedName>
    <definedName name="_21d">'Informacja zbiorcza'!$A$1360</definedName>
    <definedName name="_21p">'Informacja zbiorcza'!$A$1394</definedName>
    <definedName name="_22d">'Informacja zbiorcza'!$A$1426</definedName>
    <definedName name="_22p">'Informacja zbiorcza'!$A$1460</definedName>
    <definedName name="_23d">'Informacja zbiorcza'!$A$1495</definedName>
    <definedName name="_23p">'Informacja zbiorcza'!$A$1529</definedName>
    <definedName name="_24d">'Informacja zbiorcza'!$A$1561</definedName>
    <definedName name="_24p">'Informacja zbiorcza'!$A$1595</definedName>
    <definedName name="_25d">'Informacja zbiorcza'!$A$1627</definedName>
    <definedName name="_25p">'Informacja zbiorcza'!$A$1661</definedName>
    <definedName name="_26d">'Informacja zbiorcza'!$A$1693</definedName>
    <definedName name="_26p">'Informacja zbiorcza'!$A$1727</definedName>
    <definedName name="_27d">'Informacja zbiorcza'!$A$1762</definedName>
    <definedName name="_27p">'Informacja zbiorcza'!$A$1796</definedName>
    <definedName name="_28d">'Informacja zbiorcza'!$A$1832</definedName>
    <definedName name="_28p">'Informacja zbiorcza'!$A$1866</definedName>
    <definedName name="_29d">'Informacja zbiorcza'!$A$1899</definedName>
    <definedName name="_29p">'Informacja zbiorcza'!$A$1933</definedName>
    <definedName name="_30d">'Informacja zbiorcza'!$A$1964</definedName>
    <definedName name="_30p">'Informacja zbiorcza'!$A$1998</definedName>
    <definedName name="_31d">'Informacja zbiorcza'!$A$2043</definedName>
    <definedName name="_31p">'Informacja zbiorcza'!$A$2077</definedName>
    <definedName name="_32d">'Informacja zbiorcza'!$A$2110</definedName>
    <definedName name="_32p">'Informacja zbiorcza'!$A$2144</definedName>
    <definedName name="_33d">'Informacja zbiorcza'!$A$2178</definedName>
    <definedName name="_33p">'Informacja zbiorcza'!$A$2212</definedName>
    <definedName name="_34d">'Informacja zbiorcza'!$A$2249</definedName>
    <definedName name="_34p">'Informacja zbiorcza'!$A$2283</definedName>
    <definedName name="_35d">'Informacja zbiorcza'!$A$2318</definedName>
    <definedName name="_35p">'Informacja zbiorcza'!$A$2352</definedName>
    <definedName name="_36d">'Informacja zbiorcza'!$A$2385</definedName>
    <definedName name="_36p">'Informacja zbiorcza'!$A$2419</definedName>
    <definedName name="_xlnm._FilterDatabase" localSheetId="2" hidden="1">Priorytety!$A$2:$AJ$229</definedName>
    <definedName name="_Sumad">'Informacja zbiorcza'!$A$2453</definedName>
    <definedName name="_Sumap">'Informacja zbiorcza'!$A$2487</definedName>
  </definedNames>
  <calcPr calcId="145621"/>
</workbook>
</file>

<file path=xl/calcChain.xml><?xml version="1.0" encoding="utf-8"?>
<calcChain xmlns="http://schemas.openxmlformats.org/spreadsheetml/2006/main">
  <c r="D1939" i="1" l="1"/>
  <c r="C1939" i="1"/>
  <c r="D1769" i="1"/>
  <c r="D1802" i="1"/>
  <c r="D1196" i="1"/>
  <c r="C1196" i="1"/>
  <c r="D1131" i="1"/>
  <c r="C1131" i="1"/>
  <c r="D998" i="1"/>
  <c r="C998" i="1"/>
  <c r="D521" i="1"/>
  <c r="C521" i="1"/>
  <c r="D316" i="1"/>
  <c r="C316" i="1"/>
  <c r="D251" i="1"/>
  <c r="C251" i="1"/>
  <c r="L2495" i="1" l="1"/>
  <c r="H2495" i="1"/>
  <c r="G2495" i="1"/>
  <c r="AJ1198" i="1"/>
  <c r="AI1198" i="1"/>
  <c r="AG1198" i="1"/>
  <c r="Z1198" i="1"/>
  <c r="AB1198" i="1" s="1"/>
  <c r="AH1198" i="1" s="1"/>
  <c r="AK1198" i="1" s="1"/>
  <c r="N1198" i="1"/>
  <c r="Y1198" i="1" s="1"/>
  <c r="M1198" i="1"/>
  <c r="AH2500" i="1" l="1"/>
  <c r="AG2500" i="1"/>
  <c r="AB2500" i="1"/>
  <c r="AA2500" i="1"/>
  <c r="T2500" i="1"/>
  <c r="S2500" i="1"/>
  <c r="N2500" i="1"/>
  <c r="M2500" i="1"/>
  <c r="AH2499" i="1"/>
  <c r="AG2499" i="1"/>
  <c r="AB2499" i="1"/>
  <c r="AA2499" i="1"/>
  <c r="T2499" i="1"/>
  <c r="S2499" i="1"/>
  <c r="N2499" i="1"/>
  <c r="M2499" i="1"/>
  <c r="AH2498" i="1"/>
  <c r="AG2498" i="1"/>
  <c r="AB2498" i="1"/>
  <c r="AA2498" i="1"/>
  <c r="T2498" i="1"/>
  <c r="S2498" i="1"/>
  <c r="N2498" i="1"/>
  <c r="M2498" i="1"/>
  <c r="AH2497" i="1"/>
  <c r="AG2497" i="1"/>
  <c r="AB2497" i="1"/>
  <c r="AA2497" i="1"/>
  <c r="T2497" i="1"/>
  <c r="S2497" i="1"/>
  <c r="N2497" i="1"/>
  <c r="M2497" i="1"/>
  <c r="AH2496" i="1"/>
  <c r="AG2496" i="1"/>
  <c r="AB2496" i="1"/>
  <c r="AA2496" i="1"/>
  <c r="T2496" i="1"/>
  <c r="S2496" i="1"/>
  <c r="N2496" i="1"/>
  <c r="M2496" i="1"/>
  <c r="AG2495" i="1"/>
  <c r="AB2495" i="1"/>
  <c r="AH2495" i="1" s="1"/>
  <c r="AH2501" i="1" s="1"/>
  <c r="AK2501" i="1" s="1"/>
  <c r="AA2495" i="1"/>
  <c r="T2495" i="1"/>
  <c r="S2495" i="1"/>
  <c r="N2495" i="1"/>
  <c r="M2495" i="1"/>
  <c r="AH2494" i="1"/>
  <c r="AG2494" i="1"/>
  <c r="AB2494" i="1"/>
  <c r="AA2494" i="1"/>
  <c r="T2494" i="1"/>
  <c r="S2494" i="1"/>
  <c r="N2494" i="1"/>
  <c r="M2494" i="1"/>
  <c r="AH2493" i="1"/>
  <c r="AG2493" i="1"/>
  <c r="AB2493" i="1"/>
  <c r="AA2493" i="1"/>
  <c r="T2493" i="1"/>
  <c r="S2493" i="1"/>
  <c r="N2493" i="1"/>
  <c r="M2493" i="1"/>
  <c r="D2460" i="1"/>
  <c r="C2460" i="1"/>
  <c r="AL2472" i="1" s="1"/>
  <c r="AH2472" i="1"/>
  <c r="AG2472" i="1"/>
  <c r="AB2472" i="1"/>
  <c r="AA2472" i="1"/>
  <c r="T2472" i="1"/>
  <c r="S2472" i="1"/>
  <c r="N2472" i="1"/>
  <c r="M2472" i="1"/>
  <c r="AL2471" i="1"/>
  <c r="AH2471" i="1"/>
  <c r="AG2471" i="1"/>
  <c r="AB2471" i="1"/>
  <c r="AA2471" i="1"/>
  <c r="T2471" i="1"/>
  <c r="S2471" i="1"/>
  <c r="N2471" i="1"/>
  <c r="M2471" i="1"/>
  <c r="AL2470" i="1"/>
  <c r="AJ2470" i="1"/>
  <c r="AH2470" i="1"/>
  <c r="AG2470" i="1"/>
  <c r="AB2470" i="1"/>
  <c r="AA2470" i="1"/>
  <c r="T2470" i="1"/>
  <c r="S2470" i="1"/>
  <c r="N2470" i="1"/>
  <c r="M2470" i="1"/>
  <c r="AJ2469" i="1"/>
  <c r="AI2469" i="1"/>
  <c r="AH2469" i="1"/>
  <c r="AG2469" i="1"/>
  <c r="AB2469" i="1"/>
  <c r="AA2469" i="1"/>
  <c r="T2469" i="1"/>
  <c r="S2469" i="1"/>
  <c r="N2469" i="1"/>
  <c r="M2469" i="1"/>
  <c r="AJ2468" i="1"/>
  <c r="AI2468" i="1"/>
  <c r="AH2468" i="1"/>
  <c r="AG2468" i="1"/>
  <c r="AB2468" i="1"/>
  <c r="AA2468" i="1"/>
  <c r="T2468" i="1"/>
  <c r="S2468" i="1"/>
  <c r="N2468" i="1"/>
  <c r="M2468" i="1"/>
  <c r="AL2467" i="1"/>
  <c r="AH2467" i="1"/>
  <c r="AJ2466" i="1" s="1"/>
  <c r="AG2467" i="1"/>
  <c r="AB2467" i="1"/>
  <c r="AA2467" i="1"/>
  <c r="T2467" i="1"/>
  <c r="S2467" i="1"/>
  <c r="N2467" i="1"/>
  <c r="M2467" i="1"/>
  <c r="AL2466" i="1"/>
  <c r="AH2466" i="1"/>
  <c r="AG2466" i="1"/>
  <c r="AB2466" i="1"/>
  <c r="AA2466" i="1"/>
  <c r="T2466" i="1"/>
  <c r="S2466" i="1"/>
  <c r="N2466" i="1"/>
  <c r="M2466" i="1"/>
  <c r="AL2465" i="1"/>
  <c r="AJ2465" i="1"/>
  <c r="AH2465" i="1"/>
  <c r="AG2465" i="1"/>
  <c r="AB2465" i="1"/>
  <c r="AA2465" i="1"/>
  <c r="T2465" i="1"/>
  <c r="S2465" i="1"/>
  <c r="N2465" i="1"/>
  <c r="M2465" i="1"/>
  <c r="AI2464" i="1"/>
  <c r="AH2464" i="1"/>
  <c r="AG2464" i="1"/>
  <c r="AB2464" i="1"/>
  <c r="AA2464" i="1"/>
  <c r="T2464" i="1"/>
  <c r="S2464" i="1"/>
  <c r="N2464" i="1"/>
  <c r="M2464" i="1"/>
  <c r="AL2463" i="1"/>
  <c r="AH2463" i="1"/>
  <c r="AG2463" i="1"/>
  <c r="AB2463" i="1"/>
  <c r="AA2463" i="1"/>
  <c r="T2463" i="1"/>
  <c r="S2463" i="1"/>
  <c r="N2463" i="1"/>
  <c r="M2463" i="1"/>
  <c r="AL2462" i="1"/>
  <c r="AH2462" i="1"/>
  <c r="AG2462" i="1"/>
  <c r="AB2462" i="1"/>
  <c r="AA2462" i="1"/>
  <c r="T2462" i="1"/>
  <c r="S2462" i="1"/>
  <c r="N2462" i="1"/>
  <c r="M2462" i="1"/>
  <c r="AL2461" i="1"/>
  <c r="AJ2461" i="1"/>
  <c r="AH2461" i="1"/>
  <c r="AG2461" i="1"/>
  <c r="AB2461" i="1"/>
  <c r="AA2461" i="1"/>
  <c r="T2461" i="1"/>
  <c r="S2461" i="1"/>
  <c r="N2461" i="1"/>
  <c r="M2461" i="1"/>
  <c r="AL2460" i="1"/>
  <c r="AJ2460" i="1"/>
  <c r="AI2460" i="1"/>
  <c r="AH2460" i="1"/>
  <c r="AG2460" i="1"/>
  <c r="AB2460" i="1"/>
  <c r="AA2460" i="1"/>
  <c r="T2460" i="1"/>
  <c r="S2460" i="1"/>
  <c r="N2460" i="1"/>
  <c r="M2460" i="1"/>
  <c r="D2425" i="1"/>
  <c r="C2425" i="1"/>
  <c r="AJ2436" i="1"/>
  <c r="AI2436" i="1"/>
  <c r="AH2436" i="1"/>
  <c r="AK2436" i="1" s="1"/>
  <c r="AG2436" i="1"/>
  <c r="AB2436" i="1"/>
  <c r="AA2436" i="1"/>
  <c r="T2436" i="1"/>
  <c r="S2436" i="1"/>
  <c r="N2436" i="1"/>
  <c r="M2436" i="1"/>
  <c r="AJ2435" i="1"/>
  <c r="AI2435" i="1"/>
  <c r="AH2435" i="1"/>
  <c r="AK2435" i="1" s="1"/>
  <c r="AG2435" i="1"/>
  <c r="AB2435" i="1"/>
  <c r="AA2435" i="1"/>
  <c r="T2435" i="1"/>
  <c r="S2435" i="1"/>
  <c r="N2435" i="1"/>
  <c r="M2435" i="1"/>
  <c r="AJ2434" i="1"/>
  <c r="AI2434" i="1"/>
  <c r="AG2434" i="1"/>
  <c r="AB2434" i="1"/>
  <c r="AH2434" i="1" s="1"/>
  <c r="AK2434" i="1" s="1"/>
  <c r="AA2434" i="1"/>
  <c r="T2434" i="1"/>
  <c r="S2434" i="1"/>
  <c r="N2434" i="1"/>
  <c r="M2434" i="1"/>
  <c r="AJ2433" i="1"/>
  <c r="AI2433" i="1"/>
  <c r="AG2433" i="1"/>
  <c r="AB2433" i="1"/>
  <c r="AH2433" i="1" s="1"/>
  <c r="AA2433" i="1"/>
  <c r="T2433" i="1"/>
  <c r="S2433" i="1"/>
  <c r="N2433" i="1"/>
  <c r="M2433" i="1"/>
  <c r="AJ2425" i="1"/>
  <c r="AI2425" i="1"/>
  <c r="AH2425" i="1"/>
  <c r="AK2425" i="1" s="1"/>
  <c r="AG2425" i="1"/>
  <c r="AB2425" i="1"/>
  <c r="AA2425" i="1"/>
  <c r="T2425" i="1"/>
  <c r="S2425" i="1"/>
  <c r="N2425" i="1"/>
  <c r="M2425" i="1"/>
  <c r="AG2396" i="1"/>
  <c r="AB2396" i="1"/>
  <c r="AH2396" i="1" s="1"/>
  <c r="AA2396" i="1"/>
  <c r="T2396" i="1"/>
  <c r="S2396" i="1"/>
  <c r="N2396" i="1"/>
  <c r="M2396" i="1"/>
  <c r="AH2393" i="1"/>
  <c r="AG2393" i="1"/>
  <c r="AB2393" i="1"/>
  <c r="AA2393" i="1"/>
  <c r="T2393" i="1"/>
  <c r="S2393" i="1"/>
  <c r="N2393" i="1"/>
  <c r="M2393" i="1"/>
  <c r="AH2367" i="1"/>
  <c r="AG2367" i="1"/>
  <c r="AB2367" i="1"/>
  <c r="AA2367" i="1"/>
  <c r="T2367" i="1"/>
  <c r="S2367" i="1"/>
  <c r="N2367" i="1"/>
  <c r="M2367" i="1"/>
  <c r="AG2366" i="1"/>
  <c r="AB2366" i="1"/>
  <c r="AH2366" i="1" s="1"/>
  <c r="AA2366" i="1"/>
  <c r="T2366" i="1"/>
  <c r="S2366" i="1"/>
  <c r="N2366" i="1"/>
  <c r="M2366" i="1"/>
  <c r="AG2359" i="1"/>
  <c r="AB2359" i="1"/>
  <c r="AH2359" i="1" s="1"/>
  <c r="AA2359" i="1"/>
  <c r="T2359" i="1"/>
  <c r="S2359" i="1"/>
  <c r="N2359" i="1"/>
  <c r="M2359" i="1"/>
  <c r="AG2358" i="1"/>
  <c r="AB2358" i="1"/>
  <c r="AH2358" i="1" s="1"/>
  <c r="AA2358" i="1"/>
  <c r="T2358" i="1"/>
  <c r="S2358" i="1"/>
  <c r="N2358" i="1"/>
  <c r="M2358" i="1"/>
  <c r="AG2329" i="1"/>
  <c r="AB2329" i="1"/>
  <c r="AH2329" i="1" s="1"/>
  <c r="AA2329" i="1"/>
  <c r="T2329" i="1"/>
  <c r="S2329" i="1"/>
  <c r="N2329" i="1"/>
  <c r="M2329" i="1"/>
  <c r="AG2326" i="1"/>
  <c r="AB2326" i="1"/>
  <c r="AH2326" i="1" s="1"/>
  <c r="AA2326" i="1"/>
  <c r="T2326" i="1"/>
  <c r="S2326" i="1"/>
  <c r="N2326" i="1"/>
  <c r="M2326" i="1"/>
  <c r="AG2300" i="1"/>
  <c r="AB2300" i="1"/>
  <c r="AH2300" i="1" s="1"/>
  <c r="AA2300" i="1"/>
  <c r="T2300" i="1"/>
  <c r="S2300" i="1"/>
  <c r="N2300" i="1"/>
  <c r="M2300" i="1"/>
  <c r="AG2299" i="1"/>
  <c r="AB2299" i="1"/>
  <c r="AH2299" i="1" s="1"/>
  <c r="AA2299" i="1"/>
  <c r="T2299" i="1"/>
  <c r="S2299" i="1"/>
  <c r="N2299" i="1"/>
  <c r="M2299" i="1"/>
  <c r="AG2298" i="1"/>
  <c r="AB2298" i="1"/>
  <c r="AH2298" i="1" s="1"/>
  <c r="AA2298" i="1"/>
  <c r="T2298" i="1"/>
  <c r="S2298" i="1"/>
  <c r="N2298" i="1"/>
  <c r="M2298" i="1"/>
  <c r="AG2297" i="1"/>
  <c r="AB2297" i="1"/>
  <c r="AH2297" i="1" s="1"/>
  <c r="AA2297" i="1"/>
  <c r="T2297" i="1"/>
  <c r="S2297" i="1"/>
  <c r="N2297" i="1"/>
  <c r="M2297" i="1"/>
  <c r="AH2289" i="1"/>
  <c r="AG2289" i="1"/>
  <c r="AB2289" i="1"/>
  <c r="AA2289" i="1"/>
  <c r="T2289" i="1"/>
  <c r="S2289" i="1"/>
  <c r="N2289" i="1"/>
  <c r="M2289" i="1"/>
  <c r="AG2260" i="1"/>
  <c r="AB2260" i="1"/>
  <c r="AH2260" i="1" s="1"/>
  <c r="AA2260" i="1"/>
  <c r="T2260" i="1"/>
  <c r="S2260" i="1"/>
  <c r="N2260" i="1"/>
  <c r="M2260" i="1"/>
  <c r="AG2257" i="1"/>
  <c r="AB2257" i="1"/>
  <c r="AH2257" i="1" s="1"/>
  <c r="AA2257" i="1"/>
  <c r="T2257" i="1"/>
  <c r="S2257" i="1"/>
  <c r="N2257" i="1"/>
  <c r="M2257" i="1"/>
  <c r="AG2231" i="1"/>
  <c r="AB2231" i="1"/>
  <c r="AH2231" i="1" s="1"/>
  <c r="AA2231" i="1"/>
  <c r="T2231" i="1"/>
  <c r="S2231" i="1"/>
  <c r="N2231" i="1"/>
  <c r="M2231" i="1"/>
  <c r="AG2230" i="1"/>
  <c r="AB2230" i="1"/>
  <c r="AH2230" i="1" s="1"/>
  <c r="AA2230" i="1"/>
  <c r="T2230" i="1"/>
  <c r="S2230" i="1"/>
  <c r="N2230" i="1"/>
  <c r="M2230" i="1"/>
  <c r="AG2229" i="1"/>
  <c r="AB2229" i="1"/>
  <c r="AH2229" i="1" s="1"/>
  <c r="AA2229" i="1"/>
  <c r="T2229" i="1"/>
  <c r="S2229" i="1"/>
  <c r="N2229" i="1"/>
  <c r="M2229" i="1"/>
  <c r="AG2228" i="1"/>
  <c r="AB2228" i="1"/>
  <c r="AH2228" i="1" s="1"/>
  <c r="AA2228" i="1"/>
  <c r="T2228" i="1"/>
  <c r="S2228" i="1"/>
  <c r="N2228" i="1"/>
  <c r="M2228" i="1"/>
  <c r="AG2227" i="1"/>
  <c r="AB2227" i="1"/>
  <c r="AH2227" i="1" s="1"/>
  <c r="AA2227" i="1"/>
  <c r="T2227" i="1"/>
  <c r="S2227" i="1"/>
  <c r="N2227" i="1"/>
  <c r="M2227" i="1"/>
  <c r="AG2226" i="1"/>
  <c r="AB2226" i="1"/>
  <c r="AH2226" i="1" s="1"/>
  <c r="AA2226" i="1"/>
  <c r="T2226" i="1"/>
  <c r="S2226" i="1"/>
  <c r="N2226" i="1"/>
  <c r="M2226" i="1"/>
  <c r="AG2189" i="1"/>
  <c r="AB2189" i="1"/>
  <c r="AH2189" i="1" s="1"/>
  <c r="AA2189" i="1"/>
  <c r="T2189" i="1"/>
  <c r="S2189" i="1"/>
  <c r="N2189" i="1"/>
  <c r="M2189" i="1"/>
  <c r="AG2186" i="1"/>
  <c r="AB2186" i="1"/>
  <c r="AH2186" i="1" s="1"/>
  <c r="AA2186" i="1"/>
  <c r="T2186" i="1"/>
  <c r="S2186" i="1"/>
  <c r="N2186" i="1"/>
  <c r="M2186" i="1"/>
  <c r="AG2160" i="1"/>
  <c r="AB2160" i="1"/>
  <c r="AH2160" i="1" s="1"/>
  <c r="AA2160" i="1"/>
  <c r="T2160" i="1"/>
  <c r="S2160" i="1"/>
  <c r="N2160" i="1"/>
  <c r="M2160" i="1"/>
  <c r="AG2159" i="1"/>
  <c r="AB2159" i="1"/>
  <c r="AH2159" i="1" s="1"/>
  <c r="AA2159" i="1"/>
  <c r="T2159" i="1"/>
  <c r="S2159" i="1"/>
  <c r="N2159" i="1"/>
  <c r="M2159" i="1"/>
  <c r="AG2158" i="1"/>
  <c r="AB2158" i="1"/>
  <c r="AH2158" i="1" s="1"/>
  <c r="AA2158" i="1"/>
  <c r="T2158" i="1"/>
  <c r="S2158" i="1"/>
  <c r="N2158" i="1"/>
  <c r="M2158" i="1"/>
  <c r="AG2152" i="1"/>
  <c r="AB2152" i="1"/>
  <c r="AH2152" i="1" s="1"/>
  <c r="AA2152" i="1"/>
  <c r="T2152" i="1"/>
  <c r="S2152" i="1"/>
  <c r="N2152" i="1"/>
  <c r="M2152" i="1"/>
  <c r="AG2150" i="1"/>
  <c r="AB2150" i="1"/>
  <c r="AH2150" i="1" s="1"/>
  <c r="AA2150" i="1"/>
  <c r="T2150" i="1"/>
  <c r="S2150" i="1"/>
  <c r="N2150" i="1"/>
  <c r="M2150" i="1"/>
  <c r="AG2121" i="1"/>
  <c r="AB2121" i="1"/>
  <c r="AH2121" i="1" s="1"/>
  <c r="AA2121" i="1"/>
  <c r="T2121" i="1"/>
  <c r="S2121" i="1"/>
  <c r="N2121" i="1"/>
  <c r="M2121" i="1"/>
  <c r="AH2118" i="1"/>
  <c r="AG2118" i="1"/>
  <c r="AB2118" i="1"/>
  <c r="AA2118" i="1"/>
  <c r="T2118" i="1"/>
  <c r="S2118" i="1"/>
  <c r="N2118" i="1"/>
  <c r="M2118" i="1"/>
  <c r="AH2092" i="1"/>
  <c r="AG2092" i="1"/>
  <c r="AB2092" i="1"/>
  <c r="AA2092" i="1"/>
  <c r="T2092" i="1"/>
  <c r="S2092" i="1"/>
  <c r="N2092" i="1"/>
  <c r="M2092" i="1"/>
  <c r="AG2091" i="1"/>
  <c r="AB2091" i="1"/>
  <c r="AH2091" i="1" s="1"/>
  <c r="AA2091" i="1"/>
  <c r="T2091" i="1"/>
  <c r="S2091" i="1"/>
  <c r="N2091" i="1"/>
  <c r="M2091" i="1"/>
  <c r="AG2083" i="1"/>
  <c r="AB2083" i="1"/>
  <c r="AH2083" i="1" s="1"/>
  <c r="AA2083" i="1"/>
  <c r="T2083" i="1"/>
  <c r="S2083" i="1"/>
  <c r="N2083" i="1"/>
  <c r="M2083" i="1"/>
  <c r="AG2054" i="1"/>
  <c r="AB2054" i="1"/>
  <c r="AH2054" i="1" s="1"/>
  <c r="AA2054" i="1"/>
  <c r="T2054" i="1"/>
  <c r="S2054" i="1"/>
  <c r="N2054" i="1"/>
  <c r="M2054" i="1"/>
  <c r="AG2051" i="1"/>
  <c r="AB2051" i="1"/>
  <c r="AH2051" i="1" s="1"/>
  <c r="AA2051" i="1"/>
  <c r="T2051" i="1"/>
  <c r="S2051" i="1"/>
  <c r="N2051" i="1"/>
  <c r="M2051" i="1"/>
  <c r="AG2025" i="1"/>
  <c r="AB2025" i="1"/>
  <c r="AH2025" i="1" s="1"/>
  <c r="AA2025" i="1"/>
  <c r="T2025" i="1"/>
  <c r="S2025" i="1"/>
  <c r="N2025" i="1"/>
  <c r="M2025" i="1"/>
  <c r="AG2024" i="1"/>
  <c r="AB2024" i="1"/>
  <c r="AH2024" i="1" s="1"/>
  <c r="AA2024" i="1"/>
  <c r="T2024" i="1"/>
  <c r="S2024" i="1"/>
  <c r="N2024" i="1"/>
  <c r="M2024" i="1"/>
  <c r="AG2023" i="1"/>
  <c r="AB2023" i="1"/>
  <c r="AH2023" i="1" s="1"/>
  <c r="AA2023" i="1"/>
  <c r="T2023" i="1"/>
  <c r="S2023" i="1"/>
  <c r="N2023" i="1"/>
  <c r="M2023" i="1"/>
  <c r="AG2022" i="1"/>
  <c r="AB2022" i="1"/>
  <c r="AH2022" i="1" s="1"/>
  <c r="AA2022" i="1"/>
  <c r="T2022" i="1"/>
  <c r="S2022" i="1"/>
  <c r="N2022" i="1"/>
  <c r="M2022" i="1"/>
  <c r="AH2021" i="1"/>
  <c r="AG2021" i="1"/>
  <c r="AB2021" i="1"/>
  <c r="AA2021" i="1"/>
  <c r="T2021" i="1"/>
  <c r="S2021" i="1"/>
  <c r="N2021" i="1"/>
  <c r="M2021" i="1"/>
  <c r="AG2020" i="1"/>
  <c r="AB2020" i="1"/>
  <c r="AH2020" i="1" s="1"/>
  <c r="AA2020" i="1"/>
  <c r="T2020" i="1"/>
  <c r="S2020" i="1"/>
  <c r="N2020" i="1"/>
  <c r="M2020" i="1"/>
  <c r="AG2019" i="1"/>
  <c r="AB2019" i="1"/>
  <c r="AH2019" i="1" s="1"/>
  <c r="AA2019" i="1"/>
  <c r="T2019" i="1"/>
  <c r="S2019" i="1"/>
  <c r="N2019" i="1"/>
  <c r="M2019" i="1"/>
  <c r="AG2018" i="1"/>
  <c r="AB2018" i="1"/>
  <c r="AH2018" i="1" s="1"/>
  <c r="AA2018" i="1"/>
  <c r="T2018" i="1"/>
  <c r="S2018" i="1"/>
  <c r="N2018" i="1"/>
  <c r="M2018" i="1"/>
  <c r="AG2017" i="1"/>
  <c r="AB2017" i="1"/>
  <c r="AH2017" i="1" s="1"/>
  <c r="AA2017" i="1"/>
  <c r="T2017" i="1"/>
  <c r="S2017" i="1"/>
  <c r="N2017" i="1"/>
  <c r="M2017" i="1"/>
  <c r="AH2016" i="1"/>
  <c r="AG2016" i="1"/>
  <c r="AB2016" i="1"/>
  <c r="AA2016" i="1"/>
  <c r="T2016" i="1"/>
  <c r="S2016" i="1"/>
  <c r="N2016" i="1"/>
  <c r="M2016" i="1"/>
  <c r="AG2015" i="1"/>
  <c r="AB2015" i="1"/>
  <c r="AH2015" i="1" s="1"/>
  <c r="AA2015" i="1"/>
  <c r="T2015" i="1"/>
  <c r="S2015" i="1"/>
  <c r="N2015" i="1"/>
  <c r="M2015" i="1"/>
  <c r="AG2014" i="1"/>
  <c r="AB2014" i="1"/>
  <c r="AH2014" i="1" s="1"/>
  <c r="AA2014" i="1"/>
  <c r="T2014" i="1"/>
  <c r="S2014" i="1"/>
  <c r="N2014" i="1"/>
  <c r="M2014" i="1"/>
  <c r="AG2013" i="1"/>
  <c r="AB2013" i="1"/>
  <c r="AH2013" i="1" s="1"/>
  <c r="AA2013" i="1"/>
  <c r="T2013" i="1"/>
  <c r="S2013" i="1"/>
  <c r="N2013" i="1"/>
  <c r="M2013" i="1"/>
  <c r="AG2012" i="1"/>
  <c r="AB2012" i="1"/>
  <c r="AH2012" i="1" s="1"/>
  <c r="AA2012" i="1"/>
  <c r="T2012" i="1"/>
  <c r="S2012" i="1"/>
  <c r="N2012" i="1"/>
  <c r="M2012" i="1"/>
  <c r="AG2006" i="1"/>
  <c r="AB2006" i="1"/>
  <c r="AH2006" i="1" s="1"/>
  <c r="AA2006" i="1"/>
  <c r="T2006" i="1"/>
  <c r="S2006" i="1"/>
  <c r="N2006" i="1"/>
  <c r="M2006" i="1"/>
  <c r="AG2005" i="1"/>
  <c r="AB2005" i="1"/>
  <c r="AH2005" i="1" s="1"/>
  <c r="AA2005" i="1"/>
  <c r="T2005" i="1"/>
  <c r="S2005" i="1"/>
  <c r="N2005" i="1"/>
  <c r="M2005" i="1"/>
  <c r="AG2004" i="1"/>
  <c r="AB2004" i="1"/>
  <c r="AH2004" i="1" s="1"/>
  <c r="AA2004" i="1"/>
  <c r="T2004" i="1"/>
  <c r="S2004" i="1"/>
  <c r="N2004" i="1"/>
  <c r="M2004" i="1"/>
  <c r="AG1975" i="1"/>
  <c r="AB1975" i="1"/>
  <c r="AH1975" i="1" s="1"/>
  <c r="AA1975" i="1"/>
  <c r="T1975" i="1"/>
  <c r="S1975" i="1"/>
  <c r="N1975" i="1"/>
  <c r="M1975" i="1"/>
  <c r="AH1972" i="1"/>
  <c r="AG1972" i="1"/>
  <c r="AB1972" i="1"/>
  <c r="AA1972" i="1"/>
  <c r="T1972" i="1"/>
  <c r="S1972" i="1"/>
  <c r="N1972" i="1"/>
  <c r="M1972" i="1"/>
  <c r="AJ1939" i="1"/>
  <c r="AG1939" i="1"/>
  <c r="AB1939" i="1"/>
  <c r="AH1939" i="1" s="1"/>
  <c r="AA1939" i="1"/>
  <c r="T1939" i="1"/>
  <c r="S1939" i="1"/>
  <c r="N1939" i="1"/>
  <c r="M1939" i="1"/>
  <c r="AG1910" i="1"/>
  <c r="AB1910" i="1"/>
  <c r="AH1910" i="1" s="1"/>
  <c r="AA1910" i="1"/>
  <c r="T1910" i="1"/>
  <c r="S1910" i="1"/>
  <c r="N1910" i="1"/>
  <c r="M1910" i="1"/>
  <c r="AG1907" i="1"/>
  <c r="AB1907" i="1"/>
  <c r="AH1907" i="1" s="1"/>
  <c r="AA1907" i="1"/>
  <c r="T1907" i="1"/>
  <c r="S1907" i="1"/>
  <c r="N1907" i="1"/>
  <c r="M1907" i="1"/>
  <c r="AG1881" i="1"/>
  <c r="AB1881" i="1"/>
  <c r="AH1881" i="1" s="1"/>
  <c r="AA1881" i="1"/>
  <c r="T1881" i="1"/>
  <c r="S1881" i="1"/>
  <c r="N1881" i="1"/>
  <c r="M1881" i="1"/>
  <c r="AG1880" i="1"/>
  <c r="AB1880" i="1"/>
  <c r="AH1880" i="1" s="1"/>
  <c r="AA1880" i="1"/>
  <c r="T1880" i="1"/>
  <c r="S1880" i="1"/>
  <c r="N1880" i="1"/>
  <c r="M1880" i="1"/>
  <c r="AG1872" i="1"/>
  <c r="AB1872" i="1"/>
  <c r="AH1872" i="1" s="1"/>
  <c r="AA1872" i="1"/>
  <c r="T1872" i="1"/>
  <c r="S1872" i="1"/>
  <c r="N1872" i="1"/>
  <c r="M1872" i="1"/>
  <c r="AG1843" i="1"/>
  <c r="AB1843" i="1"/>
  <c r="AH1843" i="1" s="1"/>
  <c r="AA1843" i="1"/>
  <c r="T1843" i="1"/>
  <c r="S1843" i="1"/>
  <c r="N1843" i="1"/>
  <c r="M1843" i="1"/>
  <c r="AG1840" i="1"/>
  <c r="AB1840" i="1"/>
  <c r="AH1840" i="1" s="1"/>
  <c r="AA1840" i="1"/>
  <c r="T1840" i="1"/>
  <c r="S1840" i="1"/>
  <c r="N1840" i="1"/>
  <c r="M1840" i="1"/>
  <c r="AG1814" i="1"/>
  <c r="AB1814" i="1"/>
  <c r="AH1814" i="1" s="1"/>
  <c r="AA1814" i="1"/>
  <c r="T1814" i="1"/>
  <c r="S1814" i="1"/>
  <c r="N1814" i="1"/>
  <c r="M1814" i="1"/>
  <c r="AG1813" i="1"/>
  <c r="AB1813" i="1"/>
  <c r="AH1813" i="1" s="1"/>
  <c r="AA1813" i="1"/>
  <c r="T1813" i="1"/>
  <c r="S1813" i="1"/>
  <c r="N1813" i="1"/>
  <c r="M1813" i="1"/>
  <c r="AG1812" i="1"/>
  <c r="AB1812" i="1"/>
  <c r="AH1812" i="1" s="1"/>
  <c r="AA1812" i="1"/>
  <c r="T1812" i="1"/>
  <c r="S1812" i="1"/>
  <c r="N1812" i="1"/>
  <c r="M1812" i="1"/>
  <c r="AG1811" i="1"/>
  <c r="AB1811" i="1"/>
  <c r="AH1811" i="1" s="1"/>
  <c r="AA1811" i="1"/>
  <c r="T1811" i="1"/>
  <c r="S1811" i="1"/>
  <c r="N1811" i="1"/>
  <c r="M1811" i="1"/>
  <c r="AG1810" i="1"/>
  <c r="AB1810" i="1"/>
  <c r="AH1810" i="1" s="1"/>
  <c r="AA1810" i="1"/>
  <c r="T1810" i="1"/>
  <c r="S1810" i="1"/>
  <c r="N1810" i="1"/>
  <c r="M1810" i="1"/>
  <c r="AG1804" i="1"/>
  <c r="AB1804" i="1"/>
  <c r="AH1804" i="1" s="1"/>
  <c r="AA1804" i="1"/>
  <c r="T1804" i="1"/>
  <c r="S1804" i="1"/>
  <c r="N1804" i="1"/>
  <c r="M1804" i="1"/>
  <c r="AG1802" i="1"/>
  <c r="AB1802" i="1"/>
  <c r="AH1802" i="1" s="1"/>
  <c r="AA1802" i="1"/>
  <c r="T1802" i="1"/>
  <c r="S1802" i="1"/>
  <c r="N1802" i="1"/>
  <c r="M1802" i="1"/>
  <c r="AG1773" i="1"/>
  <c r="AB1773" i="1"/>
  <c r="AH1773" i="1" s="1"/>
  <c r="AA1773" i="1"/>
  <c r="T1773" i="1"/>
  <c r="S1773" i="1"/>
  <c r="N1773" i="1"/>
  <c r="M1773" i="1"/>
  <c r="AG1770" i="1"/>
  <c r="AB1770" i="1"/>
  <c r="AH1770" i="1" s="1"/>
  <c r="AA1770" i="1"/>
  <c r="T1770" i="1"/>
  <c r="S1770" i="1"/>
  <c r="N1770" i="1"/>
  <c r="M1770" i="1"/>
  <c r="AG1744" i="1"/>
  <c r="AB1744" i="1"/>
  <c r="AH1744" i="1" s="1"/>
  <c r="AA1744" i="1"/>
  <c r="T1744" i="1"/>
  <c r="S1744" i="1"/>
  <c r="N1744" i="1"/>
  <c r="M1744" i="1"/>
  <c r="AG1743" i="1"/>
  <c r="AB1743" i="1"/>
  <c r="AH1743" i="1" s="1"/>
  <c r="AA1743" i="1"/>
  <c r="T1743" i="1"/>
  <c r="S1743" i="1"/>
  <c r="N1743" i="1"/>
  <c r="M1743" i="1"/>
  <c r="AG1742" i="1"/>
  <c r="AB1742" i="1"/>
  <c r="AH1742" i="1" s="1"/>
  <c r="AA1742" i="1"/>
  <c r="T1742" i="1"/>
  <c r="S1742" i="1"/>
  <c r="N1742" i="1"/>
  <c r="M1742" i="1"/>
  <c r="AG1741" i="1"/>
  <c r="AB1741" i="1"/>
  <c r="AH1741" i="1" s="1"/>
  <c r="AA1741" i="1"/>
  <c r="T1741" i="1"/>
  <c r="S1741" i="1"/>
  <c r="N1741" i="1"/>
  <c r="M1741" i="1"/>
  <c r="AG1733" i="1"/>
  <c r="AB1733" i="1"/>
  <c r="AH1733" i="1" s="1"/>
  <c r="AA1733" i="1"/>
  <c r="T1733" i="1"/>
  <c r="S1733" i="1"/>
  <c r="N1733" i="1"/>
  <c r="M1733" i="1"/>
  <c r="AG1704" i="1"/>
  <c r="AB1704" i="1"/>
  <c r="AH1704" i="1" s="1"/>
  <c r="AA1704" i="1"/>
  <c r="T1704" i="1"/>
  <c r="S1704" i="1"/>
  <c r="N1704" i="1"/>
  <c r="M1704" i="1"/>
  <c r="AG1701" i="1"/>
  <c r="AB1701" i="1"/>
  <c r="AH1701" i="1" s="1"/>
  <c r="AA1701" i="1"/>
  <c r="T1701" i="1"/>
  <c r="S1701" i="1"/>
  <c r="N1701" i="1"/>
  <c r="M1701" i="1"/>
  <c r="AG1675" i="1"/>
  <c r="AB1675" i="1"/>
  <c r="AH1675" i="1" s="1"/>
  <c r="AA1675" i="1"/>
  <c r="T1675" i="1"/>
  <c r="S1675" i="1"/>
  <c r="N1675" i="1"/>
  <c r="M1675" i="1"/>
  <c r="AG1672" i="1"/>
  <c r="AB1672" i="1"/>
  <c r="AH1672" i="1" s="1"/>
  <c r="AA1672" i="1"/>
  <c r="T1672" i="1"/>
  <c r="S1672" i="1"/>
  <c r="N1672" i="1"/>
  <c r="M1672" i="1"/>
  <c r="AG1668" i="1"/>
  <c r="AB1668" i="1"/>
  <c r="AH1668" i="1" s="1"/>
  <c r="AA1668" i="1"/>
  <c r="T1668" i="1"/>
  <c r="S1668" i="1"/>
  <c r="N1668" i="1"/>
  <c r="M1668" i="1"/>
  <c r="AG1667" i="1"/>
  <c r="AB1667" i="1"/>
  <c r="AH1667" i="1" s="1"/>
  <c r="AA1667" i="1"/>
  <c r="T1667" i="1"/>
  <c r="S1667" i="1"/>
  <c r="N1667" i="1"/>
  <c r="M1667" i="1"/>
  <c r="AG1638" i="1"/>
  <c r="AB1638" i="1"/>
  <c r="AH1638" i="1" s="1"/>
  <c r="AA1638" i="1"/>
  <c r="T1638" i="1"/>
  <c r="S1638" i="1"/>
  <c r="N1638" i="1"/>
  <c r="M1638" i="1"/>
  <c r="AG1635" i="1"/>
  <c r="AB1635" i="1"/>
  <c r="AH1635" i="1" s="1"/>
  <c r="AA1635" i="1"/>
  <c r="T1635" i="1"/>
  <c r="S1635" i="1"/>
  <c r="N1635" i="1"/>
  <c r="M1635" i="1"/>
  <c r="AG1609" i="1"/>
  <c r="AB1609" i="1"/>
  <c r="AH1609" i="1" s="1"/>
  <c r="AA1609" i="1"/>
  <c r="T1609" i="1"/>
  <c r="S1609" i="1"/>
  <c r="N1609" i="1"/>
  <c r="M1609" i="1"/>
  <c r="AG1601" i="1"/>
  <c r="AB1601" i="1"/>
  <c r="AH1601" i="1" s="1"/>
  <c r="AA1601" i="1"/>
  <c r="T1601" i="1"/>
  <c r="S1601" i="1"/>
  <c r="N1601" i="1"/>
  <c r="M1601" i="1"/>
  <c r="AG1572" i="1"/>
  <c r="AB1572" i="1"/>
  <c r="AH1572" i="1" s="1"/>
  <c r="AA1572" i="1"/>
  <c r="T1572" i="1"/>
  <c r="S1572" i="1"/>
  <c r="N1572" i="1"/>
  <c r="M1572" i="1"/>
  <c r="AG1569" i="1"/>
  <c r="AB1569" i="1"/>
  <c r="AH1569" i="1" s="1"/>
  <c r="AA1569" i="1"/>
  <c r="T1569" i="1"/>
  <c r="S1569" i="1"/>
  <c r="N1569" i="1"/>
  <c r="M1569" i="1"/>
  <c r="AG1543" i="1"/>
  <c r="AB1543" i="1"/>
  <c r="AH1543" i="1" s="1"/>
  <c r="AA1543" i="1"/>
  <c r="T1543" i="1"/>
  <c r="S1543" i="1"/>
  <c r="N1543" i="1"/>
  <c r="M1543" i="1"/>
  <c r="AG1535" i="1"/>
  <c r="AB1535" i="1"/>
  <c r="AH1535" i="1" s="1"/>
  <c r="AA1535" i="1"/>
  <c r="T1535" i="1"/>
  <c r="S1535" i="1"/>
  <c r="N1535" i="1"/>
  <c r="M1535" i="1"/>
  <c r="AG1506" i="1"/>
  <c r="AB1506" i="1"/>
  <c r="AH1506" i="1" s="1"/>
  <c r="AA1506" i="1"/>
  <c r="T1506" i="1"/>
  <c r="S1506" i="1"/>
  <c r="N1506" i="1"/>
  <c r="M1506" i="1"/>
  <c r="AG1503" i="1"/>
  <c r="AB1503" i="1"/>
  <c r="AH1503" i="1" s="1"/>
  <c r="AA1503" i="1"/>
  <c r="T1503" i="1"/>
  <c r="S1503" i="1"/>
  <c r="N1503" i="1"/>
  <c r="M1503" i="1"/>
  <c r="AG1477" i="1"/>
  <c r="AB1477" i="1"/>
  <c r="AH1477" i="1" s="1"/>
  <c r="AA1477" i="1"/>
  <c r="T1477" i="1"/>
  <c r="S1477" i="1"/>
  <c r="N1477" i="1"/>
  <c r="M1477" i="1"/>
  <c r="AG1476" i="1"/>
  <c r="AB1476" i="1"/>
  <c r="AH1476" i="1" s="1"/>
  <c r="AA1476" i="1"/>
  <c r="T1476" i="1"/>
  <c r="S1476" i="1"/>
  <c r="N1476" i="1"/>
  <c r="M1476" i="1"/>
  <c r="AG1475" i="1"/>
  <c r="AB1475" i="1"/>
  <c r="AH1475" i="1" s="1"/>
  <c r="AA1475" i="1"/>
  <c r="T1475" i="1"/>
  <c r="S1475" i="1"/>
  <c r="N1475" i="1"/>
  <c r="M1475" i="1"/>
  <c r="AG1474" i="1"/>
  <c r="AB1474" i="1"/>
  <c r="AH1474" i="1" s="1"/>
  <c r="AA1474" i="1"/>
  <c r="T1474" i="1"/>
  <c r="S1474" i="1"/>
  <c r="N1474" i="1"/>
  <c r="M1474" i="1"/>
  <c r="AG1466" i="1"/>
  <c r="AB1466" i="1"/>
  <c r="AH1466" i="1" s="1"/>
  <c r="AA1466" i="1"/>
  <c r="T1466" i="1"/>
  <c r="S1466" i="1"/>
  <c r="N1466" i="1"/>
  <c r="M1466" i="1"/>
  <c r="AG1437" i="1"/>
  <c r="AB1437" i="1"/>
  <c r="AH1437" i="1" s="1"/>
  <c r="AA1437" i="1"/>
  <c r="T1437" i="1"/>
  <c r="S1437" i="1"/>
  <c r="N1437" i="1"/>
  <c r="M1437" i="1"/>
  <c r="AG1434" i="1"/>
  <c r="AB1434" i="1"/>
  <c r="AH1434" i="1" s="1"/>
  <c r="AA1434" i="1"/>
  <c r="T1434" i="1"/>
  <c r="S1434" i="1"/>
  <c r="N1434" i="1"/>
  <c r="M1434" i="1"/>
  <c r="AG1408" i="1"/>
  <c r="AB1408" i="1"/>
  <c r="AH1408" i="1" s="1"/>
  <c r="AA1408" i="1"/>
  <c r="T1408" i="1"/>
  <c r="S1408" i="1"/>
  <c r="N1408" i="1"/>
  <c r="M1408" i="1"/>
  <c r="AG1400" i="1"/>
  <c r="AB1400" i="1"/>
  <c r="AH1400" i="1" s="1"/>
  <c r="AA1400" i="1"/>
  <c r="T1400" i="1"/>
  <c r="S1400" i="1"/>
  <c r="N1400" i="1"/>
  <c r="M1400" i="1"/>
  <c r="AG1371" i="1"/>
  <c r="AB1371" i="1"/>
  <c r="AH1371" i="1" s="1"/>
  <c r="AA1371" i="1"/>
  <c r="T1371" i="1"/>
  <c r="S1371" i="1"/>
  <c r="N1371" i="1"/>
  <c r="M1371" i="1"/>
  <c r="AG1368" i="1"/>
  <c r="AB1368" i="1"/>
  <c r="AH1368" i="1" s="1"/>
  <c r="AA1368" i="1"/>
  <c r="T1368" i="1"/>
  <c r="S1368" i="1"/>
  <c r="N1368" i="1"/>
  <c r="M1368" i="1"/>
  <c r="AG1342" i="1"/>
  <c r="AB1342" i="1"/>
  <c r="AH1342" i="1" s="1"/>
  <c r="AA1342" i="1"/>
  <c r="T1342" i="1"/>
  <c r="S1342" i="1"/>
  <c r="N1342" i="1"/>
  <c r="M1342" i="1"/>
  <c r="AG1341" i="1"/>
  <c r="AB1341" i="1"/>
  <c r="AH1341" i="1" s="1"/>
  <c r="AA1341" i="1"/>
  <c r="T1341" i="1"/>
  <c r="S1341" i="1"/>
  <c r="N1341" i="1"/>
  <c r="M1341" i="1"/>
  <c r="AG1340" i="1"/>
  <c r="AB1340" i="1"/>
  <c r="AH1340" i="1" s="1"/>
  <c r="AA1340" i="1"/>
  <c r="T1340" i="1"/>
  <c r="S1340" i="1"/>
  <c r="N1340" i="1"/>
  <c r="M1340" i="1"/>
  <c r="AG1339" i="1"/>
  <c r="AB1339" i="1"/>
  <c r="AH1339" i="1" s="1"/>
  <c r="AA1339" i="1"/>
  <c r="T1339" i="1"/>
  <c r="S1339" i="1"/>
  <c r="N1339" i="1"/>
  <c r="M1339" i="1"/>
  <c r="AG1338" i="1"/>
  <c r="AB1338" i="1"/>
  <c r="AH1338" i="1" s="1"/>
  <c r="AA1338" i="1"/>
  <c r="T1338" i="1"/>
  <c r="S1338" i="1"/>
  <c r="N1338" i="1"/>
  <c r="M1338" i="1"/>
  <c r="AG1330" i="1"/>
  <c r="AB1330" i="1"/>
  <c r="AH1330" i="1" s="1"/>
  <c r="AA1330" i="1"/>
  <c r="T1330" i="1"/>
  <c r="S1330" i="1"/>
  <c r="N1330" i="1"/>
  <c r="M1330" i="1"/>
  <c r="AG1301" i="1"/>
  <c r="AB1301" i="1"/>
  <c r="AH1301" i="1" s="1"/>
  <c r="AA1301" i="1"/>
  <c r="T1301" i="1"/>
  <c r="S1301" i="1"/>
  <c r="N1301" i="1"/>
  <c r="M1301" i="1"/>
  <c r="AG1298" i="1"/>
  <c r="AB1298" i="1"/>
  <c r="AH1298" i="1" s="1"/>
  <c r="AA1298" i="1"/>
  <c r="T1298" i="1"/>
  <c r="S1298" i="1"/>
  <c r="N1298" i="1"/>
  <c r="M1298" i="1"/>
  <c r="AG1272" i="1"/>
  <c r="AB1272" i="1"/>
  <c r="AH1272" i="1" s="1"/>
  <c r="AA1272" i="1"/>
  <c r="T1272" i="1"/>
  <c r="S1272" i="1"/>
  <c r="N1272" i="1"/>
  <c r="M1272" i="1"/>
  <c r="AG1271" i="1"/>
  <c r="AB1271" i="1"/>
  <c r="AH1271" i="1" s="1"/>
  <c r="AA1271" i="1"/>
  <c r="T1271" i="1"/>
  <c r="S1271" i="1"/>
  <c r="N1271" i="1"/>
  <c r="M1271" i="1"/>
  <c r="AG1270" i="1"/>
  <c r="AB1270" i="1"/>
  <c r="AH1270" i="1" s="1"/>
  <c r="AA1270" i="1"/>
  <c r="T1270" i="1"/>
  <c r="S1270" i="1"/>
  <c r="N1270" i="1"/>
  <c r="M1270" i="1"/>
  <c r="AG1269" i="1"/>
  <c r="AB1269" i="1"/>
  <c r="AH1269" i="1" s="1"/>
  <c r="AA1269" i="1"/>
  <c r="T1269" i="1"/>
  <c r="S1269" i="1"/>
  <c r="N1269" i="1"/>
  <c r="M1269" i="1"/>
  <c r="AG1268" i="1"/>
  <c r="AB1268" i="1"/>
  <c r="AH1268" i="1" s="1"/>
  <c r="AA1268" i="1"/>
  <c r="T1268" i="1"/>
  <c r="S1268" i="1"/>
  <c r="N1268" i="1"/>
  <c r="M1268" i="1"/>
  <c r="AG1267" i="1"/>
  <c r="AB1267" i="1"/>
  <c r="AH1267" i="1" s="1"/>
  <c r="AA1267" i="1"/>
  <c r="T1267" i="1"/>
  <c r="S1267" i="1"/>
  <c r="N1267" i="1"/>
  <c r="M1267" i="1"/>
  <c r="AG1266" i="1"/>
  <c r="AB1266" i="1"/>
  <c r="AH1266" i="1" s="1"/>
  <c r="AA1266" i="1"/>
  <c r="T1266" i="1"/>
  <c r="S1266" i="1"/>
  <c r="N1266" i="1"/>
  <c r="M1266" i="1"/>
  <c r="AG1265" i="1"/>
  <c r="AB1265" i="1"/>
  <c r="AH1265" i="1" s="1"/>
  <c r="AA1265" i="1"/>
  <c r="T1265" i="1"/>
  <c r="S1265" i="1"/>
  <c r="N1265" i="1"/>
  <c r="M1265" i="1"/>
  <c r="AG1264" i="1"/>
  <c r="AB1264" i="1"/>
  <c r="AH1264" i="1" s="1"/>
  <c r="AA1264" i="1"/>
  <c r="T1264" i="1"/>
  <c r="S1264" i="1"/>
  <c r="N1264" i="1"/>
  <c r="M1264" i="1"/>
  <c r="AG1263" i="1"/>
  <c r="AB1263" i="1"/>
  <c r="AH1263" i="1" s="1"/>
  <c r="AA1263" i="1"/>
  <c r="T1263" i="1"/>
  <c r="S1263" i="1"/>
  <c r="N1263" i="1"/>
  <c r="M1263" i="1"/>
  <c r="AG1262" i="1"/>
  <c r="AB1262" i="1"/>
  <c r="AH1262" i="1" s="1"/>
  <c r="AA1262" i="1"/>
  <c r="T1262" i="1"/>
  <c r="S1262" i="1"/>
  <c r="N1262" i="1"/>
  <c r="M1262" i="1"/>
  <c r="AG1261" i="1"/>
  <c r="AB1261" i="1"/>
  <c r="AH1261" i="1" s="1"/>
  <c r="AA1261" i="1"/>
  <c r="T1261" i="1"/>
  <c r="S1261" i="1"/>
  <c r="N1261" i="1"/>
  <c r="M1261" i="1"/>
  <c r="AG1240" i="1"/>
  <c r="AB1240" i="1"/>
  <c r="AH1240" i="1" s="1"/>
  <c r="AA1240" i="1"/>
  <c r="T1240" i="1"/>
  <c r="S1240" i="1"/>
  <c r="N1240" i="1"/>
  <c r="M1240" i="1"/>
  <c r="AG1239" i="1"/>
  <c r="AB1239" i="1"/>
  <c r="AH1239" i="1" s="1"/>
  <c r="AA1239" i="1"/>
  <c r="T1239" i="1"/>
  <c r="S1239" i="1"/>
  <c r="N1239" i="1"/>
  <c r="M1239" i="1"/>
  <c r="AG1238" i="1"/>
  <c r="AB1238" i="1"/>
  <c r="AH1238" i="1" s="1"/>
  <c r="AA1238" i="1"/>
  <c r="T1238" i="1"/>
  <c r="S1238" i="1"/>
  <c r="N1238" i="1"/>
  <c r="M1238" i="1"/>
  <c r="AG1237" i="1"/>
  <c r="AB1237" i="1"/>
  <c r="AH1237" i="1" s="1"/>
  <c r="AA1237" i="1"/>
  <c r="T1237" i="1"/>
  <c r="S1237" i="1"/>
  <c r="N1237" i="1"/>
  <c r="M1237" i="1"/>
  <c r="AG1236" i="1"/>
  <c r="AB1236" i="1"/>
  <c r="AH1236" i="1" s="1"/>
  <c r="AA1236" i="1"/>
  <c r="T1236" i="1"/>
  <c r="S1236" i="1"/>
  <c r="N1236" i="1"/>
  <c r="M1236" i="1"/>
  <c r="AG1235" i="1"/>
  <c r="AB1235" i="1"/>
  <c r="AH1235" i="1" s="1"/>
  <c r="AA1235" i="1"/>
  <c r="T1235" i="1"/>
  <c r="S1235" i="1"/>
  <c r="N1235" i="1"/>
  <c r="M1235" i="1"/>
  <c r="AG1234" i="1"/>
  <c r="AB1234" i="1"/>
  <c r="AH1234" i="1" s="1"/>
  <c r="AA1234" i="1"/>
  <c r="T1234" i="1"/>
  <c r="S1234" i="1"/>
  <c r="N1234" i="1"/>
  <c r="M1234" i="1"/>
  <c r="AG1233" i="1"/>
  <c r="AB1233" i="1"/>
  <c r="AH1233" i="1" s="1"/>
  <c r="AA1233" i="1"/>
  <c r="T1233" i="1"/>
  <c r="S1233" i="1"/>
  <c r="N1233" i="1"/>
  <c r="M1233" i="1"/>
  <c r="AG1231" i="1"/>
  <c r="AB1231" i="1"/>
  <c r="AH1231" i="1" s="1"/>
  <c r="AA1231" i="1"/>
  <c r="T1231" i="1"/>
  <c r="S1231" i="1"/>
  <c r="N1231" i="1"/>
  <c r="M1231" i="1"/>
  <c r="AG1230" i="1"/>
  <c r="AB1230" i="1"/>
  <c r="AH1230" i="1" s="1"/>
  <c r="AA1230" i="1"/>
  <c r="T1230" i="1"/>
  <c r="S1230" i="1"/>
  <c r="N1230" i="1"/>
  <c r="M1230" i="1"/>
  <c r="AG1229" i="1"/>
  <c r="AB1229" i="1"/>
  <c r="AH1229" i="1" s="1"/>
  <c r="AA1229" i="1"/>
  <c r="T1229" i="1"/>
  <c r="S1229" i="1"/>
  <c r="N1229" i="1"/>
  <c r="M1229" i="1"/>
  <c r="AI1197" i="1"/>
  <c r="AG1197" i="1"/>
  <c r="AB1197" i="1"/>
  <c r="AH1197" i="1" s="1"/>
  <c r="AA1197" i="1"/>
  <c r="T1197" i="1"/>
  <c r="S1197" i="1"/>
  <c r="N1197" i="1"/>
  <c r="M1197" i="1"/>
  <c r="AG1170" i="1"/>
  <c r="AB1170" i="1"/>
  <c r="AH1170" i="1" s="1"/>
  <c r="AH1176" i="1" s="1"/>
  <c r="AA1170" i="1"/>
  <c r="T1170" i="1"/>
  <c r="S1170" i="1"/>
  <c r="N1170" i="1"/>
  <c r="M1170" i="1"/>
  <c r="AI1132" i="1"/>
  <c r="AG1132" i="1"/>
  <c r="AB1132" i="1"/>
  <c r="AH1132" i="1" s="1"/>
  <c r="AH1139" i="1" s="1"/>
  <c r="AA1132" i="1"/>
  <c r="T1132" i="1"/>
  <c r="S1132" i="1"/>
  <c r="N1132" i="1"/>
  <c r="M1132" i="1"/>
  <c r="AG1105" i="1"/>
  <c r="AB1105" i="1"/>
  <c r="AH1105" i="1" s="1"/>
  <c r="AH1111" i="1" s="1"/>
  <c r="AA1105" i="1"/>
  <c r="T1105" i="1"/>
  <c r="S1105" i="1"/>
  <c r="N1105" i="1"/>
  <c r="M1105" i="1"/>
  <c r="AG1073" i="1"/>
  <c r="AB1073" i="1"/>
  <c r="AH1073" i="1" s="1"/>
  <c r="AA1073" i="1"/>
  <c r="T1073" i="1"/>
  <c r="S1073" i="1"/>
  <c r="N1073" i="1"/>
  <c r="M1073" i="1"/>
  <c r="AG1072" i="1"/>
  <c r="AB1072" i="1"/>
  <c r="AH1072" i="1" s="1"/>
  <c r="AA1072" i="1"/>
  <c r="T1072" i="1"/>
  <c r="S1072" i="1"/>
  <c r="N1072" i="1"/>
  <c r="M1072" i="1"/>
  <c r="AG1068" i="1"/>
  <c r="AB1068" i="1"/>
  <c r="AH1068" i="1" s="1"/>
  <c r="AA1068" i="1"/>
  <c r="T1068" i="1"/>
  <c r="S1068" i="1"/>
  <c r="N1068" i="1"/>
  <c r="M1068" i="1"/>
  <c r="AG1067" i="1"/>
  <c r="AB1067" i="1"/>
  <c r="AH1067" i="1" s="1"/>
  <c r="AA1067" i="1"/>
  <c r="T1067" i="1"/>
  <c r="S1067" i="1"/>
  <c r="N1067" i="1"/>
  <c r="M1067" i="1"/>
  <c r="AG1066" i="1"/>
  <c r="AB1066" i="1"/>
  <c r="AH1066" i="1" s="1"/>
  <c r="AA1066" i="1"/>
  <c r="T1066" i="1"/>
  <c r="S1066" i="1"/>
  <c r="N1066" i="1"/>
  <c r="M1066" i="1"/>
  <c r="AG1065" i="1"/>
  <c r="AB1065" i="1"/>
  <c r="AH1065" i="1" s="1"/>
  <c r="AA1065" i="1"/>
  <c r="T1065" i="1"/>
  <c r="S1065" i="1"/>
  <c r="N1065" i="1"/>
  <c r="M1065" i="1"/>
  <c r="AG1043" i="1"/>
  <c r="AB1043" i="1"/>
  <c r="AH1043" i="1" s="1"/>
  <c r="AA1043" i="1"/>
  <c r="T1043" i="1"/>
  <c r="S1043" i="1"/>
  <c r="N1043" i="1"/>
  <c r="M1043" i="1"/>
  <c r="AG1042" i="1"/>
  <c r="AB1042" i="1"/>
  <c r="AH1042" i="1" s="1"/>
  <c r="AA1042" i="1"/>
  <c r="T1042" i="1"/>
  <c r="S1042" i="1"/>
  <c r="N1042" i="1"/>
  <c r="M1042" i="1"/>
  <c r="AG1041" i="1"/>
  <c r="AB1041" i="1"/>
  <c r="AH1041" i="1" s="1"/>
  <c r="AA1041" i="1"/>
  <c r="T1041" i="1"/>
  <c r="S1041" i="1"/>
  <c r="N1041" i="1"/>
  <c r="M1041" i="1"/>
  <c r="AG1040" i="1"/>
  <c r="AB1040" i="1"/>
  <c r="AH1040" i="1" s="1"/>
  <c r="AA1040" i="1"/>
  <c r="T1040" i="1"/>
  <c r="S1040" i="1"/>
  <c r="N1040" i="1"/>
  <c r="M1040" i="1"/>
  <c r="AG1038" i="1"/>
  <c r="AB1038" i="1"/>
  <c r="AH1038" i="1" s="1"/>
  <c r="AA1038" i="1"/>
  <c r="T1038" i="1"/>
  <c r="S1038" i="1"/>
  <c r="N1038" i="1"/>
  <c r="M1038" i="1"/>
  <c r="AG1036" i="1"/>
  <c r="AB1036" i="1"/>
  <c r="AH1036" i="1" s="1"/>
  <c r="AA1036" i="1"/>
  <c r="T1036" i="1"/>
  <c r="S1036" i="1"/>
  <c r="N1036" i="1"/>
  <c r="M1036" i="1"/>
  <c r="AG1034" i="1"/>
  <c r="AB1034" i="1"/>
  <c r="AH1034" i="1" s="1"/>
  <c r="AA1034" i="1"/>
  <c r="T1034" i="1"/>
  <c r="S1034" i="1"/>
  <c r="N1034" i="1"/>
  <c r="M1034" i="1"/>
  <c r="AJ1005" i="1"/>
  <c r="AG1005" i="1"/>
  <c r="AB1005" i="1"/>
  <c r="AH1005" i="1" s="1"/>
  <c r="AA1005" i="1"/>
  <c r="T1005" i="1"/>
  <c r="S1005" i="1"/>
  <c r="N1005" i="1"/>
  <c r="M1005" i="1"/>
  <c r="AG1003" i="1"/>
  <c r="AB1003" i="1"/>
  <c r="AH1003" i="1" s="1"/>
  <c r="AA1003" i="1"/>
  <c r="T1003" i="1"/>
  <c r="S1003" i="1"/>
  <c r="N1003" i="1"/>
  <c r="M1003" i="1"/>
  <c r="AG1001" i="1"/>
  <c r="AB1001" i="1"/>
  <c r="AH1001" i="1" s="1"/>
  <c r="AA1001" i="1"/>
  <c r="T1001" i="1"/>
  <c r="S1001" i="1"/>
  <c r="N1001" i="1"/>
  <c r="M1001" i="1"/>
  <c r="AG1000" i="1"/>
  <c r="AB1000" i="1"/>
  <c r="AH1000" i="1" s="1"/>
  <c r="AA1000" i="1"/>
  <c r="T1000" i="1"/>
  <c r="S1000" i="1"/>
  <c r="N1000" i="1"/>
  <c r="M1000" i="1"/>
  <c r="AG999" i="1"/>
  <c r="AB999" i="1"/>
  <c r="AH999" i="1" s="1"/>
  <c r="AA999" i="1"/>
  <c r="T999" i="1"/>
  <c r="S999" i="1"/>
  <c r="N999" i="1"/>
  <c r="M999" i="1"/>
  <c r="AG998" i="1"/>
  <c r="AB998" i="1"/>
  <c r="AH998" i="1" s="1"/>
  <c r="AA998" i="1"/>
  <c r="T998" i="1"/>
  <c r="S998" i="1"/>
  <c r="N998" i="1"/>
  <c r="M998" i="1"/>
  <c r="AG977" i="1"/>
  <c r="AB977" i="1"/>
  <c r="AH977" i="1" s="1"/>
  <c r="AA977" i="1"/>
  <c r="T977" i="1"/>
  <c r="S977" i="1"/>
  <c r="N977" i="1"/>
  <c r="M977" i="1"/>
  <c r="AG976" i="1"/>
  <c r="AB976" i="1"/>
  <c r="AH976" i="1" s="1"/>
  <c r="AA976" i="1"/>
  <c r="T976" i="1"/>
  <c r="S976" i="1"/>
  <c r="N976" i="1"/>
  <c r="M976" i="1"/>
  <c r="AG975" i="1"/>
  <c r="AB975" i="1"/>
  <c r="AH975" i="1" s="1"/>
  <c r="AA975" i="1"/>
  <c r="T975" i="1"/>
  <c r="S975" i="1"/>
  <c r="N975" i="1"/>
  <c r="M975" i="1"/>
  <c r="AG974" i="1"/>
  <c r="AB974" i="1"/>
  <c r="AH974" i="1" s="1"/>
  <c r="AA974" i="1"/>
  <c r="T974" i="1"/>
  <c r="S974" i="1"/>
  <c r="N974" i="1"/>
  <c r="M974" i="1"/>
  <c r="AG973" i="1"/>
  <c r="AB973" i="1"/>
  <c r="AH973" i="1" s="1"/>
  <c r="AA973" i="1"/>
  <c r="T973" i="1"/>
  <c r="S973" i="1"/>
  <c r="N973" i="1"/>
  <c r="M973" i="1"/>
  <c r="AG972" i="1"/>
  <c r="AB972" i="1"/>
  <c r="AH972" i="1" s="1"/>
  <c r="AA972" i="1"/>
  <c r="T972" i="1"/>
  <c r="S972" i="1"/>
  <c r="N972" i="1"/>
  <c r="M972" i="1"/>
  <c r="AG970" i="1"/>
  <c r="AB970" i="1"/>
  <c r="AH970" i="1" s="1"/>
  <c r="AA970" i="1"/>
  <c r="T970" i="1"/>
  <c r="S970" i="1"/>
  <c r="N970" i="1"/>
  <c r="M970" i="1"/>
  <c r="AG968" i="1"/>
  <c r="AB968" i="1"/>
  <c r="AH968" i="1" s="1"/>
  <c r="AA968" i="1"/>
  <c r="T968" i="1"/>
  <c r="S968" i="1"/>
  <c r="N968" i="1"/>
  <c r="M968" i="1"/>
  <c r="AG940" i="1"/>
  <c r="AB940" i="1"/>
  <c r="AH940" i="1" s="1"/>
  <c r="AA940" i="1"/>
  <c r="T940" i="1"/>
  <c r="S940" i="1"/>
  <c r="N940" i="1"/>
  <c r="M940" i="1"/>
  <c r="AG939" i="1"/>
  <c r="AB939" i="1"/>
  <c r="AH939" i="1" s="1"/>
  <c r="AA939" i="1"/>
  <c r="T939" i="1"/>
  <c r="S939" i="1"/>
  <c r="N939" i="1"/>
  <c r="M939" i="1"/>
  <c r="AG935" i="1"/>
  <c r="AB935" i="1"/>
  <c r="AH935" i="1" s="1"/>
  <c r="AA935" i="1"/>
  <c r="T935" i="1"/>
  <c r="S935" i="1"/>
  <c r="N935" i="1"/>
  <c r="M935" i="1"/>
  <c r="AG934" i="1"/>
  <c r="AB934" i="1"/>
  <c r="AH934" i="1" s="1"/>
  <c r="AA934" i="1"/>
  <c r="T934" i="1"/>
  <c r="S934" i="1"/>
  <c r="N934" i="1"/>
  <c r="M934" i="1"/>
  <c r="AG933" i="1"/>
  <c r="AB933" i="1"/>
  <c r="AH933" i="1" s="1"/>
  <c r="AA933" i="1"/>
  <c r="T933" i="1"/>
  <c r="S933" i="1"/>
  <c r="N933" i="1"/>
  <c r="M933" i="1"/>
  <c r="AG932" i="1"/>
  <c r="AB932" i="1"/>
  <c r="AH932" i="1" s="1"/>
  <c r="AA932" i="1"/>
  <c r="T932" i="1"/>
  <c r="S932" i="1"/>
  <c r="N932" i="1"/>
  <c r="M932" i="1"/>
  <c r="AG910" i="1"/>
  <c r="AB910" i="1"/>
  <c r="AH910" i="1" s="1"/>
  <c r="AA910" i="1"/>
  <c r="T910" i="1"/>
  <c r="S910" i="1"/>
  <c r="N910" i="1"/>
  <c r="M910" i="1"/>
  <c r="AG909" i="1"/>
  <c r="AB909" i="1"/>
  <c r="AH909" i="1" s="1"/>
  <c r="AA909" i="1"/>
  <c r="T909" i="1"/>
  <c r="S909" i="1"/>
  <c r="N909" i="1"/>
  <c r="M909" i="1"/>
  <c r="AG908" i="1"/>
  <c r="AB908" i="1"/>
  <c r="AH908" i="1" s="1"/>
  <c r="AA908" i="1"/>
  <c r="T908" i="1"/>
  <c r="S908" i="1"/>
  <c r="N908" i="1"/>
  <c r="M908" i="1"/>
  <c r="AG907" i="1"/>
  <c r="AB907" i="1"/>
  <c r="AH907" i="1" s="1"/>
  <c r="AA907" i="1"/>
  <c r="T907" i="1"/>
  <c r="S907" i="1"/>
  <c r="N907" i="1"/>
  <c r="M907" i="1"/>
  <c r="AG905" i="1"/>
  <c r="AB905" i="1"/>
  <c r="AH905" i="1" s="1"/>
  <c r="AA905" i="1"/>
  <c r="T905" i="1"/>
  <c r="S905" i="1"/>
  <c r="N905" i="1"/>
  <c r="M905" i="1"/>
  <c r="AG903" i="1"/>
  <c r="AB903" i="1"/>
  <c r="AH903" i="1" s="1"/>
  <c r="AA903" i="1"/>
  <c r="T903" i="1"/>
  <c r="S903" i="1"/>
  <c r="N903" i="1"/>
  <c r="M903" i="1"/>
  <c r="AG901" i="1"/>
  <c r="AB901" i="1"/>
  <c r="AH901" i="1" s="1"/>
  <c r="AA901" i="1"/>
  <c r="T901" i="1"/>
  <c r="S901" i="1"/>
  <c r="N901" i="1"/>
  <c r="M901" i="1"/>
  <c r="AG873" i="1"/>
  <c r="AB873" i="1"/>
  <c r="AH873" i="1" s="1"/>
  <c r="AA873" i="1"/>
  <c r="T873" i="1"/>
  <c r="S873" i="1"/>
  <c r="N873" i="1"/>
  <c r="M873" i="1"/>
  <c r="AG872" i="1"/>
  <c r="AB872" i="1"/>
  <c r="AH872" i="1" s="1"/>
  <c r="AA872" i="1"/>
  <c r="T872" i="1"/>
  <c r="S872" i="1"/>
  <c r="N872" i="1"/>
  <c r="M872" i="1"/>
  <c r="AG871" i="1"/>
  <c r="AB871" i="1"/>
  <c r="AH871" i="1" s="1"/>
  <c r="AA871" i="1"/>
  <c r="T871" i="1"/>
  <c r="S871" i="1"/>
  <c r="N871" i="1"/>
  <c r="M871" i="1"/>
  <c r="AG870" i="1"/>
  <c r="AB870" i="1"/>
  <c r="AH870" i="1" s="1"/>
  <c r="AA870" i="1"/>
  <c r="T870" i="1"/>
  <c r="S870" i="1"/>
  <c r="N870" i="1"/>
  <c r="M870" i="1"/>
  <c r="AG867" i="1"/>
  <c r="AB867" i="1"/>
  <c r="AH867" i="1" s="1"/>
  <c r="AA867" i="1"/>
  <c r="T867" i="1"/>
  <c r="S867" i="1"/>
  <c r="N867" i="1"/>
  <c r="M867" i="1"/>
  <c r="AG865" i="1"/>
  <c r="AB865" i="1"/>
  <c r="AH865" i="1" s="1"/>
  <c r="AA865" i="1"/>
  <c r="T865" i="1"/>
  <c r="S865" i="1"/>
  <c r="N865" i="1"/>
  <c r="M865" i="1"/>
  <c r="AG864" i="1"/>
  <c r="AB864" i="1"/>
  <c r="AH864" i="1" s="1"/>
  <c r="AA864" i="1"/>
  <c r="T864" i="1"/>
  <c r="S864" i="1"/>
  <c r="N864" i="1"/>
  <c r="M864" i="1"/>
  <c r="AG863" i="1"/>
  <c r="AB863" i="1"/>
  <c r="AH863" i="1" s="1"/>
  <c r="AA863" i="1"/>
  <c r="T863" i="1"/>
  <c r="S863" i="1"/>
  <c r="N863" i="1"/>
  <c r="M863" i="1"/>
  <c r="AG841" i="1"/>
  <c r="AB841" i="1"/>
  <c r="AH841" i="1" s="1"/>
  <c r="AA841" i="1"/>
  <c r="T841" i="1"/>
  <c r="S841" i="1"/>
  <c r="N841" i="1"/>
  <c r="M841" i="1"/>
  <c r="AG840" i="1"/>
  <c r="AB840" i="1"/>
  <c r="AH840" i="1" s="1"/>
  <c r="AA840" i="1"/>
  <c r="T840" i="1"/>
  <c r="S840" i="1"/>
  <c r="N840" i="1"/>
  <c r="M840" i="1"/>
  <c r="AG839" i="1"/>
  <c r="AB839" i="1"/>
  <c r="AH839" i="1" s="1"/>
  <c r="AA839" i="1"/>
  <c r="T839" i="1"/>
  <c r="S839" i="1"/>
  <c r="N839" i="1"/>
  <c r="M839" i="1"/>
  <c r="AG838" i="1"/>
  <c r="AB838" i="1"/>
  <c r="AH838" i="1" s="1"/>
  <c r="AA838" i="1"/>
  <c r="T838" i="1"/>
  <c r="S838" i="1"/>
  <c r="N838" i="1"/>
  <c r="M838" i="1"/>
  <c r="AG837" i="1"/>
  <c r="AB837" i="1"/>
  <c r="AH837" i="1" s="1"/>
  <c r="AA837" i="1"/>
  <c r="T837" i="1"/>
  <c r="S837" i="1"/>
  <c r="N837" i="1"/>
  <c r="M837" i="1"/>
  <c r="AG836" i="1"/>
  <c r="AB836" i="1"/>
  <c r="AH836" i="1" s="1"/>
  <c r="AA836" i="1"/>
  <c r="T836" i="1"/>
  <c r="S836" i="1"/>
  <c r="N836" i="1"/>
  <c r="M836" i="1"/>
  <c r="AG834" i="1"/>
  <c r="AB834" i="1"/>
  <c r="AH834" i="1" s="1"/>
  <c r="AA834" i="1"/>
  <c r="T834" i="1"/>
  <c r="S834" i="1"/>
  <c r="N834" i="1"/>
  <c r="M834" i="1"/>
  <c r="AG832" i="1"/>
  <c r="AB832" i="1"/>
  <c r="AH832" i="1" s="1"/>
  <c r="AA832" i="1"/>
  <c r="T832" i="1"/>
  <c r="S832" i="1"/>
  <c r="N832" i="1"/>
  <c r="M832" i="1"/>
  <c r="AG804" i="1"/>
  <c r="AB804" i="1"/>
  <c r="AH804" i="1" s="1"/>
  <c r="AA804" i="1"/>
  <c r="T804" i="1"/>
  <c r="S804" i="1"/>
  <c r="N804" i="1"/>
  <c r="M804" i="1"/>
  <c r="AG803" i="1"/>
  <c r="AB803" i="1"/>
  <c r="AH803" i="1" s="1"/>
  <c r="AA803" i="1"/>
  <c r="T803" i="1"/>
  <c r="S803" i="1"/>
  <c r="N803" i="1"/>
  <c r="M803" i="1"/>
  <c r="AG802" i="1"/>
  <c r="AB802" i="1"/>
  <c r="AH802" i="1" s="1"/>
  <c r="AA802" i="1"/>
  <c r="T802" i="1"/>
  <c r="S802" i="1"/>
  <c r="N802" i="1"/>
  <c r="M802" i="1"/>
  <c r="AG801" i="1"/>
  <c r="AB801" i="1"/>
  <c r="AH801" i="1" s="1"/>
  <c r="AA801" i="1"/>
  <c r="T801" i="1"/>
  <c r="S801" i="1"/>
  <c r="N801" i="1"/>
  <c r="M801" i="1"/>
  <c r="AG800" i="1"/>
  <c r="AB800" i="1"/>
  <c r="AH800" i="1" s="1"/>
  <c r="AA800" i="1"/>
  <c r="T800" i="1"/>
  <c r="S800" i="1"/>
  <c r="N800" i="1"/>
  <c r="M800" i="1"/>
  <c r="AG799" i="1"/>
  <c r="AB799" i="1"/>
  <c r="AH799" i="1" s="1"/>
  <c r="AA799" i="1"/>
  <c r="T799" i="1"/>
  <c r="S799" i="1"/>
  <c r="N799" i="1"/>
  <c r="M799" i="1"/>
  <c r="AG798" i="1"/>
  <c r="AB798" i="1"/>
  <c r="AH798" i="1" s="1"/>
  <c r="AA798" i="1"/>
  <c r="T798" i="1"/>
  <c r="S798" i="1"/>
  <c r="N798" i="1"/>
  <c r="M798" i="1"/>
  <c r="AG797" i="1"/>
  <c r="AB797" i="1"/>
  <c r="AH797" i="1" s="1"/>
  <c r="AA797" i="1"/>
  <c r="T797" i="1"/>
  <c r="S797" i="1"/>
  <c r="N797" i="1"/>
  <c r="M797" i="1"/>
  <c r="AG796" i="1"/>
  <c r="AB796" i="1"/>
  <c r="AH796" i="1" s="1"/>
  <c r="AA796" i="1"/>
  <c r="T796" i="1"/>
  <c r="S796" i="1"/>
  <c r="N796" i="1"/>
  <c r="M796" i="1"/>
  <c r="AG795" i="1"/>
  <c r="AB795" i="1"/>
  <c r="AH795" i="1" s="1"/>
  <c r="AA795" i="1"/>
  <c r="T795" i="1"/>
  <c r="S795" i="1"/>
  <c r="N795" i="1"/>
  <c r="M795" i="1"/>
  <c r="AG794" i="1"/>
  <c r="AB794" i="1"/>
  <c r="AH794" i="1" s="1"/>
  <c r="AA794" i="1"/>
  <c r="T794" i="1"/>
  <c r="S794" i="1"/>
  <c r="N794" i="1"/>
  <c r="M794" i="1"/>
  <c r="AG791" i="1"/>
  <c r="AB791" i="1"/>
  <c r="AH791" i="1" s="1"/>
  <c r="AA791" i="1"/>
  <c r="T791" i="1"/>
  <c r="S791" i="1"/>
  <c r="N791" i="1"/>
  <c r="M791" i="1"/>
  <c r="AG790" i="1"/>
  <c r="AB790" i="1"/>
  <c r="AH790" i="1" s="1"/>
  <c r="AA790" i="1"/>
  <c r="T790" i="1"/>
  <c r="S790" i="1"/>
  <c r="N790" i="1"/>
  <c r="M790" i="1"/>
  <c r="AG789" i="1"/>
  <c r="AB789" i="1"/>
  <c r="AH789" i="1" s="1"/>
  <c r="AA789" i="1"/>
  <c r="T789" i="1"/>
  <c r="S789" i="1"/>
  <c r="N789" i="1"/>
  <c r="M789" i="1"/>
  <c r="AG788" i="1"/>
  <c r="AB788" i="1"/>
  <c r="AH788" i="1" s="1"/>
  <c r="AA788" i="1"/>
  <c r="T788" i="1"/>
  <c r="S788" i="1"/>
  <c r="N788" i="1"/>
  <c r="M788" i="1"/>
  <c r="AG787" i="1"/>
  <c r="AB787" i="1"/>
  <c r="AA787" i="1"/>
  <c r="T787" i="1"/>
  <c r="S787" i="1"/>
  <c r="N787" i="1"/>
  <c r="M787" i="1"/>
  <c r="AG786" i="1"/>
  <c r="AB786" i="1"/>
  <c r="AH786" i="1" s="1"/>
  <c r="AA786" i="1"/>
  <c r="T786" i="1"/>
  <c r="S786" i="1"/>
  <c r="N786" i="1"/>
  <c r="M786" i="1"/>
  <c r="AG765" i="1"/>
  <c r="AB765" i="1"/>
  <c r="AH765" i="1" s="1"/>
  <c r="AA765" i="1"/>
  <c r="T765" i="1"/>
  <c r="S765" i="1"/>
  <c r="N765" i="1"/>
  <c r="M765" i="1"/>
  <c r="AG764" i="1"/>
  <c r="AB764" i="1"/>
  <c r="AH764" i="1" s="1"/>
  <c r="AA764" i="1"/>
  <c r="T764" i="1"/>
  <c r="S764" i="1"/>
  <c r="N764" i="1"/>
  <c r="M764" i="1"/>
  <c r="AG763" i="1"/>
  <c r="AB763" i="1"/>
  <c r="AA763" i="1"/>
  <c r="T763" i="1"/>
  <c r="S763" i="1"/>
  <c r="N763" i="1"/>
  <c r="M763" i="1"/>
  <c r="AG762" i="1"/>
  <c r="AB762" i="1"/>
  <c r="AH762" i="1" s="1"/>
  <c r="AA762" i="1"/>
  <c r="T762" i="1"/>
  <c r="S762" i="1"/>
  <c r="N762" i="1"/>
  <c r="M762" i="1"/>
  <c r="AG761" i="1"/>
  <c r="AB761" i="1"/>
  <c r="AH761" i="1" s="1"/>
  <c r="AA761" i="1"/>
  <c r="T761" i="1"/>
  <c r="S761" i="1"/>
  <c r="N761" i="1"/>
  <c r="M761" i="1"/>
  <c r="AG760" i="1"/>
  <c r="AB760" i="1"/>
  <c r="AH760" i="1" s="1"/>
  <c r="AA760" i="1"/>
  <c r="T760" i="1"/>
  <c r="S760" i="1"/>
  <c r="N760" i="1"/>
  <c r="M760" i="1"/>
  <c r="AG758" i="1"/>
  <c r="AB758" i="1"/>
  <c r="AH758" i="1" s="1"/>
  <c r="AA758" i="1"/>
  <c r="T758" i="1"/>
  <c r="S758" i="1"/>
  <c r="N758" i="1"/>
  <c r="M758" i="1"/>
  <c r="AG756" i="1"/>
  <c r="AB756" i="1"/>
  <c r="AH756" i="1" s="1"/>
  <c r="AA756" i="1"/>
  <c r="T756" i="1"/>
  <c r="S756" i="1"/>
  <c r="N756" i="1"/>
  <c r="M756" i="1"/>
  <c r="AG728" i="1"/>
  <c r="AB728" i="1"/>
  <c r="AH728" i="1" s="1"/>
  <c r="AA728" i="1"/>
  <c r="T728" i="1"/>
  <c r="S728" i="1"/>
  <c r="N728" i="1"/>
  <c r="M728" i="1"/>
  <c r="AG727" i="1"/>
  <c r="AB727" i="1"/>
  <c r="AH727" i="1" s="1"/>
  <c r="AA727" i="1"/>
  <c r="T727" i="1"/>
  <c r="S727" i="1"/>
  <c r="N727" i="1"/>
  <c r="M727" i="1"/>
  <c r="AG726" i="1"/>
  <c r="AB726" i="1"/>
  <c r="AH726" i="1" s="1"/>
  <c r="AA726" i="1"/>
  <c r="T726" i="1"/>
  <c r="S726" i="1"/>
  <c r="N726" i="1"/>
  <c r="M726" i="1"/>
  <c r="AG723" i="1"/>
  <c r="AB723" i="1"/>
  <c r="AH723" i="1" s="1"/>
  <c r="AA723" i="1"/>
  <c r="T723" i="1"/>
  <c r="S723" i="1"/>
  <c r="N723" i="1"/>
  <c r="M723" i="1"/>
  <c r="AG722" i="1"/>
  <c r="AB722" i="1"/>
  <c r="AH722" i="1" s="1"/>
  <c r="AA722" i="1"/>
  <c r="T722" i="1"/>
  <c r="S722" i="1"/>
  <c r="N722" i="1"/>
  <c r="M722" i="1"/>
  <c r="AG721" i="1"/>
  <c r="AB721" i="1"/>
  <c r="AH721" i="1" s="1"/>
  <c r="AA721" i="1"/>
  <c r="T721" i="1"/>
  <c r="S721" i="1"/>
  <c r="N721" i="1"/>
  <c r="M721" i="1"/>
  <c r="AG720" i="1"/>
  <c r="AB720" i="1"/>
  <c r="AA720" i="1"/>
  <c r="T720" i="1"/>
  <c r="S720" i="1"/>
  <c r="N720" i="1"/>
  <c r="M720" i="1"/>
  <c r="AG719" i="1"/>
  <c r="AB719" i="1"/>
  <c r="AH719" i="1" s="1"/>
  <c r="AA719" i="1"/>
  <c r="T719" i="1"/>
  <c r="S719" i="1"/>
  <c r="N719" i="1"/>
  <c r="M719" i="1"/>
  <c r="AG697" i="1"/>
  <c r="AB697" i="1"/>
  <c r="AH697" i="1" s="1"/>
  <c r="AA697" i="1"/>
  <c r="T697" i="1"/>
  <c r="S697" i="1"/>
  <c r="N697" i="1"/>
  <c r="M697" i="1"/>
  <c r="AG696" i="1"/>
  <c r="AB696" i="1"/>
  <c r="AH696" i="1" s="1"/>
  <c r="AA696" i="1"/>
  <c r="T696" i="1"/>
  <c r="S696" i="1"/>
  <c r="N696" i="1"/>
  <c r="M696" i="1"/>
  <c r="AG695" i="1"/>
  <c r="AB695" i="1"/>
  <c r="AH695" i="1" s="1"/>
  <c r="AA695" i="1"/>
  <c r="T695" i="1"/>
  <c r="S695" i="1"/>
  <c r="N695" i="1"/>
  <c r="M695" i="1"/>
  <c r="AG694" i="1"/>
  <c r="AB694" i="1"/>
  <c r="AH694" i="1" s="1"/>
  <c r="AA694" i="1"/>
  <c r="T694" i="1"/>
  <c r="S694" i="1"/>
  <c r="N694" i="1"/>
  <c r="M694" i="1"/>
  <c r="AG692" i="1"/>
  <c r="AB692" i="1"/>
  <c r="AH692" i="1" s="1"/>
  <c r="AA692" i="1"/>
  <c r="T692" i="1"/>
  <c r="S692" i="1"/>
  <c r="N692" i="1"/>
  <c r="M692" i="1"/>
  <c r="AG690" i="1"/>
  <c r="AB690" i="1"/>
  <c r="AH690" i="1" s="1"/>
  <c r="AA690" i="1"/>
  <c r="T690" i="1"/>
  <c r="S690" i="1"/>
  <c r="N690" i="1"/>
  <c r="M690" i="1"/>
  <c r="AG660" i="1"/>
  <c r="AB660" i="1"/>
  <c r="AH660" i="1" s="1"/>
  <c r="AA660" i="1"/>
  <c r="T660" i="1"/>
  <c r="S660" i="1"/>
  <c r="N660" i="1"/>
  <c r="M660" i="1"/>
  <c r="AG656" i="1"/>
  <c r="AB656" i="1"/>
  <c r="AH656" i="1" s="1"/>
  <c r="AA656" i="1"/>
  <c r="T656" i="1"/>
  <c r="S656" i="1"/>
  <c r="N656" i="1"/>
  <c r="M656" i="1"/>
  <c r="AG655" i="1"/>
  <c r="AB655" i="1"/>
  <c r="AH655" i="1" s="1"/>
  <c r="AA655" i="1"/>
  <c r="T655" i="1"/>
  <c r="S655" i="1"/>
  <c r="N655" i="1"/>
  <c r="M655" i="1"/>
  <c r="AG654" i="1"/>
  <c r="AB654" i="1"/>
  <c r="AH654" i="1" s="1"/>
  <c r="AA654" i="1"/>
  <c r="T654" i="1"/>
  <c r="S654" i="1"/>
  <c r="N654" i="1"/>
  <c r="M654" i="1"/>
  <c r="AG653" i="1"/>
  <c r="AB653" i="1"/>
  <c r="AH653" i="1" s="1"/>
  <c r="AA653" i="1"/>
  <c r="T653" i="1"/>
  <c r="S653" i="1"/>
  <c r="N653" i="1"/>
  <c r="M653" i="1"/>
  <c r="AG631" i="1"/>
  <c r="AB631" i="1"/>
  <c r="AH631" i="1" s="1"/>
  <c r="AA631" i="1"/>
  <c r="T631" i="1"/>
  <c r="S631" i="1"/>
  <c r="N631" i="1"/>
  <c r="M631" i="1"/>
  <c r="AG630" i="1"/>
  <c r="AB630" i="1"/>
  <c r="AH630" i="1" s="1"/>
  <c r="AA630" i="1"/>
  <c r="T630" i="1"/>
  <c r="S630" i="1"/>
  <c r="N630" i="1"/>
  <c r="M630" i="1"/>
  <c r="AG629" i="1"/>
  <c r="AB629" i="1"/>
  <c r="AH629" i="1" s="1"/>
  <c r="AA629" i="1"/>
  <c r="T629" i="1"/>
  <c r="S629" i="1"/>
  <c r="N629" i="1"/>
  <c r="M629" i="1"/>
  <c r="AG628" i="1"/>
  <c r="AB628" i="1"/>
  <c r="AA628" i="1"/>
  <c r="T628" i="1"/>
  <c r="S628" i="1"/>
  <c r="N628" i="1"/>
  <c r="M628" i="1"/>
  <c r="AG627" i="1"/>
  <c r="AB627" i="1"/>
  <c r="AH627" i="1" s="1"/>
  <c r="AA627" i="1"/>
  <c r="T627" i="1"/>
  <c r="S627" i="1"/>
  <c r="N627" i="1"/>
  <c r="M627" i="1"/>
  <c r="AG626" i="1"/>
  <c r="AB626" i="1"/>
  <c r="AH626" i="1" s="1"/>
  <c r="AA626" i="1"/>
  <c r="T626" i="1"/>
  <c r="S626" i="1"/>
  <c r="N626" i="1"/>
  <c r="M626" i="1"/>
  <c r="AG624" i="1"/>
  <c r="AB624" i="1"/>
  <c r="AH624" i="1" s="1"/>
  <c r="AA624" i="1"/>
  <c r="T624" i="1"/>
  <c r="S624" i="1"/>
  <c r="N624" i="1"/>
  <c r="M624" i="1"/>
  <c r="AG622" i="1"/>
  <c r="AB622" i="1"/>
  <c r="AH622" i="1" s="1"/>
  <c r="AA622" i="1"/>
  <c r="T622" i="1"/>
  <c r="S622" i="1"/>
  <c r="N622" i="1"/>
  <c r="M622" i="1"/>
  <c r="AG594" i="1"/>
  <c r="AB594" i="1"/>
  <c r="AH594" i="1" s="1"/>
  <c r="AA594" i="1"/>
  <c r="T594" i="1"/>
  <c r="S594" i="1"/>
  <c r="N594" i="1"/>
  <c r="M594" i="1"/>
  <c r="AG591" i="1"/>
  <c r="AB591" i="1"/>
  <c r="AH591" i="1" s="1"/>
  <c r="AA591" i="1"/>
  <c r="T591" i="1"/>
  <c r="S591" i="1"/>
  <c r="N591" i="1"/>
  <c r="M591" i="1"/>
  <c r="AG590" i="1"/>
  <c r="AB590" i="1"/>
  <c r="AH590" i="1" s="1"/>
  <c r="AA590" i="1"/>
  <c r="T590" i="1"/>
  <c r="S590" i="1"/>
  <c r="N590" i="1"/>
  <c r="M590" i="1"/>
  <c r="AG588" i="1"/>
  <c r="AB588" i="1"/>
  <c r="AH588" i="1" s="1"/>
  <c r="AA588" i="1"/>
  <c r="T588" i="1"/>
  <c r="S588" i="1"/>
  <c r="N588" i="1"/>
  <c r="M588" i="1"/>
  <c r="AG587" i="1"/>
  <c r="AB587" i="1"/>
  <c r="AA587" i="1"/>
  <c r="T587" i="1"/>
  <c r="S587" i="1"/>
  <c r="N587" i="1"/>
  <c r="M587" i="1"/>
  <c r="AG586" i="1"/>
  <c r="AB586" i="1"/>
  <c r="AH586" i="1" s="1"/>
  <c r="AA586" i="1"/>
  <c r="T586" i="1"/>
  <c r="S586" i="1"/>
  <c r="N586" i="1"/>
  <c r="M586" i="1"/>
  <c r="AG565" i="1"/>
  <c r="AB565" i="1"/>
  <c r="AH565" i="1" s="1"/>
  <c r="AA565" i="1"/>
  <c r="T565" i="1"/>
  <c r="S565" i="1"/>
  <c r="N565" i="1"/>
  <c r="M565" i="1"/>
  <c r="AG564" i="1"/>
  <c r="AB564" i="1"/>
  <c r="AH564" i="1" s="1"/>
  <c r="AA564" i="1"/>
  <c r="T564" i="1"/>
  <c r="S564" i="1"/>
  <c r="N564" i="1"/>
  <c r="M564" i="1"/>
  <c r="AG563" i="1"/>
  <c r="AB563" i="1"/>
  <c r="AH563" i="1" s="1"/>
  <c r="AA563" i="1"/>
  <c r="T563" i="1"/>
  <c r="S563" i="1"/>
  <c r="N563" i="1"/>
  <c r="M563" i="1"/>
  <c r="AG562" i="1"/>
  <c r="AB562" i="1"/>
  <c r="AH562" i="1" s="1"/>
  <c r="AA562" i="1"/>
  <c r="T562" i="1"/>
  <c r="S562" i="1"/>
  <c r="N562" i="1"/>
  <c r="M562" i="1"/>
  <c r="AG561" i="1"/>
  <c r="AB561" i="1"/>
  <c r="AH561" i="1" s="1"/>
  <c r="AA561" i="1"/>
  <c r="T561" i="1"/>
  <c r="S561" i="1"/>
  <c r="N561" i="1"/>
  <c r="M561" i="1"/>
  <c r="AG560" i="1"/>
  <c r="AB560" i="1"/>
  <c r="AH560" i="1" s="1"/>
  <c r="AA560" i="1"/>
  <c r="T560" i="1"/>
  <c r="S560" i="1"/>
  <c r="N560" i="1"/>
  <c r="M560" i="1"/>
  <c r="AG558" i="1"/>
  <c r="AB558" i="1"/>
  <c r="AA558" i="1"/>
  <c r="T558" i="1"/>
  <c r="S558" i="1"/>
  <c r="N558" i="1"/>
  <c r="M558" i="1"/>
  <c r="AG556" i="1"/>
  <c r="AB556" i="1"/>
  <c r="AH556" i="1" s="1"/>
  <c r="AA556" i="1"/>
  <c r="T556" i="1"/>
  <c r="S556" i="1"/>
  <c r="N556" i="1"/>
  <c r="M556" i="1"/>
  <c r="AJ525" i="1"/>
  <c r="AG525" i="1"/>
  <c r="AB525" i="1"/>
  <c r="AA525" i="1"/>
  <c r="T525" i="1"/>
  <c r="S525" i="1"/>
  <c r="N525" i="1"/>
  <c r="M525" i="1"/>
  <c r="AI524" i="1"/>
  <c r="AG524" i="1"/>
  <c r="AB524" i="1"/>
  <c r="AH524" i="1" s="1"/>
  <c r="AA524" i="1"/>
  <c r="T524" i="1"/>
  <c r="S524" i="1"/>
  <c r="N524" i="1"/>
  <c r="M524" i="1"/>
  <c r="AI523" i="1"/>
  <c r="AG523" i="1"/>
  <c r="AB523" i="1"/>
  <c r="AH523" i="1" s="1"/>
  <c r="AA523" i="1"/>
  <c r="T523" i="1"/>
  <c r="S523" i="1"/>
  <c r="N523" i="1"/>
  <c r="M523" i="1"/>
  <c r="AJ522" i="1"/>
  <c r="AG522" i="1"/>
  <c r="AB522" i="1"/>
  <c r="AH522" i="1" s="1"/>
  <c r="AA522" i="1"/>
  <c r="T522" i="1"/>
  <c r="S522" i="1"/>
  <c r="N522" i="1"/>
  <c r="M522" i="1"/>
  <c r="AG500" i="1"/>
  <c r="AB500" i="1"/>
  <c r="AH500" i="1" s="1"/>
  <c r="AA500" i="1"/>
  <c r="T500" i="1"/>
  <c r="S500" i="1"/>
  <c r="N500" i="1"/>
  <c r="M500" i="1"/>
  <c r="AG499" i="1"/>
  <c r="AB499" i="1"/>
  <c r="AH499" i="1" s="1"/>
  <c r="AA499" i="1"/>
  <c r="T499" i="1"/>
  <c r="S499" i="1"/>
  <c r="N499" i="1"/>
  <c r="M499" i="1"/>
  <c r="AG498" i="1"/>
  <c r="AB498" i="1"/>
  <c r="AH498" i="1" s="1"/>
  <c r="AA498" i="1"/>
  <c r="T498" i="1"/>
  <c r="S498" i="1"/>
  <c r="N498" i="1"/>
  <c r="M498" i="1"/>
  <c r="AG497" i="1"/>
  <c r="AB497" i="1"/>
  <c r="AH497" i="1" s="1"/>
  <c r="AA497" i="1"/>
  <c r="T497" i="1"/>
  <c r="S497" i="1"/>
  <c r="N497" i="1"/>
  <c r="M497" i="1"/>
  <c r="AG495" i="1"/>
  <c r="AB495" i="1"/>
  <c r="AH495" i="1" s="1"/>
  <c r="AA495" i="1"/>
  <c r="T495" i="1"/>
  <c r="S495" i="1"/>
  <c r="N495" i="1"/>
  <c r="M495" i="1"/>
  <c r="AG493" i="1"/>
  <c r="AB493" i="1"/>
  <c r="AA493" i="1"/>
  <c r="T493" i="1"/>
  <c r="S493" i="1"/>
  <c r="N493" i="1"/>
  <c r="M493" i="1"/>
  <c r="AG491" i="1"/>
  <c r="AB491" i="1"/>
  <c r="AH491" i="1" s="1"/>
  <c r="AA491" i="1"/>
  <c r="T491" i="1"/>
  <c r="S491" i="1"/>
  <c r="N491" i="1"/>
  <c r="M491" i="1"/>
  <c r="AG463" i="1"/>
  <c r="AB463" i="1"/>
  <c r="AH463" i="1" s="1"/>
  <c r="AA463" i="1"/>
  <c r="T463" i="1"/>
  <c r="S463" i="1"/>
  <c r="N463" i="1"/>
  <c r="M463" i="1"/>
  <c r="AG462" i="1"/>
  <c r="AB462" i="1"/>
  <c r="AH462" i="1" s="1"/>
  <c r="AA462" i="1"/>
  <c r="T462" i="1"/>
  <c r="S462" i="1"/>
  <c r="N462" i="1"/>
  <c r="M462" i="1"/>
  <c r="AG461" i="1"/>
  <c r="AB461" i="1"/>
  <c r="AH461" i="1" s="1"/>
  <c r="AA461" i="1"/>
  <c r="T461" i="1"/>
  <c r="S461" i="1"/>
  <c r="N461" i="1"/>
  <c r="M461" i="1"/>
  <c r="AG460" i="1"/>
  <c r="AB460" i="1"/>
  <c r="AH460" i="1" s="1"/>
  <c r="AA460" i="1"/>
  <c r="T460" i="1"/>
  <c r="S460" i="1"/>
  <c r="N460" i="1"/>
  <c r="M460" i="1"/>
  <c r="AG459" i="1"/>
  <c r="AB459" i="1"/>
  <c r="AH459" i="1" s="1"/>
  <c r="AA459" i="1"/>
  <c r="T459" i="1"/>
  <c r="S459" i="1"/>
  <c r="N459" i="1"/>
  <c r="M459" i="1"/>
  <c r="AG455" i="1"/>
  <c r="AB455" i="1"/>
  <c r="AH455" i="1" s="1"/>
  <c r="AA455" i="1"/>
  <c r="T455" i="1"/>
  <c r="S455" i="1"/>
  <c r="N455" i="1"/>
  <c r="M455" i="1"/>
  <c r="AG454" i="1"/>
  <c r="AB454" i="1"/>
  <c r="AA454" i="1"/>
  <c r="T454" i="1"/>
  <c r="S454" i="1"/>
  <c r="N454" i="1"/>
  <c r="M454" i="1"/>
  <c r="AG453" i="1"/>
  <c r="AB453" i="1"/>
  <c r="AH453" i="1" s="1"/>
  <c r="AA453" i="1"/>
  <c r="T453" i="1"/>
  <c r="S453" i="1"/>
  <c r="N453" i="1"/>
  <c r="M453" i="1"/>
  <c r="AG452" i="1"/>
  <c r="AB452" i="1"/>
  <c r="AH452" i="1" s="1"/>
  <c r="AA452" i="1"/>
  <c r="T452" i="1"/>
  <c r="S452" i="1"/>
  <c r="N452" i="1"/>
  <c r="M452" i="1"/>
  <c r="AG451" i="1"/>
  <c r="AB451" i="1"/>
  <c r="AH451" i="1" s="1"/>
  <c r="AA451" i="1"/>
  <c r="T451" i="1"/>
  <c r="S451" i="1"/>
  <c r="N451" i="1"/>
  <c r="M451" i="1"/>
  <c r="AG430" i="1"/>
  <c r="AB430" i="1"/>
  <c r="AH430" i="1" s="1"/>
  <c r="AA430" i="1"/>
  <c r="T430" i="1"/>
  <c r="S430" i="1"/>
  <c r="N430" i="1"/>
  <c r="M430" i="1"/>
  <c r="AG429" i="1"/>
  <c r="AB429" i="1"/>
  <c r="AH429" i="1" s="1"/>
  <c r="AA429" i="1"/>
  <c r="T429" i="1"/>
  <c r="S429" i="1"/>
  <c r="N429" i="1"/>
  <c r="M429" i="1"/>
  <c r="AG428" i="1"/>
  <c r="AB428" i="1"/>
  <c r="AH428" i="1" s="1"/>
  <c r="AA428" i="1"/>
  <c r="T428" i="1"/>
  <c r="S428" i="1"/>
  <c r="N428" i="1"/>
  <c r="M428" i="1"/>
  <c r="AG427" i="1"/>
  <c r="AB427" i="1"/>
  <c r="AH427" i="1" s="1"/>
  <c r="AA427" i="1"/>
  <c r="T427" i="1"/>
  <c r="S427" i="1"/>
  <c r="N427" i="1"/>
  <c r="M427" i="1"/>
  <c r="AG426" i="1"/>
  <c r="AB426" i="1"/>
  <c r="AH426" i="1" s="1"/>
  <c r="AA426" i="1"/>
  <c r="T426" i="1"/>
  <c r="S426" i="1"/>
  <c r="N426" i="1"/>
  <c r="M426" i="1"/>
  <c r="AG425" i="1"/>
  <c r="AB425" i="1"/>
  <c r="AH425" i="1" s="1"/>
  <c r="AA425" i="1"/>
  <c r="T425" i="1"/>
  <c r="S425" i="1"/>
  <c r="N425" i="1"/>
  <c r="M425" i="1"/>
  <c r="AG423" i="1"/>
  <c r="AB423" i="1"/>
  <c r="AH423" i="1" s="1"/>
  <c r="AA423" i="1"/>
  <c r="T423" i="1"/>
  <c r="S423" i="1"/>
  <c r="N423" i="1"/>
  <c r="M423" i="1"/>
  <c r="AG421" i="1"/>
  <c r="AB421" i="1"/>
  <c r="AH421" i="1" s="1"/>
  <c r="AA421" i="1"/>
  <c r="T421" i="1"/>
  <c r="S421" i="1"/>
  <c r="N421" i="1"/>
  <c r="M421" i="1"/>
  <c r="AG393" i="1"/>
  <c r="AB393" i="1"/>
  <c r="AH393" i="1" s="1"/>
  <c r="AA393" i="1"/>
  <c r="T393" i="1"/>
  <c r="S393" i="1"/>
  <c r="N393" i="1"/>
  <c r="M393" i="1"/>
  <c r="AG392" i="1"/>
  <c r="AB392" i="1"/>
  <c r="AH392" i="1" s="1"/>
  <c r="AA392" i="1"/>
  <c r="T392" i="1"/>
  <c r="S392" i="1"/>
  <c r="N392" i="1"/>
  <c r="M392" i="1"/>
  <c r="AG391" i="1"/>
  <c r="AB391" i="1"/>
  <c r="AH391" i="1" s="1"/>
  <c r="AA391" i="1"/>
  <c r="T391" i="1"/>
  <c r="S391" i="1"/>
  <c r="N391" i="1"/>
  <c r="M391" i="1"/>
  <c r="AG390" i="1"/>
  <c r="AB390" i="1"/>
  <c r="AH390" i="1" s="1"/>
  <c r="AA390" i="1"/>
  <c r="T390" i="1"/>
  <c r="S390" i="1"/>
  <c r="N390" i="1"/>
  <c r="M390" i="1"/>
  <c r="AG387" i="1"/>
  <c r="AB387" i="1"/>
  <c r="AH387" i="1" s="1"/>
  <c r="AA387" i="1"/>
  <c r="T387" i="1"/>
  <c r="S387" i="1"/>
  <c r="N387" i="1"/>
  <c r="M387" i="1"/>
  <c r="AG386" i="1"/>
  <c r="AB386" i="1"/>
  <c r="AH386" i="1" s="1"/>
  <c r="AA386" i="1"/>
  <c r="T386" i="1"/>
  <c r="S386" i="1"/>
  <c r="N386" i="1"/>
  <c r="M386" i="1"/>
  <c r="AG385" i="1"/>
  <c r="AB385" i="1"/>
  <c r="AH385" i="1" s="1"/>
  <c r="AA385" i="1"/>
  <c r="T385" i="1"/>
  <c r="S385" i="1"/>
  <c r="N385" i="1"/>
  <c r="M385" i="1"/>
  <c r="AG384" i="1"/>
  <c r="AB384" i="1"/>
  <c r="AH384" i="1" s="1"/>
  <c r="AA384" i="1"/>
  <c r="T384" i="1"/>
  <c r="S384" i="1"/>
  <c r="N384" i="1"/>
  <c r="M384" i="1"/>
  <c r="AG383" i="1"/>
  <c r="AB383" i="1"/>
  <c r="AA383" i="1"/>
  <c r="T383" i="1"/>
  <c r="S383" i="1"/>
  <c r="N383" i="1"/>
  <c r="M383" i="1"/>
  <c r="AG382" i="1"/>
  <c r="AB382" i="1"/>
  <c r="AH382" i="1" s="1"/>
  <c r="AA382" i="1"/>
  <c r="T382" i="1"/>
  <c r="S382" i="1"/>
  <c r="N382" i="1"/>
  <c r="M382" i="1"/>
  <c r="AG361" i="1"/>
  <c r="AB361" i="1"/>
  <c r="AH361" i="1" s="1"/>
  <c r="AA361" i="1"/>
  <c r="T361" i="1"/>
  <c r="S361" i="1"/>
  <c r="N361" i="1"/>
  <c r="M361" i="1"/>
  <c r="AG360" i="1"/>
  <c r="AB360" i="1"/>
  <c r="AH360" i="1" s="1"/>
  <c r="AA360" i="1"/>
  <c r="T360" i="1"/>
  <c r="S360" i="1"/>
  <c r="N360" i="1"/>
  <c r="M360" i="1"/>
  <c r="AG359" i="1"/>
  <c r="AB359" i="1"/>
  <c r="AH359" i="1" s="1"/>
  <c r="AA359" i="1"/>
  <c r="T359" i="1"/>
  <c r="S359" i="1"/>
  <c r="N359" i="1"/>
  <c r="M359" i="1"/>
  <c r="AG358" i="1"/>
  <c r="AB358" i="1"/>
  <c r="AH358" i="1" s="1"/>
  <c r="AA358" i="1"/>
  <c r="T358" i="1"/>
  <c r="S358" i="1"/>
  <c r="N358" i="1"/>
  <c r="M358" i="1"/>
  <c r="AG357" i="1"/>
  <c r="AB357" i="1"/>
  <c r="AH357" i="1" s="1"/>
  <c r="AA357" i="1"/>
  <c r="T357" i="1"/>
  <c r="S357" i="1"/>
  <c r="N357" i="1"/>
  <c r="M357" i="1"/>
  <c r="AG356" i="1"/>
  <c r="AB356" i="1"/>
  <c r="AH356" i="1" s="1"/>
  <c r="AA356" i="1"/>
  <c r="T356" i="1"/>
  <c r="S356" i="1"/>
  <c r="N356" i="1"/>
  <c r="M356" i="1"/>
  <c r="AG354" i="1"/>
  <c r="AB354" i="1"/>
  <c r="AA354" i="1"/>
  <c r="T354" i="1"/>
  <c r="S354" i="1"/>
  <c r="N354" i="1"/>
  <c r="M354" i="1"/>
  <c r="AG352" i="1"/>
  <c r="AB352" i="1"/>
  <c r="AH352" i="1" s="1"/>
  <c r="AA352" i="1"/>
  <c r="T352" i="1"/>
  <c r="S352" i="1"/>
  <c r="N352" i="1"/>
  <c r="M352" i="1"/>
  <c r="AJ319" i="1"/>
  <c r="AG323" i="1"/>
  <c r="AB323" i="1"/>
  <c r="AH323" i="1" s="1"/>
  <c r="AA323" i="1"/>
  <c r="T323" i="1"/>
  <c r="S323" i="1"/>
  <c r="N323" i="1"/>
  <c r="M323" i="1"/>
  <c r="AG319" i="1"/>
  <c r="AB319" i="1"/>
  <c r="AH319" i="1" s="1"/>
  <c r="AA319" i="1"/>
  <c r="T319" i="1"/>
  <c r="S319" i="1"/>
  <c r="N319" i="1"/>
  <c r="M319" i="1"/>
  <c r="AG318" i="1"/>
  <c r="AB318" i="1"/>
  <c r="AH318" i="1" s="1"/>
  <c r="AA318" i="1"/>
  <c r="T318" i="1"/>
  <c r="S318" i="1"/>
  <c r="N318" i="1"/>
  <c r="M318" i="1"/>
  <c r="AG317" i="1"/>
  <c r="AB317" i="1"/>
  <c r="AH317" i="1" s="1"/>
  <c r="AA317" i="1"/>
  <c r="T317" i="1"/>
  <c r="S317" i="1"/>
  <c r="N317" i="1"/>
  <c r="M317" i="1"/>
  <c r="AG295" i="1"/>
  <c r="AB295" i="1"/>
  <c r="AH295" i="1" s="1"/>
  <c r="AA295" i="1"/>
  <c r="T295" i="1"/>
  <c r="S295" i="1"/>
  <c r="N295" i="1"/>
  <c r="M295" i="1"/>
  <c r="AG294" i="1"/>
  <c r="AB294" i="1"/>
  <c r="AH294" i="1" s="1"/>
  <c r="AA294" i="1"/>
  <c r="T294" i="1"/>
  <c r="S294" i="1"/>
  <c r="N294" i="1"/>
  <c r="M294" i="1"/>
  <c r="AG293" i="1"/>
  <c r="AB293" i="1"/>
  <c r="AH293" i="1" s="1"/>
  <c r="AA293" i="1"/>
  <c r="T293" i="1"/>
  <c r="S293" i="1"/>
  <c r="N293" i="1"/>
  <c r="M293" i="1"/>
  <c r="AG292" i="1"/>
  <c r="AB292" i="1"/>
  <c r="AA292" i="1"/>
  <c r="T292" i="1"/>
  <c r="S292" i="1"/>
  <c r="N292" i="1"/>
  <c r="M292" i="1"/>
  <c r="AG291" i="1"/>
  <c r="AB291" i="1"/>
  <c r="AH291" i="1" s="1"/>
  <c r="AA291" i="1"/>
  <c r="T291" i="1"/>
  <c r="S291" i="1"/>
  <c r="N291" i="1"/>
  <c r="M291" i="1"/>
  <c r="AG290" i="1"/>
  <c r="AB290" i="1"/>
  <c r="AH290" i="1" s="1"/>
  <c r="AA290" i="1"/>
  <c r="T290" i="1"/>
  <c r="S290" i="1"/>
  <c r="N290" i="1"/>
  <c r="M290" i="1"/>
  <c r="AG288" i="1"/>
  <c r="AB288" i="1"/>
  <c r="AH288" i="1" s="1"/>
  <c r="AA288" i="1"/>
  <c r="T288" i="1"/>
  <c r="S288" i="1"/>
  <c r="N288" i="1"/>
  <c r="M288" i="1"/>
  <c r="AI254" i="1"/>
  <c r="AG254" i="1"/>
  <c r="AB254" i="1"/>
  <c r="AH254" i="1" s="1"/>
  <c r="AA254" i="1"/>
  <c r="T254" i="1"/>
  <c r="S254" i="1"/>
  <c r="N254" i="1"/>
  <c r="M254" i="1"/>
  <c r="AG253" i="1"/>
  <c r="AB253" i="1"/>
  <c r="AH253" i="1" s="1"/>
  <c r="AA253" i="1"/>
  <c r="T253" i="1"/>
  <c r="S253" i="1"/>
  <c r="N253" i="1"/>
  <c r="M253" i="1"/>
  <c r="AG252" i="1"/>
  <c r="AB252" i="1"/>
  <c r="AH252" i="1" s="1"/>
  <c r="AK252" i="1" s="1"/>
  <c r="AA252" i="1"/>
  <c r="T252" i="1"/>
  <c r="S252" i="1"/>
  <c r="N252" i="1"/>
  <c r="M252" i="1"/>
  <c r="AG251" i="1"/>
  <c r="AB251" i="1"/>
  <c r="AH251" i="1" s="1"/>
  <c r="AA251" i="1"/>
  <c r="T251" i="1"/>
  <c r="S251" i="1"/>
  <c r="N251" i="1"/>
  <c r="M251" i="1"/>
  <c r="AG230" i="1"/>
  <c r="AB230" i="1"/>
  <c r="AH230" i="1" s="1"/>
  <c r="AA230" i="1"/>
  <c r="T230" i="1"/>
  <c r="S230" i="1"/>
  <c r="N230" i="1"/>
  <c r="M230" i="1"/>
  <c r="AG229" i="1"/>
  <c r="AB229" i="1"/>
  <c r="AH229" i="1" s="1"/>
  <c r="AA229" i="1"/>
  <c r="T229" i="1"/>
  <c r="S229" i="1"/>
  <c r="N229" i="1"/>
  <c r="M229" i="1"/>
  <c r="AG228" i="1"/>
  <c r="AB228" i="1"/>
  <c r="AH228" i="1" s="1"/>
  <c r="AA228" i="1"/>
  <c r="T228" i="1"/>
  <c r="S228" i="1"/>
  <c r="N228" i="1"/>
  <c r="M228" i="1"/>
  <c r="AG227" i="1"/>
  <c r="AB227" i="1"/>
  <c r="AH227" i="1" s="1"/>
  <c r="AA227" i="1"/>
  <c r="T227" i="1"/>
  <c r="S227" i="1"/>
  <c r="N227" i="1"/>
  <c r="M227" i="1"/>
  <c r="AG226" i="1"/>
  <c r="AB226" i="1"/>
  <c r="AH226" i="1" s="1"/>
  <c r="AA226" i="1"/>
  <c r="T226" i="1"/>
  <c r="S226" i="1"/>
  <c r="N226" i="1"/>
  <c r="M226" i="1"/>
  <c r="AG225" i="1"/>
  <c r="AB225" i="1"/>
  <c r="AA225" i="1"/>
  <c r="T225" i="1"/>
  <c r="S225" i="1"/>
  <c r="N225" i="1"/>
  <c r="M225" i="1"/>
  <c r="AG223" i="1"/>
  <c r="AB223" i="1"/>
  <c r="AH223" i="1" s="1"/>
  <c r="AA223" i="1"/>
  <c r="T223" i="1"/>
  <c r="S223" i="1"/>
  <c r="N223" i="1"/>
  <c r="M223" i="1"/>
  <c r="AG193" i="1"/>
  <c r="AB193" i="1"/>
  <c r="AH193" i="1" s="1"/>
  <c r="AA193" i="1"/>
  <c r="T193" i="1"/>
  <c r="S193" i="1"/>
  <c r="N193" i="1"/>
  <c r="M193" i="1"/>
  <c r="AG190" i="1"/>
  <c r="AB190" i="1"/>
  <c r="AH190" i="1" s="1"/>
  <c r="AA190" i="1"/>
  <c r="T190" i="1"/>
  <c r="S190" i="1"/>
  <c r="N190" i="1"/>
  <c r="M190" i="1"/>
  <c r="AG188" i="1"/>
  <c r="AB188" i="1"/>
  <c r="AH188" i="1" s="1"/>
  <c r="AA188" i="1"/>
  <c r="T188" i="1"/>
  <c r="S188" i="1"/>
  <c r="N188" i="1"/>
  <c r="M188" i="1"/>
  <c r="AG187" i="1"/>
  <c r="AB187" i="1"/>
  <c r="AH187" i="1" s="1"/>
  <c r="AA187" i="1"/>
  <c r="T187" i="1"/>
  <c r="S187" i="1"/>
  <c r="N187" i="1"/>
  <c r="M187" i="1"/>
  <c r="AG186" i="1"/>
  <c r="AB186" i="1"/>
  <c r="AH186" i="1" s="1"/>
  <c r="AA186" i="1"/>
  <c r="T186" i="1"/>
  <c r="S186" i="1"/>
  <c r="N186" i="1"/>
  <c r="M186" i="1"/>
  <c r="AG185" i="1"/>
  <c r="AB185" i="1"/>
  <c r="AH185" i="1" s="1"/>
  <c r="AA185" i="1"/>
  <c r="T185" i="1"/>
  <c r="S185" i="1"/>
  <c r="N185" i="1"/>
  <c r="M185" i="1"/>
  <c r="AG164" i="1"/>
  <c r="AB164" i="1"/>
  <c r="AH164" i="1" s="1"/>
  <c r="AA164" i="1"/>
  <c r="T164" i="1"/>
  <c r="S164" i="1"/>
  <c r="N164" i="1"/>
  <c r="M164" i="1"/>
  <c r="AG163" i="1"/>
  <c r="AB163" i="1"/>
  <c r="AH163" i="1" s="1"/>
  <c r="AA163" i="1"/>
  <c r="T163" i="1"/>
  <c r="S163" i="1"/>
  <c r="N163" i="1"/>
  <c r="M163" i="1"/>
  <c r="AG162" i="1"/>
  <c r="AB162" i="1"/>
  <c r="AH162" i="1" s="1"/>
  <c r="AA162" i="1"/>
  <c r="T162" i="1"/>
  <c r="S162" i="1"/>
  <c r="N162" i="1"/>
  <c r="M162" i="1"/>
  <c r="AG161" i="1"/>
  <c r="AB161" i="1"/>
  <c r="AH161" i="1" s="1"/>
  <c r="AA161" i="1"/>
  <c r="T161" i="1"/>
  <c r="S161" i="1"/>
  <c r="N161" i="1"/>
  <c r="M161" i="1"/>
  <c r="AG160" i="1"/>
  <c r="AB160" i="1"/>
  <c r="AA160" i="1"/>
  <c r="T160" i="1"/>
  <c r="S160" i="1"/>
  <c r="N160" i="1"/>
  <c r="M160" i="1"/>
  <c r="AG159" i="1"/>
  <c r="AB159" i="1"/>
  <c r="AH159" i="1" s="1"/>
  <c r="AA159" i="1"/>
  <c r="T159" i="1"/>
  <c r="S159" i="1"/>
  <c r="N159" i="1"/>
  <c r="M159" i="1"/>
  <c r="AG157" i="1"/>
  <c r="AB157" i="1"/>
  <c r="AH157" i="1" s="1"/>
  <c r="AA157" i="1"/>
  <c r="T157" i="1"/>
  <c r="S157" i="1"/>
  <c r="N157" i="1"/>
  <c r="M157" i="1"/>
  <c r="AG155" i="1"/>
  <c r="AB155" i="1"/>
  <c r="AH155" i="1" s="1"/>
  <c r="AA155" i="1"/>
  <c r="T155" i="1"/>
  <c r="S155" i="1"/>
  <c r="N155" i="1"/>
  <c r="M155" i="1"/>
  <c r="AG127" i="1"/>
  <c r="AB127" i="1"/>
  <c r="AH127" i="1" s="1"/>
  <c r="AA127" i="1"/>
  <c r="T127" i="1"/>
  <c r="S127" i="1"/>
  <c r="N127" i="1"/>
  <c r="M127" i="1"/>
  <c r="AG126" i="1"/>
  <c r="AB126" i="1"/>
  <c r="AH126" i="1" s="1"/>
  <c r="AA126" i="1"/>
  <c r="T126" i="1"/>
  <c r="S126" i="1"/>
  <c r="N126" i="1"/>
  <c r="M126" i="1"/>
  <c r="AG125" i="1"/>
  <c r="AB125" i="1"/>
  <c r="AH125" i="1" s="1"/>
  <c r="AA125" i="1"/>
  <c r="T125" i="1"/>
  <c r="S125" i="1"/>
  <c r="N125" i="1"/>
  <c r="M125" i="1"/>
  <c r="AG124" i="1"/>
  <c r="AB124" i="1"/>
  <c r="AH124" i="1" s="1"/>
  <c r="AA124" i="1"/>
  <c r="T124" i="1"/>
  <c r="S124" i="1"/>
  <c r="N124" i="1"/>
  <c r="M124" i="1"/>
  <c r="AG122" i="1"/>
  <c r="AB122" i="1"/>
  <c r="AH122" i="1" s="1"/>
  <c r="AA122" i="1"/>
  <c r="T122" i="1"/>
  <c r="S122" i="1"/>
  <c r="N122" i="1"/>
  <c r="M122" i="1"/>
  <c r="AG121" i="1"/>
  <c r="AB121" i="1"/>
  <c r="AH121" i="1" s="1"/>
  <c r="AA121" i="1"/>
  <c r="T121" i="1"/>
  <c r="S121" i="1"/>
  <c r="N121" i="1"/>
  <c r="M121" i="1"/>
  <c r="AG120" i="1"/>
  <c r="AB120" i="1"/>
  <c r="AH120" i="1" s="1"/>
  <c r="AA120" i="1"/>
  <c r="T120" i="1"/>
  <c r="S120" i="1"/>
  <c r="N120" i="1"/>
  <c r="M120" i="1"/>
  <c r="AG119" i="1"/>
  <c r="AB119" i="1"/>
  <c r="AH119" i="1" s="1"/>
  <c r="AA119" i="1"/>
  <c r="T119" i="1"/>
  <c r="S119" i="1"/>
  <c r="N119" i="1"/>
  <c r="M119" i="1"/>
  <c r="AG118" i="1"/>
  <c r="AB118" i="1"/>
  <c r="AH118" i="1" s="1"/>
  <c r="AA118" i="1"/>
  <c r="T118" i="1"/>
  <c r="S118" i="1"/>
  <c r="N118" i="1"/>
  <c r="M118" i="1"/>
  <c r="AG97" i="1"/>
  <c r="AB97" i="1"/>
  <c r="AH97" i="1" s="1"/>
  <c r="AA97" i="1"/>
  <c r="T97" i="1"/>
  <c r="S97" i="1"/>
  <c r="N97" i="1"/>
  <c r="M97" i="1"/>
  <c r="AG96" i="1"/>
  <c r="AB96" i="1"/>
  <c r="AH96" i="1" s="1"/>
  <c r="AA96" i="1"/>
  <c r="T96" i="1"/>
  <c r="S96" i="1"/>
  <c r="N96" i="1"/>
  <c r="M96" i="1"/>
  <c r="AG95" i="1"/>
  <c r="AB95" i="1"/>
  <c r="AH95" i="1" s="1"/>
  <c r="AA95" i="1"/>
  <c r="T95" i="1"/>
  <c r="S95" i="1"/>
  <c r="N95" i="1"/>
  <c r="M95" i="1"/>
  <c r="AG94" i="1"/>
  <c r="AB94" i="1"/>
  <c r="AH94" i="1" s="1"/>
  <c r="AA94" i="1"/>
  <c r="T94" i="1"/>
  <c r="S94" i="1"/>
  <c r="N94" i="1"/>
  <c r="M94" i="1"/>
  <c r="AG93" i="1"/>
  <c r="AB93" i="1"/>
  <c r="AH93" i="1" s="1"/>
  <c r="AA93" i="1"/>
  <c r="T93" i="1"/>
  <c r="S93" i="1"/>
  <c r="N93" i="1"/>
  <c r="M93" i="1"/>
  <c r="AG92" i="1"/>
  <c r="AB92" i="1"/>
  <c r="AH92" i="1" s="1"/>
  <c r="AA92" i="1"/>
  <c r="T92" i="1"/>
  <c r="S92" i="1"/>
  <c r="N92" i="1"/>
  <c r="M92" i="1"/>
  <c r="AG90" i="1"/>
  <c r="AB90" i="1"/>
  <c r="AH90" i="1" s="1"/>
  <c r="AA90" i="1"/>
  <c r="T90" i="1"/>
  <c r="S90" i="1"/>
  <c r="N90" i="1"/>
  <c r="M90" i="1"/>
  <c r="AG88" i="1"/>
  <c r="AB88" i="1"/>
  <c r="AH88" i="1" s="1"/>
  <c r="AA88" i="1"/>
  <c r="T88" i="1"/>
  <c r="S88" i="1"/>
  <c r="N88" i="1"/>
  <c r="M88" i="1"/>
  <c r="AG60" i="1"/>
  <c r="AB60" i="1"/>
  <c r="AH60" i="1" s="1"/>
  <c r="AA60" i="1"/>
  <c r="T60" i="1"/>
  <c r="S60" i="1"/>
  <c r="N60" i="1"/>
  <c r="M60" i="1"/>
  <c r="AG59" i="1"/>
  <c r="AB59" i="1"/>
  <c r="AH59" i="1" s="1"/>
  <c r="AA59" i="1"/>
  <c r="T59" i="1"/>
  <c r="S59" i="1"/>
  <c r="N59" i="1"/>
  <c r="M59" i="1"/>
  <c r="AG58" i="1"/>
  <c r="AB58" i="1"/>
  <c r="AH58" i="1" s="1"/>
  <c r="AA58" i="1"/>
  <c r="T58" i="1"/>
  <c r="S58" i="1"/>
  <c r="N58" i="1"/>
  <c r="M58" i="1"/>
  <c r="AG57" i="1"/>
  <c r="AB57" i="1"/>
  <c r="AH57" i="1" s="1"/>
  <c r="AA57" i="1"/>
  <c r="T57" i="1"/>
  <c r="S57" i="1"/>
  <c r="N57" i="1"/>
  <c r="M57" i="1"/>
  <c r="AG56" i="1"/>
  <c r="AB56" i="1"/>
  <c r="AH56" i="1" s="1"/>
  <c r="AA56" i="1"/>
  <c r="T56" i="1"/>
  <c r="S56" i="1"/>
  <c r="N56" i="1"/>
  <c r="M56" i="1"/>
  <c r="AG55" i="1"/>
  <c r="AB55" i="1"/>
  <c r="AH55" i="1" s="1"/>
  <c r="AA55" i="1"/>
  <c r="T55" i="1"/>
  <c r="S55" i="1"/>
  <c r="N55" i="1"/>
  <c r="M55" i="1"/>
  <c r="AG54" i="1"/>
  <c r="AB54" i="1"/>
  <c r="AH54" i="1" s="1"/>
  <c r="AA54" i="1"/>
  <c r="T54" i="1"/>
  <c r="S54" i="1"/>
  <c r="N54" i="1"/>
  <c r="M54" i="1"/>
  <c r="AG53" i="1"/>
  <c r="AB53" i="1"/>
  <c r="AH53" i="1" s="1"/>
  <c r="AA53" i="1"/>
  <c r="T53" i="1"/>
  <c r="S53" i="1"/>
  <c r="N53" i="1"/>
  <c r="M53" i="1"/>
  <c r="AG50" i="1"/>
  <c r="AB50" i="1"/>
  <c r="AH50" i="1" s="1"/>
  <c r="AA50" i="1"/>
  <c r="T50" i="1"/>
  <c r="S50" i="1"/>
  <c r="N50" i="1"/>
  <c r="M50" i="1"/>
  <c r="AG48" i="1"/>
  <c r="AB48" i="1"/>
  <c r="AH48" i="1" s="1"/>
  <c r="AA48" i="1"/>
  <c r="T48" i="1"/>
  <c r="S48" i="1"/>
  <c r="N48" i="1"/>
  <c r="M48" i="1"/>
  <c r="AG47" i="1"/>
  <c r="AB47" i="1"/>
  <c r="AH47" i="1" s="1"/>
  <c r="AA47" i="1"/>
  <c r="T47" i="1"/>
  <c r="S47" i="1"/>
  <c r="N47" i="1"/>
  <c r="M47" i="1"/>
  <c r="AG46" i="1"/>
  <c r="AB46" i="1"/>
  <c r="AA46" i="1"/>
  <c r="T46" i="1"/>
  <c r="S46" i="1"/>
  <c r="N46" i="1"/>
  <c r="M46" i="1"/>
  <c r="AG45" i="1"/>
  <c r="AB45" i="1"/>
  <c r="AH45" i="1" s="1"/>
  <c r="AA45" i="1"/>
  <c r="T45" i="1"/>
  <c r="S45" i="1"/>
  <c r="N45" i="1"/>
  <c r="M45" i="1"/>
  <c r="AG24" i="1"/>
  <c r="AB24" i="1"/>
  <c r="AH24" i="1" s="1"/>
  <c r="AA24" i="1"/>
  <c r="T24" i="1"/>
  <c r="S24" i="1"/>
  <c r="N24" i="1"/>
  <c r="M24" i="1"/>
  <c r="AG23" i="1"/>
  <c r="AB23" i="1"/>
  <c r="AH23" i="1" s="1"/>
  <c r="AA23" i="1"/>
  <c r="T23" i="1"/>
  <c r="S23" i="1"/>
  <c r="N23" i="1"/>
  <c r="M23" i="1"/>
  <c r="AG22" i="1"/>
  <c r="AB22" i="1"/>
  <c r="AH22" i="1" s="1"/>
  <c r="AA22" i="1"/>
  <c r="T22" i="1"/>
  <c r="S22" i="1"/>
  <c r="N22" i="1"/>
  <c r="M22" i="1"/>
  <c r="AG21" i="1"/>
  <c r="AB21" i="1"/>
  <c r="AH21" i="1" s="1"/>
  <c r="AA21" i="1"/>
  <c r="T21" i="1"/>
  <c r="S21" i="1"/>
  <c r="N21" i="1"/>
  <c r="M21" i="1"/>
  <c r="AG19" i="1"/>
  <c r="AB19" i="1"/>
  <c r="AH19" i="1" s="1"/>
  <c r="AA19" i="1"/>
  <c r="T19" i="1"/>
  <c r="S19" i="1"/>
  <c r="N19" i="1"/>
  <c r="M19" i="1"/>
  <c r="AG17" i="1"/>
  <c r="AB17" i="1"/>
  <c r="AH17" i="1" s="1"/>
  <c r="AA17" i="1"/>
  <c r="T17" i="1"/>
  <c r="S17" i="1"/>
  <c r="N17" i="1"/>
  <c r="M17" i="1"/>
  <c r="AG15" i="1"/>
  <c r="AB15" i="1"/>
  <c r="AA15" i="1"/>
  <c r="T15" i="1"/>
  <c r="S15" i="1"/>
  <c r="N15" i="1"/>
  <c r="M15" i="1"/>
  <c r="AG2501" i="1"/>
  <c r="AF2501" i="1"/>
  <c r="AJ2501" i="1" s="1"/>
  <c r="AE2501" i="1"/>
  <c r="AD2501" i="1"/>
  <c r="AI2501" i="1" s="1"/>
  <c r="AC2501" i="1"/>
  <c r="AB2501" i="1"/>
  <c r="AA2501" i="1"/>
  <c r="Z2501" i="1"/>
  <c r="Y2501" i="1"/>
  <c r="X2501" i="1"/>
  <c r="W2501" i="1"/>
  <c r="V2501" i="1"/>
  <c r="U2501" i="1"/>
  <c r="T2501" i="1"/>
  <c r="S2501" i="1"/>
  <c r="R2501" i="1"/>
  <c r="Q2501" i="1"/>
  <c r="O2501" i="1"/>
  <c r="N2501" i="1"/>
  <c r="C2493" i="1" s="1"/>
  <c r="M2501" i="1"/>
  <c r="L2501" i="1"/>
  <c r="K2501" i="1"/>
  <c r="J2501" i="1"/>
  <c r="I2501" i="1"/>
  <c r="H2501" i="1"/>
  <c r="G2501" i="1"/>
  <c r="F2501" i="1"/>
  <c r="E2501" i="1"/>
  <c r="AF2480" i="1"/>
  <c r="AH2473" i="1"/>
  <c r="AL2473" i="1" s="1"/>
  <c r="AG2473" i="1"/>
  <c r="AF2473" i="1"/>
  <c r="AE2473" i="1"/>
  <c r="AD2473" i="1"/>
  <c r="AC2473" i="1"/>
  <c r="AB2473" i="1"/>
  <c r="AA2473" i="1"/>
  <c r="Z2473" i="1"/>
  <c r="Y2473" i="1"/>
  <c r="X2473" i="1"/>
  <c r="W2473" i="1"/>
  <c r="V2473" i="1"/>
  <c r="U2473" i="1"/>
  <c r="T2473" i="1"/>
  <c r="S2473" i="1"/>
  <c r="R2473" i="1"/>
  <c r="Q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C2473" i="1"/>
  <c r="AG2437" i="1"/>
  <c r="AF2437" i="1"/>
  <c r="AE2437" i="1"/>
  <c r="AD2437" i="1"/>
  <c r="AC2437" i="1"/>
  <c r="AB2437" i="1"/>
  <c r="AA2437" i="1"/>
  <c r="Z2437" i="1"/>
  <c r="Y2437" i="1"/>
  <c r="X2437" i="1"/>
  <c r="W2437" i="1"/>
  <c r="V2437" i="1"/>
  <c r="U2437" i="1"/>
  <c r="T2437" i="1"/>
  <c r="S2437" i="1"/>
  <c r="R2437" i="1"/>
  <c r="Q2437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C2437" i="1"/>
  <c r="AF2412" i="1"/>
  <c r="AK2405" i="1"/>
  <c r="AG2405" i="1"/>
  <c r="AF2405" i="1"/>
  <c r="AE2405" i="1"/>
  <c r="AD2405" i="1"/>
  <c r="AC2405" i="1"/>
  <c r="AB2405" i="1"/>
  <c r="AA2405" i="1"/>
  <c r="Z2405" i="1"/>
  <c r="Y2405" i="1"/>
  <c r="X2405" i="1"/>
  <c r="W2405" i="1"/>
  <c r="V2405" i="1"/>
  <c r="U2405" i="1"/>
  <c r="T2405" i="1"/>
  <c r="S2405" i="1"/>
  <c r="R2405" i="1"/>
  <c r="Q2405" i="1"/>
  <c r="P2405" i="1"/>
  <c r="O2405" i="1"/>
  <c r="N2405" i="1"/>
  <c r="C2392" i="1" s="1"/>
  <c r="M2405" i="1"/>
  <c r="L2405" i="1"/>
  <c r="K2405" i="1"/>
  <c r="J2405" i="1"/>
  <c r="I2405" i="1"/>
  <c r="H2405" i="1"/>
  <c r="G2405" i="1"/>
  <c r="F2405" i="1"/>
  <c r="E2405" i="1"/>
  <c r="AG2368" i="1"/>
  <c r="AF2368" i="1"/>
  <c r="AE2368" i="1"/>
  <c r="AD2368" i="1"/>
  <c r="AC2368" i="1"/>
  <c r="AB2368" i="1"/>
  <c r="AA2368" i="1"/>
  <c r="Z2368" i="1"/>
  <c r="Y2368" i="1"/>
  <c r="X2368" i="1"/>
  <c r="W2368" i="1"/>
  <c r="V2368" i="1"/>
  <c r="U2368" i="1"/>
  <c r="T2368" i="1"/>
  <c r="S2368" i="1"/>
  <c r="R2368" i="1"/>
  <c r="Q2368" i="1"/>
  <c r="P2368" i="1"/>
  <c r="O2368" i="1"/>
  <c r="N2368" i="1"/>
  <c r="C2358" i="1" s="1"/>
  <c r="M2368" i="1"/>
  <c r="L2368" i="1"/>
  <c r="K2368" i="1"/>
  <c r="J2368" i="1"/>
  <c r="I2368" i="1"/>
  <c r="H2368" i="1"/>
  <c r="G2368" i="1"/>
  <c r="F2368" i="1"/>
  <c r="E2368" i="1"/>
  <c r="AF2345" i="1"/>
  <c r="AK2338" i="1"/>
  <c r="AG2338" i="1"/>
  <c r="AF2338" i="1"/>
  <c r="AE2338" i="1"/>
  <c r="AD2338" i="1"/>
  <c r="AC2338" i="1"/>
  <c r="AB2338" i="1"/>
  <c r="AA2338" i="1"/>
  <c r="Z2338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C2325" i="1" s="1"/>
  <c r="M2338" i="1"/>
  <c r="L2338" i="1"/>
  <c r="K2338" i="1"/>
  <c r="J2338" i="1"/>
  <c r="I2338" i="1"/>
  <c r="H2338" i="1"/>
  <c r="G2338" i="1"/>
  <c r="F2338" i="1"/>
  <c r="E2338" i="1"/>
  <c r="AG2301" i="1"/>
  <c r="AF2301" i="1"/>
  <c r="AE2301" i="1"/>
  <c r="AD2301" i="1"/>
  <c r="AC2301" i="1"/>
  <c r="AB2301" i="1"/>
  <c r="AA2301" i="1"/>
  <c r="Z2301" i="1"/>
  <c r="Y2301" i="1"/>
  <c r="X2301" i="1"/>
  <c r="W2301" i="1"/>
  <c r="V2301" i="1"/>
  <c r="U2301" i="1"/>
  <c r="T2301" i="1"/>
  <c r="S2301" i="1"/>
  <c r="R2301" i="1"/>
  <c r="Q2301" i="1"/>
  <c r="P2301" i="1"/>
  <c r="O2301" i="1"/>
  <c r="N2301" i="1"/>
  <c r="C2289" i="1" s="1"/>
  <c r="M2301" i="1"/>
  <c r="L2301" i="1"/>
  <c r="K2301" i="1"/>
  <c r="J2301" i="1"/>
  <c r="I2301" i="1"/>
  <c r="H2301" i="1"/>
  <c r="G2301" i="1"/>
  <c r="F2301" i="1"/>
  <c r="E2301" i="1"/>
  <c r="AF2276" i="1"/>
  <c r="AK2269" i="1"/>
  <c r="AG2269" i="1"/>
  <c r="AF2269" i="1"/>
  <c r="AE2269" i="1"/>
  <c r="AD2269" i="1"/>
  <c r="AC2269" i="1"/>
  <c r="AB2269" i="1"/>
  <c r="AA2269" i="1"/>
  <c r="Z2269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C2256" i="1" s="1"/>
  <c r="M2269" i="1"/>
  <c r="L2269" i="1"/>
  <c r="K2269" i="1"/>
  <c r="J2269" i="1"/>
  <c r="I2269" i="1"/>
  <c r="H2269" i="1"/>
  <c r="G2269" i="1"/>
  <c r="F2269" i="1"/>
  <c r="E2269" i="1"/>
  <c r="AG2232" i="1"/>
  <c r="AF2232" i="1"/>
  <c r="AE2232" i="1"/>
  <c r="AD2232" i="1"/>
  <c r="AC2232" i="1"/>
  <c r="AB2232" i="1"/>
  <c r="AA2232" i="1"/>
  <c r="Z2232" i="1"/>
  <c r="Y2232" i="1"/>
  <c r="X2232" i="1"/>
  <c r="W2232" i="1"/>
  <c r="V2232" i="1"/>
  <c r="U2232" i="1"/>
  <c r="T2232" i="1"/>
  <c r="S2232" i="1"/>
  <c r="R2232" i="1"/>
  <c r="Q2232" i="1"/>
  <c r="P2232" i="1"/>
  <c r="O2232" i="1"/>
  <c r="N2232" i="1"/>
  <c r="C2218" i="1" s="1"/>
  <c r="M2232" i="1"/>
  <c r="L2232" i="1"/>
  <c r="K2232" i="1"/>
  <c r="J2232" i="1"/>
  <c r="I2232" i="1"/>
  <c r="H2232" i="1"/>
  <c r="G2232" i="1"/>
  <c r="F2232" i="1"/>
  <c r="E2232" i="1"/>
  <c r="AF2205" i="1"/>
  <c r="AK2198" i="1"/>
  <c r="AG2198" i="1"/>
  <c r="AF2198" i="1"/>
  <c r="AE2198" i="1"/>
  <c r="AD2198" i="1"/>
  <c r="AC2198" i="1"/>
  <c r="AB2198" i="1"/>
  <c r="AA2198" i="1"/>
  <c r="Z2198" i="1"/>
  <c r="Y2198" i="1"/>
  <c r="X2198" i="1"/>
  <c r="W2198" i="1"/>
  <c r="V2198" i="1"/>
  <c r="U2198" i="1"/>
  <c r="T2198" i="1"/>
  <c r="S2198" i="1"/>
  <c r="R2198" i="1"/>
  <c r="Q2198" i="1"/>
  <c r="P2198" i="1"/>
  <c r="O2198" i="1"/>
  <c r="N2198" i="1"/>
  <c r="C2185" i="1" s="1"/>
  <c r="M2198" i="1"/>
  <c r="L2198" i="1"/>
  <c r="K2198" i="1"/>
  <c r="J2198" i="1"/>
  <c r="I2198" i="1"/>
  <c r="H2198" i="1"/>
  <c r="G2198" i="1"/>
  <c r="F2198" i="1"/>
  <c r="E2198" i="1"/>
  <c r="AG2161" i="1"/>
  <c r="AF2161" i="1"/>
  <c r="AE2161" i="1"/>
  <c r="AD2161" i="1"/>
  <c r="AC2161" i="1"/>
  <c r="AB2161" i="1"/>
  <c r="AA2161" i="1"/>
  <c r="Z2161" i="1"/>
  <c r="Y2161" i="1"/>
  <c r="X2161" i="1"/>
  <c r="W2161" i="1"/>
  <c r="V2161" i="1"/>
  <c r="U2161" i="1"/>
  <c r="T2161" i="1"/>
  <c r="S2161" i="1"/>
  <c r="R2161" i="1"/>
  <c r="Q2161" i="1"/>
  <c r="P2161" i="1"/>
  <c r="O2161" i="1"/>
  <c r="N2161" i="1"/>
  <c r="C2150" i="1" s="1"/>
  <c r="M2161" i="1"/>
  <c r="L2161" i="1"/>
  <c r="K2161" i="1"/>
  <c r="J2161" i="1"/>
  <c r="I2161" i="1"/>
  <c r="H2161" i="1"/>
  <c r="G2161" i="1"/>
  <c r="F2161" i="1"/>
  <c r="E2161" i="1"/>
  <c r="AF2137" i="1"/>
  <c r="AK2130" i="1"/>
  <c r="AG2130" i="1"/>
  <c r="AF2130" i="1"/>
  <c r="AE2130" i="1"/>
  <c r="AD2130" i="1"/>
  <c r="AC2130" i="1"/>
  <c r="AB2130" i="1"/>
  <c r="AA2130" i="1"/>
  <c r="Z2130" i="1"/>
  <c r="Y2130" i="1"/>
  <c r="X2130" i="1"/>
  <c r="W2130" i="1"/>
  <c r="V2130" i="1"/>
  <c r="U2130" i="1"/>
  <c r="T2130" i="1"/>
  <c r="S2130" i="1"/>
  <c r="R2130" i="1"/>
  <c r="Q2130" i="1"/>
  <c r="P2130" i="1"/>
  <c r="O2130" i="1"/>
  <c r="N2130" i="1"/>
  <c r="C2117" i="1" s="1"/>
  <c r="M2130" i="1"/>
  <c r="L2130" i="1"/>
  <c r="K2130" i="1"/>
  <c r="J2130" i="1"/>
  <c r="I2130" i="1"/>
  <c r="H2130" i="1"/>
  <c r="G2130" i="1"/>
  <c r="F2130" i="1"/>
  <c r="E2130" i="1"/>
  <c r="AG2093" i="1"/>
  <c r="AF2093" i="1"/>
  <c r="AE2093" i="1"/>
  <c r="AD2093" i="1"/>
  <c r="AC2093" i="1"/>
  <c r="AB2093" i="1"/>
  <c r="AA2093" i="1"/>
  <c r="Z2093" i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C2083" i="1" s="1"/>
  <c r="M2093" i="1"/>
  <c r="L2093" i="1"/>
  <c r="K2093" i="1"/>
  <c r="J2093" i="1"/>
  <c r="I2093" i="1"/>
  <c r="H2093" i="1"/>
  <c r="G2093" i="1"/>
  <c r="F2093" i="1"/>
  <c r="E2093" i="1"/>
  <c r="AF2070" i="1"/>
  <c r="AK2063" i="1"/>
  <c r="AG2063" i="1"/>
  <c r="AF2063" i="1"/>
  <c r="AE2063" i="1"/>
  <c r="AD2063" i="1"/>
  <c r="AC2063" i="1"/>
  <c r="AB2063" i="1"/>
  <c r="AA2063" i="1"/>
  <c r="Z2063" i="1"/>
  <c r="Y2063" i="1"/>
  <c r="X2063" i="1"/>
  <c r="W2063" i="1"/>
  <c r="V2063" i="1"/>
  <c r="U2063" i="1"/>
  <c r="T2063" i="1"/>
  <c r="S2063" i="1"/>
  <c r="R2063" i="1"/>
  <c r="Q2063" i="1"/>
  <c r="P2063" i="1"/>
  <c r="O2063" i="1"/>
  <c r="N2063" i="1"/>
  <c r="C2050" i="1" s="1"/>
  <c r="M2063" i="1"/>
  <c r="L2063" i="1"/>
  <c r="K2063" i="1"/>
  <c r="J2063" i="1"/>
  <c r="I2063" i="1"/>
  <c r="H2063" i="1"/>
  <c r="G2063" i="1"/>
  <c r="F2063" i="1"/>
  <c r="E2063" i="1"/>
  <c r="AF2026" i="1"/>
  <c r="AE2026" i="1"/>
  <c r="AD2026" i="1"/>
  <c r="AC2026" i="1"/>
  <c r="AB2026" i="1"/>
  <c r="AA2026" i="1"/>
  <c r="Z2026" i="1"/>
  <c r="Y2026" i="1"/>
  <c r="X2026" i="1"/>
  <c r="W2026" i="1"/>
  <c r="V2026" i="1"/>
  <c r="U2026" i="1"/>
  <c r="T2026" i="1"/>
  <c r="S2026" i="1"/>
  <c r="R2026" i="1"/>
  <c r="Q2026" i="1"/>
  <c r="P2026" i="1"/>
  <c r="O2026" i="1"/>
  <c r="N2026" i="1"/>
  <c r="C2004" i="1" s="1"/>
  <c r="M2026" i="1"/>
  <c r="L2026" i="1"/>
  <c r="K2026" i="1"/>
  <c r="J2026" i="1"/>
  <c r="I2026" i="1"/>
  <c r="H2026" i="1"/>
  <c r="G2026" i="1"/>
  <c r="F2026" i="1"/>
  <c r="E2026" i="1"/>
  <c r="AH2011" i="1"/>
  <c r="AH2010" i="1"/>
  <c r="AG2010" i="1"/>
  <c r="AH2009" i="1"/>
  <c r="AG2009" i="1"/>
  <c r="AH2008" i="1"/>
  <c r="AG2008" i="1"/>
  <c r="AH2007" i="1"/>
  <c r="AG2007" i="1"/>
  <c r="AF1991" i="1"/>
  <c r="AK1984" i="1"/>
  <c r="AG1984" i="1"/>
  <c r="AF1984" i="1"/>
  <c r="AE1984" i="1"/>
  <c r="AD1984" i="1"/>
  <c r="AC1984" i="1"/>
  <c r="AB1984" i="1"/>
  <c r="AA1984" i="1"/>
  <c r="Z1984" i="1"/>
  <c r="Y1984" i="1"/>
  <c r="X1984" i="1"/>
  <c r="W1984" i="1"/>
  <c r="V1984" i="1"/>
  <c r="U1984" i="1"/>
  <c r="T1984" i="1"/>
  <c r="S1984" i="1"/>
  <c r="R1984" i="1"/>
  <c r="Q1984" i="1"/>
  <c r="P1984" i="1"/>
  <c r="O1984" i="1"/>
  <c r="N1984" i="1"/>
  <c r="C1971" i="1" s="1"/>
  <c r="M1984" i="1"/>
  <c r="L1984" i="1"/>
  <c r="K1984" i="1"/>
  <c r="J1984" i="1"/>
  <c r="I1984" i="1"/>
  <c r="H1984" i="1"/>
  <c r="G1984" i="1"/>
  <c r="F1984" i="1"/>
  <c r="E1984" i="1"/>
  <c r="AG1947" i="1"/>
  <c r="AF1947" i="1"/>
  <c r="AE1947" i="1"/>
  <c r="AD1947" i="1"/>
  <c r="AC1947" i="1"/>
  <c r="AB1947" i="1"/>
  <c r="AA1947" i="1"/>
  <c r="Z1947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AF1926" i="1"/>
  <c r="AK1919" i="1"/>
  <c r="AG1919" i="1"/>
  <c r="AF1919" i="1"/>
  <c r="AE1919" i="1"/>
  <c r="AD1919" i="1"/>
  <c r="AC1919" i="1"/>
  <c r="AB1919" i="1"/>
  <c r="AA1919" i="1"/>
  <c r="Z1919" i="1"/>
  <c r="Y1919" i="1"/>
  <c r="X1919" i="1"/>
  <c r="W1919" i="1"/>
  <c r="V1919" i="1"/>
  <c r="U1919" i="1"/>
  <c r="T1919" i="1"/>
  <c r="S1919" i="1"/>
  <c r="R1919" i="1"/>
  <c r="Q1919" i="1"/>
  <c r="P1919" i="1"/>
  <c r="O1919" i="1"/>
  <c r="N1919" i="1"/>
  <c r="C1906" i="1" s="1"/>
  <c r="M1919" i="1"/>
  <c r="L1919" i="1"/>
  <c r="K1919" i="1"/>
  <c r="J1919" i="1"/>
  <c r="I1919" i="1"/>
  <c r="H1919" i="1"/>
  <c r="G1919" i="1"/>
  <c r="F1919" i="1"/>
  <c r="E1919" i="1"/>
  <c r="AG1882" i="1"/>
  <c r="AF1882" i="1"/>
  <c r="AE1882" i="1"/>
  <c r="AD1882" i="1"/>
  <c r="AC1882" i="1"/>
  <c r="AB1882" i="1"/>
  <c r="AA1882" i="1"/>
  <c r="Z1882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C1872" i="1" s="1"/>
  <c r="M1882" i="1"/>
  <c r="L1882" i="1"/>
  <c r="K1882" i="1"/>
  <c r="J1882" i="1"/>
  <c r="I1882" i="1"/>
  <c r="H1882" i="1"/>
  <c r="G1882" i="1"/>
  <c r="F1882" i="1"/>
  <c r="E1882" i="1"/>
  <c r="AF1859" i="1"/>
  <c r="AK1852" i="1"/>
  <c r="AG1852" i="1"/>
  <c r="AF1852" i="1"/>
  <c r="AE1852" i="1"/>
  <c r="AD1852" i="1"/>
  <c r="AC1852" i="1"/>
  <c r="AB1852" i="1"/>
  <c r="AA1852" i="1"/>
  <c r="Z1852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C1839" i="1" s="1"/>
  <c r="M1852" i="1"/>
  <c r="L1852" i="1"/>
  <c r="K1852" i="1"/>
  <c r="J1852" i="1"/>
  <c r="I1852" i="1"/>
  <c r="H1852" i="1"/>
  <c r="G1852" i="1"/>
  <c r="F1852" i="1"/>
  <c r="E1852" i="1"/>
  <c r="AG1815" i="1"/>
  <c r="AF1815" i="1"/>
  <c r="AE1815" i="1"/>
  <c r="AD1815" i="1"/>
  <c r="AC1815" i="1"/>
  <c r="AB1815" i="1"/>
  <c r="AA1815" i="1"/>
  <c r="Z1815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C1802" i="1" s="1"/>
  <c r="M1815" i="1"/>
  <c r="L1815" i="1"/>
  <c r="K1815" i="1"/>
  <c r="J1815" i="1"/>
  <c r="I1815" i="1"/>
  <c r="H1815" i="1"/>
  <c r="G1815" i="1"/>
  <c r="F1815" i="1"/>
  <c r="E1815" i="1"/>
  <c r="AF1789" i="1"/>
  <c r="AK1782" i="1"/>
  <c r="AG1782" i="1"/>
  <c r="AF1782" i="1"/>
  <c r="AE1782" i="1"/>
  <c r="AD1782" i="1"/>
  <c r="AC1782" i="1"/>
  <c r="AB1782" i="1"/>
  <c r="AA1782" i="1"/>
  <c r="Z1782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C1769" i="1" s="1"/>
  <c r="M1782" i="1"/>
  <c r="L1782" i="1"/>
  <c r="K1782" i="1"/>
  <c r="J1782" i="1"/>
  <c r="I1782" i="1"/>
  <c r="H1782" i="1"/>
  <c r="G1782" i="1"/>
  <c r="F1782" i="1"/>
  <c r="E1782" i="1"/>
  <c r="AG1745" i="1"/>
  <c r="AF1745" i="1"/>
  <c r="AE1745" i="1"/>
  <c r="AD1745" i="1"/>
  <c r="AC1745" i="1"/>
  <c r="AB1745" i="1"/>
  <c r="AA1745" i="1"/>
  <c r="Z1745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C1733" i="1" s="1"/>
  <c r="M1745" i="1"/>
  <c r="L1745" i="1"/>
  <c r="K1745" i="1"/>
  <c r="J1745" i="1"/>
  <c r="I1745" i="1"/>
  <c r="H1745" i="1"/>
  <c r="G1745" i="1"/>
  <c r="F1745" i="1"/>
  <c r="E1745" i="1"/>
  <c r="AF1720" i="1"/>
  <c r="AK1713" i="1"/>
  <c r="AG1713" i="1"/>
  <c r="AF1713" i="1"/>
  <c r="AE1713" i="1"/>
  <c r="AD1713" i="1"/>
  <c r="AC1713" i="1"/>
  <c r="AB1713" i="1"/>
  <c r="AA1713" i="1"/>
  <c r="Z1713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C1700" i="1" s="1"/>
  <c r="M1713" i="1"/>
  <c r="L1713" i="1"/>
  <c r="K1713" i="1"/>
  <c r="J1713" i="1"/>
  <c r="I1713" i="1"/>
  <c r="H1713" i="1"/>
  <c r="G1713" i="1"/>
  <c r="F1713" i="1"/>
  <c r="E1713" i="1"/>
  <c r="AG1676" i="1"/>
  <c r="AF1676" i="1"/>
  <c r="AE1676" i="1"/>
  <c r="AD1676" i="1"/>
  <c r="AC1676" i="1"/>
  <c r="AB1676" i="1"/>
  <c r="AA1676" i="1"/>
  <c r="Z1676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C1667" i="1" s="1"/>
  <c r="M1676" i="1"/>
  <c r="L1676" i="1"/>
  <c r="K1676" i="1"/>
  <c r="J1676" i="1"/>
  <c r="I1676" i="1"/>
  <c r="H1676" i="1"/>
  <c r="G1676" i="1"/>
  <c r="F1676" i="1"/>
  <c r="E1676" i="1"/>
  <c r="AF1654" i="1"/>
  <c r="AK1647" i="1"/>
  <c r="AG1647" i="1"/>
  <c r="AF1647" i="1"/>
  <c r="AE1647" i="1"/>
  <c r="AD1647" i="1"/>
  <c r="AC1647" i="1"/>
  <c r="AB1647" i="1"/>
  <c r="AA1647" i="1"/>
  <c r="Z1647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C1634" i="1" s="1"/>
  <c r="M1647" i="1"/>
  <c r="L1647" i="1"/>
  <c r="K1647" i="1"/>
  <c r="J1647" i="1"/>
  <c r="I1647" i="1"/>
  <c r="H1647" i="1"/>
  <c r="G1647" i="1"/>
  <c r="F1647" i="1"/>
  <c r="E1647" i="1"/>
  <c r="AG1610" i="1"/>
  <c r="AF1610" i="1"/>
  <c r="AE1610" i="1"/>
  <c r="AD1610" i="1"/>
  <c r="AC1610" i="1"/>
  <c r="AB1610" i="1"/>
  <c r="AA1610" i="1"/>
  <c r="Z1610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C1601" i="1" s="1"/>
  <c r="M1610" i="1"/>
  <c r="L1610" i="1"/>
  <c r="K1610" i="1"/>
  <c r="J1610" i="1"/>
  <c r="I1610" i="1"/>
  <c r="H1610" i="1"/>
  <c r="G1610" i="1"/>
  <c r="F1610" i="1"/>
  <c r="E1610" i="1"/>
  <c r="AF1588" i="1"/>
  <c r="AK1581" i="1"/>
  <c r="AG1581" i="1"/>
  <c r="AF1581" i="1"/>
  <c r="AE1581" i="1"/>
  <c r="AD1581" i="1"/>
  <c r="AC1581" i="1"/>
  <c r="AB1581" i="1"/>
  <c r="AA1581" i="1"/>
  <c r="Z1581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C1568" i="1" s="1"/>
  <c r="M1581" i="1"/>
  <c r="L1581" i="1"/>
  <c r="K1581" i="1"/>
  <c r="J1581" i="1"/>
  <c r="I1581" i="1"/>
  <c r="H1581" i="1"/>
  <c r="G1581" i="1"/>
  <c r="F1581" i="1"/>
  <c r="E1581" i="1"/>
  <c r="AF1544" i="1"/>
  <c r="AE1544" i="1"/>
  <c r="AD1544" i="1"/>
  <c r="AC1544" i="1"/>
  <c r="AB1544" i="1"/>
  <c r="AA1544" i="1"/>
  <c r="Z1544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C1535" i="1" s="1"/>
  <c r="M1544" i="1"/>
  <c r="L1544" i="1"/>
  <c r="K1544" i="1"/>
  <c r="J1544" i="1"/>
  <c r="I1544" i="1"/>
  <c r="H1544" i="1"/>
  <c r="G1544" i="1"/>
  <c r="F1544" i="1"/>
  <c r="E1544" i="1"/>
  <c r="AH1542" i="1"/>
  <c r="AH1541" i="1"/>
  <c r="AG1541" i="1"/>
  <c r="AH1540" i="1"/>
  <c r="AG1540" i="1"/>
  <c r="AH1539" i="1"/>
  <c r="AG1539" i="1"/>
  <c r="AH1538" i="1"/>
  <c r="AG1538" i="1"/>
  <c r="AH1537" i="1"/>
  <c r="AG1537" i="1"/>
  <c r="AH1536" i="1"/>
  <c r="AG1536" i="1"/>
  <c r="AF1522" i="1"/>
  <c r="AK1515" i="1"/>
  <c r="AG1515" i="1"/>
  <c r="AF1515" i="1"/>
  <c r="AE1515" i="1"/>
  <c r="AD1515" i="1"/>
  <c r="AC1515" i="1"/>
  <c r="AB1515" i="1"/>
  <c r="AA1515" i="1"/>
  <c r="Z1515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C1502" i="1" s="1"/>
  <c r="M1515" i="1"/>
  <c r="L1515" i="1"/>
  <c r="K1515" i="1"/>
  <c r="J1515" i="1"/>
  <c r="I1515" i="1"/>
  <c r="H1515" i="1"/>
  <c r="G1515" i="1"/>
  <c r="F1515" i="1"/>
  <c r="E1515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C1466" i="1" s="1"/>
  <c r="M1478" i="1"/>
  <c r="L1478" i="1"/>
  <c r="K1478" i="1"/>
  <c r="J1478" i="1"/>
  <c r="I1478" i="1"/>
  <c r="H1478" i="1"/>
  <c r="G1478" i="1"/>
  <c r="F1478" i="1"/>
  <c r="E1478" i="1"/>
  <c r="AF1453" i="1"/>
  <c r="AK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C1433" i="1" s="1"/>
  <c r="M1446" i="1"/>
  <c r="L1446" i="1"/>
  <c r="K1446" i="1"/>
  <c r="J1446" i="1"/>
  <c r="I1446" i="1"/>
  <c r="H1446" i="1"/>
  <c r="G1446" i="1"/>
  <c r="F1446" i="1"/>
  <c r="E1446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C1400" i="1" s="1"/>
  <c r="M1409" i="1"/>
  <c r="L1409" i="1"/>
  <c r="K1409" i="1"/>
  <c r="J1409" i="1"/>
  <c r="I1409" i="1"/>
  <c r="H1409" i="1"/>
  <c r="G1409" i="1"/>
  <c r="F1409" i="1"/>
  <c r="E1409" i="1"/>
  <c r="AF1387" i="1"/>
  <c r="AK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C1367" i="1" s="1"/>
  <c r="M1380" i="1"/>
  <c r="L1380" i="1"/>
  <c r="K1380" i="1"/>
  <c r="J1380" i="1"/>
  <c r="I1380" i="1"/>
  <c r="H1380" i="1"/>
  <c r="G1380" i="1"/>
  <c r="F1380" i="1"/>
  <c r="E1380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C1330" i="1" s="1"/>
  <c r="M1343" i="1"/>
  <c r="L1343" i="1"/>
  <c r="K1343" i="1"/>
  <c r="J1343" i="1"/>
  <c r="I1343" i="1"/>
  <c r="H1343" i="1"/>
  <c r="G1343" i="1"/>
  <c r="F1343" i="1"/>
  <c r="E1343" i="1"/>
  <c r="AF1317" i="1"/>
  <c r="AK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C1297" i="1" s="1"/>
  <c r="M1310" i="1"/>
  <c r="L1310" i="1"/>
  <c r="K1310" i="1"/>
  <c r="J1310" i="1"/>
  <c r="I1310" i="1"/>
  <c r="H1310" i="1"/>
  <c r="G1310" i="1"/>
  <c r="F1310" i="1"/>
  <c r="E1310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C1261" i="1" s="1"/>
  <c r="M1273" i="1"/>
  <c r="L1273" i="1"/>
  <c r="K1273" i="1"/>
  <c r="J1273" i="1"/>
  <c r="I1273" i="1"/>
  <c r="H1273" i="1"/>
  <c r="G1273" i="1"/>
  <c r="F1273" i="1"/>
  <c r="E1273" i="1"/>
  <c r="AF1248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C1228" i="1" s="1"/>
  <c r="M1241" i="1"/>
  <c r="L1241" i="1"/>
  <c r="K1241" i="1"/>
  <c r="J1241" i="1"/>
  <c r="I1241" i="1"/>
  <c r="H1241" i="1"/>
  <c r="G1241" i="1"/>
  <c r="F1241" i="1"/>
  <c r="E1241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C1204" i="1"/>
  <c r="AF1183" i="1"/>
  <c r="AJ1176" i="1"/>
  <c r="AI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C1163" i="1" s="1"/>
  <c r="M1176" i="1"/>
  <c r="L1176" i="1"/>
  <c r="K1176" i="1"/>
  <c r="J1176" i="1"/>
  <c r="I1176" i="1"/>
  <c r="H1176" i="1"/>
  <c r="G1176" i="1"/>
  <c r="F1176" i="1"/>
  <c r="E1176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C1139" i="1"/>
  <c r="AF1118" i="1"/>
  <c r="AJ1111" i="1"/>
  <c r="AI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C1098" i="1" s="1"/>
  <c r="M1111" i="1"/>
  <c r="L1111" i="1"/>
  <c r="K1111" i="1"/>
  <c r="J1111" i="1"/>
  <c r="I1111" i="1"/>
  <c r="H1111" i="1"/>
  <c r="G1111" i="1"/>
  <c r="F1111" i="1"/>
  <c r="E1111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C1064" i="1" s="1"/>
  <c r="M1074" i="1"/>
  <c r="L1074" i="1"/>
  <c r="K1074" i="1"/>
  <c r="J1074" i="1"/>
  <c r="I1074" i="1"/>
  <c r="H1074" i="1"/>
  <c r="G1074" i="1"/>
  <c r="F1074" i="1"/>
  <c r="E1074" i="1"/>
  <c r="AF1051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C1031" i="1" s="1"/>
  <c r="M1044" i="1"/>
  <c r="L1044" i="1"/>
  <c r="K1044" i="1"/>
  <c r="J1044" i="1"/>
  <c r="I1044" i="1"/>
  <c r="H1044" i="1"/>
  <c r="G1044" i="1"/>
  <c r="F1044" i="1"/>
  <c r="E1044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C1007" i="1"/>
  <c r="AF985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C965" i="1" s="1"/>
  <c r="M978" i="1"/>
  <c r="L978" i="1"/>
  <c r="K978" i="1"/>
  <c r="J978" i="1"/>
  <c r="I978" i="1"/>
  <c r="H978" i="1"/>
  <c r="G978" i="1"/>
  <c r="F978" i="1"/>
  <c r="E978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C931" i="1" s="1"/>
  <c r="M941" i="1"/>
  <c r="L941" i="1"/>
  <c r="K941" i="1"/>
  <c r="J941" i="1"/>
  <c r="I941" i="1"/>
  <c r="H941" i="1"/>
  <c r="G941" i="1"/>
  <c r="F941" i="1"/>
  <c r="E941" i="1"/>
  <c r="AF918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C898" i="1" s="1"/>
  <c r="M911" i="1"/>
  <c r="L911" i="1"/>
  <c r="K911" i="1"/>
  <c r="J911" i="1"/>
  <c r="I911" i="1"/>
  <c r="H911" i="1"/>
  <c r="G911" i="1"/>
  <c r="F911" i="1"/>
  <c r="E911" i="1"/>
  <c r="AF874" i="1"/>
  <c r="AE874" i="1"/>
  <c r="AD874" i="1"/>
  <c r="AC874" i="1"/>
  <c r="AB874" i="1"/>
  <c r="Z874" i="1"/>
  <c r="Y874" i="1"/>
  <c r="X874" i="1"/>
  <c r="W874" i="1"/>
  <c r="V874" i="1"/>
  <c r="U874" i="1"/>
  <c r="T874" i="1"/>
  <c r="R874" i="1"/>
  <c r="Q874" i="1"/>
  <c r="P874" i="1"/>
  <c r="O874" i="1"/>
  <c r="L874" i="1"/>
  <c r="K874" i="1"/>
  <c r="J874" i="1"/>
  <c r="I874" i="1"/>
  <c r="H874" i="1"/>
  <c r="G874" i="1"/>
  <c r="F874" i="1"/>
  <c r="E874" i="1"/>
  <c r="AF849" i="1"/>
  <c r="AF842" i="1"/>
  <c r="AE842" i="1"/>
  <c r="AD842" i="1"/>
  <c r="AC842" i="1"/>
  <c r="Z842" i="1"/>
  <c r="Y842" i="1"/>
  <c r="X842" i="1"/>
  <c r="W842" i="1"/>
  <c r="V842" i="1"/>
  <c r="U842" i="1"/>
  <c r="R842" i="1"/>
  <c r="Q842" i="1"/>
  <c r="P842" i="1"/>
  <c r="O842" i="1"/>
  <c r="N842" i="1"/>
  <c r="C829" i="1" s="1"/>
  <c r="L842" i="1"/>
  <c r="K842" i="1"/>
  <c r="J842" i="1"/>
  <c r="I842" i="1"/>
  <c r="H842" i="1"/>
  <c r="G842" i="1"/>
  <c r="F842" i="1"/>
  <c r="E842" i="1"/>
  <c r="AG805" i="1"/>
  <c r="AF805" i="1"/>
  <c r="AE805" i="1"/>
  <c r="AD805" i="1"/>
  <c r="AC805" i="1"/>
  <c r="Z805" i="1"/>
  <c r="Y805" i="1"/>
  <c r="X805" i="1"/>
  <c r="W805" i="1"/>
  <c r="V805" i="1"/>
  <c r="U805" i="1"/>
  <c r="R805" i="1"/>
  <c r="Q805" i="1"/>
  <c r="P805" i="1"/>
  <c r="O805" i="1"/>
  <c r="M805" i="1"/>
  <c r="L805" i="1"/>
  <c r="K805" i="1"/>
  <c r="J805" i="1"/>
  <c r="I805" i="1"/>
  <c r="H805" i="1"/>
  <c r="G805" i="1"/>
  <c r="F805" i="1"/>
  <c r="E805" i="1"/>
  <c r="AF773" i="1"/>
  <c r="AG766" i="1"/>
  <c r="AF766" i="1"/>
  <c r="AE766" i="1"/>
  <c r="AD766" i="1"/>
  <c r="AC766" i="1"/>
  <c r="Z766" i="1"/>
  <c r="Y766" i="1"/>
  <c r="X766" i="1"/>
  <c r="W766" i="1"/>
  <c r="V766" i="1"/>
  <c r="U766" i="1"/>
  <c r="R766" i="1"/>
  <c r="Q766" i="1"/>
  <c r="P766" i="1"/>
  <c r="O766" i="1"/>
  <c r="M766" i="1"/>
  <c r="L766" i="1"/>
  <c r="K766" i="1"/>
  <c r="J766" i="1"/>
  <c r="I766" i="1"/>
  <c r="H766" i="1"/>
  <c r="G766" i="1"/>
  <c r="F766" i="1"/>
  <c r="E766" i="1"/>
  <c r="AF729" i="1"/>
  <c r="AE729" i="1"/>
  <c r="AD729" i="1"/>
  <c r="AC729" i="1"/>
  <c r="Z729" i="1"/>
  <c r="Y729" i="1"/>
  <c r="X729" i="1"/>
  <c r="W729" i="1"/>
  <c r="V729" i="1"/>
  <c r="U729" i="1"/>
  <c r="R729" i="1"/>
  <c r="Q729" i="1"/>
  <c r="P729" i="1"/>
  <c r="O729" i="1"/>
  <c r="N729" i="1"/>
  <c r="C718" i="1" s="1"/>
  <c r="L729" i="1"/>
  <c r="K729" i="1"/>
  <c r="J729" i="1"/>
  <c r="I729" i="1"/>
  <c r="H729" i="1"/>
  <c r="G729" i="1"/>
  <c r="F729" i="1"/>
  <c r="E729" i="1"/>
  <c r="AF705" i="1"/>
  <c r="AF698" i="1"/>
  <c r="AE698" i="1"/>
  <c r="AD698" i="1"/>
  <c r="AC698" i="1"/>
  <c r="AB698" i="1"/>
  <c r="Z698" i="1"/>
  <c r="Y698" i="1"/>
  <c r="X698" i="1"/>
  <c r="W698" i="1"/>
  <c r="V698" i="1"/>
  <c r="U698" i="1"/>
  <c r="T698" i="1"/>
  <c r="R698" i="1"/>
  <c r="Q698" i="1"/>
  <c r="P698" i="1"/>
  <c r="O698" i="1"/>
  <c r="L698" i="1"/>
  <c r="K698" i="1"/>
  <c r="J698" i="1"/>
  <c r="I698" i="1"/>
  <c r="H698" i="1"/>
  <c r="G698" i="1"/>
  <c r="F698" i="1"/>
  <c r="E698" i="1"/>
  <c r="AF661" i="1"/>
  <c r="AE661" i="1"/>
  <c r="AD661" i="1"/>
  <c r="AC661" i="1"/>
  <c r="AB661" i="1"/>
  <c r="Z661" i="1"/>
  <c r="Y661" i="1"/>
  <c r="X661" i="1"/>
  <c r="W661" i="1"/>
  <c r="V661" i="1"/>
  <c r="U661" i="1"/>
  <c r="T661" i="1"/>
  <c r="R661" i="1"/>
  <c r="Q661" i="1"/>
  <c r="P661" i="1"/>
  <c r="O661" i="1"/>
  <c r="L661" i="1"/>
  <c r="K661" i="1"/>
  <c r="J661" i="1"/>
  <c r="I661" i="1"/>
  <c r="H661" i="1"/>
  <c r="G661" i="1"/>
  <c r="F661" i="1"/>
  <c r="E661" i="1"/>
  <c r="AH659" i="1"/>
  <c r="AG659" i="1"/>
  <c r="AH658" i="1"/>
  <c r="AG658" i="1"/>
  <c r="AH657" i="1"/>
  <c r="AG657" i="1"/>
  <c r="AH652" i="1"/>
  <c r="AG652" i="1"/>
  <c r="AF639" i="1"/>
  <c r="AF632" i="1"/>
  <c r="AE632" i="1"/>
  <c r="AD632" i="1"/>
  <c r="AC632" i="1"/>
  <c r="Z632" i="1"/>
  <c r="Y632" i="1"/>
  <c r="X632" i="1"/>
  <c r="W632" i="1"/>
  <c r="V632" i="1"/>
  <c r="U632" i="1"/>
  <c r="R632" i="1"/>
  <c r="Q632" i="1"/>
  <c r="P632" i="1"/>
  <c r="O632" i="1"/>
  <c r="N632" i="1"/>
  <c r="C619" i="1" s="1"/>
  <c r="L632" i="1"/>
  <c r="K632" i="1"/>
  <c r="J632" i="1"/>
  <c r="I632" i="1"/>
  <c r="H632" i="1"/>
  <c r="G632" i="1"/>
  <c r="F632" i="1"/>
  <c r="E632" i="1"/>
  <c r="AF595" i="1"/>
  <c r="AE595" i="1"/>
  <c r="AD595" i="1"/>
  <c r="AC595" i="1"/>
  <c r="AA595" i="1"/>
  <c r="Z595" i="1"/>
  <c r="Y595" i="1"/>
  <c r="X595" i="1"/>
  <c r="W595" i="1"/>
  <c r="V595" i="1"/>
  <c r="U595" i="1"/>
  <c r="S595" i="1"/>
  <c r="R595" i="1"/>
  <c r="Q595" i="1"/>
  <c r="P595" i="1"/>
  <c r="O595" i="1"/>
  <c r="L595" i="1"/>
  <c r="K595" i="1"/>
  <c r="J595" i="1"/>
  <c r="I595" i="1"/>
  <c r="H595" i="1"/>
  <c r="G595" i="1"/>
  <c r="F595" i="1"/>
  <c r="E595" i="1"/>
  <c r="AF573" i="1"/>
  <c r="AF566" i="1"/>
  <c r="AE566" i="1"/>
  <c r="AD566" i="1"/>
  <c r="AC566" i="1"/>
  <c r="Z566" i="1"/>
  <c r="Y566" i="1"/>
  <c r="X566" i="1"/>
  <c r="W566" i="1"/>
  <c r="V566" i="1"/>
  <c r="U566" i="1"/>
  <c r="R566" i="1"/>
  <c r="Q566" i="1"/>
  <c r="P566" i="1"/>
  <c r="O566" i="1"/>
  <c r="M566" i="1"/>
  <c r="L566" i="1"/>
  <c r="K566" i="1"/>
  <c r="J566" i="1"/>
  <c r="I566" i="1"/>
  <c r="H566" i="1"/>
  <c r="G566" i="1"/>
  <c r="F566" i="1"/>
  <c r="E566" i="1"/>
  <c r="AF529" i="1"/>
  <c r="AE529" i="1"/>
  <c r="AD529" i="1"/>
  <c r="AC529" i="1"/>
  <c r="AA529" i="1"/>
  <c r="Z529" i="1"/>
  <c r="Y529" i="1"/>
  <c r="X529" i="1"/>
  <c r="W529" i="1"/>
  <c r="V529" i="1"/>
  <c r="U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C529" i="1"/>
  <c r="AF508" i="1"/>
  <c r="AG501" i="1"/>
  <c r="AF501" i="1"/>
  <c r="AE501" i="1"/>
  <c r="AD501" i="1"/>
  <c r="AC501" i="1"/>
  <c r="Z501" i="1"/>
  <c r="Y501" i="1"/>
  <c r="X501" i="1"/>
  <c r="W501" i="1"/>
  <c r="V501" i="1"/>
  <c r="U501" i="1"/>
  <c r="R501" i="1"/>
  <c r="Q501" i="1"/>
  <c r="P501" i="1"/>
  <c r="O501" i="1"/>
  <c r="M501" i="1"/>
  <c r="L501" i="1"/>
  <c r="K501" i="1"/>
  <c r="J501" i="1"/>
  <c r="I501" i="1"/>
  <c r="H501" i="1"/>
  <c r="G501" i="1"/>
  <c r="F501" i="1"/>
  <c r="E501" i="1"/>
  <c r="AF464" i="1"/>
  <c r="AE464" i="1"/>
  <c r="AD464" i="1"/>
  <c r="AC464" i="1"/>
  <c r="Z464" i="1"/>
  <c r="Y464" i="1"/>
  <c r="X464" i="1"/>
  <c r="W464" i="1"/>
  <c r="V464" i="1"/>
  <c r="U464" i="1"/>
  <c r="R464" i="1"/>
  <c r="Q464" i="1"/>
  <c r="P464" i="1"/>
  <c r="O464" i="1"/>
  <c r="L464" i="1"/>
  <c r="K464" i="1"/>
  <c r="J464" i="1"/>
  <c r="I464" i="1"/>
  <c r="H464" i="1"/>
  <c r="G464" i="1"/>
  <c r="F464" i="1"/>
  <c r="E464" i="1"/>
  <c r="AF438" i="1"/>
  <c r="AF431" i="1"/>
  <c r="AE431" i="1"/>
  <c r="AD431" i="1"/>
  <c r="AC431" i="1"/>
  <c r="Z431" i="1"/>
  <c r="Y431" i="1"/>
  <c r="X431" i="1"/>
  <c r="W431" i="1"/>
  <c r="V431" i="1"/>
  <c r="U431" i="1"/>
  <c r="R431" i="1"/>
  <c r="Q431" i="1"/>
  <c r="P431" i="1"/>
  <c r="O431" i="1"/>
  <c r="L431" i="1"/>
  <c r="K431" i="1"/>
  <c r="J431" i="1"/>
  <c r="I431" i="1"/>
  <c r="H431" i="1"/>
  <c r="G431" i="1"/>
  <c r="F431" i="1"/>
  <c r="E431" i="1"/>
  <c r="AF394" i="1"/>
  <c r="AE394" i="1"/>
  <c r="AD394" i="1"/>
  <c r="AC394" i="1"/>
  <c r="Z394" i="1"/>
  <c r="Y394" i="1"/>
  <c r="X394" i="1"/>
  <c r="W394" i="1"/>
  <c r="V394" i="1"/>
  <c r="U394" i="1"/>
  <c r="R394" i="1"/>
  <c r="Q394" i="1"/>
  <c r="P394" i="1"/>
  <c r="O394" i="1"/>
  <c r="L394" i="1"/>
  <c r="K394" i="1"/>
  <c r="J394" i="1"/>
  <c r="I394" i="1"/>
  <c r="H394" i="1"/>
  <c r="G394" i="1"/>
  <c r="F394" i="1"/>
  <c r="E394" i="1"/>
  <c r="AF369" i="1"/>
  <c r="AF362" i="1"/>
  <c r="AE362" i="1"/>
  <c r="AD362" i="1"/>
  <c r="AC362" i="1"/>
  <c r="Z362" i="1"/>
  <c r="Y362" i="1"/>
  <c r="X362" i="1"/>
  <c r="W362" i="1"/>
  <c r="V362" i="1"/>
  <c r="U362" i="1"/>
  <c r="R362" i="1"/>
  <c r="Q362" i="1"/>
  <c r="P362" i="1"/>
  <c r="O362" i="1"/>
  <c r="L362" i="1"/>
  <c r="K362" i="1"/>
  <c r="J362" i="1"/>
  <c r="I362" i="1"/>
  <c r="H362" i="1"/>
  <c r="G362" i="1"/>
  <c r="F362" i="1"/>
  <c r="E362" i="1"/>
  <c r="AF325" i="1"/>
  <c r="AE325" i="1"/>
  <c r="AD325" i="1"/>
  <c r="AC325" i="1"/>
  <c r="Z325" i="1"/>
  <c r="Y325" i="1"/>
  <c r="X325" i="1"/>
  <c r="W325" i="1"/>
  <c r="V325" i="1"/>
  <c r="U325" i="1"/>
  <c r="R325" i="1"/>
  <c r="Q325" i="1"/>
  <c r="P325" i="1"/>
  <c r="O325" i="1"/>
  <c r="L325" i="1"/>
  <c r="K325" i="1"/>
  <c r="J325" i="1"/>
  <c r="I325" i="1"/>
  <c r="H325" i="1"/>
  <c r="G325" i="1"/>
  <c r="F325" i="1"/>
  <c r="E325" i="1"/>
  <c r="C325" i="1"/>
  <c r="AF303" i="1"/>
  <c r="AF296" i="1"/>
  <c r="AE296" i="1"/>
  <c r="AD296" i="1"/>
  <c r="AC296" i="1"/>
  <c r="Z296" i="1"/>
  <c r="Y296" i="1"/>
  <c r="X296" i="1"/>
  <c r="W296" i="1"/>
  <c r="V296" i="1"/>
  <c r="U296" i="1"/>
  <c r="R296" i="1"/>
  <c r="Q296" i="1"/>
  <c r="P296" i="1"/>
  <c r="O296" i="1"/>
  <c r="L296" i="1"/>
  <c r="K296" i="1"/>
  <c r="J296" i="1"/>
  <c r="I296" i="1"/>
  <c r="H296" i="1"/>
  <c r="G296" i="1"/>
  <c r="F296" i="1"/>
  <c r="E296" i="1"/>
  <c r="AF259" i="1"/>
  <c r="AE259" i="1"/>
  <c r="AD259" i="1"/>
  <c r="AC259" i="1"/>
  <c r="Z259" i="1"/>
  <c r="Y259" i="1"/>
  <c r="X259" i="1"/>
  <c r="W259" i="1"/>
  <c r="V259" i="1"/>
  <c r="U259" i="1"/>
  <c r="R259" i="1"/>
  <c r="Q259" i="1"/>
  <c r="P259" i="1"/>
  <c r="O259" i="1"/>
  <c r="L259" i="1"/>
  <c r="K259" i="1"/>
  <c r="J259" i="1"/>
  <c r="I259" i="1"/>
  <c r="H259" i="1"/>
  <c r="G259" i="1"/>
  <c r="F259" i="1"/>
  <c r="E259" i="1"/>
  <c r="C259" i="1"/>
  <c r="AF238" i="1"/>
  <c r="AF231" i="1"/>
  <c r="AE231" i="1"/>
  <c r="AD231" i="1"/>
  <c r="AC231" i="1"/>
  <c r="Z231" i="1"/>
  <c r="Y231" i="1"/>
  <c r="X231" i="1"/>
  <c r="W231" i="1"/>
  <c r="V231" i="1"/>
  <c r="U231" i="1"/>
  <c r="R231" i="1"/>
  <c r="Q231" i="1"/>
  <c r="P231" i="1"/>
  <c r="O231" i="1"/>
  <c r="L231" i="1"/>
  <c r="K231" i="1"/>
  <c r="J231" i="1"/>
  <c r="I231" i="1"/>
  <c r="H231" i="1"/>
  <c r="G231" i="1"/>
  <c r="F231" i="1"/>
  <c r="E231" i="1"/>
  <c r="AF194" i="1"/>
  <c r="AE194" i="1"/>
  <c r="AD194" i="1"/>
  <c r="AC194" i="1"/>
  <c r="Z194" i="1"/>
  <c r="Y194" i="1"/>
  <c r="X194" i="1"/>
  <c r="W194" i="1"/>
  <c r="V194" i="1"/>
  <c r="U194" i="1"/>
  <c r="R194" i="1"/>
  <c r="Q194" i="1"/>
  <c r="P194" i="1"/>
  <c r="O194" i="1"/>
  <c r="L194" i="1"/>
  <c r="K194" i="1"/>
  <c r="J194" i="1"/>
  <c r="I194" i="1"/>
  <c r="H194" i="1"/>
  <c r="G194" i="1"/>
  <c r="F194" i="1"/>
  <c r="E194" i="1"/>
  <c r="AF172" i="1"/>
  <c r="AF165" i="1"/>
  <c r="AE165" i="1"/>
  <c r="AD165" i="1"/>
  <c r="AC165" i="1"/>
  <c r="Z165" i="1"/>
  <c r="Y165" i="1"/>
  <c r="X165" i="1"/>
  <c r="W165" i="1"/>
  <c r="V165" i="1"/>
  <c r="U165" i="1"/>
  <c r="R165" i="1"/>
  <c r="Q165" i="1"/>
  <c r="P165" i="1"/>
  <c r="O165" i="1"/>
  <c r="L165" i="1"/>
  <c r="K165" i="1"/>
  <c r="J165" i="1"/>
  <c r="I165" i="1"/>
  <c r="H165" i="1"/>
  <c r="G165" i="1"/>
  <c r="F165" i="1"/>
  <c r="E165" i="1"/>
  <c r="AF128" i="1"/>
  <c r="AE128" i="1"/>
  <c r="AD128" i="1"/>
  <c r="AC128" i="1"/>
  <c r="Z128" i="1"/>
  <c r="Y128" i="1"/>
  <c r="X128" i="1"/>
  <c r="W128" i="1"/>
  <c r="V128" i="1"/>
  <c r="U128" i="1"/>
  <c r="R128" i="1"/>
  <c r="Q128" i="1"/>
  <c r="P128" i="1"/>
  <c r="O128" i="1"/>
  <c r="L128" i="1"/>
  <c r="K128" i="1"/>
  <c r="J128" i="1"/>
  <c r="I128" i="1"/>
  <c r="H128" i="1"/>
  <c r="G128" i="1"/>
  <c r="F128" i="1"/>
  <c r="E128" i="1"/>
  <c r="AF105" i="1"/>
  <c r="AF98" i="1"/>
  <c r="AE98" i="1"/>
  <c r="AD98" i="1"/>
  <c r="AC98" i="1"/>
  <c r="Z98" i="1"/>
  <c r="Y98" i="1"/>
  <c r="X98" i="1"/>
  <c r="W98" i="1"/>
  <c r="V98" i="1"/>
  <c r="U98" i="1"/>
  <c r="R98" i="1"/>
  <c r="Q98" i="1"/>
  <c r="P98" i="1"/>
  <c r="O98" i="1"/>
  <c r="L98" i="1"/>
  <c r="K98" i="1"/>
  <c r="J98" i="1"/>
  <c r="I98" i="1"/>
  <c r="H98" i="1"/>
  <c r="G98" i="1"/>
  <c r="F98" i="1"/>
  <c r="E98" i="1"/>
  <c r="AG61" i="1"/>
  <c r="AF61" i="1"/>
  <c r="AE61" i="1"/>
  <c r="AD61" i="1"/>
  <c r="AC61" i="1"/>
  <c r="Z61" i="1"/>
  <c r="Y61" i="1"/>
  <c r="X61" i="1"/>
  <c r="W61" i="1"/>
  <c r="V61" i="1"/>
  <c r="U61" i="1"/>
  <c r="R61" i="1"/>
  <c r="Q61" i="1"/>
  <c r="P61" i="1"/>
  <c r="O61" i="1"/>
  <c r="L61" i="1"/>
  <c r="K61" i="1"/>
  <c r="J61" i="1"/>
  <c r="I61" i="1"/>
  <c r="H61" i="1"/>
  <c r="G61" i="1"/>
  <c r="F61" i="1"/>
  <c r="E61" i="1"/>
  <c r="AF32" i="1"/>
  <c r="AF25" i="1"/>
  <c r="AE25" i="1"/>
  <c r="AD25" i="1"/>
  <c r="AC25" i="1"/>
  <c r="Z25" i="1"/>
  <c r="Y25" i="1"/>
  <c r="X25" i="1"/>
  <c r="W25" i="1"/>
  <c r="V25" i="1"/>
  <c r="U25" i="1"/>
  <c r="R25" i="1"/>
  <c r="Q25" i="1"/>
  <c r="P25" i="1"/>
  <c r="O25" i="1"/>
  <c r="L25" i="1"/>
  <c r="K25" i="1"/>
  <c r="J25" i="1"/>
  <c r="I25" i="1"/>
  <c r="H25" i="1"/>
  <c r="G25" i="1"/>
  <c r="F25" i="1"/>
  <c r="E25" i="1"/>
  <c r="AK2500" i="1" l="1"/>
  <c r="D2493" i="1"/>
  <c r="D2501" i="1" s="1"/>
  <c r="AJ2498" i="1"/>
  <c r="AJ2496" i="1"/>
  <c r="AI2495" i="1"/>
  <c r="AK2493" i="1"/>
  <c r="AK2497" i="1"/>
  <c r="AI2496" i="1"/>
  <c r="AK2494" i="1"/>
  <c r="AJ2493" i="1"/>
  <c r="AK2499" i="1"/>
  <c r="AJ2497" i="1"/>
  <c r="AK2495" i="1"/>
  <c r="AJ2494" i="1"/>
  <c r="AI2493" i="1"/>
  <c r="AK2498" i="1"/>
  <c r="AI2497" i="1"/>
  <c r="AJ2495" i="1"/>
  <c r="AI2494" i="1"/>
  <c r="C2501" i="1"/>
  <c r="AI2500" i="1"/>
  <c r="AI2499" i="1"/>
  <c r="AJ2500" i="1"/>
  <c r="AK2496" i="1"/>
  <c r="AI2498" i="1"/>
  <c r="AJ2499" i="1"/>
  <c r="AI2472" i="1"/>
  <c r="AL2469" i="1"/>
  <c r="AI2471" i="1"/>
  <c r="AJ2472" i="1"/>
  <c r="AL2464" i="1"/>
  <c r="AK2467" i="1"/>
  <c r="AK2473" i="1" s="1"/>
  <c r="AL2468" i="1"/>
  <c r="AI2470" i="1"/>
  <c r="AJ2471" i="1"/>
  <c r="AI2463" i="1"/>
  <c r="AJ2464" i="1"/>
  <c r="AI2462" i="1"/>
  <c r="AJ2463" i="1"/>
  <c r="AI2466" i="1"/>
  <c r="AI2461" i="1"/>
  <c r="AJ2462" i="1"/>
  <c r="AI2465" i="1"/>
  <c r="AJ2393" i="1"/>
  <c r="C2405" i="1"/>
  <c r="AJ2396" i="1"/>
  <c r="AI2393" i="1"/>
  <c r="AI2396" i="1"/>
  <c r="AL2393" i="1"/>
  <c r="AL2396" i="1"/>
  <c r="AH2405" i="1"/>
  <c r="AL2405" i="1" s="1"/>
  <c r="AI2366" i="1"/>
  <c r="C2368" i="1"/>
  <c r="AJ2367" i="1"/>
  <c r="AJ2359" i="1"/>
  <c r="AI2367" i="1"/>
  <c r="AI2359" i="1"/>
  <c r="AJ2358" i="1"/>
  <c r="AJ2366" i="1"/>
  <c r="AI2358" i="1"/>
  <c r="AK2366" i="1"/>
  <c r="AK2433" i="1"/>
  <c r="AH2437" i="1"/>
  <c r="AK2437" i="1" s="1"/>
  <c r="AI2437" i="1"/>
  <c r="AK2367" i="1"/>
  <c r="AJ2437" i="1"/>
  <c r="AK2359" i="1"/>
  <c r="AJ2299" i="1"/>
  <c r="AI2297" i="1"/>
  <c r="AJ2289" i="1"/>
  <c r="AI2299" i="1"/>
  <c r="AI2289" i="1"/>
  <c r="AJ2300" i="1"/>
  <c r="AJ2298" i="1"/>
  <c r="AI2300" i="1"/>
  <c r="AI2298" i="1"/>
  <c r="AJ2297" i="1"/>
  <c r="C2301" i="1"/>
  <c r="AL2329" i="1"/>
  <c r="AI2329" i="1"/>
  <c r="C2338" i="1"/>
  <c r="AJ2326" i="1"/>
  <c r="AJ2329" i="1"/>
  <c r="AI2326" i="1"/>
  <c r="AI2338" i="1" s="1"/>
  <c r="AL2326" i="1"/>
  <c r="AH2338" i="1"/>
  <c r="AL2338" i="1" s="1"/>
  <c r="AK2300" i="1"/>
  <c r="AK1939" i="1"/>
  <c r="AH1947" i="1"/>
  <c r="AK1947" i="1" s="1"/>
  <c r="AK2358" i="1"/>
  <c r="AH2368" i="1"/>
  <c r="AK2368" i="1" s="1"/>
  <c r="AJ2368" i="1"/>
  <c r="AK2289" i="1"/>
  <c r="AK2299" i="1"/>
  <c r="AI2368" i="1"/>
  <c r="AK2298" i="1"/>
  <c r="AJ2257" i="1"/>
  <c r="AJ2260" i="1"/>
  <c r="AI2257" i="1"/>
  <c r="AI2260" i="1"/>
  <c r="C2269" i="1"/>
  <c r="AL2257" i="1"/>
  <c r="AK2227" i="1"/>
  <c r="AH2269" i="1"/>
  <c r="AL2269" i="1" s="1"/>
  <c r="AL2260" i="1"/>
  <c r="AI2230" i="1"/>
  <c r="AI2227" i="1"/>
  <c r="AJ2231" i="1"/>
  <c r="AJ2229" i="1"/>
  <c r="AJ2226" i="1"/>
  <c r="AI2231" i="1"/>
  <c r="AI2229" i="1"/>
  <c r="AJ2228" i="1"/>
  <c r="AI2226" i="1"/>
  <c r="C2232" i="1"/>
  <c r="AJ2230" i="1"/>
  <c r="AI2228" i="1"/>
  <c r="AJ2227" i="1"/>
  <c r="AK2230" i="1"/>
  <c r="AH2301" i="1"/>
  <c r="AK2301" i="1" s="1"/>
  <c r="AK2297" i="1"/>
  <c r="AK2226" i="1"/>
  <c r="AK2231" i="1"/>
  <c r="AJ2301" i="1"/>
  <c r="AI1939" i="1"/>
  <c r="AI2301" i="1"/>
  <c r="AK2229" i="1"/>
  <c r="AL2189" i="1"/>
  <c r="AJ2189" i="1"/>
  <c r="AI2186" i="1"/>
  <c r="AI2189" i="1"/>
  <c r="AJ2186" i="1"/>
  <c r="C2198" i="1"/>
  <c r="AH2198" i="1"/>
  <c r="AL2198" i="1" s="1"/>
  <c r="AL2186" i="1"/>
  <c r="AK2160" i="1"/>
  <c r="AI2160" i="1"/>
  <c r="AI2158" i="1"/>
  <c r="AJ2152" i="1"/>
  <c r="AJ2159" i="1"/>
  <c r="AI2152" i="1"/>
  <c r="AJ2150" i="1"/>
  <c r="AI2159" i="1"/>
  <c r="AI2150" i="1"/>
  <c r="C2161" i="1"/>
  <c r="AJ2160" i="1"/>
  <c r="AJ2158" i="1"/>
  <c r="AK2228" i="1"/>
  <c r="AH2232" i="1"/>
  <c r="AK2232" i="1" s="1"/>
  <c r="AJ2232" i="1"/>
  <c r="AK2150" i="1"/>
  <c r="AK2159" i="1"/>
  <c r="AK2158" i="1"/>
  <c r="AI2232" i="1"/>
  <c r="AI2091" i="1"/>
  <c r="AJ2092" i="1"/>
  <c r="AJ2083" i="1"/>
  <c r="AI2092" i="1"/>
  <c r="AI2083" i="1"/>
  <c r="C2093" i="1"/>
  <c r="AJ2091" i="1"/>
  <c r="AL2118" i="1"/>
  <c r="AJ2118" i="1"/>
  <c r="AJ2121" i="1"/>
  <c r="AI2118" i="1"/>
  <c r="AI2121" i="1"/>
  <c r="C2130" i="1"/>
  <c r="AH2130" i="1"/>
  <c r="AL2130" i="1" s="1"/>
  <c r="AL2121" i="1"/>
  <c r="AK2091" i="1"/>
  <c r="AK2152" i="1"/>
  <c r="AH2161" i="1"/>
  <c r="AK2161" i="1" s="1"/>
  <c r="AJ2161" i="1"/>
  <c r="AK2092" i="1"/>
  <c r="AI2161" i="1"/>
  <c r="AK2017" i="1"/>
  <c r="AK2083" i="1"/>
  <c r="AH2093" i="1"/>
  <c r="AK2093" i="1" s="1"/>
  <c r="AK2020" i="1"/>
  <c r="AH2063" i="1"/>
  <c r="AL2063" i="1" s="1"/>
  <c r="AL2051" i="1"/>
  <c r="AK2004" i="1"/>
  <c r="AK2025" i="1"/>
  <c r="AL2054" i="1"/>
  <c r="AJ2024" i="1"/>
  <c r="AI2022" i="1"/>
  <c r="AJ2021" i="1"/>
  <c r="AJ2019" i="1"/>
  <c r="AJ2016" i="1"/>
  <c r="AI2014" i="1"/>
  <c r="AJ2013" i="1"/>
  <c r="AJ2006" i="1"/>
  <c r="AI2024" i="1"/>
  <c r="AI2021" i="1"/>
  <c r="AI2019" i="1"/>
  <c r="AJ2018" i="1"/>
  <c r="AI2016" i="1"/>
  <c r="AI2013" i="1"/>
  <c r="AI2006" i="1"/>
  <c r="AJ2005" i="1"/>
  <c r="C2026" i="1"/>
  <c r="AJ2025" i="1"/>
  <c r="AJ2023" i="1"/>
  <c r="AJ2020" i="1"/>
  <c r="AI2018" i="1"/>
  <c r="AJ2017" i="1"/>
  <c r="AJ2015" i="1"/>
  <c r="AJ2012" i="1"/>
  <c r="AI2005" i="1"/>
  <c r="AJ2004" i="1"/>
  <c r="AI2025" i="1"/>
  <c r="AI2023" i="1"/>
  <c r="AJ2022" i="1"/>
  <c r="AI2020" i="1"/>
  <c r="AI2017" i="1"/>
  <c r="AI2015" i="1"/>
  <c r="AJ2014" i="1"/>
  <c r="AI2012" i="1"/>
  <c r="AI2004" i="1"/>
  <c r="AJ2054" i="1"/>
  <c r="AI2051" i="1"/>
  <c r="C2063" i="1"/>
  <c r="AI2054" i="1"/>
  <c r="AJ2051" i="1"/>
  <c r="AJ2063" i="1" s="1"/>
  <c r="AK2012" i="1"/>
  <c r="AL1972" i="1"/>
  <c r="AK2006" i="1"/>
  <c r="AK2019" i="1"/>
  <c r="AI2093" i="1"/>
  <c r="AK2013" i="1"/>
  <c r="AK2014" i="1"/>
  <c r="AK2016" i="1"/>
  <c r="AK2021" i="1"/>
  <c r="AK2022" i="1"/>
  <c r="AK2024" i="1"/>
  <c r="AK2015" i="1"/>
  <c r="AK2023" i="1"/>
  <c r="AJ2093" i="1"/>
  <c r="AK2005" i="1"/>
  <c r="AK2018" i="1"/>
  <c r="AL1975" i="1"/>
  <c r="AH1984" i="1"/>
  <c r="AH1985" i="1" s="1"/>
  <c r="AJ1972" i="1"/>
  <c r="C1984" i="1"/>
  <c r="AJ1975" i="1"/>
  <c r="AI1972" i="1"/>
  <c r="AI1975" i="1"/>
  <c r="AI2026" i="1"/>
  <c r="AL1843" i="1"/>
  <c r="AJ2026" i="1"/>
  <c r="AJ1907" i="1"/>
  <c r="AJ1910" i="1"/>
  <c r="AI1907" i="1"/>
  <c r="AI1910" i="1"/>
  <c r="C1919" i="1"/>
  <c r="AH1919" i="1"/>
  <c r="AH1920" i="1" s="1"/>
  <c r="AL1910" i="1"/>
  <c r="AK1880" i="1"/>
  <c r="AL1907" i="1"/>
  <c r="AJ1881" i="1"/>
  <c r="AJ1872" i="1"/>
  <c r="AI1881" i="1"/>
  <c r="AI1872" i="1"/>
  <c r="AJ1880" i="1"/>
  <c r="C1882" i="1"/>
  <c r="AI1880" i="1"/>
  <c r="AJ1947" i="1"/>
  <c r="AK1804" i="1"/>
  <c r="AK1881" i="1"/>
  <c r="AI1947" i="1"/>
  <c r="AH1581" i="1"/>
  <c r="AH1582" i="1" s="1"/>
  <c r="AK1872" i="1"/>
  <c r="AH1882" i="1"/>
  <c r="AK1882" i="1" s="1"/>
  <c r="AH1852" i="1"/>
  <c r="AH1853" i="1" s="1"/>
  <c r="AL1840" i="1"/>
  <c r="AI1814" i="1"/>
  <c r="AI1812" i="1"/>
  <c r="AJ1811" i="1"/>
  <c r="AI1804" i="1"/>
  <c r="AJ1813" i="1"/>
  <c r="AI1811" i="1"/>
  <c r="AJ1810" i="1"/>
  <c r="AJ1802" i="1"/>
  <c r="AI1813" i="1"/>
  <c r="AI1810" i="1"/>
  <c r="AI1802" i="1"/>
  <c r="AJ1814" i="1"/>
  <c r="AJ1812" i="1"/>
  <c r="AJ1804" i="1"/>
  <c r="C1815" i="1"/>
  <c r="AK1814" i="1"/>
  <c r="AJ1843" i="1"/>
  <c r="AI1840" i="1"/>
  <c r="C1852" i="1"/>
  <c r="AI1843" i="1"/>
  <c r="AJ1840" i="1"/>
  <c r="AK1810" i="1"/>
  <c r="AK1811" i="1"/>
  <c r="AK1813" i="1"/>
  <c r="AI1882" i="1"/>
  <c r="AK1812" i="1"/>
  <c r="AJ1882" i="1"/>
  <c r="AJ1773" i="1"/>
  <c r="AI1770" i="1"/>
  <c r="C1782" i="1"/>
  <c r="AI1773" i="1"/>
  <c r="AJ1770" i="1"/>
  <c r="AK1744" i="1"/>
  <c r="AL1773" i="1"/>
  <c r="AK1802" i="1"/>
  <c r="AH1815" i="1"/>
  <c r="AK1815" i="1" s="1"/>
  <c r="AI1744" i="1"/>
  <c r="AI1742" i="1"/>
  <c r="AJ1741" i="1"/>
  <c r="AJ1743" i="1"/>
  <c r="AI1741" i="1"/>
  <c r="AJ1733" i="1"/>
  <c r="AI1743" i="1"/>
  <c r="AI1733" i="1"/>
  <c r="AJ1744" i="1"/>
  <c r="AJ1742" i="1"/>
  <c r="C1745" i="1"/>
  <c r="AH1782" i="1"/>
  <c r="AH1783" i="1" s="1"/>
  <c r="AL1770" i="1"/>
  <c r="AI1815" i="1"/>
  <c r="AK1733" i="1"/>
  <c r="AK1743" i="1"/>
  <c r="AK1742" i="1"/>
  <c r="AJ1815" i="1"/>
  <c r="AL1701" i="1"/>
  <c r="AI1672" i="1"/>
  <c r="AJ1675" i="1"/>
  <c r="AJ1668" i="1"/>
  <c r="AI1675" i="1"/>
  <c r="AI1668" i="1"/>
  <c r="AJ1667" i="1"/>
  <c r="C1676" i="1"/>
  <c r="AJ1672" i="1"/>
  <c r="AI1667" i="1"/>
  <c r="AH1713" i="1"/>
  <c r="AH1714" i="1" s="1"/>
  <c r="AL1704" i="1"/>
  <c r="AJ1701" i="1"/>
  <c r="AJ1704" i="1"/>
  <c r="AI1701" i="1"/>
  <c r="AI1704" i="1"/>
  <c r="C1713" i="1"/>
  <c r="AK1672" i="1"/>
  <c r="AK1741" i="1"/>
  <c r="AH1745" i="1"/>
  <c r="AK1745" i="1" s="1"/>
  <c r="AK1675" i="1"/>
  <c r="AI1745" i="1"/>
  <c r="AJ1745" i="1"/>
  <c r="AK1668" i="1"/>
  <c r="AL1638" i="1"/>
  <c r="AJ1601" i="1"/>
  <c r="C1610" i="1"/>
  <c r="AI1601" i="1"/>
  <c r="AJ1609" i="1"/>
  <c r="AI1609" i="1"/>
  <c r="AL1635" i="1"/>
  <c r="AH1647" i="1"/>
  <c r="AH1648" i="1" s="1"/>
  <c r="AI1638" i="1"/>
  <c r="C1647" i="1"/>
  <c r="AJ1635" i="1"/>
  <c r="AJ1638" i="1"/>
  <c r="AI1635" i="1"/>
  <c r="AI1647" i="1" s="1"/>
  <c r="AK1609" i="1"/>
  <c r="AH1610" i="1"/>
  <c r="D1601" i="1" s="1"/>
  <c r="D1610" i="1" s="1"/>
  <c r="AK1667" i="1"/>
  <c r="AH1676" i="1"/>
  <c r="AK1676" i="1" s="1"/>
  <c r="AI1676" i="1"/>
  <c r="AK1601" i="1"/>
  <c r="AJ1676" i="1"/>
  <c r="AI1543" i="1"/>
  <c r="AJ1535" i="1"/>
  <c r="AI1535" i="1"/>
  <c r="C1544" i="1"/>
  <c r="AJ1543" i="1"/>
  <c r="AJ1569" i="1"/>
  <c r="AJ1572" i="1"/>
  <c r="AI1569" i="1"/>
  <c r="C1581" i="1"/>
  <c r="D1568" i="1"/>
  <c r="D1581" i="1" s="1"/>
  <c r="AI1572" i="1"/>
  <c r="AK1543" i="1"/>
  <c r="AL1569" i="1"/>
  <c r="AL1572" i="1"/>
  <c r="AK1535" i="1"/>
  <c r="AI1610" i="1"/>
  <c r="AJ1610" i="1"/>
  <c r="AL1506" i="1"/>
  <c r="AJ1506" i="1"/>
  <c r="AI1503" i="1"/>
  <c r="AI1506" i="1"/>
  <c r="AJ1503" i="1"/>
  <c r="C1515" i="1"/>
  <c r="AH1515" i="1"/>
  <c r="AL1515" i="1" s="1"/>
  <c r="AL1503" i="1"/>
  <c r="AI1477" i="1"/>
  <c r="AI1475" i="1"/>
  <c r="AJ1474" i="1"/>
  <c r="AJ1476" i="1"/>
  <c r="AI1474" i="1"/>
  <c r="AJ1466" i="1"/>
  <c r="AI1476" i="1"/>
  <c r="AI1466" i="1"/>
  <c r="C1478" i="1"/>
  <c r="AJ1477" i="1"/>
  <c r="AJ1475" i="1"/>
  <c r="AK1477" i="1"/>
  <c r="AK1466" i="1"/>
  <c r="AK1476" i="1"/>
  <c r="AJ1544" i="1"/>
  <c r="AK1475" i="1"/>
  <c r="AH1310" i="1"/>
  <c r="D1297" i="1" s="1"/>
  <c r="D1310" i="1" s="1"/>
  <c r="AH1380" i="1"/>
  <c r="AL1380" i="1" s="1"/>
  <c r="AI1544" i="1"/>
  <c r="AL1434" i="1"/>
  <c r="AI1400" i="1"/>
  <c r="AJ1408" i="1"/>
  <c r="AI1408" i="1"/>
  <c r="AJ1400" i="1"/>
  <c r="C1409" i="1"/>
  <c r="AH1446" i="1"/>
  <c r="AL1446" i="1" s="1"/>
  <c r="AL1437" i="1"/>
  <c r="AJ1434" i="1"/>
  <c r="AJ1437" i="1"/>
  <c r="AI1434" i="1"/>
  <c r="AI1437" i="1"/>
  <c r="C1446" i="1"/>
  <c r="AK1400" i="1"/>
  <c r="AH1409" i="1"/>
  <c r="D1400" i="1" s="1"/>
  <c r="D1409" i="1" s="1"/>
  <c r="AK1474" i="1"/>
  <c r="AH1478" i="1"/>
  <c r="AK1478" i="1" s="1"/>
  <c r="AK1338" i="1"/>
  <c r="AK1408" i="1"/>
  <c r="AI1478" i="1"/>
  <c r="AK1341" i="1"/>
  <c r="AJ1478" i="1"/>
  <c r="N165" i="1"/>
  <c r="C152" i="1" s="1"/>
  <c r="AL161" i="1" s="1"/>
  <c r="T194" i="1"/>
  <c r="S231" i="1"/>
  <c r="T259" i="1"/>
  <c r="S296" i="1"/>
  <c r="T325" i="1"/>
  <c r="S362" i="1"/>
  <c r="M394" i="1"/>
  <c r="AG394" i="1"/>
  <c r="T431" i="1"/>
  <c r="N464" i="1"/>
  <c r="C451" i="1" s="1"/>
  <c r="AI463" i="1" s="1"/>
  <c r="D1204" i="1"/>
  <c r="AJ1368" i="1"/>
  <c r="AJ1371" i="1"/>
  <c r="AI1368" i="1"/>
  <c r="C1380" i="1"/>
  <c r="D1367" i="1"/>
  <c r="D1380" i="1" s="1"/>
  <c r="AI1371" i="1"/>
  <c r="AJ1342" i="1"/>
  <c r="AJ1340" i="1"/>
  <c r="AJ1330" i="1"/>
  <c r="C1343" i="1"/>
  <c r="AI1342" i="1"/>
  <c r="AI1340" i="1"/>
  <c r="AJ1339" i="1"/>
  <c r="AI1330" i="1"/>
  <c r="AJ1341" i="1"/>
  <c r="AI1339" i="1"/>
  <c r="AJ1338" i="1"/>
  <c r="AI1341" i="1"/>
  <c r="AI1338" i="1"/>
  <c r="AL1368" i="1"/>
  <c r="AL1371" i="1"/>
  <c r="AJ1409" i="1"/>
  <c r="AB98" i="1"/>
  <c r="AK1340" i="1"/>
  <c r="AK1330" i="1"/>
  <c r="AK1342" i="1"/>
  <c r="AB431" i="1"/>
  <c r="AI1409" i="1"/>
  <c r="AK1266" i="1"/>
  <c r="AJ1272" i="1"/>
  <c r="AI1270" i="1"/>
  <c r="AJ1267" i="1"/>
  <c r="AJ1265" i="1"/>
  <c r="AI1263" i="1"/>
  <c r="AI1261" i="1"/>
  <c r="C1273" i="1"/>
  <c r="AI1272" i="1"/>
  <c r="AJ1271" i="1"/>
  <c r="AJ1269" i="1"/>
  <c r="AI1267" i="1"/>
  <c r="AI1265" i="1"/>
  <c r="AJ1264" i="1"/>
  <c r="AJ1262" i="1"/>
  <c r="AI1271" i="1"/>
  <c r="AI1269" i="1"/>
  <c r="AJ1268" i="1"/>
  <c r="AJ1266" i="1"/>
  <c r="AI1264" i="1"/>
  <c r="AI1262" i="1"/>
  <c r="AJ1270" i="1"/>
  <c r="AI1268" i="1"/>
  <c r="AI1266" i="1"/>
  <c r="AJ1263" i="1"/>
  <c r="AJ1261" i="1"/>
  <c r="AK1267" i="1"/>
  <c r="AK1270" i="1"/>
  <c r="AL1298" i="1"/>
  <c r="AL1301" i="1"/>
  <c r="AJ1298" i="1"/>
  <c r="AJ1301" i="1"/>
  <c r="AI1298" i="1"/>
  <c r="C1310" i="1"/>
  <c r="AI1301" i="1"/>
  <c r="AK1197" i="1"/>
  <c r="AH1204" i="1"/>
  <c r="AK1204" i="1" s="1"/>
  <c r="AK1263" i="1"/>
  <c r="AH1343" i="1"/>
  <c r="AK1343" i="1" s="1"/>
  <c r="AK1339" i="1"/>
  <c r="AK1132" i="1"/>
  <c r="AK1262" i="1"/>
  <c r="AK1265" i="1"/>
  <c r="AK1271" i="1"/>
  <c r="AK1272" i="1"/>
  <c r="AJ1343" i="1"/>
  <c r="AK1000" i="1"/>
  <c r="D1139" i="1"/>
  <c r="AK1268" i="1"/>
  <c r="AI1343" i="1"/>
  <c r="AK999" i="1"/>
  <c r="AK1264" i="1"/>
  <c r="AK1269" i="1"/>
  <c r="AI1240" i="1"/>
  <c r="AJ1237" i="1"/>
  <c r="AI1236" i="1"/>
  <c r="AI1234" i="1"/>
  <c r="AJ1230" i="1"/>
  <c r="AI1229" i="1"/>
  <c r="C1241" i="1"/>
  <c r="AJ1238" i="1"/>
  <c r="AI1237" i="1"/>
  <c r="AJ1231" i="1"/>
  <c r="AI1230" i="1"/>
  <c r="AJ1239" i="1"/>
  <c r="AI1238" i="1"/>
  <c r="AJ1233" i="1"/>
  <c r="AI1231" i="1"/>
  <c r="AJ1240" i="1"/>
  <c r="AI1239" i="1"/>
  <c r="AJ1236" i="1"/>
  <c r="AI1233" i="1"/>
  <c r="AJ1229" i="1"/>
  <c r="AL1229" i="1"/>
  <c r="AL1230" i="1"/>
  <c r="AJ1234" i="1"/>
  <c r="AL1235" i="1"/>
  <c r="AK1235" i="1"/>
  <c r="AK1241" i="1" s="1"/>
  <c r="AL1233" i="1"/>
  <c r="AL1236" i="1"/>
  <c r="AL1237" i="1"/>
  <c r="AK1261" i="1"/>
  <c r="AH1273" i="1"/>
  <c r="AK1273" i="1" s="1"/>
  <c r="AL1231" i="1"/>
  <c r="AH1241" i="1"/>
  <c r="AL1241" i="1" s="1"/>
  <c r="AL1234" i="1"/>
  <c r="AL1239" i="1"/>
  <c r="AL1238" i="1"/>
  <c r="AL1240" i="1"/>
  <c r="AJ1132" i="1"/>
  <c r="AJ1197" i="1"/>
  <c r="AI1273" i="1"/>
  <c r="AJ1273" i="1"/>
  <c r="C1176" i="1"/>
  <c r="AK1170" i="1"/>
  <c r="AK1176" i="1" s="1"/>
  <c r="D1163" i="1"/>
  <c r="D1176" i="1" s="1"/>
  <c r="AL1170" i="1"/>
  <c r="AK1001" i="1"/>
  <c r="AK1003" i="1"/>
  <c r="AL1176" i="1"/>
  <c r="AI1204" i="1"/>
  <c r="AI1000" i="1"/>
  <c r="AJ1001" i="1"/>
  <c r="AJ1204" i="1"/>
  <c r="AK1005" i="1"/>
  <c r="AK1072" i="1"/>
  <c r="AL1105" i="1"/>
  <c r="AI1072" i="1"/>
  <c r="AI1066" i="1"/>
  <c r="AJ1073" i="1"/>
  <c r="AJ1068" i="1"/>
  <c r="AJ1065" i="1"/>
  <c r="AI1073" i="1"/>
  <c r="AI1068" i="1"/>
  <c r="AJ1067" i="1"/>
  <c r="AI1065" i="1"/>
  <c r="AJ1072" i="1"/>
  <c r="AI1067" i="1"/>
  <c r="AJ1066" i="1"/>
  <c r="C1074" i="1"/>
  <c r="C1111" i="1"/>
  <c r="AK1105" i="1"/>
  <c r="AK1111" i="1" s="1"/>
  <c r="D1098" i="1"/>
  <c r="D1111" i="1" s="1"/>
  <c r="AK1066" i="1"/>
  <c r="AJ1139" i="1"/>
  <c r="N805" i="1"/>
  <c r="C786" i="1" s="1"/>
  <c r="AK803" i="1" s="1"/>
  <c r="S842" i="1"/>
  <c r="AG842" i="1"/>
  <c r="AK1065" i="1"/>
  <c r="AK1073" i="1"/>
  <c r="AL901" i="1"/>
  <c r="AK934" i="1"/>
  <c r="AL1111" i="1"/>
  <c r="AI1139" i="1"/>
  <c r="AK1139" i="1"/>
  <c r="S529" i="1"/>
  <c r="AG529" i="1"/>
  <c r="AK1068" i="1"/>
  <c r="AJ977" i="1"/>
  <c r="AI976" i="1"/>
  <c r="AJ973" i="1"/>
  <c r="AI968" i="1"/>
  <c r="AI977" i="1"/>
  <c r="AJ974" i="1"/>
  <c r="AI973" i="1"/>
  <c r="AI970" i="1"/>
  <c r="C978" i="1"/>
  <c r="AJ975" i="1"/>
  <c r="AI974" i="1"/>
  <c r="AJ976" i="1"/>
  <c r="AI975" i="1"/>
  <c r="AJ968" i="1"/>
  <c r="AJ1042" i="1"/>
  <c r="AI1041" i="1"/>
  <c r="AJ1034" i="1"/>
  <c r="AJ1043" i="1"/>
  <c r="AI1042" i="1"/>
  <c r="AI1043" i="1"/>
  <c r="AJ1040" i="1"/>
  <c r="AL1036" i="1"/>
  <c r="C1044" i="1"/>
  <c r="AJ1041" i="1"/>
  <c r="AI1040" i="1"/>
  <c r="AL975" i="1"/>
  <c r="AL977" i="1"/>
  <c r="AL1041" i="1"/>
  <c r="AJ970" i="1"/>
  <c r="AL972" i="1"/>
  <c r="AK972" i="1"/>
  <c r="AK978" i="1" s="1"/>
  <c r="AL1040" i="1"/>
  <c r="AL1042" i="1"/>
  <c r="AL1043" i="1"/>
  <c r="AL968" i="1"/>
  <c r="AH978" i="1"/>
  <c r="AL978" i="1" s="1"/>
  <c r="AL973" i="1"/>
  <c r="AL974" i="1"/>
  <c r="AK998" i="1"/>
  <c r="AH1007" i="1"/>
  <c r="AK1007" i="1" s="1"/>
  <c r="AL1034" i="1"/>
  <c r="AH1044" i="1"/>
  <c r="AL1044" i="1" s="1"/>
  <c r="AI940" i="1"/>
  <c r="AI934" i="1"/>
  <c r="AJ932" i="1"/>
  <c r="C941" i="1"/>
  <c r="AJ939" i="1"/>
  <c r="AI932" i="1"/>
  <c r="AI939" i="1"/>
  <c r="AJ935" i="1"/>
  <c r="AJ933" i="1"/>
  <c r="AJ940" i="1"/>
  <c r="AI935" i="1"/>
  <c r="AJ934" i="1"/>
  <c r="AI933" i="1"/>
  <c r="AK933" i="1"/>
  <c r="AK940" i="1"/>
  <c r="AL970" i="1"/>
  <c r="AL976" i="1"/>
  <c r="AH1074" i="1"/>
  <c r="AK1074" i="1" s="1"/>
  <c r="AK1067" i="1"/>
  <c r="AI1007" i="1"/>
  <c r="AJ1074" i="1"/>
  <c r="N25" i="1"/>
  <c r="C12" i="1" s="1"/>
  <c r="AL23" i="1" s="1"/>
  <c r="S25" i="1"/>
  <c r="AG25" i="1"/>
  <c r="T25" i="1"/>
  <c r="M25" i="1"/>
  <c r="AA25" i="1"/>
  <c r="M61" i="1"/>
  <c r="AA61" i="1"/>
  <c r="N61" i="1"/>
  <c r="C45" i="1" s="1"/>
  <c r="AK58" i="1" s="1"/>
  <c r="S61" i="1"/>
  <c r="T61" i="1"/>
  <c r="N98" i="1"/>
  <c r="C85" i="1" s="1"/>
  <c r="AL97" i="1" s="1"/>
  <c r="S98" i="1"/>
  <c r="AG98" i="1"/>
  <c r="T98" i="1"/>
  <c r="M98" i="1"/>
  <c r="AA98" i="1"/>
  <c r="S128" i="1"/>
  <c r="AA128" i="1"/>
  <c r="S165" i="1"/>
  <c r="AG165" i="1"/>
  <c r="T165" i="1"/>
  <c r="M165" i="1"/>
  <c r="AA165" i="1"/>
  <c r="S194" i="1"/>
  <c r="AG194" i="1"/>
  <c r="M194" i="1"/>
  <c r="AA194" i="1"/>
  <c r="N194" i="1"/>
  <c r="C185" i="1" s="1"/>
  <c r="AK185" i="1" s="1"/>
  <c r="M231" i="1"/>
  <c r="AA231" i="1"/>
  <c r="N231" i="1"/>
  <c r="C218" i="1" s="1"/>
  <c r="AL229" i="1" s="1"/>
  <c r="M259" i="1"/>
  <c r="AA259" i="1"/>
  <c r="AG296" i="1"/>
  <c r="T529" i="1"/>
  <c r="AI522" i="1"/>
  <c r="T842" i="1"/>
  <c r="AJ998" i="1"/>
  <c r="AI1001" i="1"/>
  <c r="AJ1003" i="1"/>
  <c r="AJ1036" i="1"/>
  <c r="AJ1007" i="1"/>
  <c r="AI1074" i="1"/>
  <c r="AA566" i="1"/>
  <c r="N566" i="1"/>
  <c r="C553" i="1" s="1"/>
  <c r="AJ564" i="1" s="1"/>
  <c r="S566" i="1"/>
  <c r="AG566" i="1"/>
  <c r="T566" i="1"/>
  <c r="M595" i="1"/>
  <c r="N595" i="1"/>
  <c r="C586" i="1" s="1"/>
  <c r="AJ587" i="1" s="1"/>
  <c r="AG595" i="1"/>
  <c r="T595" i="1"/>
  <c r="S632" i="1"/>
  <c r="AG632" i="1"/>
  <c r="T632" i="1"/>
  <c r="M632" i="1"/>
  <c r="AA632" i="1"/>
  <c r="M661" i="1"/>
  <c r="AA661" i="1"/>
  <c r="N661" i="1"/>
  <c r="C652" i="1" s="1"/>
  <c r="AJ656" i="1" s="1"/>
  <c r="S661" i="1"/>
  <c r="M698" i="1"/>
  <c r="AA698" i="1"/>
  <c r="S698" i="1"/>
  <c r="M729" i="1"/>
  <c r="AA729" i="1"/>
  <c r="S766" i="1"/>
  <c r="T766" i="1"/>
  <c r="AH842" i="1"/>
  <c r="D829" i="1" s="1"/>
  <c r="D842" i="1" s="1"/>
  <c r="M874" i="1"/>
  <c r="AA874" i="1"/>
  <c r="N874" i="1"/>
  <c r="C862" i="1" s="1"/>
  <c r="AJ873" i="1" s="1"/>
  <c r="AL908" i="1"/>
  <c r="AK935" i="1"/>
  <c r="AI999" i="1"/>
  <c r="AJ1000" i="1"/>
  <c r="AI1005" i="1"/>
  <c r="D1007" i="1"/>
  <c r="AK1038" i="1"/>
  <c r="AK1044" i="1" s="1"/>
  <c r="AK523" i="1"/>
  <c r="AK524" i="1"/>
  <c r="S805" i="1"/>
  <c r="AK939" i="1"/>
  <c r="AI998" i="1"/>
  <c r="AJ999" i="1"/>
  <c r="AI1003" i="1"/>
  <c r="AL1038" i="1"/>
  <c r="AI1036" i="1"/>
  <c r="AI1034" i="1"/>
  <c r="AL909" i="1"/>
  <c r="AL910" i="1"/>
  <c r="AJ909" i="1"/>
  <c r="AI908" i="1"/>
  <c r="AI903" i="1"/>
  <c r="AJ910" i="1"/>
  <c r="AI909" i="1"/>
  <c r="AI910" i="1"/>
  <c r="AJ907" i="1"/>
  <c r="AJ901" i="1"/>
  <c r="AJ908" i="1"/>
  <c r="AI907" i="1"/>
  <c r="AJ903" i="1"/>
  <c r="AI901" i="1"/>
  <c r="C911" i="1"/>
  <c r="AL905" i="1"/>
  <c r="AK905" i="1"/>
  <c r="AK911" i="1" s="1"/>
  <c r="AH911" i="1"/>
  <c r="AL911" i="1" s="1"/>
  <c r="AL903" i="1"/>
  <c r="AL907" i="1"/>
  <c r="AH941" i="1"/>
  <c r="AK941" i="1" s="1"/>
  <c r="AK932" i="1"/>
  <c r="M842" i="1"/>
  <c r="AA842" i="1"/>
  <c r="AI941" i="1"/>
  <c r="N698" i="1"/>
  <c r="C685" i="1" s="1"/>
  <c r="AJ695" i="1" s="1"/>
  <c r="AG698" i="1"/>
  <c r="S729" i="1"/>
  <c r="AG729" i="1"/>
  <c r="T729" i="1"/>
  <c r="AA766" i="1"/>
  <c r="T805" i="1"/>
  <c r="S874" i="1"/>
  <c r="AG874" i="1"/>
  <c r="AJ941" i="1"/>
  <c r="AG231" i="1"/>
  <c r="T231" i="1"/>
  <c r="N259" i="1"/>
  <c r="S259" i="1"/>
  <c r="AG259" i="1"/>
  <c r="T296" i="1"/>
  <c r="M296" i="1"/>
  <c r="AA296" i="1"/>
  <c r="N296" i="1"/>
  <c r="C283" i="1" s="1"/>
  <c r="AJ288" i="1" s="1"/>
  <c r="N325" i="1"/>
  <c r="S325" i="1"/>
  <c r="AG325" i="1"/>
  <c r="M325" i="1"/>
  <c r="AA325" i="1"/>
  <c r="M362" i="1"/>
  <c r="AA362" i="1"/>
  <c r="N362" i="1"/>
  <c r="C349" i="1" s="1"/>
  <c r="AJ352" i="1" s="1"/>
  <c r="AG362" i="1"/>
  <c r="T362" i="1"/>
  <c r="AA394" i="1"/>
  <c r="S394" i="1"/>
  <c r="T394" i="1"/>
  <c r="S431" i="1"/>
  <c r="AG431" i="1"/>
  <c r="M431" i="1"/>
  <c r="AA431" i="1"/>
  <c r="N431" i="1"/>
  <c r="C418" i="1" s="1"/>
  <c r="AJ430" i="1" s="1"/>
  <c r="S464" i="1"/>
  <c r="AG464" i="1"/>
  <c r="T464" i="1"/>
  <c r="M464" i="1"/>
  <c r="AA464" i="1"/>
  <c r="AA501" i="1"/>
  <c r="N501" i="1"/>
  <c r="C488" i="1" s="1"/>
  <c r="AL500" i="1" s="1"/>
  <c r="S501" i="1"/>
  <c r="T501" i="1"/>
  <c r="AA805" i="1"/>
  <c r="AL841" i="1"/>
  <c r="AJ839" i="1"/>
  <c r="AJ838" i="1"/>
  <c r="AJ832" i="1"/>
  <c r="AI834" i="1"/>
  <c r="AI838" i="1"/>
  <c r="AI832" i="1"/>
  <c r="C842" i="1"/>
  <c r="AI837" i="1"/>
  <c r="AH15" i="1"/>
  <c r="AH25" i="1" s="1"/>
  <c r="AB25" i="1"/>
  <c r="AH46" i="1"/>
  <c r="AB61" i="1"/>
  <c r="AH160" i="1"/>
  <c r="AL160" i="1" s="1"/>
  <c r="AB165" i="1"/>
  <c r="AH292" i="1"/>
  <c r="AH296" i="1" s="1"/>
  <c r="AB296" i="1"/>
  <c r="AB194" i="1"/>
  <c r="AB325" i="1"/>
  <c r="AL832" i="1"/>
  <c r="AL839" i="1"/>
  <c r="AJ874" i="1"/>
  <c r="AH558" i="1"/>
  <c r="AH566" i="1" s="1"/>
  <c r="AB566" i="1"/>
  <c r="AH587" i="1"/>
  <c r="AB595" i="1"/>
  <c r="AH628" i="1"/>
  <c r="AL628" i="1" s="1"/>
  <c r="AB632" i="1"/>
  <c r="AH720" i="1"/>
  <c r="AK720" i="1" s="1"/>
  <c r="AB729" i="1"/>
  <c r="AK727" i="1"/>
  <c r="N766" i="1"/>
  <c r="C753" i="1" s="1"/>
  <c r="AL765" i="1" s="1"/>
  <c r="AB766" i="1"/>
  <c r="AH763" i="1"/>
  <c r="AH766" i="1" s="1"/>
  <c r="AH767" i="1" s="1"/>
  <c r="AJ800" i="1"/>
  <c r="AI794" i="1"/>
  <c r="AJ787" i="1"/>
  <c r="AI790" i="1"/>
  <c r="AI800" i="1"/>
  <c r="AI798" i="1"/>
  <c r="AJ795" i="1"/>
  <c r="AJ786" i="1"/>
  <c r="AI799" i="1"/>
  <c r="AJ796" i="1"/>
  <c r="AI802" i="1"/>
  <c r="AI795" i="1"/>
  <c r="AI791" i="1"/>
  <c r="AJ803" i="1"/>
  <c r="AH787" i="1"/>
  <c r="AK787" i="1" s="1"/>
  <c r="AB805" i="1"/>
  <c r="AL840" i="1"/>
  <c r="AB259" i="1"/>
  <c r="AH525" i="1"/>
  <c r="AK525" i="1" s="1"/>
  <c r="AB529" i="1"/>
  <c r="AI788" i="1"/>
  <c r="AK794" i="1"/>
  <c r="AL834" i="1"/>
  <c r="AH225" i="1"/>
  <c r="AH231" i="1" s="1"/>
  <c r="AB231" i="1"/>
  <c r="AH354" i="1"/>
  <c r="AB362" i="1"/>
  <c r="N394" i="1"/>
  <c r="C382" i="1" s="1"/>
  <c r="AI387" i="1" s="1"/>
  <c r="AH383" i="1"/>
  <c r="AH394" i="1" s="1"/>
  <c r="AB394" i="1"/>
  <c r="AH454" i="1"/>
  <c r="AB464" i="1"/>
  <c r="AH493" i="1"/>
  <c r="AH501" i="1" s="1"/>
  <c r="AB501" i="1"/>
  <c r="AK799" i="1"/>
  <c r="AH874" i="1"/>
  <c r="AK874" i="1" s="1"/>
  <c r="AK802" i="1"/>
  <c r="AK798" i="1"/>
  <c r="AK801" i="1"/>
  <c r="AJ834" i="1"/>
  <c r="AB842" i="1"/>
  <c r="AI874" i="1"/>
  <c r="AJ524" i="1"/>
  <c r="AI525" i="1"/>
  <c r="AK797" i="1"/>
  <c r="AK836" i="1"/>
  <c r="AK842" i="1" s="1"/>
  <c r="AK800" i="1"/>
  <c r="AK722" i="1"/>
  <c r="AK791" i="1"/>
  <c r="AK804" i="1"/>
  <c r="AL836" i="1"/>
  <c r="AI841" i="1"/>
  <c r="AJ837" i="1"/>
  <c r="AL838" i="1"/>
  <c r="AI840" i="1"/>
  <c r="AJ841" i="1"/>
  <c r="AL837" i="1"/>
  <c r="AI839" i="1"/>
  <c r="AJ840" i="1"/>
  <c r="AJ728" i="1"/>
  <c r="AJ726" i="1"/>
  <c r="AJ721" i="1"/>
  <c r="AI719" i="1"/>
  <c r="AI728" i="1"/>
  <c r="AI726" i="1"/>
  <c r="AJ723" i="1"/>
  <c r="AI721" i="1"/>
  <c r="AJ727" i="1"/>
  <c r="AI723" i="1"/>
  <c r="AJ722" i="1"/>
  <c r="AJ720" i="1"/>
  <c r="AI727" i="1"/>
  <c r="AI722" i="1"/>
  <c r="AI720" i="1"/>
  <c r="AJ719" i="1"/>
  <c r="C729" i="1"/>
  <c r="AK726" i="1"/>
  <c r="AK721" i="1"/>
  <c r="AK728" i="1"/>
  <c r="AK723" i="1"/>
  <c r="AK719" i="1"/>
  <c r="AH698" i="1"/>
  <c r="AH699" i="1" s="1"/>
  <c r="AK318" i="1"/>
  <c r="AK319" i="1"/>
  <c r="AJ317" i="1"/>
  <c r="AJ318" i="1"/>
  <c r="D325" i="1"/>
  <c r="AK323" i="1"/>
  <c r="AL627" i="1"/>
  <c r="AL629" i="1"/>
  <c r="AL630" i="1"/>
  <c r="AL624" i="1"/>
  <c r="AJ591" i="1"/>
  <c r="AK586" i="1"/>
  <c r="AL631" i="1"/>
  <c r="AJ629" i="1"/>
  <c r="AI628" i="1"/>
  <c r="C632" i="1"/>
  <c r="AJ630" i="1"/>
  <c r="AI629" i="1"/>
  <c r="AJ622" i="1"/>
  <c r="AJ631" i="1"/>
  <c r="AI630" i="1"/>
  <c r="AJ627" i="1"/>
  <c r="AI622" i="1"/>
  <c r="AI631" i="1"/>
  <c r="AJ628" i="1"/>
  <c r="AI627" i="1"/>
  <c r="AI624" i="1"/>
  <c r="AK591" i="1"/>
  <c r="AL622" i="1"/>
  <c r="AI661" i="1"/>
  <c r="AJ624" i="1"/>
  <c r="AK626" i="1"/>
  <c r="AK632" i="1" s="1"/>
  <c r="AJ661" i="1"/>
  <c r="D259" i="1"/>
  <c r="AL626" i="1"/>
  <c r="AL562" i="1"/>
  <c r="AJ556" i="1"/>
  <c r="AJ565" i="1"/>
  <c r="AJ561" i="1"/>
  <c r="AI565" i="1"/>
  <c r="AI561" i="1"/>
  <c r="AI558" i="1"/>
  <c r="AI562" i="1"/>
  <c r="AL556" i="1"/>
  <c r="C566" i="1"/>
  <c r="AL560" i="1"/>
  <c r="AJ595" i="1"/>
  <c r="D529" i="1"/>
  <c r="AJ523" i="1"/>
  <c r="AK560" i="1"/>
  <c r="AK566" i="1" s="1"/>
  <c r="AL498" i="1"/>
  <c r="AJ462" i="1"/>
  <c r="AJ460" i="1"/>
  <c r="AJ454" i="1"/>
  <c r="AJ451" i="1"/>
  <c r="AI462" i="1"/>
  <c r="AI460" i="1"/>
  <c r="AI454" i="1"/>
  <c r="AI451" i="1"/>
  <c r="C464" i="1"/>
  <c r="AI459" i="1"/>
  <c r="AJ455" i="1"/>
  <c r="AJ453" i="1"/>
  <c r="AI461" i="1"/>
  <c r="AI455" i="1"/>
  <c r="AI453" i="1"/>
  <c r="AL495" i="1"/>
  <c r="AK455" i="1"/>
  <c r="AK522" i="1"/>
  <c r="AK461" i="1"/>
  <c r="AK253" i="1"/>
  <c r="AK460" i="1"/>
  <c r="AK451" i="1"/>
  <c r="AK463" i="1"/>
  <c r="AK453" i="1"/>
  <c r="AK254" i="1"/>
  <c r="AI319" i="1"/>
  <c r="AI323" i="1"/>
  <c r="AK459" i="1"/>
  <c r="AK452" i="1"/>
  <c r="AH431" i="1"/>
  <c r="AI251" i="1"/>
  <c r="AJ253" i="1"/>
  <c r="AF2069" i="1"/>
  <c r="AI253" i="1"/>
  <c r="AI317" i="1"/>
  <c r="AJ323" i="1"/>
  <c r="AI360" i="1"/>
  <c r="AJ357" i="1"/>
  <c r="C362" i="1"/>
  <c r="AK290" i="1"/>
  <c r="AK296" i="1" s="1"/>
  <c r="AK317" i="1"/>
  <c r="AH325" i="1"/>
  <c r="AL288" i="1"/>
  <c r="AL360" i="1"/>
  <c r="AI295" i="1"/>
  <c r="AI293" i="1"/>
  <c r="AJ291" i="1"/>
  <c r="AJ252" i="1"/>
  <c r="AJ254" i="1"/>
  <c r="AJ325" i="1"/>
  <c r="AJ251" i="1"/>
  <c r="AI252" i="1"/>
  <c r="AI318" i="1"/>
  <c r="AK356" i="1"/>
  <c r="AK362" i="1" s="1"/>
  <c r="C231" i="1"/>
  <c r="AK188" i="1"/>
  <c r="AI188" i="1"/>
  <c r="AJ185" i="1"/>
  <c r="AI185" i="1"/>
  <c r="AJ186" i="1"/>
  <c r="AJ188" i="1"/>
  <c r="C194" i="1"/>
  <c r="AL228" i="1"/>
  <c r="AK251" i="1"/>
  <c r="AH259" i="1"/>
  <c r="AF1315" i="1"/>
  <c r="AF1652" i="1"/>
  <c r="AG2026" i="1"/>
  <c r="AF2136" i="1"/>
  <c r="AF2204" i="1"/>
  <c r="AF2275" i="1"/>
  <c r="AF2411" i="1"/>
  <c r="AF2479" i="1"/>
  <c r="AF1246" i="1"/>
  <c r="AK187" i="1"/>
  <c r="AL162" i="1"/>
  <c r="AH194" i="1"/>
  <c r="AJ163" i="1"/>
  <c r="AJ164" i="1"/>
  <c r="AI163" i="1"/>
  <c r="AI164" i="1"/>
  <c r="AJ161" i="1"/>
  <c r="AI160" i="1"/>
  <c r="AI161" i="1"/>
  <c r="AJ155" i="1"/>
  <c r="C165" i="1"/>
  <c r="AL159" i="1"/>
  <c r="AL164" i="1"/>
  <c r="AF236" i="1"/>
  <c r="AF1787" i="1"/>
  <c r="AF917" i="1"/>
  <c r="AF984" i="1"/>
  <c r="AF1050" i="1"/>
  <c r="AI194" i="1"/>
  <c r="AJ157" i="1"/>
  <c r="AF772" i="1"/>
  <c r="AF1049" i="1"/>
  <c r="AF1182" i="1"/>
  <c r="AF2135" i="1"/>
  <c r="AF2203" i="1"/>
  <c r="AF2410" i="1"/>
  <c r="AF2478" i="1"/>
  <c r="AK159" i="1"/>
  <c r="AK165" i="1" s="1"/>
  <c r="AI155" i="1"/>
  <c r="AF170" i="1"/>
  <c r="AL93" i="1"/>
  <c r="AL95" i="1"/>
  <c r="AI59" i="1"/>
  <c r="AI50" i="1"/>
  <c r="C61" i="1"/>
  <c r="AJ60" i="1"/>
  <c r="AJ48" i="1"/>
  <c r="AJ46" i="1"/>
  <c r="AJ55" i="1"/>
  <c r="AI46" i="1"/>
  <c r="AJ59" i="1"/>
  <c r="AI55" i="1"/>
  <c r="AI45" i="1"/>
  <c r="AJ95" i="1"/>
  <c r="AI94" i="1"/>
  <c r="AJ88" i="1"/>
  <c r="AI88" i="1"/>
  <c r="AJ94" i="1"/>
  <c r="AI90" i="1"/>
  <c r="AK48" i="1"/>
  <c r="AH98" i="1"/>
  <c r="AL96" i="1"/>
  <c r="AJ128" i="1"/>
  <c r="AF171" i="1"/>
  <c r="AF302" i="1"/>
  <c r="AF368" i="1"/>
  <c r="AF771" i="1"/>
  <c r="AF848" i="1"/>
  <c r="AF983" i="1"/>
  <c r="AF1316" i="1"/>
  <c r="AF1924" i="1"/>
  <c r="AF638" i="1"/>
  <c r="AF704" i="1"/>
  <c r="AF1117" i="1"/>
  <c r="AF1386" i="1"/>
  <c r="AF1452" i="1"/>
  <c r="AK50" i="1"/>
  <c r="AK57" i="1"/>
  <c r="AF436" i="1"/>
  <c r="AF506" i="1"/>
  <c r="AH661" i="1"/>
  <c r="AF703" i="1"/>
  <c r="AF1247" i="1"/>
  <c r="AF1451" i="1"/>
  <c r="AF1521" i="1"/>
  <c r="T128" i="1"/>
  <c r="AG128" i="1"/>
  <c r="AB128" i="1"/>
  <c r="N128" i="1"/>
  <c r="C118" i="1" s="1"/>
  <c r="AK120" i="1" s="1"/>
  <c r="M128" i="1"/>
  <c r="AH128" i="1"/>
  <c r="AK128" i="1" s="1"/>
  <c r="AF104" i="1"/>
  <c r="AJ22" i="1"/>
  <c r="AJ23" i="1"/>
  <c r="AJ15" i="1"/>
  <c r="C25" i="1"/>
  <c r="AJ17" i="1"/>
  <c r="AL19" i="1"/>
  <c r="AL22" i="1"/>
  <c r="AK45" i="1"/>
  <c r="AJ61" i="1"/>
  <c r="AF103" i="1"/>
  <c r="AF237" i="1"/>
  <c r="AF367" i="1"/>
  <c r="AF507" i="1"/>
  <c r="AF637" i="1"/>
  <c r="AG661" i="1"/>
  <c r="AF847" i="1"/>
  <c r="AF1116" i="1"/>
  <c r="AH2131" i="1"/>
  <c r="AF2343" i="1"/>
  <c r="AH2474" i="1"/>
  <c r="AF572" i="1"/>
  <c r="AH1516" i="1"/>
  <c r="AH1544" i="1"/>
  <c r="AG1544" i="1"/>
  <c r="AF1587" i="1"/>
  <c r="AF1719" i="1"/>
  <c r="AF1858" i="1"/>
  <c r="AF1990" i="1"/>
  <c r="AH2064" i="1"/>
  <c r="AH2270" i="1"/>
  <c r="AI61" i="1"/>
  <c r="AH2339" i="1"/>
  <c r="AF301" i="1"/>
  <c r="AF437" i="1"/>
  <c r="AF571" i="1"/>
  <c r="AF916" i="1"/>
  <c r="AF1181" i="1"/>
  <c r="AF1385" i="1"/>
  <c r="AF1520" i="1"/>
  <c r="AF1586" i="1"/>
  <c r="AF1653" i="1"/>
  <c r="AF1718" i="1"/>
  <c r="AF1788" i="1"/>
  <c r="AF1857" i="1"/>
  <c r="AF1925" i="1"/>
  <c r="AF1989" i="1"/>
  <c r="AH2026" i="1"/>
  <c r="AF2068" i="1"/>
  <c r="AH2199" i="1"/>
  <c r="AF2274" i="1"/>
  <c r="AF2344" i="1"/>
  <c r="AH2406" i="1"/>
  <c r="AI17" i="1"/>
  <c r="AF30" i="1"/>
  <c r="AF31" i="1"/>
  <c r="AH912" i="1"/>
  <c r="AH1045" i="1"/>
  <c r="AH1112" i="1"/>
  <c r="AH1177" i="1"/>
  <c r="AH1311" i="1"/>
  <c r="AH1381" i="1"/>
  <c r="AH1447" i="1"/>
  <c r="AL1581" i="1"/>
  <c r="AL1647" i="1"/>
  <c r="AL1713" i="1"/>
  <c r="AL1782" i="1"/>
  <c r="AL1852" i="1"/>
  <c r="AL1919" i="1"/>
  <c r="AL1984" i="1"/>
  <c r="AJ2473" i="1" l="1"/>
  <c r="AI2473" i="1"/>
  <c r="AJ294" i="1"/>
  <c r="AJ358" i="1"/>
  <c r="AI2405" i="1"/>
  <c r="D2325" i="1"/>
  <c r="D2338" i="1" s="1"/>
  <c r="AJ2405" i="1"/>
  <c r="D2358" i="1"/>
  <c r="D2368" i="1" s="1"/>
  <c r="D2392" i="1"/>
  <c r="D2405" i="1" s="1"/>
  <c r="AK384" i="1"/>
  <c r="AI386" i="1"/>
  <c r="AL497" i="1"/>
  <c r="AJ590" i="1"/>
  <c r="AJ97" i="1"/>
  <c r="AL90" i="1"/>
  <c r="AI259" i="1"/>
  <c r="AI591" i="1"/>
  <c r="AJ2338" i="1"/>
  <c r="D2289" i="1"/>
  <c r="D2301" i="1" s="1"/>
  <c r="AI426" i="1"/>
  <c r="AI690" i="1"/>
  <c r="AI2198" i="1"/>
  <c r="D2256" i="1"/>
  <c r="D2269" i="1" s="1"/>
  <c r="D2150" i="1"/>
  <c r="D2161" i="1" s="1"/>
  <c r="AI2269" i="1"/>
  <c r="D2117" i="1"/>
  <c r="D2130" i="1" s="1"/>
  <c r="D2185" i="1"/>
  <c r="D2198" i="1" s="1"/>
  <c r="D2218" i="1"/>
  <c r="D2232" i="1" s="1"/>
  <c r="AJ2269" i="1"/>
  <c r="AJ227" i="1"/>
  <c r="AI394" i="1"/>
  <c r="AI288" i="1"/>
  <c r="AK325" i="1"/>
  <c r="AI358" i="1"/>
  <c r="AJ360" i="1"/>
  <c r="AL431" i="1"/>
  <c r="AI697" i="1"/>
  <c r="C698" i="1"/>
  <c r="AJ2198" i="1"/>
  <c r="AI493" i="1"/>
  <c r="AI1852" i="1"/>
  <c r="AI2130" i="1"/>
  <c r="D1906" i="1"/>
  <c r="D1919" i="1" s="1"/>
  <c r="D1971" i="1"/>
  <c r="D1984" i="1" s="1"/>
  <c r="D2083" i="1"/>
  <c r="D2093" i="1" s="1"/>
  <c r="AJ2130" i="1"/>
  <c r="AJ391" i="1"/>
  <c r="AI696" i="1"/>
  <c r="AJ729" i="1"/>
  <c r="AJ654" i="1"/>
  <c r="AL354" i="1"/>
  <c r="AL842" i="1"/>
  <c r="D2050" i="1"/>
  <c r="D2063" i="1" s="1"/>
  <c r="AI2063" i="1"/>
  <c r="AI227" i="1"/>
  <c r="AK2026" i="1"/>
  <c r="D2004" i="1"/>
  <c r="D2026" i="1" s="1"/>
  <c r="AH165" i="1"/>
  <c r="AL165" i="1" s="1"/>
  <c r="AI464" i="1"/>
  <c r="AI428" i="1"/>
  <c r="AJ696" i="1"/>
  <c r="AK653" i="1"/>
  <c r="AJ694" i="1"/>
  <c r="AI1919" i="1"/>
  <c r="AI1984" i="1"/>
  <c r="AH1242" i="1"/>
  <c r="AH979" i="1"/>
  <c r="AK19" i="1"/>
  <c r="AK25" i="1" s="1"/>
  <c r="AI23" i="1"/>
  <c r="AL24" i="1"/>
  <c r="AL92" i="1"/>
  <c r="AJ90" i="1"/>
  <c r="AK56" i="1"/>
  <c r="AL88" i="1"/>
  <c r="C98" i="1"/>
  <c r="AK92" i="1"/>
  <c r="AK98" i="1" s="1"/>
  <c r="AI53" i="1"/>
  <c r="AJ53" i="1"/>
  <c r="AI54" i="1"/>
  <c r="AJ56" i="1"/>
  <c r="AK59" i="1"/>
  <c r="AI157" i="1"/>
  <c r="AJ194" i="1"/>
  <c r="AL155" i="1"/>
  <c r="AJ162" i="1"/>
  <c r="AJ160" i="1"/>
  <c r="AK194" i="1"/>
  <c r="AL231" i="1"/>
  <c r="AI190" i="1"/>
  <c r="AI193" i="1"/>
  <c r="AI500" i="1"/>
  <c r="AI590" i="1"/>
  <c r="AJ697" i="1"/>
  <c r="AJ690" i="1"/>
  <c r="AJ655" i="1"/>
  <c r="AK786" i="1"/>
  <c r="AJ228" i="1"/>
  <c r="AJ790" i="1"/>
  <c r="AI804" i="1"/>
  <c r="AI787" i="1"/>
  <c r="AK789" i="1"/>
  <c r="AJ798" i="1"/>
  <c r="AJ1984" i="1"/>
  <c r="AI529" i="1"/>
  <c r="AI498" i="1"/>
  <c r="AK588" i="1"/>
  <c r="C595" i="1"/>
  <c r="AI587" i="1"/>
  <c r="AK654" i="1"/>
  <c r="AI656" i="1"/>
  <c r="AK660" i="1"/>
  <c r="AJ230" i="1"/>
  <c r="AL1310" i="1"/>
  <c r="AJ491" i="1"/>
  <c r="AJ498" i="1"/>
  <c r="AJ586" i="1"/>
  <c r="AI588" i="1"/>
  <c r="C661" i="1"/>
  <c r="AI655" i="1"/>
  <c r="AI786" i="1"/>
  <c r="AJ799" i="1"/>
  <c r="AI797" i="1"/>
  <c r="AI789" i="1"/>
  <c r="AJ804" i="1"/>
  <c r="AJ789" i="1"/>
  <c r="AI801" i="1"/>
  <c r="AK788" i="1"/>
  <c r="AK46" i="1"/>
  <c r="D1872" i="1"/>
  <c r="D1882" i="1" s="1"/>
  <c r="AJ1919" i="1"/>
  <c r="D1700" i="1"/>
  <c r="D1713" i="1" s="1"/>
  <c r="AJ1782" i="1"/>
  <c r="AJ1852" i="1"/>
  <c r="AH843" i="1"/>
  <c r="AI15" i="1"/>
  <c r="AL21" i="1"/>
  <c r="AI24" i="1"/>
  <c r="AI22" i="1"/>
  <c r="AK60" i="1"/>
  <c r="AK47" i="1"/>
  <c r="AL98" i="1"/>
  <c r="AI93" i="1"/>
  <c r="AJ93" i="1"/>
  <c r="AJ96" i="1"/>
  <c r="AJ50" i="1"/>
  <c r="AJ45" i="1"/>
  <c r="AI58" i="1"/>
  <c r="AJ58" i="1"/>
  <c r="AJ54" i="1"/>
  <c r="AL94" i="1"/>
  <c r="AL15" i="1"/>
  <c r="AL163" i="1"/>
  <c r="AL157" i="1"/>
  <c r="AI162" i="1"/>
  <c r="AJ259" i="1"/>
  <c r="AL227" i="1"/>
  <c r="AJ193" i="1"/>
  <c r="AJ187" i="1"/>
  <c r="AK190" i="1"/>
  <c r="AJ354" i="1"/>
  <c r="AL293" i="1"/>
  <c r="C296" i="1"/>
  <c r="AL294" i="1"/>
  <c r="AL356" i="1"/>
  <c r="AI357" i="1"/>
  <c r="AI359" i="1"/>
  <c r="AJ390" i="1"/>
  <c r="AI421" i="1"/>
  <c r="AK462" i="1"/>
  <c r="AJ452" i="1"/>
  <c r="AJ463" i="1"/>
  <c r="AJ461" i="1"/>
  <c r="AJ459" i="1"/>
  <c r="AI452" i="1"/>
  <c r="AI595" i="1"/>
  <c r="AL563" i="1"/>
  <c r="AL564" i="1"/>
  <c r="AI556" i="1"/>
  <c r="AI563" i="1"/>
  <c r="AL692" i="1"/>
  <c r="AI729" i="1"/>
  <c r="AL695" i="1"/>
  <c r="AL697" i="1"/>
  <c r="AJ653" i="1"/>
  <c r="AL690" i="1"/>
  <c r="AJ763" i="1"/>
  <c r="AK790" i="1"/>
  <c r="AK796" i="1"/>
  <c r="AK795" i="1"/>
  <c r="AK454" i="1"/>
  <c r="AJ788" i="1"/>
  <c r="AJ797" i="1"/>
  <c r="AJ794" i="1"/>
  <c r="C805" i="1"/>
  <c r="AJ791" i="1"/>
  <c r="AJ802" i="1"/>
  <c r="AJ801" i="1"/>
  <c r="AI796" i="1"/>
  <c r="AI803" i="1"/>
  <c r="D1839" i="1"/>
  <c r="D1852" i="1" s="1"/>
  <c r="D1815" i="1"/>
  <c r="AK385" i="1"/>
  <c r="AI390" i="1"/>
  <c r="AJ529" i="1"/>
  <c r="AL499" i="1"/>
  <c r="C501" i="1"/>
  <c r="AJ497" i="1"/>
  <c r="AL501" i="1"/>
  <c r="AJ1515" i="1"/>
  <c r="D1782" i="1"/>
  <c r="AJ1241" i="1"/>
  <c r="D1733" i="1"/>
  <c r="D1745" i="1" s="1"/>
  <c r="AI1782" i="1"/>
  <c r="AJ1647" i="1"/>
  <c r="AJ382" i="1"/>
  <c r="AI695" i="1"/>
  <c r="AL694" i="1"/>
  <c r="AL698" i="1"/>
  <c r="AL696" i="1"/>
  <c r="AI764" i="1"/>
  <c r="AI1713" i="1"/>
  <c r="D1433" i="1"/>
  <c r="D1446" i="1" s="1"/>
  <c r="AK1610" i="1"/>
  <c r="AJ1713" i="1"/>
  <c r="D1667" i="1"/>
  <c r="D1676" i="1" s="1"/>
  <c r="AJ226" i="1"/>
  <c r="C394" i="1"/>
  <c r="AK392" i="1"/>
  <c r="AL493" i="1"/>
  <c r="AK1409" i="1"/>
  <c r="AJ1446" i="1"/>
  <c r="AJ1581" i="1"/>
  <c r="D1634" i="1"/>
  <c r="D1647" i="1" s="1"/>
  <c r="AK393" i="1"/>
  <c r="AI383" i="1"/>
  <c r="AJ384" i="1"/>
  <c r="AK692" i="1"/>
  <c r="AK698" i="1" s="1"/>
  <c r="AI694" i="1"/>
  <c r="AL762" i="1"/>
  <c r="AJ756" i="1"/>
  <c r="AK872" i="1"/>
  <c r="AI1581" i="1"/>
  <c r="AJ1310" i="1"/>
  <c r="D1502" i="1"/>
  <c r="D1515" i="1" s="1"/>
  <c r="AI1515" i="1"/>
  <c r="AK1544" i="1"/>
  <c r="D1535" i="1"/>
  <c r="D1544" i="1" s="1"/>
  <c r="AJ1380" i="1"/>
  <c r="D1466" i="1"/>
  <c r="D1478" i="1" s="1"/>
  <c r="AI1446" i="1"/>
  <c r="AI230" i="1"/>
  <c r="AI1380" i="1"/>
  <c r="D1330" i="1"/>
  <c r="D1343" i="1" s="1"/>
  <c r="AJ394" i="1"/>
  <c r="AI291" i="1"/>
  <c r="AL358" i="1"/>
  <c r="AJ359" i="1"/>
  <c r="AJ361" i="1"/>
  <c r="AK590" i="1"/>
  <c r="AI586" i="1"/>
  <c r="AJ594" i="1"/>
  <c r="AK587" i="1"/>
  <c r="AI325" i="1"/>
  <c r="AI294" i="1"/>
  <c r="AI292" i="1"/>
  <c r="AL359" i="1"/>
  <c r="AL291" i="1"/>
  <c r="AL290" i="1"/>
  <c r="AI361" i="1"/>
  <c r="AI128" i="1"/>
  <c r="AI97" i="1"/>
  <c r="AI96" i="1"/>
  <c r="AI95" i="1"/>
  <c r="AJ223" i="1"/>
  <c r="AK259" i="1"/>
  <c r="AL223" i="1"/>
  <c r="AL226" i="1"/>
  <c r="AL230" i="1"/>
  <c r="AI228" i="1"/>
  <c r="AL295" i="1"/>
  <c r="AJ295" i="1"/>
  <c r="AJ293" i="1"/>
  <c r="AJ292" i="1"/>
  <c r="AL357" i="1"/>
  <c r="AL352" i="1"/>
  <c r="AL361" i="1"/>
  <c r="AI354" i="1"/>
  <c r="AI352" i="1"/>
  <c r="AJ500" i="1"/>
  <c r="AI497" i="1"/>
  <c r="AJ493" i="1"/>
  <c r="AK594" i="1"/>
  <c r="AJ588" i="1"/>
  <c r="AI594" i="1"/>
  <c r="AI223" i="1"/>
  <c r="AF1454" i="1"/>
  <c r="AF774" i="1"/>
  <c r="AH432" i="1"/>
  <c r="AK225" i="1"/>
  <c r="AK231" i="1" s="1"/>
  <c r="AK391" i="1"/>
  <c r="AK386" i="1"/>
  <c r="AI392" i="1"/>
  <c r="AJ386" i="1"/>
  <c r="AJ393" i="1"/>
  <c r="AL558" i="1"/>
  <c r="AJ762" i="1"/>
  <c r="AK394" i="1"/>
  <c r="AJ1044" i="1"/>
  <c r="D1261" i="1"/>
  <c r="D1273" i="1" s="1"/>
  <c r="AI1310" i="1"/>
  <c r="AI1241" i="1"/>
  <c r="D1228" i="1"/>
  <c r="D1241" i="1" s="1"/>
  <c r="AI761" i="1"/>
  <c r="AI763" i="1"/>
  <c r="AK871" i="1"/>
  <c r="D898" i="1"/>
  <c r="D911" i="1" s="1"/>
  <c r="AI870" i="1"/>
  <c r="AJ805" i="1"/>
  <c r="AL764" i="1"/>
  <c r="AI762" i="1"/>
  <c r="AJ761" i="1"/>
  <c r="AL296" i="1"/>
  <c r="AK865" i="1"/>
  <c r="AK873" i="1"/>
  <c r="AJ978" i="1"/>
  <c r="D1064" i="1"/>
  <c r="D1074" i="1" s="1"/>
  <c r="AI867" i="1"/>
  <c r="AI871" i="1"/>
  <c r="AJ870" i="1"/>
  <c r="AI864" i="1"/>
  <c r="AJ864" i="1"/>
  <c r="AJ867" i="1"/>
  <c r="AI978" i="1"/>
  <c r="AL292" i="1"/>
  <c r="AL423" i="1"/>
  <c r="AL429" i="1"/>
  <c r="AJ426" i="1"/>
  <c r="AH632" i="1"/>
  <c r="AL632" i="1" s="1"/>
  <c r="AK655" i="1"/>
  <c r="AJ660" i="1"/>
  <c r="AI654" i="1"/>
  <c r="AI660" i="1"/>
  <c r="AH805" i="1"/>
  <c r="AK805" i="1" s="1"/>
  <c r="AK863" i="1"/>
  <c r="AK864" i="1"/>
  <c r="AK870" i="1"/>
  <c r="AI863" i="1"/>
  <c r="C874" i="1"/>
  <c r="AJ871" i="1"/>
  <c r="AI872" i="1"/>
  <c r="AJ872" i="1"/>
  <c r="AK867" i="1"/>
  <c r="AH362" i="1"/>
  <c r="AL362" i="1" s="1"/>
  <c r="AI427" i="1"/>
  <c r="AH61" i="1"/>
  <c r="AK61" i="1" s="1"/>
  <c r="AL17" i="1"/>
  <c r="AJ21" i="1"/>
  <c r="AJ24" i="1"/>
  <c r="AI21" i="1"/>
  <c r="AK53" i="1"/>
  <c r="AK54" i="1"/>
  <c r="AK55" i="1"/>
  <c r="AJ47" i="1"/>
  <c r="AJ57" i="1"/>
  <c r="AI48" i="1"/>
  <c r="AI60" i="1"/>
  <c r="AI56" i="1"/>
  <c r="AI47" i="1"/>
  <c r="AI57" i="1"/>
  <c r="AK186" i="1"/>
  <c r="AK193" i="1"/>
  <c r="AI186" i="1"/>
  <c r="AI187" i="1"/>
  <c r="AJ190" i="1"/>
  <c r="AJ464" i="1"/>
  <c r="AL430" i="1"/>
  <c r="AH464" i="1"/>
  <c r="AK464" i="1" s="1"/>
  <c r="AI423" i="1"/>
  <c r="AJ421" i="1"/>
  <c r="AL491" i="1"/>
  <c r="AI499" i="1"/>
  <c r="AJ499" i="1"/>
  <c r="AI491" i="1"/>
  <c r="AJ558" i="1"/>
  <c r="AL565" i="1"/>
  <c r="AL561" i="1"/>
  <c r="AJ563" i="1"/>
  <c r="AJ562" i="1"/>
  <c r="AI564" i="1"/>
  <c r="AI566" i="1" s="1"/>
  <c r="AK656" i="1"/>
  <c r="AI653" i="1"/>
  <c r="AI226" i="1"/>
  <c r="AL25" i="1"/>
  <c r="AJ865" i="1"/>
  <c r="AJ863" i="1"/>
  <c r="AI873" i="1"/>
  <c r="AI865" i="1"/>
  <c r="D931" i="1"/>
  <c r="D941" i="1" s="1"/>
  <c r="D1031" i="1"/>
  <c r="D1044" i="1" s="1"/>
  <c r="D965" i="1"/>
  <c r="D978" i="1" s="1"/>
  <c r="AI1044" i="1"/>
  <c r="AL566" i="1"/>
  <c r="AH567" i="1"/>
  <c r="AJ842" i="1"/>
  <c r="AJ423" i="1"/>
  <c r="AL425" i="1"/>
  <c r="AL428" i="1"/>
  <c r="AL427" i="1"/>
  <c r="AJ428" i="1"/>
  <c r="AJ427" i="1"/>
  <c r="AI429" i="1"/>
  <c r="AJ429" i="1"/>
  <c r="AL763" i="1"/>
  <c r="AK425" i="1"/>
  <c r="AK431" i="1" s="1"/>
  <c r="AL426" i="1"/>
  <c r="AL421" i="1"/>
  <c r="C431" i="1"/>
  <c r="AI430" i="1"/>
  <c r="AK495" i="1"/>
  <c r="AK501" i="1" s="1"/>
  <c r="AI911" i="1"/>
  <c r="AJ911" i="1"/>
  <c r="D862" i="1"/>
  <c r="D874" i="1" s="1"/>
  <c r="AF2138" i="1"/>
  <c r="AK387" i="1"/>
  <c r="AK382" i="1"/>
  <c r="AJ385" i="1"/>
  <c r="AJ383" i="1"/>
  <c r="AJ392" i="1"/>
  <c r="AI391" i="1"/>
  <c r="AI385" i="1"/>
  <c r="AH529" i="1"/>
  <c r="AK529" i="1" s="1"/>
  <c r="AH595" i="1"/>
  <c r="AK595" i="1" s="1"/>
  <c r="AJ698" i="1"/>
  <c r="AJ758" i="1"/>
  <c r="AI805" i="1"/>
  <c r="AL761" i="1"/>
  <c r="AL756" i="1"/>
  <c r="AL758" i="1"/>
  <c r="D753" i="1"/>
  <c r="D766" i="1" s="1"/>
  <c r="AI765" i="1"/>
  <c r="AJ765" i="1"/>
  <c r="AJ764" i="1"/>
  <c r="AI842" i="1"/>
  <c r="AF2481" i="1"/>
  <c r="AL225" i="1"/>
  <c r="AI229" i="1"/>
  <c r="AJ229" i="1"/>
  <c r="AK383" i="1"/>
  <c r="AK390" i="1"/>
  <c r="AJ387" i="1"/>
  <c r="AI384" i="1"/>
  <c r="AI382" i="1"/>
  <c r="AI393" i="1"/>
  <c r="AH729" i="1"/>
  <c r="AK760" i="1"/>
  <c r="AK766" i="1" s="1"/>
  <c r="AL760" i="1"/>
  <c r="AL766" i="1"/>
  <c r="AI758" i="1"/>
  <c r="AI756" i="1"/>
  <c r="C766" i="1"/>
  <c r="AF1992" i="1"/>
  <c r="AJ632" i="1"/>
  <c r="AF2071" i="1"/>
  <c r="AF2206" i="1"/>
  <c r="D685" i="1"/>
  <c r="D698" i="1" s="1"/>
  <c r="AK661" i="1"/>
  <c r="D652" i="1"/>
  <c r="D661" i="1" s="1"/>
  <c r="D488" i="1"/>
  <c r="D501" i="1" s="1"/>
  <c r="AI632" i="1"/>
  <c r="AF640" i="1"/>
  <c r="AF986" i="1"/>
  <c r="AF919" i="1"/>
  <c r="AH232" i="1"/>
  <c r="AH297" i="1"/>
  <c r="AH502" i="1"/>
  <c r="D553" i="1"/>
  <c r="D566" i="1" s="1"/>
  <c r="AF370" i="1"/>
  <c r="D152" i="1"/>
  <c r="D165" i="1" s="1"/>
  <c r="D283" i="1"/>
  <c r="D296" i="1" s="1"/>
  <c r="AH26" i="1"/>
  <c r="AH99" i="1"/>
  <c r="AF850" i="1"/>
  <c r="D418" i="1"/>
  <c r="D431" i="1" s="1"/>
  <c r="AF2413" i="1"/>
  <c r="D382" i="1"/>
  <c r="D394" i="1" s="1"/>
  <c r="AF1249" i="1"/>
  <c r="AF1318" i="1"/>
  <c r="AJ165" i="1"/>
  <c r="AF2277" i="1"/>
  <c r="AF1721" i="1"/>
  <c r="AF1388" i="1"/>
  <c r="AF1655" i="1"/>
  <c r="AF1184" i="1"/>
  <c r="AF439" i="1"/>
  <c r="AF509" i="1"/>
  <c r="AF106" i="1"/>
  <c r="AF706" i="1"/>
  <c r="AK124" i="1"/>
  <c r="D185" i="1"/>
  <c r="D194" i="1" s="1"/>
  <c r="AF1927" i="1"/>
  <c r="AF1860" i="1"/>
  <c r="AK118" i="1"/>
  <c r="AF1052" i="1"/>
  <c r="D218" i="1"/>
  <c r="D231" i="1" s="1"/>
  <c r="AF239" i="1"/>
  <c r="AF304" i="1"/>
  <c r="D118" i="1"/>
  <c r="D128" i="1" s="1"/>
  <c r="AI126" i="1"/>
  <c r="AI122" i="1"/>
  <c r="AJ121" i="1"/>
  <c r="AJ119" i="1"/>
  <c r="C128" i="1"/>
  <c r="AJ125" i="1"/>
  <c r="AI121" i="1"/>
  <c r="AI119" i="1"/>
  <c r="AJ118" i="1"/>
  <c r="AJ127" i="1"/>
  <c r="AI125" i="1"/>
  <c r="AJ124" i="1"/>
  <c r="AJ120" i="1"/>
  <c r="AI118" i="1"/>
  <c r="AI127" i="1"/>
  <c r="AJ126" i="1"/>
  <c r="AI124" i="1"/>
  <c r="AJ122" i="1"/>
  <c r="AI120" i="1"/>
  <c r="AK122" i="1"/>
  <c r="AK127" i="1"/>
  <c r="AF1790" i="1"/>
  <c r="AF1523" i="1"/>
  <c r="AH166" i="1"/>
  <c r="AF1119" i="1"/>
  <c r="AK125" i="1"/>
  <c r="AK126" i="1"/>
  <c r="AK121" i="1"/>
  <c r="AK119" i="1"/>
  <c r="AF173" i="1"/>
  <c r="AI165" i="1"/>
  <c r="D12" i="1"/>
  <c r="D25" i="1" s="1"/>
  <c r="D85" i="1"/>
  <c r="D98" i="1" s="1"/>
  <c r="AF2346" i="1"/>
  <c r="AF1589" i="1"/>
  <c r="AF574" i="1"/>
  <c r="AF33" i="1"/>
  <c r="AI25" i="1" l="1"/>
  <c r="AJ362" i="1"/>
  <c r="AJ98" i="1"/>
  <c r="AJ231" i="1"/>
  <c r="AI698" i="1"/>
  <c r="AI362" i="1"/>
  <c r="AJ296" i="1"/>
  <c r="AI296" i="1"/>
  <c r="D349" i="1"/>
  <c r="D362" i="1" s="1"/>
  <c r="D451" i="1"/>
  <c r="D464" i="1" s="1"/>
  <c r="AH363" i="1"/>
  <c r="AI98" i="1"/>
  <c r="AI501" i="1"/>
  <c r="AJ501" i="1"/>
  <c r="AH633" i="1"/>
  <c r="AJ25" i="1"/>
  <c r="D45" i="1"/>
  <c r="D61" i="1" s="1"/>
  <c r="D619" i="1"/>
  <c r="D632" i="1" s="1"/>
  <c r="AJ566" i="1"/>
  <c r="AI766" i="1"/>
  <c r="AI431" i="1"/>
  <c r="AI231" i="1"/>
  <c r="D786" i="1"/>
  <c r="D805" i="1" s="1"/>
  <c r="AJ431" i="1"/>
  <c r="AJ766" i="1"/>
  <c r="AK729" i="1"/>
  <c r="D718" i="1"/>
  <c r="D729" i="1" s="1"/>
  <c r="D586" i="1"/>
  <c r="D595" i="1" s="1"/>
</calcChain>
</file>

<file path=xl/sharedStrings.xml><?xml version="1.0" encoding="utf-8"?>
<sst xmlns="http://schemas.openxmlformats.org/spreadsheetml/2006/main" count="8737" uniqueCount="395">
  <si>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</si>
  <si>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</si>
  <si>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</si>
  <si>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</si>
  <si>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</si>
  <si>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</si>
  <si>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</si>
  <si>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</si>
  <si>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</si>
  <si>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</si>
  <si>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</si>
  <si>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</si>
  <si>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</si>
  <si>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</si>
  <si>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</si>
  <si>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</si>
  <si>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</si>
  <si>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</si>
  <si>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</si>
  <si>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</si>
  <si>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</si>
  <si>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</si>
  <si>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</si>
  <si>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</si>
  <si>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</si>
  <si>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</si>
  <si>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</si>
  <si>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</si>
  <si>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</si>
  <si>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</si>
  <si>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</si>
  <si>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</si>
  <si>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</si>
  <si>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</si>
  <si>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</si>
  <si>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</si>
  <si>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</si>
  <si>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</si>
  <si>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</si>
  <si>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</si>
  <si>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Szkolenia i działania na rzecz tworzenia sieci kontaktów dla Lokalnych Grup Działania (LGD), w tym zapewnianie pomocy technicznej w zakresie współpracy międzyterytorialnej i międzynarodowej</t>
  </si>
  <si>
    <t>lubelskie</t>
  </si>
  <si>
    <t>Ułatwianie wymiany wiedzy pomiędzy podmiotami uczestniczącymi w rozwoju obszarów wiejskich oraz wymiana i rozpowszechnianie rezultatów działań na rzecz tego rozwoju.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</si>
  <si>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</si>
  <si>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</si>
  <si>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</si>
  <si>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</si>
  <si>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</si>
  <si>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</si>
  <si>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</si>
  <si>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3 i 6 - z naciskiem na promocję produktów lokalnych i regionalnych</t>
  </si>
  <si>
    <t>z naciskiem na inne tematy lub tematy mieszane (doprecyzuj w komentarzach), w tym:</t>
  </si>
  <si>
    <t xml:space="preserve">Priorytet 2,3,6 - </t>
  </si>
  <si>
    <t xml:space="preserve">Priorytet 1,2,4,5 - </t>
  </si>
  <si>
    <t xml:space="preserve">Proirytet 1,2,5 - </t>
  </si>
  <si>
    <t>Priorytet 3,1 -</t>
  </si>
  <si>
    <t>Priorytet 1,2,3 -</t>
  </si>
  <si>
    <t>Priorytet 1,3,4 -</t>
  </si>
  <si>
    <t>KOMENTARZE: 1) .</t>
  </si>
  <si>
    <t>łódzkie</t>
  </si>
  <si>
    <t>małopolskie</t>
  </si>
  <si>
    <t xml:space="preserve">KOMENTARZE: W Planie Operacyjnym występuje oczywista omyłka pisarska, przy Opracowanie projektu, wydrukowanie, opublikowanie oraz zapewnienie kolportażu dożynkowej wkładki informacyjno-promocyjnej, wskazano działanie 2, a powinno być 12. 
W działaniu 12 w powyższej tabeli - operacje przyjęte do realizacji wskazano: Opracowanie projektu, wydrukowanie, … - 21 000,00 zł oraz Identyfikacja i prezentacja najlepszych praktyk z zakresu wytwarzania i promocji produktów lokalnych i tradycyjnych na terenie Województwa Małopolskiego oraz promocja mechanizmów dostaw i sprzedaży bezpośredniej produktów lokalnych – 49 100,00 zł, razem 70 100,00 zł.
</t>
  </si>
  <si>
    <t>upowszechnianie dobrych praktyk</t>
  </si>
  <si>
    <t>zwiększenie liczby innowacyjnych przedsięwzięć na wsi</t>
  </si>
  <si>
    <t>zachowanie dziedzictwa kulturowego / historycznego</t>
  </si>
  <si>
    <t>promowanie prow 2014 - 2020</t>
  </si>
  <si>
    <t>opolskie</t>
  </si>
  <si>
    <t>warmińsko-mazurskie</t>
  </si>
  <si>
    <t>promocja i rozwój obszarów wiejskich</t>
  </si>
  <si>
    <t>plan komunikacyjny (priorytet 1,2, 3, 4, 5, 6)</t>
  </si>
  <si>
    <t>podlaskie</t>
  </si>
  <si>
    <t>Projekt realizuje kilka priorytetów (w tym ujęte zostały operacje realizowane w ramach  planu komunikacyjnego)</t>
  </si>
  <si>
    <t>podkarpackie</t>
  </si>
  <si>
    <t>z naciskiem na rozwój gospodarczy na obszarach wiejskich i włączenie społeczne</t>
  </si>
  <si>
    <t>kujawsko-pomorskie</t>
  </si>
  <si>
    <t>Inne realizowane z planu komunikacyjnego</t>
  </si>
  <si>
    <t>Operacje odrzucone z powodu braku zgodności z priorytetami i celami KSOW</t>
  </si>
  <si>
    <t>KOMENTARZE:
priorytet 8.1 - Wykonanie paneli graficznych do ścianki, wykonanie roll upów promcyjnych,zakup słodyczy reklamowych, spotkanie i konsultacje z beneficjentami PROW 2014-2020  z działania "Budowa lub modernizacja dróg lokalnych", zakup artykułów spozywczych i przemysłowych  na spotkania informacyjno-promocyjne w siedzibie departamentu; stoiska informacyjno-promocyjne podczas targów i imprez o charakterze rolniczym;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</t>
  </si>
  <si>
    <t>ślaskie</t>
  </si>
  <si>
    <t>świętokrzyskie</t>
  </si>
  <si>
    <t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tabeli - monitoring stan na 30 listopada 2016r., w działaniu 4 została wpisana kwota operacji zgodna z kwotą w Planie operacyjnym. Liczba operacji oraz kwoty operacji w działaniu 12 i 13 również zostały dostosowane do Planu operacyjnego. W Planie operacyjnym na lata 2014-2015 wystapiła róznica pomiędzy budżetem zaplanowanym a budżetem po zmianach, który jest niższy o 20 złotych. Róznica wynika z tego, że kwota zapłacona za realizację jednego z działań była o 20 złotych niższa niz kwota zakładana w planie. W planie operacyjnym na lata 2016-2017 w roku 2016 nie została zrealizowana operacja dotycząca organizacji wyjazdu studyjnego do krajów skandynawskich na kwotę 55 188,00 zł. Wykonawca wyłoniony w przetargu nieograniczonycm,  przeprowadzonym zgodnie z ustawą Prawo zamówień publicznych, odmówił podpisania umowy. Ze względu na charaker wizyty studyjnej działanie nie mogło zostać zrealizowane w późniejszym terminie , dlatego beneficjent przeniósł je na kolejne lata.</t>
  </si>
  <si>
    <t>Priorytet: 6 (włączenie społeczne); 2 i 3</t>
  </si>
  <si>
    <t>Priorytet: 2 i 3; 4 i 5; 6(włączenie społeczne)</t>
  </si>
  <si>
    <t>Priorytet 1 i 6 (włączenie społeczne)</t>
  </si>
  <si>
    <t>pomorskie</t>
  </si>
  <si>
    <t>promocje kultury polskiej wsi, zachowanie dziedzictwa kulturowego</t>
  </si>
  <si>
    <t>promocja Programu</t>
  </si>
  <si>
    <t>promocja turystyki regionalnej</t>
  </si>
  <si>
    <t>mazowieckie</t>
  </si>
  <si>
    <t>KOMENTARZE: na czerwono zaznaczono wyzerowaną operację - w październiku br. nastąpiło rozwiązanie umowy z partnerem za porozumieniem stron</t>
  </si>
  <si>
    <t>Priorytet 1,6</t>
  </si>
  <si>
    <t>Priorytet 2, 5</t>
  </si>
  <si>
    <t>Priorytet 2,3,4,5,6</t>
  </si>
  <si>
    <t xml:space="preserve">Priorytet 2,3,4 </t>
  </si>
  <si>
    <t>Priorytet 3,6</t>
  </si>
  <si>
    <t xml:space="preserve"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 </t>
  </si>
  <si>
    <t>Działania na rzecz tworzenia sieci kontaktów dla doradców i służb wspierających wdrażanie innowacji na obszarach wiejskich.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</si>
  <si>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</si>
  <si>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</si>
  <si>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</t>
  </si>
  <si>
    <t>Priorytet 1 i 2</t>
  </si>
  <si>
    <t>Priorytet 1; 2 i 3 (z naciskiem na 1)</t>
  </si>
  <si>
    <t>Priorytet 1 i 4 (z naciskiem na 1)</t>
  </si>
  <si>
    <t>Priorytet 1 i 5 (z naciskiem na 1)</t>
  </si>
  <si>
    <t xml:space="preserve">Priorytet 1 i 6 (z naciskiem na 1) 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</si>
  <si>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</t>
  </si>
  <si>
    <t>ODR woj. dolnośląskie</t>
  </si>
  <si>
    <t>KOMENTARZE: Pozostałe operacje z działania 5 zaplanowane są w późniejszym terminie. Jeśli chodzi o Partnera brak nam wytycznych co do realizacji - czekamy na umowę.</t>
  </si>
  <si>
    <t>Priorytet 1 i 2 - z naciskiem na usługi wspierające innowację</t>
  </si>
  <si>
    <t>KOMENTARZE: j.w.</t>
  </si>
  <si>
    <t>ODR woj. kujawsko-pomorskie</t>
  </si>
  <si>
    <t>KOMENTARZE:      limit środków ogółem(kol. 1) uwzględnia kwotę 49246,74 zł wykonania operacji z 2015 r  przyjętych do Planu operacyjnego oraz 350962,75 zl  z okresu2016-2017.</t>
  </si>
  <si>
    <t>Priorytet 3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</si>
  <si>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</si>
  <si>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</si>
  <si>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</si>
  <si>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łódzkie</t>
  </si>
  <si>
    <t>Priorytet 4 -  Odtwarzanie , ochrona i wzbogacanie ekosystemów związanych z rolnictwem i leśnictwem</t>
  </si>
  <si>
    <t>ODR woj. małopolskie</t>
  </si>
  <si>
    <t>Priorytet 1 i 3</t>
  </si>
  <si>
    <t xml:space="preserve">Priorytet 1 i 6 </t>
  </si>
  <si>
    <t>Priorytet 1 i 5</t>
  </si>
  <si>
    <t>ODR woj. mazowieckie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</si>
  <si>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</si>
  <si>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</si>
  <si>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</si>
  <si>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</si>
  <si>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1, 4 i 5 z naciskiem na wsparcie działań w zakresie innowacyjnych form działaności pozarolniczej</t>
  </si>
  <si>
    <t>ODR woj. opolskie</t>
  </si>
  <si>
    <t>KOMENTARZE: Operacja pn.: "Zgłębianie i rozpoznanie efektywnych strategii przyczyniających się do szerszego wykorzystania nauki działającej na rzecz innowacji w rolnictwie oraz zapoznanie z dobrymi praktykami dywersyfikującymi przychody w gospodarstwach rolnych" nie będzie realizowana w 2016 roku; łączna kwota przedmiotowej operacji wynosi 33 293,80 zł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</si>
  <si>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</si>
  <si>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</si>
  <si>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KOMENTARZE: Kwota z Priorytetu 1 i 5 uległa zmniejszeniu, co wynika z braku kwalifikacji jednego z poniesionych wydatków, który przechodzi na koszt własny Ośrodka</t>
  </si>
  <si>
    <t>ODR woj. podkarpackie</t>
  </si>
  <si>
    <t>ODR woj. podlaskie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</si>
  <si>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</si>
  <si>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</si>
  <si>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</si>
  <si>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</si>
  <si>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</si>
  <si>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</si>
  <si>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</si>
  <si>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</si>
  <si>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</si>
  <si>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</si>
  <si>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</si>
  <si>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</si>
  <si>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Priorytet 1,4, 6 z naciskiem na Priorytet 4</t>
  </si>
  <si>
    <t>ODR woj. pomorskie</t>
  </si>
  <si>
    <t xml:space="preserve">KOMENTARZE:  KOMENTARZE:    Pomorski Ośrodek  Doradztwa Rolniczego w Lubaniu  jest w trakcie realizacji operacji z  Planu Operacyjnego KSOW na lata 2016-2017 w zakresie SIR.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</si>
  <si>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</si>
  <si>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</si>
  <si>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Pomorski Ośrodek  Doradztwa Rolniczego w Lubaniu  jest w trakcie realizacji operacji z  Planu Operacyjnego KSOW na lata 2016-2017 w zakresie SIR. </t>
  </si>
  <si>
    <t>ODR woj. ślaskie</t>
  </si>
  <si>
    <t>KOMENTARZE: ŚODR 2016 - REALIZACJA PO KOW 2016-2017 w zakresie SIR: 19 OPERACJI; 2 OPERACJE ZAPLANOWANE NA 2017 ROK[ DZIAŁANIE 2-  Przez innowacyjność do profesjonalizacji 
produkcji i rynku Ziemniaka (PRIORYTET 1) -  24 127,51 zł    ; DZIAŁANIE 5-  Zapoznanie z dobrymi praktykami współpracy na przykładzie grup 
producenckich(PRIORYTET 1,3,6)  – wyjazd studyjny- 13 001,83  zł  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OPERACJA NIEZREALIZOWANA- DZIAŁANIE 5- Rola innowacji w rolnictwie na przykładzie Holandii, działanie sieci innowacji w Holandii i wizyta w EPI-AGRI w Brukseli - Wyjazd studyjny-(PRIORYTET 1) :-BĘDZIE REALIZOWANA W 2017 ROKU- 74 280,00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 operacji przekroczony w 2 operacjach: - 1. Wyjazd studyjny na doświadczalną fermę Czaple /woj. kujawsko-pomorskie/ "Innowacyjność w chowie i hodowli świń"  było 9 316,99zł, jest 9 595,73 zł.                                                                                                                                                                                                                       2."Innowacyjne aspekty rynku produktów pszczelich" - XXII Krajowa Konferencja Pszczelarska w Częstochowie, było 3 230,00zł jest 3 234,96 zł.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</si>
  <si>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</si>
  <si>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</si>
  <si>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</si>
  <si>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</si>
  <si>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 i 2 i 3</t>
  </si>
  <si>
    <t>Priorytet 1, 2, 4</t>
  </si>
  <si>
    <t>Priorytet 2,3,6</t>
  </si>
  <si>
    <t>Priorytet 1,2,3,5</t>
  </si>
  <si>
    <t>Priorytet1,2,5</t>
  </si>
  <si>
    <t>ODR woj. warmińsko-mazurskie</t>
  </si>
  <si>
    <t>priorytet 1 i 2</t>
  </si>
  <si>
    <t>priorytet 1 i 5</t>
  </si>
  <si>
    <t>priorytet 1 i 2 i 3</t>
  </si>
  <si>
    <t>ODR woj. wielkopolskie</t>
  </si>
  <si>
    <t>Priorytet 1 i 2 z naciskiem na ułatwianie transferu wiedzy i innowacji</t>
  </si>
  <si>
    <t>Priorytet 1 i 5 z naciskiem na ułatwianie transferu wiedzy i innowacji</t>
  </si>
  <si>
    <t>ODR woj. zachodniopomorskie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</si>
  <si>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</si>
  <si>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</si>
  <si>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</si>
  <si>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 xml:space="preserve">priorytet 1 i 4 - z naciskiem na zarządzanie ekosystemami, zasoby naturalne i klimat </t>
  </si>
  <si>
    <t>lubuskie</t>
  </si>
  <si>
    <t>KOMENTARZE:  Sprawozdanie ujmuje kwoty projektów w trakcie zmian.   Kowta operacji zakończonych w działaniu 6, przekroczyła kwotę operacji partnerów przyjętych do realizacji o kwotę: 115,39 zł.  Wynika to z przeprowadzonego postępowania przetargowego na jedną z operacji, podczas którego wyłoniony Wykonawca przedstawił najkorzystniejszą ofertę cenową, wyższą niż zakładana przez Partnera.
 Kowta operacji zakończonych w działaniu 10, przekroczyła kwotę operacji własnych przyjętych do realizacji o kwotę: 34492,34 zł.  zmiana wynika z oszczędności powstałych w innych działaniach oraz konieczności przeniesienia ich do działań, w celu pokrycia różnicy między zaplanowanymi a faktycznymi wydatkami.
Podsumowanie ilości operacji własnych przyjętych do realizacji a rozliczonych nie zgadzają się, z uwagi na to, iż jedna operacja własna nie została zrealizowana, ze względu na brak zainteresowania ze strony potencjalnych beneficjentów.</t>
  </si>
  <si>
    <t>Priorytet 1; 2 i 3</t>
  </si>
  <si>
    <t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</t>
  </si>
  <si>
    <t>dolnośląskie</t>
  </si>
  <si>
    <t>KOMENTARZE: kwotę limitu w latach 2015-2016 przyjęto na podstawie zatwierdzonych przez Grupę Roboczą ds. KSOW zmian w PO 2014-2015 i PO 2016-2017.</t>
  </si>
  <si>
    <t>Priorytet I,II, V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</si>
  <si>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</si>
  <si>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</si>
  <si>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</si>
  <si>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</si>
  <si>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</si>
  <si>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</si>
  <si>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</si>
  <si>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wielkopolskie</t>
  </si>
  <si>
    <t xml:space="preserve">KOMENTARZE:  limit w zł: 2016r. -1 800 000 zł, 2015r. - 318 651,62 zł </t>
  </si>
  <si>
    <t>zachodniopomorskie</t>
  </si>
  <si>
    <t>priorytet 1,3 i 5</t>
  </si>
  <si>
    <t>priorytet 1,3, 4 i 5</t>
  </si>
  <si>
    <t>KOMENTARZE:W polu AH 1078 i AH1109 powinna być ostatecznie taka sama wartość ale nie jest. Nie wiem, czy wynika to z błędnej formuły (lub jej braku), czy błąd leży po stronie wypełniającego. W wierszu 1079 jest formuła, zgodnie z którą 1 pln to 4,35 euro.</t>
  </si>
  <si>
    <t xml:space="preserve">KOMENTARZE: KOMENTARZE: 1. W działaniu 8 - Plan komunikacyjny PROW 2014-2020  do realizacji przyjęto 12 operacji (kolumna 9) natomiast zrealizowano i rozliczono 11 operacji (kolumna 29). Rozbieżność wynika z tego, że realizacja operacji pn. Audycja informacyjna dot. PROW 2014-2020 (dot. PO na lata 2016-2017) została przeniesiona na 2017 rok. 
2. W działaniu 13 - Promocja zrównoważonego rozwoju obszarów wiejskich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</t>
  </si>
  <si>
    <t xml:space="preserve">KOMENTARZE:  1. W priorytecie - Mieszany z naciskiem na priorytety 2, 3, 4, 5, 6  do realizacji przyjęto 5 operacji (kolumna 9) natomiast zrealizowano i rozliczono 4 operacje (kolumna 29). Rozbieżność wynika z tego, że realizacja operacji pn. Audycja informacyjna dot. PROW 2014-2020 (dot. PO na lata 2016-2017) została przeniesiona na 2017 rok. 
2. W priorytecie 6 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</t>
  </si>
  <si>
    <t xml:space="preserve">KOMENTARZE: Poszczególne operacje ujęte w PO 2014-2015 i PO 2016-2017 zostały przypisane do poszczególnych priorytetów PROW zgodnie z zapisami PO 2014-2015 i PO 2016-2017 i z deklaracją wnioskodawców wynikającą ze złożonych podczas naboru wniosków </t>
  </si>
  <si>
    <t>Agencja Rynku Rolnego</t>
  </si>
  <si>
    <t>Agencja Restrukturyzacji i Modernizacji Rolnictwa</t>
  </si>
  <si>
    <t>Ministerstwo Rolnictwa i Rozwoju Wsi</t>
  </si>
  <si>
    <t>Gromadzenie przykładów operacji realizujących poszczególne priotytety Programu.</t>
  </si>
  <si>
    <t>Współpraca z Europejską Siecią na Rzecz Rozwoju Obszarów Wiejskich (ESROW).</t>
  </si>
  <si>
    <t xml:space="preserve">KOMENTARZE: W ramach Planu Operacyjnego na lata 2016-2017 Krajowej Sieci Obszarów Wiejskich na lata 2014-2020, ARR zaplanowała do realizacji w ramach działań komunikacyjnych zakup gadżetów promocyjnych, publikację artykułów sponsorawnych, szkolenia dla beneficjentów, prowadzenie strony internetowej oraz punkty informacyjne w ramach wydarzeń targowo-wystawienniczych.   Szkolenia dla beneficjentów, strona internetowa oraz  zostały sfinansowane ze środków własnych ARR, natomist publikacja 10 artykułów została sfinansowana ze środków finansowych z PO KSOW 2016-2017. ARR w 2016 r. z zaplanowanych środków na dzialania komunikacyjne w wysokości 349128 zł wydała kowtę 49999,99 zł na artykuły sponsorowane, natomiast szkolenia w ramach optymalizacji działań zostały sfinasowane ze środków ARR. Plan Działania zostanie zmieniony na posiedzeniu Grupy Roboczej ds. KSOW. </t>
  </si>
  <si>
    <t>I i V</t>
  </si>
  <si>
    <t>I i VI</t>
  </si>
  <si>
    <t>II, III i VI</t>
  </si>
  <si>
    <t>II i IV</t>
  </si>
  <si>
    <t>Załącznik nr 1</t>
  </si>
  <si>
    <t xml:space="preserve">Operacje 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</si>
  <si>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</si>
  <si>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</si>
  <si>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</si>
  <si>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</si>
  <si>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PO 2016-2017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</si>
  <si>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</si>
  <si>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</si>
  <si>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</si>
  <si>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</si>
  <si>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</si>
  <si>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</si>
  <si>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</si>
  <si>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</si>
  <si>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</si>
  <si>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</si>
  <si>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</si>
  <si>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</si>
  <si>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</si>
  <si>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</si>
  <si>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</si>
  <si>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</si>
  <si>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</si>
  <si>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</si>
  <si>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</si>
  <si>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</si>
  <si>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</si>
  <si>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</si>
  <si>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</si>
  <si>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</si>
  <si>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</si>
  <si>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</si>
  <si>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</si>
  <si>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</si>
  <si>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</si>
  <si>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</si>
  <si>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</si>
  <si>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</si>
  <si>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</si>
  <si>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</si>
  <si>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</si>
  <si>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</si>
  <si>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</si>
  <si>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</si>
  <si>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</si>
  <si>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</si>
  <si>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</si>
  <si>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</si>
  <si>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</si>
  <si>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</si>
  <si>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</si>
  <si>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</si>
  <si>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</si>
  <si>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</si>
  <si>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</si>
  <si>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</si>
  <si>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</si>
  <si>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</si>
  <si>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</si>
  <si>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</si>
  <si>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</si>
  <si>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</si>
  <si>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</si>
  <si>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</si>
  <si>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</si>
  <si>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</si>
  <si>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</si>
  <si>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</si>
  <si>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</si>
  <si>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</si>
  <si>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Operacyjny:</t>
  </si>
  <si>
    <t>Operacje własne</t>
  </si>
  <si>
    <t>Operacje partnerów</t>
  </si>
  <si>
    <t>Plan Komunikacyjny</t>
  </si>
  <si>
    <t>PRIORYTETY</t>
  </si>
  <si>
    <t>Operacje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</si>
  <si>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</si>
  <si>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</si>
  <si>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</si>
  <si>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</si>
  <si>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</si>
  <si>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</si>
  <si>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</si>
  <si>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</si>
  <si>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</si>
  <si>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</si>
  <si>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</t>
    </r>
  </si>
  <si>
    <t xml:space="preserve">KOMENTARZE: </t>
  </si>
  <si>
    <t>kwota operacji  złożonych przez partnerów                        (w PLN)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</si>
  <si>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</si>
  <si>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</si>
  <si>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</si>
  <si>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t xml:space="preserve">PODSUMOWANIE </t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</si>
  <si>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</si>
  <si>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</si>
  <si>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</si>
  <si>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</si>
  <si>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</si>
  <si>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 xml:space="preserve">KOMENTARZE: kwotę limitu w latach 2015-2016 przyjęto na podstawie zatwierdzonych przez Grupę Roboczą ds. KSOW zmian w PO 2014-2015 i PO 2016-2017._x000D_
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</si>
  <si>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</si>
  <si>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</si>
  <si>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</si>
  <si>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</si>
  <si>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</si>
  <si>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</si>
  <si>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</si>
  <si>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</si>
  <si>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
</t>
  </si>
  <si>
    <t xml:space="preserve">KOMENTARZE:  Sprawozdanie ujmuje kwoty projektów w trakcie zmian.   Kowta operacji zakończonych w działaniu 6, przekroczyła kwotę operacji partnerów przyjętych do realizacji o kwotę: 115,39 zł.  Wynika to z przeprowadzonego postępowania przetargowego na jedną z operacji, podczas którego wyłoniony Wykonawca przedstawił najkorzystniejszą ofertę cenową, wyższą niż zakładana przez Partnera.
 Kowta operacji zakończonych w działaniu 10, przekroczyła kwotę operacji własnych przyjętych do realizacji o kwotę: 34492,34 zł.  zmiana wynika z oszczędności powstałych w innych działaniach oraz konieczności przeniesienia ich do działań, w celu pokrycia różnicy między zaplanowanymi a faktycznymi wydatkami.
Podsumowanie ilości operacji własnych przyjętych do realizacji a rozliczonych nie zgadzają się, z uwagi na to, iż jedna operacja własna nie została zrealizowana, ze względu na brak zainteresowania ze strony potencjalnych beneficjentów._x000D_
</t>
  </si>
  <si>
    <t xml:space="preserve">KOMENTARZE: W Planie Operacyjnym występuje oczywista omyłka pisarska, przy Opracowanie projektu, wydrukowanie, opublikowanie oraz zapewnienie kolportażu dożynkowej wkładki informacyjno-promocyjnej, wskazano działanie 2, a powinno być 12. 
W działaniu 12 w powyższej tabeli - operacje przyjęte do realizacji wskazano: Opracowanie projektu, wydrukowanie, … - 21 000,00 zł oraz Identyfikacja i prezentacja najlepszych praktyk z zakresu wytwarzania i promocji produktów lokalnych i tradycyjnych na terenie Województwa Małopolskiego oraz promocja mechanizmów dostaw i sprzedaży bezpośredniej produktów lokalnych – 49 100,00 zł, razem 70 100,00 zł.
_x000D_
</t>
  </si>
  <si>
    <t xml:space="preserve">KOMENTARZE: na czerwono zaznaczono wyzerowaną operację - w październiku br. nastąpiło rozwiązanie umowy z partnerem za porozumieniem stron_x000D_
</t>
  </si>
  <si>
    <t xml:space="preserve"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 _x000D_
</t>
  </si>
  <si>
    <t xml:space="preserve">KOMENTARZE: KOMENTARZE: 1. W działaniu 8 - Plan komunikacyjny PROW 2014-2020  do realizacji przyjęto 12 operacji (kolumna 9) natomiast zrealizowano i rozliczono 11 operacji (kolumna 29). Rozbieżność wynika z tego, że realizacja operacji pn. Audycja informacyjna dot. PROW 2014-2020 (dot. PO na lata 2016-2017) została przeniesiona na 2017 rok. 
2. W działaniu 13 - Promocja zrównoważonego rozwoju obszarów wiejskich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_x000D_
</t>
  </si>
  <si>
    <t xml:space="preserve"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tabeli - monitoring stan na 30 listopada 2016r., w działaniu 4 została wpisana kwota operacji zgodna z kwotą w Planie operacyjnym. Liczba operacji oraz kwoty operacji w działaniu 12 i 13 również zostały dostosowane do Planu operacyjnego. W Planie operacyjnym na lata 2014-2015 wystapiła róznica pomiędzy budżetem zaplanowanym a budżetem po zmianach, który jest niższy o 20 złotych. Róznica wynika z tego, że kwota zapłacona za realizację jednego z działań była o 20 złotych niższa niz kwota zakładana w planie. W planie operacyjnym na lata 2016-2017 w roku 2016 nie została zrealizowana operacja dotycząca organizacji wyjazdu studyjnego do krajów skandynawskich na kwotę 55 188,00 zł. Wykonawca wyłoniony w przetargu nieograniczonycm,  przeprowadzonym zgodnie z ustawą Prawo zamówień publicznych, odmówił podpisania umowy. Ze względu na charaker wizyty studyjnej działanie nie mogło zostać zrealizowane w późniejszym terminie , dlatego beneficjent przeniósł je na kolejne lata._x000D_
</t>
  </si>
  <si>
    <t xml:space="preserve"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komunikacyjnego._x000D_
</t>
  </si>
  <si>
    <t xml:space="preserve">KOMENTARZE:  limit w zł: 2016r. -1 800 000 zł, 2015r. - 318 651,62 zł 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</si>
  <si>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</si>
  <si>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6)_x000D_
</t>
  </si>
  <si>
    <t xml:space="preserve">KOMENTARZE: Pozostałe operacje z działania 5 zaplanowane są w późniejszym terminie. Jeśli chodzi o Partnera brak nam wytycznych co do realizacji - czekamy na umowę._x000D_
</t>
  </si>
  <si>
    <t xml:space="preserve">KOMENTARZE: j.w._x000D_
</t>
  </si>
  <si>
    <t xml:space="preserve">KOMENTARZE:      limit środków ogółem(kol. 1) uwzględnia kwotę 49246,74 zł wykonania operacji z 2015 r  przyjętych do Planu operacyjnego oraz 350962,75 zl  z okresu2016-2017._x000D_
</t>
  </si>
  <si>
    <t xml:space="preserve">KOMENTARZE: Operacja pn.: "Zgłębianie i rozpoznanie efektywnych strategii przyczyniających się do szerszego wykorzystania nauki działającej na rzecz innowacji w rolnictwie oraz zapoznanie z dobrymi praktykami dywersyfikującymi przychody w gospodarstwach rolnych" nie będzie realizowana w 2016 roku; łączna kwota przedmiotowej operacji wynosi 33 293,80 zł_x000D_
</t>
  </si>
  <si>
    <t xml:space="preserve">KOMENTARZE: Kwota z Priorytetu 1 i 5 uległa zmniejszeniu, co wynika z braku kwalifikacji jednego z poniesionych wydatków, który przechodzi na koszt własny Ośrodka_x000D_
</t>
  </si>
  <si>
    <t xml:space="preserve"> 8.9</t>
  </si>
  <si>
    <t xml:space="preserve"> 8.10</t>
  </si>
  <si>
    <t xml:space="preserve"> 8.11</t>
  </si>
  <si>
    <t xml:space="preserve"> 8.12</t>
  </si>
  <si>
    <t xml:space="preserve"> 8.13</t>
  </si>
  <si>
    <t xml:space="preserve"> 8.14</t>
  </si>
  <si>
    <t xml:space="preserve">KOMENTARZE:  KOMENTARZE:    Pomorski Ośrodek  Doradztwa Rolniczego w Lubaniu  jest w trakcie realizacji operacji z  Planu Operacyjnego KSOW na lata 2016-2017 w zakresie SIR. _x000D_
</t>
  </si>
  <si>
    <t xml:space="preserve">KOMENTARZE:  Pomorski Ośrodek  Doradztwa Rolniczego w Lubaniu  jest w trakcie realizacji operacji z  Planu Operacyjnego KSOW na lata 2016-2017 w zakresie SIR. _x000D_
</t>
  </si>
  <si>
    <t xml:space="preserve">KOMENTARZE: ŚODR 2016 - REALIZACJA PO KOW 2016-2017 w zakresie SIR: 19 OPERACJI; 2 OPERACJE ZAPLANOWANE NA 2017 ROK[ DZIAŁANIE 2-  Przez innowacyjność do profesjonalizacji 
produkcji i rynku Ziemniaka (PRIORYTET 1) -  24 127,51 zł    ; DZIAŁANIE 5-  Zapoznanie z dobrymi praktykami współpracy na przykładzie grup 
producenckich(PRIORYTET 1,3,6)  – wyjazd studyjny- 13 001,83  zł  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OPERACJA NIEZREALIZOWANA- DZIAŁANIE 5- Rola innowacji w rolnictwie na przykładzie Holandii, działanie sieci innowacji w Holandii i wizyta w EPI-AGRI w Brukseli - Wyjazd studyjny-(PRIORYTET 1) :-BĘDZIE REALIZOWANA W 2017 ROKU- 74 280,00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 operacji przekroczony w 2 operacjach: - 1. Wyjazd studyjny na doświadczalną fermę Czaple /woj. kujawsko-pomorskie/ "Innowacyjność w chowie i hodowli świń"  było 9 316,99zł, jest 9 595,73 zł.                                                                                                                                                                                                                       2."Innowacyjne aspekty rynku produktów pszczelich" - XXII Krajowa Konferencja Pszczelarska w Częstochowie, było 3 230,00zł jest 3 234,96 zł._x000D_
</t>
  </si>
  <si>
    <t>Mieszany -  6 z naciskiem na "dobre praktyki"</t>
  </si>
  <si>
    <t>Mieszany - 6 z naciskiem na promocję zrównoważonego rozwoju obszarów wiejskich</t>
  </si>
  <si>
    <t>Mieszany- 6 z naciskiem na zachowanie i ochronę dziedzictwa kulturowego</t>
  </si>
  <si>
    <t>Mieszany- 4, 6 z naciskiem na zachowanie i ochronę dziedzictwa kulturowego</t>
  </si>
  <si>
    <t>Mieszany z naciskiem na priorytety 1 i 2</t>
  </si>
  <si>
    <t>Mieszany z naciskiem na priorytety 1, 2, 6</t>
  </si>
  <si>
    <t>Mieszany z naciskiem na priorytety 1, 4</t>
  </si>
  <si>
    <t>Mieszany z naciskiem na priorytety 1 i 6</t>
  </si>
  <si>
    <t>Mieszany z naciskiem na priorytety 2, 3, 4, 5, 6</t>
  </si>
  <si>
    <t>Priorytet 6</t>
  </si>
  <si>
    <t>Mieszany z naciskiem na priorytety 1 i 3</t>
  </si>
  <si>
    <t xml:space="preserve">KOMENTARZE:  1. W priorytecie - Mieszany z naciskiem na priorytety 2, 3, 4, 5, 6  do realizacji przyjęto 5 operacji (kolumna 9) natomiast zrealizowano i rozliczono 4 operacje (kolumna 29). Rozbieżność wynika z tego, że realizacja operacji pn. Audycja informacyjna dot. PROW 2014-2020 (dot. PO na lata 2016-2017) została przeniesiona na 2017 rok. 
2. W priorytecie 6 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_x000D_
</t>
  </si>
  <si>
    <t xml:space="preserve">KOMENTARZE:
priorytet 8.1 - Wykonanie paneli graficznych do ścianki, wykonanie roll upów promcyjnych,zakup słodyczy reklamowych, spotkanie i konsultacje z beneficjentami PROW 2014-2020  z działania "Budowa lub modernizacja dróg lokalnych", zakup artykułów spozywczych i przemysłowych  na spotkania informacyjno-promocyjne w siedzibie departamentu; stoiska informacyjno-promocyjne podczas targów i imprez o charakterze rolniczym;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KSOW_x000D_
</t>
  </si>
  <si>
    <t xml:space="preserve">KOMENTARZE:W polu AH 1078 i AH1109 powinna być ostatecznie taka sama wartość ale nie jest. Nie wiem, czy wynika to z błędnej formuły (lub jej braku), czy błąd leży po stronie wypełniającego. W wierszu 1079 jest formuła, zgodnie z którą 1 pln to 4,35 euro._x000D_
</t>
  </si>
  <si>
    <t>priorytet 1 i 2 i 5</t>
  </si>
  <si>
    <t>Stan realizacji operacji w ramach poszczególnych działań od początku realizacji Planu działania 2014-2020 do dnia 31.12.2016 r.przez województwo dolnośląskie</t>
  </si>
  <si>
    <t>Stan realizacji operacji w ramach poszczególnych działań od początku realizacji Planu działania 2014-2020 do dnia 31.12.2016 r.przez województwo kujawsko-pomorskie</t>
  </si>
  <si>
    <t>Stan realizacji operacji w ramach poszczególnych działań od początku realizacji Planu działania 2014-2020 do dnia 31.12.2016 r.przez województwo lubelskie</t>
  </si>
  <si>
    <t>Stan realizacji operacji w ramach poszczególnych działań od początku realizacji Planu działania 2014-2020 do dnia 31.12.2016 r.przez województwo lubuskie</t>
  </si>
  <si>
    <t>Stan realizacji operacji w ramach poszczególnych działań od początku realizacji Planu działania 2014-2020 do dnia 31.12.2016 r.przez województwo łódzkie</t>
  </si>
  <si>
    <t>Stan realizacji operacji w ramach poszczególnych działań od początku realizacji Planu działania 2014-2020 do dnia 31.12.2016 r.przez województwo małopolskie</t>
  </si>
  <si>
    <t>Stan realizacji operacji w ramach poszczególnych działań od początku realizacji Planu działania 2014-2020 do dnia 31.12.2016 r.przez województwo mazowieckie</t>
  </si>
  <si>
    <t>Stan realizacji operacji w ramach poszczególnych działań od początku realizacji Planu działania 2014-2020 do dnia 31.12.2016 r.przez województwo opolskie</t>
  </si>
  <si>
    <t>Stan realizacji operacji w ramach poszczególnych działań od początku realizacji Planu działania 2014-2020 do dnia 31.12.2016 r.przez województwo podkarpackie</t>
  </si>
  <si>
    <t>Stan realizacji operacji w ramach poszczególnych działań od początku realizacji Planu działania 2014-2020 do dnia 31.12.2016 r.przez województwo podlaskie</t>
  </si>
  <si>
    <t>Stan realizacji operacji w ramach poszczególnych działań od początku realizacji Planu działania 2014-2020 do dnia 31.12.2016 r.przez województwo pomorskie</t>
  </si>
  <si>
    <t>Stan realizacji operacji w ramach poszczególnych działań od początku realizacji Planu działania 2014-2020 do dnia 31.12.2016 r.przez województwo śląskie</t>
  </si>
  <si>
    <t>Stan realizacji operacji w ramach poszczególnych działań od początku realizacji Planu działania 2014-2020 do dnia 31.12.2016 r.przez województwo świętokrzyskie</t>
  </si>
  <si>
    <t>Stan realizacji operacji w ramach poszczególnych działań od początku realizacji Planu działania 2014-2020 do dnia 31.12.2016 r.przez województwo warmińsko-mazurskie</t>
  </si>
  <si>
    <t>Stan realizacji operacji w ramach poszczególnych działań od początku realizacji Planu działania 2014-2020 do dnia 31.12.2016 r.przez województwo wielkopolskie</t>
  </si>
  <si>
    <t>Stan realizacji operacji w ramach poszczególnych działań od początku realizacji Planu działania 2014-2020 do dnia 31.12.2016 r.przez województwo zachodniopomorskie</t>
  </si>
  <si>
    <t>Stan realizacji operacji w ramach poszczególnych działań od początku realizacji Planu działania 2014-2020 do dnia 31.12.2016 r.przez Agencję Rynku Rolnego</t>
  </si>
  <si>
    <t xml:space="preserve">Stan realizacji operacji w ramach poszczególnych działań od początku realizacji Planu działania 2014-2020 do dnia 31.12.2016 r.przez Centrum Doradztwa Rolniczego w Brwinowie </t>
  </si>
  <si>
    <t>Stan realizacji operacji w ramach poszczególnych działań od początku realizacji Planu działania 2014-2020 do dnia 31.12.2016 r.przez ODR woj. dolnośląskie</t>
  </si>
  <si>
    <t>Stan realizacji operacji w ramach poszczególnych działań od początku realizacji Planu działania 2014-2020 do dnia 31.12.2016 r.przez  ODR woj. Kujawsko-Pomorskie</t>
  </si>
  <si>
    <t>Stan realizacji operacji w ramach poszczególnych działań od początku realizacji Planu działania 2014-2020 do dnia 31.12.2016 r.przez ODR woj. lubelskie</t>
  </si>
  <si>
    <t>Stan realizacji operacji w ramach poszczególnych działań od początku realizacji Planu działania 2014-2020 do dnia 31.12.2016 r.przez ODR woj. lubuskie</t>
  </si>
  <si>
    <t>Stan realizacji operacji w ramach poszczególnych działań od początku realizacji Planu działania 2014-2020 do dnia 31.12.2016 r.przez ODR woj. łódzkie</t>
  </si>
  <si>
    <t>Stan realizacji operacji w ramach poszczególnych działań od początku realizacji Planu działania 2014-2020 do dnia 31.12.2016 r.przez ODR woj. małopolskie</t>
  </si>
  <si>
    <t xml:space="preserve">Stan realizacji operacji w ramach poszczególnych działań od początku realizacji Planu działania 2014-2020 do dnia 31.12.2016 r.przez ODR woj. mazowieckie </t>
  </si>
  <si>
    <t xml:space="preserve">Stan realizacji operacji w ramach poszczególnych działań od początku realizacji Planu działania 2014-2020 do dnia 31.12.2016 r.przez ODR woj. opolskie </t>
  </si>
  <si>
    <t xml:space="preserve">Stan realizacji operacji w ramach poszczególnych działań od początku realizacji Planu działania 2014-2020 do dnia 31.12.2016 r.przez ODR podkarpacki </t>
  </si>
  <si>
    <t>Stan realizacji operacji w ramach poszczególnych działań od początku realizacji Planu działania 2014-2020 do dnia 31.12.2016 r.przez ODR woj. podlaskie</t>
  </si>
  <si>
    <t>Stan realizacji operacji w ramach poszczególnych działań od początku realizacji Planu działania 2014-2020 do dnia 31.12.2016 r.przez ODR woj. pomorskie</t>
  </si>
  <si>
    <t>Stan realizacji operacji w ramach poszczególnych działań od początku realizacji Planu działania 2014-2020 do dnia 31.12.2016 r.przez ODR woj. śląskie</t>
  </si>
  <si>
    <t>Stan realizacji operacji w ramach poszczególnych działań od początku realizacji Planu działania 2014-2020 do dnia 31.12.2016 r.przez ODR woj. świętokrzyskie</t>
  </si>
  <si>
    <t>Stan realizacji operacji w ramach poszczególnych działań od początku realizacji Planu działania 2014-2020 do dnia 31.12.2016 r.przez ODR woj. warmińsko-mazurskie</t>
  </si>
  <si>
    <t>Stan realizacji operacji w ramach poszczególnych działań od początku realizacji Planu działania 2014-2020 do dnia 31.12.2016 r.przez ODR woj. wielkopolskie</t>
  </si>
  <si>
    <t>Stan realizacji operacji w ramach poszczególnych działań od początku realizacji Planu działania 2014-2020 do dnia 31.12.2016 r.przez ODR woj. zachodniopomorskie</t>
  </si>
  <si>
    <t>Stan na 31 grudnia 2016 r.</t>
  </si>
  <si>
    <t>Limit środków planów operacyjnych 2014-15 oraz 2016-17</t>
  </si>
  <si>
    <t>Stan realizacji PO 2014-2015 oraz 2016-2017</t>
  </si>
  <si>
    <t xml:space="preserve"> Stan realizacji PO 2014-2015 oraz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</si>
</sst>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33" fillId="0" borderId="0"/>
    <xf numFmtId="169" fontId="33" fillId="0" borderId="0" applyBorder="0" applyProtection="0"/>
    <xf numFmtId="169" fontId="33" fillId="0" borderId="0" applyBorder="0" applyProtection="0"/>
  </cellStyleXfs>
  <cellXfs count="783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7" fillId="0" borderId="0" xfId="0" applyFont="1"/>
    <xf numFmtId="4" fontId="7" fillId="0" borderId="0" xfId="0" applyNumberFormat="1" applyFont="1"/>
    <xf numFmtId="1" fontId="7" fillId="0" borderId="0" xfId="0" applyNumberFormat="1" applyFont="1"/>
    <xf numFmtId="0" fontId="8" fillId="0" borderId="6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1" fontId="11" fillId="4" borderId="17" xfId="0" applyNumberFormat="1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4" fontId="11" fillId="5" borderId="18" xfId="0" applyNumberFormat="1" applyFont="1" applyFill="1" applyBorder="1" applyAlignment="1">
      <alignment horizontal="center" vertical="center" wrapText="1"/>
    </xf>
    <xf numFmtId="1" fontId="11" fillId="6" borderId="17" xfId="0" applyNumberFormat="1" applyFont="1" applyFill="1" applyBorder="1" applyAlignment="1">
      <alignment horizontal="center" vertical="center" wrapText="1"/>
    </xf>
    <xf numFmtId="4" fontId="11" fillId="6" borderId="18" xfId="0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4" fontId="11" fillId="7" borderId="19" xfId="0" applyNumberFormat="1" applyFont="1" applyFill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8" borderId="17" xfId="0" applyNumberFormat="1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1" fontId="11" fillId="10" borderId="17" xfId="0" applyNumberFormat="1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4" fontId="7" fillId="14" borderId="22" xfId="0" applyNumberFormat="1" applyFont="1" applyFill="1" applyBorder="1" applyAlignment="1">
      <alignment horizontal="center" vertical="center"/>
    </xf>
    <xf numFmtId="4" fontId="7" fillId="14" borderId="23" xfId="0" applyNumberFormat="1" applyFont="1" applyFill="1" applyBorder="1" applyAlignment="1">
      <alignment horizontal="center" vertical="center"/>
    </xf>
    <xf numFmtId="1" fontId="7" fillId="14" borderId="2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/>
    </xf>
    <xf numFmtId="10" fontId="7" fillId="14" borderId="22" xfId="0" applyNumberFormat="1" applyFont="1" applyFill="1" applyBorder="1" applyAlignment="1">
      <alignment horizontal="center" vertical="center"/>
    </xf>
    <xf numFmtId="10" fontId="7" fillId="14" borderId="2" xfId="0" applyNumberFormat="1" applyFont="1" applyFill="1" applyBorder="1" applyAlignment="1">
      <alignment horizontal="center" vertical="center"/>
    </xf>
    <xf numFmtId="10" fontId="7" fillId="14" borderId="23" xfId="0" applyNumberFormat="1" applyFont="1" applyFill="1" applyBorder="1" applyAlignment="1">
      <alignment horizontal="center" vertical="center"/>
    </xf>
    <xf numFmtId="10" fontId="7" fillId="14" borderId="2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4" fontId="7" fillId="3" borderId="22" xfId="0" applyNumberFormat="1" applyFont="1" applyFill="1" applyBorder="1" applyAlignment="1">
      <alignment horizontal="center" vertical="center"/>
    </xf>
    <xf numFmtId="4" fontId="7" fillId="3" borderId="23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4" fontId="7" fillId="4" borderId="23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4" fontId="7" fillId="5" borderId="23" xfId="0" applyNumberFormat="1" applyFont="1" applyFill="1" applyBorder="1" applyAlignment="1">
      <alignment horizontal="center" vertical="center"/>
    </xf>
    <xf numFmtId="1" fontId="7" fillId="6" borderId="22" xfId="0" applyNumberFormat="1" applyFont="1" applyFill="1" applyBorder="1" applyAlignment="1">
      <alignment horizontal="center" vertical="center"/>
    </xf>
    <xf numFmtId="4" fontId="7" fillId="6" borderId="23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7" borderId="23" xfId="0" applyNumberFormat="1" applyFont="1" applyFill="1" applyBorder="1" applyAlignment="1">
      <alignment horizontal="center" vertical="center"/>
    </xf>
    <xf numFmtId="1" fontId="7" fillId="7" borderId="22" xfId="0" applyNumberFormat="1" applyFont="1" applyFill="1" applyBorder="1" applyAlignment="1">
      <alignment horizontal="center" vertical="center"/>
    </xf>
    <xf numFmtId="1" fontId="7" fillId="8" borderId="22" xfId="0" applyNumberFormat="1" applyFont="1" applyFill="1" applyBorder="1" applyAlignment="1">
      <alignment horizontal="center" vertical="center"/>
    </xf>
    <xf numFmtId="4" fontId="7" fillId="8" borderId="23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4" fontId="7" fillId="9" borderId="23" xfId="0" applyNumberFormat="1" applyFont="1" applyFill="1" applyBorder="1" applyAlignment="1">
      <alignment horizontal="center" vertical="center"/>
    </xf>
    <xf numFmtId="1" fontId="7" fillId="10" borderId="22" xfId="0" applyNumberFormat="1" applyFont="1" applyFill="1" applyBorder="1" applyAlignment="1">
      <alignment horizontal="center" vertical="center"/>
    </xf>
    <xf numFmtId="4" fontId="7" fillId="10" borderId="23" xfId="0" applyNumberFormat="1" applyFont="1" applyFill="1" applyBorder="1" applyAlignment="1">
      <alignment horizontal="center" vertical="center"/>
    </xf>
    <xf numFmtId="10" fontId="7" fillId="13" borderId="22" xfId="0" applyNumberFormat="1" applyFont="1" applyFill="1" applyBorder="1" applyAlignment="1">
      <alignment horizontal="center" vertical="center"/>
    </xf>
    <xf numFmtId="10" fontId="7" fillId="13" borderId="2" xfId="0" applyNumberFormat="1" applyFont="1" applyFill="1" applyBorder="1" applyAlignment="1">
      <alignment horizontal="center" vertical="center"/>
    </xf>
    <xf numFmtId="10" fontId="7" fillId="13" borderId="24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/>
    </xf>
    <xf numFmtId="4" fontId="15" fillId="9" borderId="23" xfId="0" applyNumberFormat="1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 wrapText="1"/>
    </xf>
    <xf numFmtId="4" fontId="7" fillId="14" borderId="23" xfId="0" applyNumberFormat="1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  <xf numFmtId="4" fontId="15" fillId="14" borderId="23" xfId="0" applyNumberFormat="1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 wrapText="1"/>
    </xf>
    <xf numFmtId="4" fontId="15" fillId="14" borderId="23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1" fontId="7" fillId="4" borderId="22" xfId="0" applyNumberFormat="1" applyFont="1" applyFill="1" applyBorder="1" applyAlignment="1">
      <alignment horizontal="center" vertical="center" wrapText="1"/>
    </xf>
    <xf numFmtId="4" fontId="7" fillId="4" borderId="23" xfId="0" applyNumberFormat="1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4" fontId="16" fillId="14" borderId="23" xfId="0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4" fontId="15" fillId="5" borderId="23" xfId="0" applyNumberFormat="1" applyFont="1" applyFill="1" applyBorder="1" applyAlignment="1">
      <alignment horizontal="center" vertical="center" wrapText="1"/>
    </xf>
    <xf numFmtId="1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1" fontId="7" fillId="8" borderId="22" xfId="0" applyNumberFormat="1" applyFont="1" applyFill="1" applyBorder="1" applyAlignment="1">
      <alignment horizontal="center" vertical="center" wrapText="1"/>
    </xf>
    <xf numFmtId="4" fontId="7" fillId="8" borderId="23" xfId="0" applyNumberFormat="1" applyFont="1" applyFill="1" applyBorder="1" applyAlignment="1">
      <alignment horizontal="center" vertical="center" wrapText="1"/>
    </xf>
    <xf numFmtId="10" fontId="7" fillId="15" borderId="22" xfId="0" applyNumberFormat="1" applyFont="1" applyFill="1" applyBorder="1" applyAlignment="1">
      <alignment horizontal="center" vertical="center"/>
    </xf>
    <xf numFmtId="10" fontId="7" fillId="15" borderId="2" xfId="0" applyNumberFormat="1" applyFont="1" applyFill="1" applyBorder="1" applyAlignment="1">
      <alignment horizontal="center" vertical="center"/>
    </xf>
    <xf numFmtId="10" fontId="7" fillId="13" borderId="23" xfId="0" applyNumberFormat="1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4" fontId="15" fillId="9" borderId="23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0" fontId="7" fillId="3" borderId="27" xfId="0" applyNumberFormat="1" applyFont="1" applyFill="1" applyBorder="1" applyAlignment="1">
      <alignment horizontal="center" vertical="center"/>
    </xf>
    <xf numFmtId="4" fontId="7" fillId="3" borderId="28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4" fontId="7" fillId="4" borderId="28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4" fontId="7" fillId="5" borderId="26" xfId="0" applyNumberFormat="1" applyFont="1" applyFill="1" applyBorder="1" applyAlignment="1">
      <alignment horizontal="center" vertical="center"/>
    </xf>
    <xf numFmtId="1" fontId="7" fillId="6" borderId="25" xfId="0" applyNumberFormat="1" applyFont="1" applyFill="1" applyBorder="1" applyAlignment="1">
      <alignment horizontal="center" vertical="center"/>
    </xf>
    <xf numFmtId="4" fontId="7" fillId="6" borderId="26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4" fontId="7" fillId="7" borderId="29" xfId="0" applyNumberFormat="1" applyFont="1" applyFill="1" applyBorder="1" applyAlignment="1">
      <alignment horizontal="center" vertical="center"/>
    </xf>
    <xf numFmtId="4" fontId="7" fillId="7" borderId="26" xfId="0" applyNumberFormat="1" applyFont="1" applyFill="1" applyBorder="1" applyAlignment="1">
      <alignment horizontal="center" vertical="center"/>
    </xf>
    <xf numFmtId="1" fontId="7" fillId="7" borderId="25" xfId="0" applyNumberFormat="1" applyFont="1" applyFill="1" applyBorder="1" applyAlignment="1">
      <alignment horizontal="center" vertical="center"/>
    </xf>
    <xf numFmtId="1" fontId="7" fillId="8" borderId="25" xfId="0" applyNumberFormat="1" applyFont="1" applyFill="1" applyBorder="1" applyAlignment="1">
      <alignment horizontal="center" vertical="center"/>
    </xf>
    <xf numFmtId="4" fontId="7" fillId="8" borderId="26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4" fontId="7" fillId="9" borderId="26" xfId="0" applyNumberFormat="1" applyFont="1" applyFill="1" applyBorder="1" applyAlignment="1">
      <alignment horizontal="center" vertical="center"/>
    </xf>
    <xf numFmtId="1" fontId="7" fillId="10" borderId="25" xfId="0" applyNumberFormat="1" applyFont="1" applyFill="1" applyBorder="1" applyAlignment="1">
      <alignment horizontal="center" vertical="center"/>
    </xf>
    <xf numFmtId="4" fontId="7" fillId="10" borderId="26" xfId="0" applyNumberFormat="1" applyFont="1" applyFill="1" applyBorder="1" applyAlignment="1">
      <alignment horizontal="center" vertical="center"/>
    </xf>
    <xf numFmtId="10" fontId="7" fillId="13" borderId="25" xfId="0" applyNumberFormat="1" applyFont="1" applyFill="1" applyBorder="1" applyAlignment="1">
      <alignment horizontal="center" vertical="center"/>
    </xf>
    <xf numFmtId="10" fontId="7" fillId="13" borderId="29" xfId="0" applyNumberFormat="1" applyFont="1" applyFill="1" applyBorder="1" applyAlignment="1">
      <alignment horizontal="center" vertical="center"/>
    </xf>
    <xf numFmtId="10" fontId="7" fillId="14" borderId="26" xfId="0" applyNumberFormat="1" applyFont="1" applyFill="1" applyBorder="1" applyAlignment="1">
      <alignment horizontal="center" vertical="center"/>
    </xf>
    <xf numFmtId="10" fontId="7" fillId="13" borderId="30" xfId="0" applyNumberFormat="1" applyFont="1" applyFill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0" fontId="18" fillId="0" borderId="12" xfId="0" applyNumberFormat="1" applyFont="1" applyFill="1" applyBorder="1" applyAlignment="1">
      <alignment horizontal="center" vertical="center" wrapText="1"/>
    </xf>
    <xf numFmtId="10" fontId="18" fillId="0" borderId="31" xfId="0" applyNumberFormat="1" applyFont="1" applyFill="1" applyBorder="1" applyAlignment="1">
      <alignment horizontal="center" vertical="center" wrapText="1"/>
    </xf>
    <xf numFmtId="10" fontId="7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6" fontId="13" fillId="0" borderId="0" xfId="0" applyNumberFormat="1" applyFont="1" applyAlignment="1">
      <alignment horizontal="left"/>
    </xf>
    <xf numFmtId="167" fontId="7" fillId="0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10" fontId="7" fillId="13" borderId="24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0" fontId="7" fillId="13" borderId="44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>
      <alignment horizontal="center" vertical="center" wrapText="1"/>
    </xf>
    <xf numFmtId="10" fontId="7" fillId="0" borderId="16" xfId="0" applyNumberFormat="1" applyFont="1" applyFill="1" applyBorder="1" applyAlignment="1">
      <alignment horizontal="center" vertical="center"/>
    </xf>
    <xf numFmtId="10" fontId="7" fillId="0" borderId="50" xfId="0" applyNumberFormat="1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7" fillId="3" borderId="22" xfId="0" applyNumberFormat="1" applyFont="1" applyFill="1" applyBorder="1" applyAlignment="1">
      <alignment horizontal="center" vertical="center"/>
    </xf>
    <xf numFmtId="3" fontId="21" fillId="3" borderId="22" xfId="0" applyNumberFormat="1" applyFont="1" applyFill="1" applyBorder="1" applyAlignment="1">
      <alignment horizontal="center" vertical="center"/>
    </xf>
    <xf numFmtId="4" fontId="21" fillId="3" borderId="23" xfId="0" applyNumberFormat="1" applyFont="1" applyFill="1" applyBorder="1" applyAlignment="1">
      <alignment horizontal="center" vertical="center"/>
    </xf>
    <xf numFmtId="4" fontId="21" fillId="14" borderId="22" xfId="0" applyNumberFormat="1" applyFont="1" applyFill="1" applyBorder="1" applyAlignment="1">
      <alignment horizontal="center" vertical="center"/>
    </xf>
    <xf numFmtId="4" fontId="21" fillId="14" borderId="23" xfId="0" applyNumberFormat="1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1" fontId="21" fillId="4" borderId="22" xfId="0" applyNumberFormat="1" applyFont="1" applyFill="1" applyBorder="1" applyAlignment="1">
      <alignment horizontal="center" vertical="center"/>
    </xf>
    <xf numFmtId="4" fontId="21" fillId="4" borderId="23" xfId="0" applyNumberFormat="1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4" fontId="21" fillId="5" borderId="23" xfId="0" applyNumberFormat="1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" fontId="21" fillId="7" borderId="23" xfId="0" applyNumberFormat="1" applyFont="1" applyFill="1" applyBorder="1" applyAlignment="1">
      <alignment horizontal="center" vertical="center"/>
    </xf>
    <xf numFmtId="1" fontId="21" fillId="7" borderId="22" xfId="0" applyNumberFormat="1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 wrapText="1"/>
    </xf>
    <xf numFmtId="4" fontId="21" fillId="9" borderId="23" xfId="0" applyNumberFormat="1" applyFont="1" applyFill="1" applyBorder="1" applyAlignment="1">
      <alignment horizontal="center" vertical="center" wrapText="1"/>
    </xf>
    <xf numFmtId="3" fontId="21" fillId="3" borderId="27" xfId="0" applyNumberFormat="1" applyFont="1" applyFill="1" applyBorder="1" applyAlignment="1">
      <alignment horizontal="center" vertical="center"/>
    </xf>
    <xf numFmtId="4" fontId="21" fillId="3" borderId="28" xfId="0" applyNumberFormat="1" applyFont="1" applyFill="1" applyBorder="1" applyAlignment="1">
      <alignment horizontal="center" vertical="center"/>
    </xf>
    <xf numFmtId="4" fontId="21" fillId="7" borderId="29" xfId="0" applyNumberFormat="1" applyFont="1" applyFill="1" applyBorder="1" applyAlignment="1">
      <alignment horizontal="center" vertical="center"/>
    </xf>
    <xf numFmtId="1" fontId="21" fillId="7" borderId="25" xfId="0" applyNumberFormat="1" applyFont="1" applyFill="1" applyBorder="1" applyAlignment="1">
      <alignment horizontal="center" vertical="center"/>
    </xf>
    <xf numFmtId="4" fontId="21" fillId="7" borderId="26" xfId="0" applyNumberFormat="1" applyFont="1" applyFill="1" applyBorder="1" applyAlignment="1">
      <alignment horizontal="center" vertical="center"/>
    </xf>
    <xf numFmtId="1" fontId="7" fillId="8" borderId="27" xfId="0" applyNumberFormat="1" applyFont="1" applyFill="1" applyBorder="1" applyAlignment="1">
      <alignment horizontal="center" vertical="center"/>
    </xf>
    <xf numFmtId="4" fontId="7" fillId="8" borderId="28" xfId="0" applyNumberFormat="1" applyFont="1" applyFill="1" applyBorder="1" applyAlignment="1">
      <alignment horizontal="center" vertical="center"/>
    </xf>
    <xf numFmtId="4" fontId="21" fillId="9" borderId="26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4" fontId="21" fillId="2" borderId="23" xfId="0" applyNumberFormat="1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1" fontId="21" fillId="6" borderId="22" xfId="0" applyNumberFormat="1" applyFont="1" applyFill="1" applyBorder="1" applyAlignment="1">
      <alignment horizontal="center" vertical="center"/>
    </xf>
    <xf numFmtId="4" fontId="21" fillId="6" borderId="23" xfId="0" applyNumberFormat="1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1" fontId="21" fillId="8" borderId="22" xfId="0" applyNumberFormat="1" applyFont="1" applyFill="1" applyBorder="1" applyAlignment="1">
      <alignment horizontal="center" vertical="center"/>
    </xf>
    <xf numFmtId="4" fontId="21" fillId="8" borderId="23" xfId="0" applyNumberFormat="1" applyFont="1" applyFill="1" applyBorder="1" applyAlignment="1">
      <alignment horizontal="center" vertical="center"/>
    </xf>
    <xf numFmtId="3" fontId="21" fillId="9" borderId="22" xfId="0" applyNumberFormat="1" applyFont="1" applyFill="1" applyBorder="1" applyAlignment="1">
      <alignment horizontal="center" vertical="center"/>
    </xf>
    <xf numFmtId="4" fontId="21" fillId="9" borderId="23" xfId="0" applyNumberFormat="1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1" fontId="21" fillId="10" borderId="22" xfId="0" applyNumberFormat="1" applyFont="1" applyFill="1" applyBorder="1" applyAlignment="1">
      <alignment horizontal="center" vertical="center"/>
    </xf>
    <xf numFmtId="4" fontId="21" fillId="10" borderId="23" xfId="0" applyNumberFormat="1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4" fontId="24" fillId="2" borderId="23" xfId="0" applyNumberFormat="1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4" fontId="24" fillId="5" borderId="23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4" fontId="24" fillId="7" borderId="2" xfId="0" applyNumberFormat="1" applyFont="1" applyFill="1" applyBorder="1" applyAlignment="1">
      <alignment horizontal="center" vertical="center"/>
    </xf>
    <xf numFmtId="4" fontId="24" fillId="7" borderId="23" xfId="0" applyNumberFormat="1" applyFont="1" applyFill="1" applyBorder="1" applyAlignment="1">
      <alignment horizontal="center" vertical="center"/>
    </xf>
    <xf numFmtId="1" fontId="24" fillId="7" borderId="22" xfId="0" applyNumberFormat="1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4" fontId="24" fillId="9" borderId="23" xfId="0" applyNumberFormat="1" applyFont="1" applyFill="1" applyBorder="1" applyAlignment="1">
      <alignment horizontal="center" vertical="center"/>
    </xf>
    <xf numFmtId="1" fontId="24" fillId="10" borderId="22" xfId="0" applyNumberFormat="1" applyFont="1" applyFill="1" applyBorder="1" applyAlignment="1">
      <alignment horizontal="center" vertical="center"/>
    </xf>
    <xf numFmtId="4" fontId="24" fillId="10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4" fontId="15" fillId="2" borderId="23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4" fontId="15" fillId="2" borderId="23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" fontId="15" fillId="3" borderId="23" xfId="0" applyNumberFormat="1" applyFont="1" applyFill="1" applyBorder="1" applyAlignment="1">
      <alignment horizontal="center" vertical="center"/>
    </xf>
    <xf numFmtId="1" fontId="15" fillId="4" borderId="22" xfId="0" applyNumberFormat="1" applyFont="1" applyFill="1" applyBorder="1" applyAlignment="1">
      <alignment horizontal="center" vertical="center"/>
    </xf>
    <xf numFmtId="4" fontId="15" fillId="4" borderId="23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4" fontId="15" fillId="5" borderId="23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" fontId="15" fillId="7" borderId="2" xfId="0" applyNumberFormat="1" applyFont="1" applyFill="1" applyBorder="1" applyAlignment="1">
      <alignment horizontal="center" vertical="center"/>
    </xf>
    <xf numFmtId="4" fontId="15" fillId="7" borderId="23" xfId="0" applyNumberFormat="1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/>
    </xf>
    <xf numFmtId="1" fontId="15" fillId="8" borderId="22" xfId="0" applyNumberFormat="1" applyFont="1" applyFill="1" applyBorder="1" applyAlignment="1">
      <alignment horizontal="center" vertical="center"/>
    </xf>
    <xf numFmtId="4" fontId="15" fillId="8" borderId="23" xfId="0" applyNumberFormat="1" applyFont="1" applyFill="1" applyBorder="1" applyAlignment="1">
      <alignment horizontal="center" vertical="center"/>
    </xf>
    <xf numFmtId="1" fontId="15" fillId="10" borderId="22" xfId="0" applyNumberFormat="1" applyFont="1" applyFill="1" applyBorder="1" applyAlignment="1">
      <alignment horizontal="center" vertical="center"/>
    </xf>
    <xf numFmtId="4" fontId="15" fillId="10" borderId="23" xfId="0" applyNumberFormat="1" applyFont="1" applyFill="1" applyBorder="1" applyAlignment="1">
      <alignment horizontal="center" vertical="center"/>
    </xf>
    <xf numFmtId="10" fontId="15" fillId="13" borderId="22" xfId="0" applyNumberFormat="1" applyFont="1" applyFill="1" applyBorder="1" applyAlignment="1">
      <alignment horizontal="center" vertical="center"/>
    </xf>
    <xf numFmtId="10" fontId="15" fillId="13" borderId="23" xfId="0" applyNumberFormat="1" applyFont="1" applyFill="1" applyBorder="1" applyAlignment="1">
      <alignment horizontal="center" vertical="center"/>
    </xf>
    <xf numFmtId="10" fontId="15" fillId="13" borderId="24" xfId="0" applyNumberFormat="1" applyFont="1" applyFill="1" applyBorder="1" applyAlignment="1">
      <alignment horizontal="center" vertical="center"/>
    </xf>
    <xf numFmtId="1" fontId="15" fillId="6" borderId="22" xfId="0" applyNumberFormat="1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49" fontId="7" fillId="0" borderId="0" xfId="0" applyNumberFormat="1" applyFont="1"/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/>
    </xf>
    <xf numFmtId="4" fontId="7" fillId="9" borderId="22" xfId="0" applyNumberFormat="1" applyFont="1" applyFill="1" applyBorder="1" applyAlignment="1">
      <alignment horizontal="center" vertical="center"/>
    </xf>
    <xf numFmtId="2" fontId="7" fillId="14" borderId="22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4" fontId="16" fillId="9" borderId="23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5" fillId="6" borderId="22" xfId="0" applyNumberFormat="1" applyFont="1" applyFill="1" applyBorder="1" applyAlignment="1">
      <alignment horizontal="center" vertical="center" wrapText="1"/>
    </xf>
    <xf numFmtId="4" fontId="15" fillId="6" borderId="23" xfId="0" applyNumberFormat="1" applyFont="1" applyFill="1" applyBorder="1" applyAlignment="1">
      <alignment horizontal="center" vertical="center" wrapText="1"/>
    </xf>
    <xf numFmtId="1" fontId="15" fillId="8" borderId="22" xfId="0" applyNumberFormat="1" applyFont="1" applyFill="1" applyBorder="1" applyAlignment="1">
      <alignment horizontal="center" vertical="center" wrapText="1"/>
    </xf>
    <xf numFmtId="4" fontId="15" fillId="8" borderId="23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" fontId="7" fillId="3" borderId="26" xfId="0" applyNumberFormat="1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4" fontId="16" fillId="9" borderId="26" xfId="0" applyNumberFormat="1" applyFont="1" applyFill="1" applyBorder="1" applyAlignment="1">
      <alignment horizontal="center" vertical="center" wrapText="1"/>
    </xf>
    <xf numFmtId="10" fontId="7" fillId="13" borderId="26" xfId="0" applyNumberFormat="1" applyFont="1" applyFill="1" applyBorder="1" applyAlignment="1">
      <alignment horizontal="center" vertical="center"/>
    </xf>
    <xf numFmtId="10" fontId="7" fillId="13" borderId="30" xfId="0" applyNumberFormat="1" applyFont="1" applyFill="1" applyBorder="1" applyAlignment="1">
      <alignment horizontal="center" vertical="center"/>
    </xf>
    <xf numFmtId="0" fontId="26" fillId="11" borderId="0" xfId="0" applyFont="1" applyFill="1" applyAlignment="1"/>
    <xf numFmtId="4" fontId="26" fillId="11" borderId="0" xfId="0" applyNumberFormat="1" applyFont="1" applyFill="1" applyAlignment="1"/>
    <xf numFmtId="1" fontId="26" fillId="11" borderId="0" xfId="0" applyNumberFormat="1" applyFont="1" applyFill="1" applyAlignment="1"/>
    <xf numFmtId="1" fontId="7" fillId="3" borderId="22" xfId="0" applyNumberFormat="1" applyFont="1" applyFill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7" fillId="14" borderId="22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4" fontId="15" fillId="6" borderId="23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4" fontId="15" fillId="3" borderId="28" xfId="0" applyNumberFormat="1" applyFont="1" applyFill="1" applyBorder="1" applyAlignment="1">
      <alignment horizontal="center" vertical="center"/>
    </xf>
    <xf numFmtId="1" fontId="15" fillId="4" borderId="27" xfId="0" applyNumberFormat="1" applyFont="1" applyFill="1" applyBorder="1" applyAlignment="1">
      <alignment horizontal="center" vertical="center"/>
    </xf>
    <xf numFmtId="4" fontId="15" fillId="4" borderId="28" xfId="0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4" fontId="15" fillId="5" borderId="26" xfId="0" applyNumberFormat="1" applyFont="1" applyFill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center" vertical="center"/>
    </xf>
    <xf numFmtId="4" fontId="15" fillId="6" borderId="26" xfId="0" applyNumberFormat="1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4" fontId="15" fillId="7" borderId="29" xfId="0" applyNumberFormat="1" applyFont="1" applyFill="1" applyBorder="1" applyAlignment="1">
      <alignment horizontal="center" vertical="center"/>
    </xf>
    <xf numFmtId="4" fontId="15" fillId="7" borderId="26" xfId="0" applyNumberFormat="1" applyFont="1" applyFill="1" applyBorder="1" applyAlignment="1">
      <alignment horizontal="center" vertical="center"/>
    </xf>
    <xf numFmtId="1" fontId="15" fillId="7" borderId="25" xfId="0" applyNumberFormat="1" applyFont="1" applyFill="1" applyBorder="1" applyAlignment="1">
      <alignment horizontal="center" vertical="center"/>
    </xf>
    <xf numFmtId="1" fontId="15" fillId="8" borderId="25" xfId="0" applyNumberFormat="1" applyFont="1" applyFill="1" applyBorder="1" applyAlignment="1">
      <alignment horizontal="center" vertical="center"/>
    </xf>
    <xf numFmtId="4" fontId="15" fillId="8" borderId="26" xfId="0" applyNumberFormat="1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4" fontId="15" fillId="9" borderId="26" xfId="0" applyNumberFormat="1" applyFont="1" applyFill="1" applyBorder="1" applyAlignment="1">
      <alignment horizontal="center" vertical="center"/>
    </xf>
    <xf numFmtId="1" fontId="15" fillId="10" borderId="25" xfId="0" applyNumberFormat="1" applyFont="1" applyFill="1" applyBorder="1" applyAlignment="1">
      <alignment horizontal="center" vertical="center"/>
    </xf>
    <xf numFmtId="4" fontId="15" fillId="10" borderId="26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7" fillId="11" borderId="0" xfId="0" applyFont="1" applyFill="1" applyAlignment="1"/>
    <xf numFmtId="4" fontId="7" fillId="11" borderId="0" xfId="0" applyNumberFormat="1" applyFont="1" applyFill="1" applyAlignment="1"/>
    <xf numFmtId="1" fontId="7" fillId="11" borderId="0" xfId="0" applyNumberFormat="1" applyFont="1" applyFill="1" applyAlignment="1"/>
    <xf numFmtId="1" fontId="7" fillId="11" borderId="0" xfId="0" applyNumberFormat="1" applyFont="1" applyFill="1"/>
    <xf numFmtId="4" fontId="7" fillId="11" borderId="0" xfId="0" applyNumberFormat="1" applyFont="1" applyFill="1"/>
    <xf numFmtId="0" fontId="7" fillId="11" borderId="0" xfId="0" applyFont="1" applyFill="1"/>
    <xf numFmtId="4" fontId="15" fillId="14" borderId="22" xfId="0" applyNumberFormat="1" applyFont="1" applyFill="1" applyBorder="1" applyAlignment="1">
      <alignment horizontal="center" vertical="center"/>
    </xf>
    <xf numFmtId="4" fontId="15" fillId="14" borderId="2" xfId="0" applyNumberFormat="1" applyFont="1" applyFill="1" applyBorder="1" applyAlignment="1">
      <alignment horizontal="center" vertical="center"/>
    </xf>
    <xf numFmtId="1" fontId="15" fillId="14" borderId="22" xfId="0" applyNumberFormat="1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4" fontId="7" fillId="5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3" fontId="7" fillId="17" borderId="23" xfId="0" applyNumberFormat="1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4" fontId="7" fillId="7" borderId="49" xfId="0" applyNumberFormat="1" applyFont="1" applyFill="1" applyBorder="1" applyAlignment="1">
      <alignment horizontal="center" vertical="center"/>
    </xf>
    <xf numFmtId="1" fontId="7" fillId="7" borderId="47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4" fontId="7" fillId="9" borderId="24" xfId="0" applyNumberFormat="1" applyFont="1" applyFill="1" applyBorder="1" applyAlignment="1">
      <alignment horizontal="center" vertical="center"/>
    </xf>
    <xf numFmtId="4" fontId="7" fillId="10" borderId="24" xfId="0" applyNumberFormat="1" applyFont="1" applyFill="1" applyBorder="1" applyAlignment="1">
      <alignment horizontal="center" vertical="center"/>
    </xf>
    <xf numFmtId="4" fontId="7" fillId="5" borderId="24" xfId="0" applyNumberFormat="1" applyFont="1" applyFill="1" applyBorder="1" applyAlignment="1">
      <alignment horizontal="center" vertical="center"/>
    </xf>
    <xf numFmtId="4" fontId="7" fillId="7" borderId="24" xfId="0" applyNumberFormat="1" applyFont="1" applyFill="1" applyBorder="1" applyAlignment="1">
      <alignment horizontal="center" vertical="center"/>
    </xf>
    <xf numFmtId="4" fontId="7" fillId="7" borderId="55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4" fontId="7" fillId="6" borderId="24" xfId="0" applyNumberFormat="1" applyFont="1" applyFill="1" applyBorder="1" applyAlignment="1">
      <alignment horizontal="center" vertical="center"/>
    </xf>
    <xf numFmtId="0" fontId="7" fillId="12" borderId="0" xfId="0" applyFont="1" applyFill="1"/>
    <xf numFmtId="4" fontId="22" fillId="14" borderId="22" xfId="0" applyNumberFormat="1" applyFont="1" applyFill="1" applyBorder="1" applyAlignment="1">
      <alignment horizontal="center" vertical="center"/>
    </xf>
    <xf numFmtId="4" fontId="21" fillId="3" borderId="22" xfId="0" applyNumberFormat="1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 wrapText="1"/>
    </xf>
    <xf numFmtId="4" fontId="21" fillId="14" borderId="23" xfId="0" applyNumberFormat="1" applyFont="1" applyFill="1" applyBorder="1" applyAlignment="1">
      <alignment horizontal="center" vertical="center" wrapText="1"/>
    </xf>
    <xf numFmtId="1" fontId="21" fillId="14" borderId="22" xfId="0" applyNumberFormat="1" applyFont="1" applyFill="1" applyBorder="1" applyAlignment="1">
      <alignment horizontal="center" vertical="center"/>
    </xf>
    <xf numFmtId="1" fontId="21" fillId="4" borderId="22" xfId="0" applyNumberFormat="1" applyFont="1" applyFill="1" applyBorder="1" applyAlignment="1">
      <alignment horizontal="center" vertical="center" wrapText="1"/>
    </xf>
    <xf numFmtId="4" fontId="15" fillId="4" borderId="23" xfId="0" applyNumberFormat="1" applyFont="1" applyFill="1" applyBorder="1" applyAlignment="1">
      <alignment horizontal="center" vertical="center" wrapText="1"/>
    </xf>
    <xf numFmtId="4" fontId="15" fillId="7" borderId="23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4" fontId="21" fillId="2" borderId="26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" fontId="21" fillId="4" borderId="27" xfId="0" applyNumberFormat="1" applyFont="1" applyFill="1" applyBorder="1" applyAlignment="1">
      <alignment horizontal="center" vertical="center"/>
    </xf>
    <xf numFmtId="4" fontId="15" fillId="7" borderId="26" xfId="0" applyNumberFormat="1" applyFont="1" applyFill="1" applyBorder="1" applyAlignment="1">
      <alignment horizontal="center" vertical="center" wrapText="1"/>
    </xf>
    <xf numFmtId="1" fontId="21" fillId="10" borderId="25" xfId="0" applyNumberFormat="1" applyFont="1" applyFill="1" applyBorder="1" applyAlignment="1">
      <alignment horizontal="center" vertical="center"/>
    </xf>
    <xf numFmtId="4" fontId="21" fillId="10" borderId="26" xfId="0" applyNumberFormat="1" applyFont="1" applyFill="1" applyBorder="1" applyAlignment="1">
      <alignment horizontal="center" vertical="center"/>
    </xf>
    <xf numFmtId="3" fontId="7" fillId="5" borderId="22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15" borderId="22" xfId="0" applyNumberFormat="1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4" fontId="7" fillId="15" borderId="23" xfId="0" applyNumberFormat="1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/>
    </xf>
    <xf numFmtId="4" fontId="7" fillId="15" borderId="23" xfId="0" applyNumberFormat="1" applyFont="1" applyFill="1" applyBorder="1" applyAlignment="1">
      <alignment horizontal="center" vertical="center"/>
    </xf>
    <xf numFmtId="1" fontId="7" fillId="15" borderId="22" xfId="0" applyNumberFormat="1" applyFont="1" applyFill="1" applyBorder="1" applyAlignment="1">
      <alignment horizontal="center" vertical="center"/>
    </xf>
    <xf numFmtId="4" fontId="7" fillId="15" borderId="2" xfId="0" applyNumberFormat="1" applyFont="1" applyFill="1" applyBorder="1" applyAlignment="1">
      <alignment horizontal="center" vertical="center"/>
    </xf>
    <xf numFmtId="10" fontId="7" fillId="15" borderId="23" xfId="0" applyNumberFormat="1" applyFont="1" applyFill="1" applyBorder="1" applyAlignment="1">
      <alignment horizontal="center" vertical="center"/>
    </xf>
    <xf numFmtId="10" fontId="7" fillId="15" borderId="24" xfId="0" applyNumberFormat="1" applyFont="1" applyFill="1" applyBorder="1" applyAlignment="1">
      <alignment horizontal="center" vertical="center" wrapText="1"/>
    </xf>
    <xf numFmtId="10" fontId="7" fillId="15" borderId="24" xfId="0" applyNumberFormat="1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4" fontId="16" fillId="15" borderId="23" xfId="0" applyNumberFormat="1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4" fontId="7" fillId="15" borderId="26" xfId="0" applyNumberFormat="1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/>
    </xf>
    <xf numFmtId="4" fontId="7" fillId="15" borderId="26" xfId="0" applyNumberFormat="1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4" fontId="7" fillId="15" borderId="28" xfId="0" applyNumberFormat="1" applyFont="1" applyFill="1" applyBorder="1" applyAlignment="1">
      <alignment horizontal="center" vertical="center"/>
    </xf>
    <xf numFmtId="1" fontId="7" fillId="15" borderId="25" xfId="0" applyNumberFormat="1" applyFont="1" applyFill="1" applyBorder="1" applyAlignment="1">
      <alignment horizontal="center" vertical="center"/>
    </xf>
    <xf numFmtId="4" fontId="7" fillId="15" borderId="29" xfId="0" applyNumberFormat="1" applyFont="1" applyFill="1" applyBorder="1" applyAlignment="1">
      <alignment horizontal="center" vertical="center"/>
    </xf>
    <xf numFmtId="10" fontId="7" fillId="15" borderId="25" xfId="0" applyNumberFormat="1" applyFont="1" applyFill="1" applyBorder="1" applyAlignment="1">
      <alignment horizontal="center" vertical="center"/>
    </xf>
    <xf numFmtId="10" fontId="7" fillId="15" borderId="29" xfId="0" applyNumberFormat="1" applyFont="1" applyFill="1" applyBorder="1" applyAlignment="1">
      <alignment horizontal="center" vertical="center"/>
    </xf>
    <xf numFmtId="10" fontId="7" fillId="15" borderId="26" xfId="0" applyNumberFormat="1" applyFont="1" applyFill="1" applyBorder="1" applyAlignment="1">
      <alignment horizontal="center" vertical="center"/>
    </xf>
    <xf numFmtId="10" fontId="7" fillId="15" borderId="30" xfId="0" applyNumberFormat="1" applyFont="1" applyFill="1" applyBorder="1" applyAlignment="1">
      <alignment horizontal="center" vertical="center" wrapText="1"/>
    </xf>
    <xf numFmtId="0" fontId="26" fillId="11" borderId="0" xfId="0" applyFont="1" applyFill="1"/>
    <xf numFmtId="4" fontId="32" fillId="11" borderId="0" xfId="0" applyNumberFormat="1" applyFont="1" applyFill="1"/>
    <xf numFmtId="3" fontId="7" fillId="2" borderId="23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 wrapText="1"/>
    </xf>
    <xf numFmtId="4" fontId="15" fillId="15" borderId="23" xfId="0" applyNumberFormat="1" applyFont="1" applyFill="1" applyBorder="1" applyAlignment="1">
      <alignment horizontal="center" vertical="center" wrapText="1"/>
    </xf>
    <xf numFmtId="1" fontId="7" fillId="15" borderId="22" xfId="0" applyNumberFormat="1" applyFont="1" applyFill="1" applyBorder="1" applyAlignment="1">
      <alignment horizontal="center" vertical="center" wrapText="1"/>
    </xf>
    <xf numFmtId="4" fontId="7" fillId="15" borderId="27" xfId="0" applyNumberFormat="1" applyFont="1" applyFill="1" applyBorder="1" applyAlignment="1">
      <alignment horizontal="center" vertical="center"/>
    </xf>
    <xf numFmtId="169" fontId="35" fillId="19" borderId="56" xfId="3" applyFont="1" applyFill="1" applyBorder="1" applyAlignment="1" applyProtection="1">
      <alignment horizontal="center" vertical="center" wrapText="1"/>
    </xf>
    <xf numFmtId="171" fontId="35" fillId="19" borderId="56" xfId="3" applyNumberFormat="1" applyFont="1" applyFill="1" applyBorder="1" applyAlignment="1" applyProtection="1">
      <alignment horizontal="center" vertical="center" wrapText="1"/>
    </xf>
    <xf numFmtId="169" fontId="35" fillId="19" borderId="56" xfId="3" applyFont="1" applyFill="1" applyBorder="1" applyAlignment="1" applyProtection="1">
      <alignment horizontal="center" vertical="center"/>
    </xf>
    <xf numFmtId="171" fontId="35" fillId="19" borderId="56" xfId="3" applyNumberFormat="1" applyFont="1" applyFill="1" applyBorder="1" applyAlignment="1" applyProtection="1">
      <alignment horizontal="center" vertical="center"/>
    </xf>
    <xf numFmtId="171" fontId="35" fillId="20" borderId="56" xfId="3" applyNumberFormat="1" applyFont="1" applyFill="1" applyBorder="1" applyAlignment="1" applyProtection="1">
      <alignment horizontal="center" vertical="center"/>
    </xf>
    <xf numFmtId="172" fontId="35" fillId="21" borderId="56" xfId="3" applyNumberFormat="1" applyFont="1" applyFill="1" applyBorder="1" applyAlignment="1" applyProtection="1">
      <alignment horizontal="center" vertical="center"/>
    </xf>
    <xf numFmtId="171" fontId="35" fillId="21" borderId="56" xfId="3" applyNumberFormat="1" applyFont="1" applyFill="1" applyBorder="1" applyAlignment="1" applyProtection="1">
      <alignment horizontal="center" vertical="center"/>
    </xf>
    <xf numFmtId="169" fontId="35" fillId="22" borderId="56" xfId="3" applyFont="1" applyFill="1" applyBorder="1" applyAlignment="1" applyProtection="1">
      <alignment horizontal="center" vertical="center"/>
    </xf>
    <xf numFmtId="171" fontId="35" fillId="22" borderId="56" xfId="3" applyNumberFormat="1" applyFont="1" applyFill="1" applyBorder="1" applyAlignment="1" applyProtection="1">
      <alignment horizontal="center" vertical="center"/>
    </xf>
    <xf numFmtId="171" fontId="35" fillId="23" borderId="56" xfId="3" applyNumberFormat="1" applyFont="1" applyFill="1" applyBorder="1" applyAlignment="1" applyProtection="1">
      <alignment horizontal="center" vertical="center"/>
    </xf>
    <xf numFmtId="171" fontId="35" fillId="24" borderId="56" xfId="3" applyNumberFormat="1" applyFont="1" applyFill="1" applyBorder="1" applyAlignment="1" applyProtection="1">
      <alignment horizontal="center" vertical="center"/>
    </xf>
    <xf numFmtId="169" fontId="35" fillId="25" borderId="56" xfId="3" applyFont="1" applyFill="1" applyBorder="1" applyAlignment="1" applyProtection="1">
      <alignment horizontal="center" vertical="center"/>
    </xf>
    <xf numFmtId="171" fontId="35" fillId="25" borderId="56" xfId="3" applyNumberFormat="1" applyFont="1" applyFill="1" applyBorder="1" applyAlignment="1" applyProtection="1">
      <alignment horizontal="center" vertical="center"/>
    </xf>
    <xf numFmtId="172" fontId="35" fillId="25" borderId="56" xfId="3" applyNumberFormat="1" applyFont="1" applyFill="1" applyBorder="1" applyAlignment="1" applyProtection="1">
      <alignment horizontal="center" vertical="center"/>
    </xf>
    <xf numFmtId="172" fontId="35" fillId="26" borderId="56" xfId="3" applyNumberFormat="1" applyFont="1" applyFill="1" applyBorder="1" applyAlignment="1" applyProtection="1">
      <alignment horizontal="center" vertical="center"/>
    </xf>
    <xf numFmtId="171" fontId="35" fillId="27" borderId="56" xfId="3" applyNumberFormat="1" applyFont="1" applyFill="1" applyBorder="1" applyAlignment="1" applyProtection="1">
      <alignment horizontal="center" vertical="center"/>
    </xf>
    <xf numFmtId="169" fontId="35" fillId="28" borderId="56" xfId="3" applyFont="1" applyFill="1" applyBorder="1" applyAlignment="1" applyProtection="1">
      <alignment horizontal="center" vertical="center"/>
    </xf>
    <xf numFmtId="171" fontId="35" fillId="28" borderId="56" xfId="3" applyNumberFormat="1" applyFont="1" applyFill="1" applyBorder="1" applyAlignment="1" applyProtection="1">
      <alignment horizontal="center" vertical="center"/>
    </xf>
    <xf numFmtId="172" fontId="35" fillId="29" borderId="56" xfId="3" applyNumberFormat="1" applyFont="1" applyFill="1" applyBorder="1" applyAlignment="1" applyProtection="1">
      <alignment horizontal="center" vertical="center"/>
    </xf>
    <xf numFmtId="171" fontId="35" fillId="29" borderId="56" xfId="3" applyNumberFormat="1" applyFont="1" applyFill="1" applyBorder="1" applyAlignment="1" applyProtection="1">
      <alignment horizontal="center" vertical="center"/>
    </xf>
    <xf numFmtId="169" fontId="35" fillId="30" borderId="56" xfId="3" applyFont="1" applyFill="1" applyBorder="1" applyAlignment="1" applyProtection="1">
      <alignment horizontal="center" vertical="center" wrapText="1"/>
    </xf>
    <xf numFmtId="171" fontId="35" fillId="30" borderId="56" xfId="3" applyNumberFormat="1" applyFont="1" applyFill="1" applyBorder="1" applyAlignment="1" applyProtection="1">
      <alignment horizontal="center" vertical="center" wrapText="1"/>
    </xf>
    <xf numFmtId="169" fontId="35" fillId="30" borderId="56" xfId="3" applyFont="1" applyFill="1" applyBorder="1" applyAlignment="1" applyProtection="1">
      <alignment horizontal="center" vertical="center"/>
    </xf>
    <xf numFmtId="171" fontId="35" fillId="30" borderId="56" xfId="3" applyNumberFormat="1" applyFont="1" applyFill="1" applyBorder="1" applyAlignment="1" applyProtection="1">
      <alignment horizontal="center" vertical="center"/>
    </xf>
    <xf numFmtId="172" fontId="35" fillId="30" borderId="56" xfId="3" applyNumberFormat="1" applyFont="1" applyFill="1" applyBorder="1" applyAlignment="1" applyProtection="1">
      <alignment horizontal="center" vertical="center"/>
    </xf>
    <xf numFmtId="172" fontId="35" fillId="31" borderId="56" xfId="3" applyNumberFormat="1" applyFont="1" applyFill="1" applyBorder="1" applyAlignment="1" applyProtection="1">
      <alignment horizontal="center" vertical="center"/>
    </xf>
    <xf numFmtId="171" fontId="35" fillId="31" borderId="56" xfId="3" applyNumberFormat="1" applyFont="1" applyFill="1" applyBorder="1" applyAlignment="1" applyProtection="1">
      <alignment horizontal="center" vertical="center"/>
    </xf>
    <xf numFmtId="171" fontId="35" fillId="26" borderId="56" xfId="3" applyNumberFormat="1" applyFont="1" applyFill="1" applyBorder="1" applyAlignment="1" applyProtection="1">
      <alignment horizontal="center" vertical="center"/>
    </xf>
    <xf numFmtId="169" fontId="36" fillId="30" borderId="56" xfId="3" applyFont="1" applyFill="1" applyBorder="1" applyAlignment="1" applyProtection="1">
      <alignment horizontal="center" vertical="center" wrapText="1"/>
    </xf>
    <xf numFmtId="171" fontId="36" fillId="30" borderId="56" xfId="3" applyNumberFormat="1" applyFont="1" applyFill="1" applyBorder="1" applyAlignment="1" applyProtection="1">
      <alignment horizontal="center" vertical="center" wrapText="1"/>
    </xf>
    <xf numFmtId="172" fontId="35" fillId="30" borderId="56" xfId="3" applyNumberFormat="1" applyFont="1" applyFill="1" applyBorder="1" applyAlignment="1" applyProtection="1">
      <alignment horizontal="center" vertical="center" wrapText="1"/>
    </xf>
    <xf numFmtId="171" fontId="35" fillId="30" borderId="57" xfId="3" applyNumberFormat="1" applyFont="1" applyFill="1" applyBorder="1" applyAlignment="1" applyProtection="1">
      <alignment horizontal="center" vertical="center"/>
    </xf>
    <xf numFmtId="172" fontId="35" fillId="30" borderId="57" xfId="3" applyNumberFormat="1" applyFont="1" applyFill="1" applyBorder="1" applyAlignment="1" applyProtection="1">
      <alignment horizontal="center" vertical="center"/>
    </xf>
    <xf numFmtId="169" fontId="35" fillId="19" borderId="56" xfId="4" applyFont="1" applyFill="1" applyBorder="1" applyAlignment="1" applyProtection="1">
      <alignment horizontal="center" vertical="center" wrapText="1"/>
    </xf>
    <xf numFmtId="171" fontId="35" fillId="19" borderId="56" xfId="4" applyNumberFormat="1" applyFont="1" applyFill="1" applyBorder="1" applyAlignment="1" applyProtection="1">
      <alignment horizontal="center" vertical="center" wrapText="1"/>
    </xf>
    <xf numFmtId="169" fontId="35" fillId="19" borderId="56" xfId="4" applyFont="1" applyFill="1" applyBorder="1" applyAlignment="1" applyProtection="1">
      <alignment horizontal="center" vertical="center"/>
    </xf>
    <xf numFmtId="171" fontId="35" fillId="19" borderId="56" xfId="4" applyNumberFormat="1" applyFont="1" applyFill="1" applyBorder="1" applyAlignment="1" applyProtection="1">
      <alignment horizontal="center" vertical="center"/>
    </xf>
    <xf numFmtId="169" fontId="35" fillId="20" borderId="56" xfId="4" applyFont="1" applyFill="1" applyBorder="1" applyAlignment="1" applyProtection="1">
      <alignment horizontal="center" vertical="center"/>
    </xf>
    <xf numFmtId="171" fontId="35" fillId="20" borderId="56" xfId="4" applyNumberFormat="1" applyFont="1" applyFill="1" applyBorder="1" applyAlignment="1" applyProtection="1">
      <alignment horizontal="center" vertical="center"/>
    </xf>
    <xf numFmtId="172" fontId="35" fillId="21" borderId="56" xfId="4" applyNumberFormat="1" applyFont="1" applyFill="1" applyBorder="1" applyAlignment="1" applyProtection="1">
      <alignment horizontal="center" vertical="center"/>
    </xf>
    <xf numFmtId="171" fontId="35" fillId="21" borderId="56" xfId="4" applyNumberFormat="1" applyFont="1" applyFill="1" applyBorder="1" applyAlignment="1" applyProtection="1">
      <alignment horizontal="center" vertical="center"/>
    </xf>
    <xf numFmtId="169" fontId="35" fillId="22" borderId="56" xfId="4" applyFont="1" applyFill="1" applyBorder="1" applyAlignment="1" applyProtection="1">
      <alignment horizontal="center" vertical="center"/>
    </xf>
    <xf numFmtId="171" fontId="35" fillId="22" borderId="56" xfId="4" applyNumberFormat="1" applyFont="1" applyFill="1" applyBorder="1" applyAlignment="1" applyProtection="1">
      <alignment horizontal="center" vertical="center"/>
    </xf>
    <xf numFmtId="172" fontId="35" fillId="31" borderId="56" xfId="4" applyNumberFormat="1" applyFont="1" applyFill="1" applyBorder="1" applyAlignment="1" applyProtection="1">
      <alignment horizontal="center" vertical="center"/>
    </xf>
    <xf numFmtId="171" fontId="35" fillId="31" borderId="56" xfId="4" applyNumberFormat="1" applyFont="1" applyFill="1" applyBorder="1" applyAlignment="1" applyProtection="1">
      <alignment horizontal="center" vertical="center"/>
    </xf>
    <xf numFmtId="169" fontId="35" fillId="25" borderId="56" xfId="4" applyFont="1" applyFill="1" applyBorder="1" applyAlignment="1" applyProtection="1">
      <alignment horizontal="center" vertical="center"/>
    </xf>
    <xf numFmtId="171" fontId="35" fillId="25" borderId="56" xfId="4" applyNumberFormat="1" applyFont="1" applyFill="1" applyBorder="1" applyAlignment="1" applyProtection="1">
      <alignment horizontal="center" vertical="center"/>
    </xf>
    <xf numFmtId="172" fontId="35" fillId="25" borderId="56" xfId="4" applyNumberFormat="1" applyFont="1" applyFill="1" applyBorder="1" applyAlignment="1" applyProtection="1">
      <alignment horizontal="center" vertical="center"/>
    </xf>
    <xf numFmtId="172" fontId="35" fillId="26" borderId="56" xfId="4" applyNumberFormat="1" applyFont="1" applyFill="1" applyBorder="1" applyAlignment="1" applyProtection="1">
      <alignment horizontal="center" vertical="center"/>
    </xf>
    <xf numFmtId="171" fontId="35" fillId="26" borderId="56" xfId="4" applyNumberFormat="1" applyFont="1" applyFill="1" applyBorder="1" applyAlignment="1" applyProtection="1">
      <alignment horizontal="center" vertical="center"/>
    </xf>
    <xf numFmtId="169" fontId="35" fillId="28" borderId="56" xfId="4" applyFont="1" applyFill="1" applyBorder="1" applyAlignment="1" applyProtection="1">
      <alignment horizontal="center" vertical="center"/>
    </xf>
    <xf numFmtId="171" fontId="35" fillId="28" borderId="56" xfId="4" applyNumberFormat="1" applyFont="1" applyFill="1" applyBorder="1" applyAlignment="1" applyProtection="1">
      <alignment horizontal="center" vertical="center"/>
    </xf>
    <xf numFmtId="172" fontId="35" fillId="29" borderId="56" xfId="4" applyNumberFormat="1" applyFont="1" applyFill="1" applyBorder="1" applyAlignment="1" applyProtection="1">
      <alignment horizontal="center" vertical="center"/>
    </xf>
    <xf numFmtId="171" fontId="35" fillId="29" borderId="56" xfId="4" applyNumberFormat="1" applyFont="1" applyFill="1" applyBorder="1" applyAlignment="1" applyProtection="1">
      <alignment horizontal="center" vertical="center"/>
    </xf>
    <xf numFmtId="172" fontId="35" fillId="21" borderId="56" xfId="4" applyNumberFormat="1" applyFont="1" applyFill="1" applyBorder="1" applyAlignment="1" applyProtection="1">
      <alignment horizontal="center" vertical="center" wrapText="1"/>
    </xf>
    <xf numFmtId="171" fontId="35" fillId="21" borderId="56" xfId="4" applyNumberFormat="1" applyFont="1" applyFill="1" applyBorder="1" applyAlignment="1" applyProtection="1">
      <alignment horizontal="center" vertical="center" wrapText="1"/>
    </xf>
    <xf numFmtId="0" fontId="7" fillId="15" borderId="22" xfId="0" applyNumberFormat="1" applyFont="1" applyFill="1" applyBorder="1" applyAlignment="1">
      <alignment horizontal="center" vertical="center"/>
    </xf>
    <xf numFmtId="173" fontId="7" fillId="7" borderId="2" xfId="0" applyNumberFormat="1" applyFont="1" applyFill="1" applyBorder="1" applyAlignment="1">
      <alignment horizontal="center" vertical="center"/>
    </xf>
    <xf numFmtId="173" fontId="7" fillId="7" borderId="23" xfId="0" applyNumberFormat="1" applyFont="1" applyFill="1" applyBorder="1" applyAlignment="1">
      <alignment horizontal="center" vertical="center"/>
    </xf>
    <xf numFmtId="173" fontId="7" fillId="8" borderId="23" xfId="0" applyNumberFormat="1" applyFont="1" applyFill="1" applyBorder="1" applyAlignment="1">
      <alignment horizontal="center" vertical="center"/>
    </xf>
    <xf numFmtId="173" fontId="7" fillId="9" borderId="23" xfId="0" applyNumberFormat="1" applyFont="1" applyFill="1" applyBorder="1" applyAlignment="1">
      <alignment horizontal="center" vertical="center"/>
    </xf>
    <xf numFmtId="173" fontId="7" fillId="10" borderId="23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4" fontId="7" fillId="2" borderId="44" xfId="0" applyNumberFormat="1" applyFont="1" applyFill="1" applyBorder="1" applyAlignment="1">
      <alignment horizontal="center" vertical="center"/>
    </xf>
    <xf numFmtId="4" fontId="7" fillId="3" borderId="44" xfId="0" applyNumberFormat="1" applyFont="1" applyFill="1" applyBorder="1" applyAlignment="1">
      <alignment horizontal="center" vertical="center"/>
    </xf>
    <xf numFmtId="4" fontId="7" fillId="5" borderId="44" xfId="0" applyNumberFormat="1" applyFont="1" applyFill="1" applyBorder="1" applyAlignment="1">
      <alignment horizontal="center" vertical="center"/>
    </xf>
    <xf numFmtId="4" fontId="7" fillId="7" borderId="44" xfId="0" applyNumberFormat="1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49" fontId="0" fillId="32" borderId="0" xfId="0" applyNumberFormat="1" applyFill="1"/>
    <xf numFmtId="1" fontId="6" fillId="32" borderId="0" xfId="0" applyNumberFormat="1" applyFont="1" applyFill="1"/>
    <xf numFmtId="4" fontId="6" fillId="32" borderId="0" xfId="0" applyNumberFormat="1" applyFont="1" applyFill="1"/>
    <xf numFmtId="0" fontId="6" fillId="32" borderId="0" xfId="0" applyFont="1" applyFill="1"/>
    <xf numFmtId="49" fontId="0" fillId="32" borderId="0" xfId="0" applyNumberFormat="1" applyFont="1" applyFill="1"/>
    <xf numFmtId="1" fontId="0" fillId="32" borderId="0" xfId="0" applyNumberFormat="1" applyFont="1" applyFill="1"/>
    <xf numFmtId="4" fontId="0" fillId="32" borderId="0" xfId="0" applyNumberFormat="1" applyFont="1" applyFill="1"/>
    <xf numFmtId="0" fontId="0" fillId="32" borderId="0" xfId="0" applyFont="1" applyFill="1"/>
    <xf numFmtId="3" fontId="7" fillId="2" borderId="22" xfId="0" applyNumberFormat="1" applyFont="1" applyFill="1" applyBorder="1" applyAlignment="1">
      <alignment horizontal="center" vertical="center" wrapText="1"/>
    </xf>
    <xf numFmtId="4" fontId="7" fillId="5" borderId="25" xfId="0" applyNumberFormat="1" applyFont="1" applyFill="1" applyBorder="1" applyAlignment="1">
      <alignment horizontal="center" vertical="center"/>
    </xf>
    <xf numFmtId="4" fontId="7" fillId="7" borderId="25" xfId="0" applyNumberFormat="1" applyFont="1" applyFill="1" applyBorder="1" applyAlignment="1">
      <alignment horizontal="center" vertical="center"/>
    </xf>
    <xf numFmtId="3" fontId="7" fillId="9" borderId="25" xfId="0" applyNumberFormat="1" applyFont="1" applyFill="1" applyBorder="1" applyAlignment="1">
      <alignment horizontal="center" vertical="center"/>
    </xf>
    <xf numFmtId="4" fontId="7" fillId="9" borderId="25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4" fontId="7" fillId="7" borderId="22" xfId="0" applyNumberFormat="1" applyFont="1" applyFill="1" applyBorder="1" applyAlignment="1">
      <alignment horizontal="center" vertical="center"/>
    </xf>
    <xf numFmtId="169" fontId="7" fillId="9" borderId="22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10" fontId="7" fillId="13" borderId="49" xfId="0" applyNumberFormat="1" applyFont="1" applyFill="1" applyBorder="1" applyAlignment="1">
      <alignment horizontal="center" vertical="center"/>
    </xf>
    <xf numFmtId="165" fontId="18" fillId="0" borderId="59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1" fontId="7" fillId="6" borderId="61" xfId="0" applyNumberFormat="1" applyFont="1" applyFill="1" applyBorder="1" applyAlignment="1">
      <alignment horizontal="center" vertical="center"/>
    </xf>
    <xf numFmtId="4" fontId="7" fillId="6" borderId="6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4" fontId="22" fillId="9" borderId="23" xfId="0" applyNumberFormat="1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165" fontId="12" fillId="12" borderId="8" xfId="0" applyNumberFormat="1" applyFont="1" applyFill="1" applyBorder="1" applyAlignment="1">
      <alignment horizontal="center" vertical="center" textRotation="90" wrapText="1"/>
    </xf>
    <xf numFmtId="165" fontId="12" fillId="12" borderId="11" xfId="0" applyNumberFormat="1" applyFont="1" applyFill="1" applyBorder="1" applyAlignment="1">
      <alignment horizontal="center" vertical="center" textRotation="90" wrapText="1"/>
    </xf>
    <xf numFmtId="165" fontId="12" fillId="12" borderId="14" xfId="0" applyNumberFormat="1" applyFont="1" applyFill="1" applyBorder="1" applyAlignment="1">
      <alignment horizontal="center" vertical="center" textRotation="90" wrapText="1"/>
    </xf>
    <xf numFmtId="165" fontId="12" fillId="12" borderId="7" xfId="0" applyNumberFormat="1" applyFont="1" applyFill="1" applyBorder="1" applyAlignment="1">
      <alignment horizontal="center" vertical="center" textRotation="90" wrapText="1"/>
    </xf>
    <xf numFmtId="165" fontId="12" fillId="12" borderId="10" xfId="0" applyNumberFormat="1" applyFont="1" applyFill="1" applyBorder="1" applyAlignment="1">
      <alignment horizontal="center" vertical="center" textRotation="90" wrapText="1"/>
    </xf>
    <xf numFmtId="165" fontId="12" fillId="12" borderId="12" xfId="0" applyNumberFormat="1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8" fillId="16" borderId="4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1" fontId="8" fillId="16" borderId="5" xfId="0" applyNumberFormat="1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1" fontId="10" fillId="3" borderId="42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4" fontId="10" fillId="6" borderId="41" xfId="0" applyNumberFormat="1" applyFont="1" applyFill="1" applyBorder="1" applyAlignment="1">
      <alignment horizontal="center" vertical="center" wrapText="1"/>
    </xf>
    <xf numFmtId="4" fontId="10" fillId="6" borderId="43" xfId="0" applyNumberFormat="1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4" fontId="10" fillId="8" borderId="41" xfId="0" applyNumberFormat="1" applyFont="1" applyFill="1" applyBorder="1" applyAlignment="1">
      <alignment horizontal="center" vertical="center" wrapText="1"/>
    </xf>
    <xf numFmtId="4" fontId="10" fillId="8" borderId="43" xfId="0" applyNumberFormat="1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/>
    </xf>
    <xf numFmtId="165" fontId="12" fillId="12" borderId="22" xfId="0" applyNumberFormat="1" applyFont="1" applyFill="1" applyBorder="1" applyAlignment="1">
      <alignment horizontal="center" vertical="center" textRotation="90" wrapText="1"/>
    </xf>
    <xf numFmtId="165" fontId="12" fillId="12" borderId="44" xfId="0" applyNumberFormat="1" applyFont="1" applyFill="1" applyBorder="1" applyAlignment="1">
      <alignment horizontal="center" vertical="center" textRotation="90" wrapText="1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65" fontId="12" fillId="12" borderId="52" xfId="0" applyNumberFormat="1" applyFont="1" applyFill="1" applyBorder="1" applyAlignment="1">
      <alignment horizontal="center" vertical="center" textRotation="90" wrapText="1"/>
    </xf>
    <xf numFmtId="165" fontId="12" fillId="12" borderId="31" xfId="0" applyNumberFormat="1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165" fontId="12" fillId="12" borderId="51" xfId="0" applyNumberFormat="1" applyFont="1" applyFill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left" vertical="top" wrapText="1"/>
    </xf>
    <xf numFmtId="1" fontId="0" fillId="0" borderId="0" xfId="0" applyNumberFormat="1" applyAlignment="1"/>
    <xf numFmtId="0" fontId="10" fillId="10" borderId="41" xfId="0" applyFont="1" applyFill="1" applyBorder="1" applyAlignment="1">
      <alignment horizontal="center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4" fontId="10" fillId="6" borderId="11" xfId="0" applyNumberFormat="1" applyFont="1" applyFill="1" applyBorder="1" applyAlignment="1">
      <alignment horizontal="center" vertical="center" wrapText="1"/>
    </xf>
    <xf numFmtId="4" fontId="10" fillId="8" borderId="7" xfId="0" applyNumberFormat="1" applyFont="1" applyFill="1" applyBorder="1" applyAlignment="1">
      <alignment horizontal="center" vertical="center" wrapText="1"/>
    </xf>
    <xf numFmtId="4" fontId="7" fillId="8" borderId="8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165" fontId="12" fillId="12" borderId="49" xfId="0" applyNumberFormat="1" applyFont="1" applyFill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165" fontId="12" fillId="12" borderId="25" xfId="0" applyNumberFormat="1" applyFont="1" applyFill="1" applyBorder="1" applyAlignment="1">
      <alignment horizontal="center" vertical="center" textRotation="90" wrapText="1"/>
    </xf>
    <xf numFmtId="165" fontId="12" fillId="12" borderId="54" xfId="0" applyNumberFormat="1" applyFont="1" applyFill="1" applyBorder="1" applyAlignment="1">
      <alignment horizontal="center" vertical="center" textRotation="90" wrapText="1"/>
    </xf>
    <xf numFmtId="170" fontId="34" fillId="18" borderId="56" xfId="2" applyNumberFormat="1" applyFont="1" applyFill="1" applyBorder="1" applyAlignment="1" applyProtection="1">
      <alignment horizontal="center" vertical="center" textRotation="90" wrapText="1"/>
    </xf>
    <xf numFmtId="165" fontId="12" fillId="12" borderId="17" xfId="0" applyNumberFormat="1" applyFont="1" applyFill="1" applyBorder="1" applyAlignment="1">
      <alignment horizontal="center" vertical="center" textRotation="90" wrapText="1"/>
    </xf>
    <xf numFmtId="165" fontId="12" fillId="12" borderId="18" xfId="0" applyNumberFormat="1" applyFont="1" applyFill="1" applyBorder="1" applyAlignment="1">
      <alignment horizontal="center" vertical="center" textRotation="90" wrapText="1"/>
    </xf>
    <xf numFmtId="165" fontId="12" fillId="12" borderId="23" xfId="0" applyNumberFormat="1" applyFont="1" applyFill="1" applyBorder="1" applyAlignment="1">
      <alignment horizontal="center" vertical="center" textRotation="90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2" fillId="32" borderId="0" xfId="0" applyFont="1" applyFill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674"/>
  <sheetViews>
    <sheetView tabSelected="1" topLeftCell="A2458" zoomScale="50" zoomScaleNormal="50" workbookViewId="0">
      <selection activeCell="D1947" sqref="D1947"/>
    </sheetView>
  </sheetViews>
  <sheetFormatPr defaultRowHeight="15" x14ac:dyDescent="0.25"/>
  <cols>
    <col min="1" max="1" width="9.140625" style="28"/>
    <col min="2" max="2" width="55.5703125" style="4" customWidth="1"/>
    <col min="3" max="3" width="26" style="4" customWidth="1"/>
    <col min="4" max="4" width="26.7109375" style="4" customWidth="1"/>
    <col min="5" max="5" width="15.140625" style="4" customWidth="1"/>
    <col min="6" max="6" width="24.28515625" style="31" customWidth="1"/>
    <col min="7" max="7" width="15.5703125" style="4" customWidth="1"/>
    <col min="8" max="8" width="26.140625" style="31" bestFit="1" customWidth="1"/>
    <col min="9" max="9" width="16" style="32" customWidth="1"/>
    <col min="10" max="10" width="23.7109375" style="31" customWidth="1"/>
    <col min="11" max="11" width="16" style="32" customWidth="1"/>
    <col min="12" max="12" width="27" style="31" customWidth="1"/>
    <col min="13" max="13" width="27.140625" style="32" customWidth="1"/>
    <col min="14" max="14" width="27.140625" style="31" customWidth="1"/>
    <col min="15" max="15" width="19.42578125" style="4" customWidth="1"/>
    <col min="16" max="16" width="21.28515625" style="31" customWidth="1"/>
    <col min="17" max="17" width="19.42578125" style="4" customWidth="1"/>
    <col min="18" max="18" width="21.28515625" style="31" customWidth="1"/>
    <col min="19" max="19" width="19.42578125" style="32" customWidth="1"/>
    <col min="20" max="20" width="21.5703125" style="31" customWidth="1"/>
    <col min="21" max="21" width="19.42578125" style="4" customWidth="1"/>
    <col min="22" max="23" width="19.42578125" style="31" customWidth="1"/>
    <col min="24" max="24" width="19.42578125" style="32" customWidth="1"/>
    <col min="25" max="25" width="21.5703125" style="31" customWidth="1"/>
    <col min="26" max="26" width="28" style="31" customWidth="1"/>
    <col min="27" max="27" width="19.42578125" style="32" customWidth="1"/>
    <col min="28" max="28" width="21.28515625" style="4" customWidth="1"/>
    <col min="29" max="29" width="19.42578125" style="4" customWidth="1"/>
    <col min="30" max="30" width="25.85546875" style="4" customWidth="1"/>
    <col min="31" max="31" width="20.42578125" style="4" customWidth="1"/>
    <col min="32" max="32" width="24.85546875" style="4" customWidth="1"/>
    <col min="33" max="33" width="19.42578125" style="32" customWidth="1"/>
    <col min="34" max="34" width="29" style="4" bestFit="1" customWidth="1"/>
    <col min="35" max="38" width="19.42578125" style="4" customWidth="1"/>
    <col min="39" max="16384" width="9.140625" style="4"/>
  </cols>
  <sheetData>
    <row r="2" spans="1:38" ht="18.75" x14ac:dyDescent="0.3">
      <c r="B2" s="29" t="s">
        <v>209</v>
      </c>
      <c r="C2" s="29"/>
      <c r="D2" s="29"/>
      <c r="E2" s="29"/>
      <c r="F2" s="30"/>
      <c r="G2" s="29"/>
    </row>
    <row r="3" spans="1:38" ht="23.25" x14ac:dyDescent="0.35">
      <c r="A3" s="33"/>
      <c r="B3" s="34" t="s">
        <v>357</v>
      </c>
      <c r="C3" s="34"/>
      <c r="D3" s="34"/>
      <c r="E3" s="34"/>
      <c r="F3" s="35"/>
      <c r="G3" s="34"/>
      <c r="H3" s="35"/>
      <c r="I3" s="36"/>
      <c r="J3" s="35"/>
      <c r="K3" s="36"/>
      <c r="L3" s="35"/>
      <c r="M3" s="36"/>
      <c r="N3" s="35"/>
      <c r="O3" s="34"/>
      <c r="P3" s="35"/>
      <c r="Q3" s="34"/>
      <c r="R3" s="35"/>
      <c r="S3" s="36"/>
      <c r="T3" s="35"/>
      <c r="U3" s="34"/>
      <c r="V3" s="35"/>
      <c r="W3" s="35"/>
      <c r="X3" s="36"/>
      <c r="Y3" s="35"/>
      <c r="Z3" s="35"/>
      <c r="AA3" s="36"/>
      <c r="AB3" s="34"/>
      <c r="AC3" s="34"/>
      <c r="AD3" s="34"/>
      <c r="AE3" s="34"/>
      <c r="AF3" s="34"/>
      <c r="AG3" s="36"/>
      <c r="AH3" s="34"/>
      <c r="AI3" s="34"/>
      <c r="AJ3" s="34"/>
      <c r="AK3" s="34"/>
      <c r="AL3" s="34"/>
    </row>
    <row r="4" spans="1:38" ht="21.75" thickBot="1" x14ac:dyDescent="0.4">
      <c r="B4" s="37"/>
      <c r="C4" s="37"/>
      <c r="D4" s="37"/>
      <c r="E4" s="37"/>
      <c r="F4" s="38"/>
      <c r="G4" s="37"/>
      <c r="H4" s="38"/>
      <c r="I4" s="39"/>
      <c r="J4" s="38"/>
      <c r="K4" s="39"/>
      <c r="L4" s="38"/>
    </row>
    <row r="5" spans="1:38" ht="27" customHeight="1" thickBot="1" x14ac:dyDescent="0.3">
      <c r="A5" s="663" t="s">
        <v>391</v>
      </c>
      <c r="B5" s="664"/>
      <c r="C5" s="664"/>
      <c r="D5" s="664"/>
      <c r="E5" s="664"/>
      <c r="F5" s="664"/>
      <c r="G5" s="664"/>
      <c r="H5" s="664"/>
      <c r="I5" s="664"/>
      <c r="J5" s="664"/>
      <c r="K5" s="665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40"/>
    </row>
    <row r="6" spans="1:38" ht="33.75" customHeight="1" x14ac:dyDescent="0.25">
      <c r="A6" s="666" t="s">
        <v>8</v>
      </c>
      <c r="B6" s="667"/>
      <c r="C6" s="614" t="s">
        <v>392</v>
      </c>
      <c r="D6" s="615"/>
      <c r="E6" s="618" t="s">
        <v>210</v>
      </c>
      <c r="F6" s="619"/>
      <c r="G6" s="619"/>
      <c r="H6" s="619"/>
      <c r="I6" s="619"/>
      <c r="J6" s="619"/>
      <c r="K6" s="620"/>
      <c r="L6" s="619"/>
      <c r="M6" s="619"/>
      <c r="N6" s="674"/>
      <c r="O6" s="624" t="s">
        <v>393</v>
      </c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6"/>
    </row>
    <row r="7" spans="1:38" ht="51" customHeight="1" thickBot="1" x14ac:dyDescent="0.3">
      <c r="A7" s="668"/>
      <c r="B7" s="669"/>
      <c r="C7" s="672"/>
      <c r="D7" s="673"/>
      <c r="E7" s="675"/>
      <c r="F7" s="676"/>
      <c r="G7" s="676"/>
      <c r="H7" s="676"/>
      <c r="I7" s="676"/>
      <c r="J7" s="676"/>
      <c r="K7" s="677"/>
      <c r="L7" s="676"/>
      <c r="M7" s="676"/>
      <c r="N7" s="678"/>
      <c r="O7" s="641"/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42"/>
    </row>
    <row r="8" spans="1:38" ht="75" customHeight="1" x14ac:dyDescent="0.25">
      <c r="A8" s="668"/>
      <c r="B8" s="669"/>
      <c r="C8" s="680" t="s">
        <v>211</v>
      </c>
      <c r="D8" s="682" t="s">
        <v>212</v>
      </c>
      <c r="E8" s="684" t="s">
        <v>0</v>
      </c>
      <c r="F8" s="685"/>
      <c r="G8" s="685"/>
      <c r="H8" s="686"/>
      <c r="I8" s="690" t="s">
        <v>1</v>
      </c>
      <c r="J8" s="691"/>
      <c r="K8" s="692"/>
      <c r="L8" s="693"/>
      <c r="M8" s="698" t="s">
        <v>2</v>
      </c>
      <c r="N8" s="699"/>
      <c r="O8" s="702" t="s">
        <v>213</v>
      </c>
      <c r="P8" s="703"/>
      <c r="Q8" s="703"/>
      <c r="R8" s="703"/>
      <c r="S8" s="725" t="s">
        <v>2</v>
      </c>
      <c r="T8" s="726"/>
      <c r="U8" s="708" t="s">
        <v>214</v>
      </c>
      <c r="V8" s="709"/>
      <c r="W8" s="709"/>
      <c r="X8" s="709"/>
      <c r="Y8" s="709"/>
      <c r="Z8" s="710"/>
      <c r="AA8" s="729" t="s">
        <v>2</v>
      </c>
      <c r="AB8" s="730"/>
      <c r="AC8" s="733" t="s">
        <v>5</v>
      </c>
      <c r="AD8" s="734"/>
      <c r="AE8" s="734"/>
      <c r="AF8" s="735"/>
      <c r="AG8" s="739" t="s">
        <v>2</v>
      </c>
      <c r="AH8" s="740"/>
      <c r="AI8" s="719" t="s">
        <v>215</v>
      </c>
      <c r="AJ8" s="720"/>
      <c r="AK8" s="720"/>
      <c r="AL8" s="721"/>
    </row>
    <row r="9" spans="1:38" ht="75" customHeight="1" thickBot="1" x14ac:dyDescent="0.3">
      <c r="A9" s="668"/>
      <c r="B9" s="669"/>
      <c r="C9" s="680"/>
      <c r="D9" s="682"/>
      <c r="E9" s="687"/>
      <c r="F9" s="688"/>
      <c r="G9" s="688"/>
      <c r="H9" s="689"/>
      <c r="I9" s="694"/>
      <c r="J9" s="695"/>
      <c r="K9" s="696"/>
      <c r="L9" s="697"/>
      <c r="M9" s="700"/>
      <c r="N9" s="701"/>
      <c r="O9" s="704"/>
      <c r="P9" s="705"/>
      <c r="Q9" s="705"/>
      <c r="R9" s="705"/>
      <c r="S9" s="727"/>
      <c r="T9" s="728"/>
      <c r="U9" s="711"/>
      <c r="V9" s="712"/>
      <c r="W9" s="712"/>
      <c r="X9" s="712"/>
      <c r="Y9" s="712"/>
      <c r="Z9" s="713"/>
      <c r="AA9" s="731"/>
      <c r="AB9" s="732"/>
      <c r="AC9" s="736"/>
      <c r="AD9" s="737"/>
      <c r="AE9" s="737"/>
      <c r="AF9" s="738"/>
      <c r="AG9" s="741"/>
      <c r="AH9" s="742"/>
      <c r="AI9" s="722"/>
      <c r="AJ9" s="723"/>
      <c r="AK9" s="723"/>
      <c r="AL9" s="724"/>
    </row>
    <row r="10" spans="1:38" ht="139.5" customHeight="1" thickBot="1" x14ac:dyDescent="0.3">
      <c r="A10" s="670"/>
      <c r="B10" s="671"/>
      <c r="C10" s="681"/>
      <c r="D10" s="683"/>
      <c r="E10" s="41" t="s">
        <v>15</v>
      </c>
      <c r="F10" s="42" t="s">
        <v>216</v>
      </c>
      <c r="G10" s="41" t="s">
        <v>217</v>
      </c>
      <c r="H10" s="42" t="s">
        <v>14</v>
      </c>
      <c r="I10" s="43" t="s">
        <v>15</v>
      </c>
      <c r="J10" s="44" t="s">
        <v>218</v>
      </c>
      <c r="K10" s="43" t="s">
        <v>17</v>
      </c>
      <c r="L10" s="44" t="s">
        <v>219</v>
      </c>
      <c r="M10" s="45" t="s">
        <v>19</v>
      </c>
      <c r="N10" s="46" t="s">
        <v>20</v>
      </c>
      <c r="O10" s="47" t="s">
        <v>220</v>
      </c>
      <c r="P10" s="48" t="s">
        <v>221</v>
      </c>
      <c r="Q10" s="47" t="s">
        <v>222</v>
      </c>
      <c r="R10" s="48" t="s">
        <v>223</v>
      </c>
      <c r="S10" s="49" t="s">
        <v>224</v>
      </c>
      <c r="T10" s="50" t="s">
        <v>225</v>
      </c>
      <c r="U10" s="51" t="s">
        <v>220</v>
      </c>
      <c r="V10" s="52" t="s">
        <v>226</v>
      </c>
      <c r="W10" s="53" t="s">
        <v>227</v>
      </c>
      <c r="X10" s="54" t="s">
        <v>222</v>
      </c>
      <c r="Y10" s="52" t="s">
        <v>228</v>
      </c>
      <c r="Z10" s="53" t="s">
        <v>229</v>
      </c>
      <c r="AA10" s="55" t="s">
        <v>230</v>
      </c>
      <c r="AB10" s="56" t="s">
        <v>231</v>
      </c>
      <c r="AC10" s="57" t="s">
        <v>220</v>
      </c>
      <c r="AD10" s="58" t="s">
        <v>221</v>
      </c>
      <c r="AE10" s="57" t="s">
        <v>222</v>
      </c>
      <c r="AF10" s="58" t="s">
        <v>223</v>
      </c>
      <c r="AG10" s="59" t="s">
        <v>232</v>
      </c>
      <c r="AH10" s="60" t="s">
        <v>233</v>
      </c>
      <c r="AI10" s="61" t="s">
        <v>234</v>
      </c>
      <c r="AJ10" s="62" t="s">
        <v>235</v>
      </c>
      <c r="AK10" s="63" t="s">
        <v>236</v>
      </c>
      <c r="AL10" s="64" t="s">
        <v>237</v>
      </c>
    </row>
    <row r="11" spans="1:38" ht="38.25" customHeight="1" thickBot="1" x14ac:dyDescent="0.3">
      <c r="A11" s="581" t="s">
        <v>238</v>
      </c>
      <c r="B11" s="582"/>
      <c r="C11" s="65" t="s">
        <v>239</v>
      </c>
      <c r="D11" s="575" t="s">
        <v>240</v>
      </c>
      <c r="E11" s="65" t="s">
        <v>241</v>
      </c>
      <c r="F11" s="66" t="s">
        <v>242</v>
      </c>
      <c r="G11" s="65" t="s">
        <v>243</v>
      </c>
      <c r="H11" s="66" t="s">
        <v>244</v>
      </c>
      <c r="I11" s="67" t="s">
        <v>245</v>
      </c>
      <c r="J11" s="66" t="s">
        <v>246</v>
      </c>
      <c r="K11" s="67" t="s">
        <v>247</v>
      </c>
      <c r="L11" s="66" t="s">
        <v>248</v>
      </c>
      <c r="M11" s="65" t="s">
        <v>249</v>
      </c>
      <c r="N11" s="66" t="s">
        <v>250</v>
      </c>
      <c r="O11" s="65" t="s">
        <v>251</v>
      </c>
      <c r="P11" s="66" t="s">
        <v>252</v>
      </c>
      <c r="Q11" s="65" t="s">
        <v>253</v>
      </c>
      <c r="R11" s="66" t="s">
        <v>254</v>
      </c>
      <c r="S11" s="65" t="s">
        <v>255</v>
      </c>
      <c r="T11" s="66" t="s">
        <v>256</v>
      </c>
      <c r="U11" s="65" t="s">
        <v>257</v>
      </c>
      <c r="V11" s="68" t="s">
        <v>258</v>
      </c>
      <c r="W11" s="66" t="s">
        <v>259</v>
      </c>
      <c r="X11" s="575" t="s">
        <v>260</v>
      </c>
      <c r="Y11" s="66" t="s">
        <v>261</v>
      </c>
      <c r="Z11" s="66" t="s">
        <v>262</v>
      </c>
      <c r="AA11" s="65" t="s">
        <v>263</v>
      </c>
      <c r="AB11" s="65" t="s">
        <v>264</v>
      </c>
      <c r="AC11" s="65" t="s">
        <v>265</v>
      </c>
      <c r="AD11" s="65" t="s">
        <v>266</v>
      </c>
      <c r="AE11" s="65" t="s">
        <v>267</v>
      </c>
      <c r="AF11" s="65" t="s">
        <v>268</v>
      </c>
      <c r="AG11" s="65" t="s">
        <v>269</v>
      </c>
      <c r="AH11" s="65" t="s">
        <v>270</v>
      </c>
      <c r="AI11" s="65" t="s">
        <v>271</v>
      </c>
      <c r="AJ11" s="575" t="s">
        <v>272</v>
      </c>
      <c r="AK11" s="65" t="s">
        <v>273</v>
      </c>
      <c r="AL11" s="576" t="s">
        <v>274</v>
      </c>
    </row>
    <row r="12" spans="1:38" ht="99" customHeight="1" x14ac:dyDescent="0.25">
      <c r="A12" s="69">
        <v>1</v>
      </c>
      <c r="B12" s="70" t="s">
        <v>275</v>
      </c>
      <c r="C12" s="583">
        <f>N25</f>
        <v>1102361.55</v>
      </c>
      <c r="D12" s="586">
        <f>C12-AH25</f>
        <v>169967.24</v>
      </c>
      <c r="E12" s="71"/>
      <c r="F12" s="72"/>
      <c r="G12" s="71"/>
      <c r="H12" s="72"/>
      <c r="I12" s="73"/>
      <c r="J12" s="72"/>
      <c r="K12" s="73"/>
      <c r="L12" s="72"/>
      <c r="M12" s="71"/>
      <c r="N12" s="72"/>
      <c r="O12" s="71"/>
      <c r="P12" s="72"/>
      <c r="Q12" s="71"/>
      <c r="R12" s="72"/>
      <c r="S12" s="71"/>
      <c r="T12" s="72"/>
      <c r="U12" s="71"/>
      <c r="V12" s="74"/>
      <c r="W12" s="72"/>
      <c r="X12" s="71"/>
      <c r="Y12" s="74"/>
      <c r="Z12" s="72"/>
      <c r="AA12" s="71"/>
      <c r="AB12" s="72"/>
      <c r="AC12" s="71"/>
      <c r="AD12" s="72"/>
      <c r="AE12" s="71"/>
      <c r="AF12" s="72"/>
      <c r="AG12" s="71"/>
      <c r="AH12" s="72"/>
      <c r="AI12" s="75"/>
      <c r="AJ12" s="76"/>
      <c r="AK12" s="77"/>
      <c r="AL12" s="78"/>
    </row>
    <row r="13" spans="1:38" ht="87" customHeight="1" x14ac:dyDescent="0.25">
      <c r="A13" s="79">
        <v>2</v>
      </c>
      <c r="B13" s="80" t="s">
        <v>96</v>
      </c>
      <c r="C13" s="584"/>
      <c r="D13" s="587"/>
      <c r="E13" s="71"/>
      <c r="F13" s="72"/>
      <c r="G13" s="71"/>
      <c r="H13" s="72"/>
      <c r="I13" s="73"/>
      <c r="J13" s="72"/>
      <c r="K13" s="73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4"/>
      <c r="W13" s="72"/>
      <c r="X13" s="71"/>
      <c r="Y13" s="74"/>
      <c r="Z13" s="72"/>
      <c r="AA13" s="71"/>
      <c r="AB13" s="72"/>
      <c r="AC13" s="71"/>
      <c r="AD13" s="72"/>
      <c r="AE13" s="71"/>
      <c r="AF13" s="72"/>
      <c r="AG13" s="71"/>
      <c r="AH13" s="72"/>
      <c r="AI13" s="75"/>
      <c r="AJ13" s="76"/>
      <c r="AK13" s="77"/>
      <c r="AL13" s="78"/>
    </row>
    <row r="14" spans="1:38" ht="85.5" customHeight="1" x14ac:dyDescent="0.25">
      <c r="A14" s="79">
        <v>3</v>
      </c>
      <c r="B14" s="80" t="s">
        <v>202</v>
      </c>
      <c r="C14" s="584"/>
      <c r="D14" s="587"/>
      <c r="E14" s="81"/>
      <c r="F14" s="82"/>
      <c r="G14" s="83"/>
      <c r="H14" s="84"/>
      <c r="I14" s="85"/>
      <c r="J14" s="86"/>
      <c r="K14" s="85"/>
      <c r="L14" s="86"/>
      <c r="M14" s="87"/>
      <c r="N14" s="88"/>
      <c r="O14" s="89"/>
      <c r="P14" s="90"/>
      <c r="Q14" s="89"/>
      <c r="R14" s="90"/>
      <c r="S14" s="91"/>
      <c r="T14" s="92"/>
      <c r="U14" s="93"/>
      <c r="V14" s="94"/>
      <c r="W14" s="95"/>
      <c r="X14" s="96"/>
      <c r="Y14" s="94"/>
      <c r="Z14" s="95"/>
      <c r="AA14" s="97"/>
      <c r="AB14" s="98"/>
      <c r="AC14" s="99"/>
      <c r="AD14" s="100"/>
      <c r="AE14" s="99"/>
      <c r="AF14" s="100"/>
      <c r="AG14" s="101"/>
      <c r="AH14" s="102"/>
      <c r="AI14" s="103"/>
      <c r="AJ14" s="104"/>
      <c r="AK14" s="77"/>
      <c r="AL14" s="105"/>
    </row>
    <row r="15" spans="1:38" ht="101.25" customHeight="1" x14ac:dyDescent="0.25">
      <c r="A15" s="79">
        <v>4</v>
      </c>
      <c r="B15" s="80" t="s">
        <v>40</v>
      </c>
      <c r="C15" s="584"/>
      <c r="D15" s="587"/>
      <c r="E15" s="106">
        <v>1</v>
      </c>
      <c r="F15" s="107">
        <v>45300</v>
      </c>
      <c r="G15" s="83">
        <v>0</v>
      </c>
      <c r="H15" s="84">
        <v>0</v>
      </c>
      <c r="I15" s="108">
        <v>1</v>
      </c>
      <c r="J15" s="86">
        <v>45300</v>
      </c>
      <c r="K15" s="85">
        <v>0</v>
      </c>
      <c r="L15" s="86">
        <v>0</v>
      </c>
      <c r="M15" s="87">
        <f>SUM(I15,K15)</f>
        <v>1</v>
      </c>
      <c r="N15" s="88">
        <f>SUM(J15,L15)</f>
        <v>45300</v>
      </c>
      <c r="O15" s="89">
        <v>0</v>
      </c>
      <c r="P15" s="90">
        <v>0</v>
      </c>
      <c r="Q15" s="89">
        <v>0</v>
      </c>
      <c r="R15" s="90">
        <v>0</v>
      </c>
      <c r="S15" s="91">
        <f>SUM(O15,Q15)</f>
        <v>0</v>
      </c>
      <c r="T15" s="92">
        <f>SUM(P15,R15)</f>
        <v>0</v>
      </c>
      <c r="U15" s="93">
        <v>0</v>
      </c>
      <c r="V15" s="94">
        <v>0</v>
      </c>
      <c r="W15" s="95">
        <v>0</v>
      </c>
      <c r="X15" s="96">
        <v>0</v>
      </c>
      <c r="Y15" s="94">
        <v>0</v>
      </c>
      <c r="Z15" s="95">
        <v>0</v>
      </c>
      <c r="AA15" s="97">
        <f>SUM(U15,X15)</f>
        <v>0</v>
      </c>
      <c r="AB15" s="98">
        <f>SUM(W15,Z15)</f>
        <v>0</v>
      </c>
      <c r="AC15" s="99">
        <v>0</v>
      </c>
      <c r="AD15" s="100">
        <v>0</v>
      </c>
      <c r="AE15" s="99">
        <v>0</v>
      </c>
      <c r="AF15" s="100">
        <v>0</v>
      </c>
      <c r="AG15" s="101">
        <f>SUM(AC15,AE15)</f>
        <v>0</v>
      </c>
      <c r="AH15" s="102">
        <f>SUM(AD15,AF15,AB15)</f>
        <v>0</v>
      </c>
      <c r="AI15" s="103">
        <f>IFERROR(AD15/(C12-AH19),0)</f>
        <v>0</v>
      </c>
      <c r="AJ15" s="104">
        <f>IFERROR(AF15/(C12-AH19),0)</f>
        <v>0</v>
      </c>
      <c r="AK15" s="77"/>
      <c r="AL15" s="105">
        <f>IFERROR(AH15/C12,0)</f>
        <v>0</v>
      </c>
    </row>
    <row r="16" spans="1:38" ht="138" customHeight="1" x14ac:dyDescent="0.25">
      <c r="A16" s="79">
        <v>5</v>
      </c>
      <c r="B16" s="80" t="s">
        <v>98</v>
      </c>
      <c r="C16" s="584"/>
      <c r="D16" s="587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4"/>
      <c r="W16" s="72"/>
      <c r="X16" s="71"/>
      <c r="Y16" s="74"/>
      <c r="Z16" s="72"/>
      <c r="AA16" s="71"/>
      <c r="AB16" s="72"/>
      <c r="AC16" s="71"/>
      <c r="AD16" s="72"/>
      <c r="AE16" s="71"/>
      <c r="AF16" s="72"/>
      <c r="AG16" s="71"/>
      <c r="AH16" s="72"/>
      <c r="AI16" s="75"/>
      <c r="AJ16" s="76"/>
      <c r="AK16" s="77"/>
      <c r="AL16" s="78"/>
    </row>
    <row r="17" spans="1:38" ht="116.25" customHeight="1" x14ac:dyDescent="0.25">
      <c r="A17" s="79">
        <v>6</v>
      </c>
      <c r="B17" s="80" t="s">
        <v>42</v>
      </c>
      <c r="C17" s="584"/>
      <c r="D17" s="587"/>
      <c r="E17" s="109">
        <v>5</v>
      </c>
      <c r="F17" s="82">
        <v>180876.66</v>
      </c>
      <c r="G17" s="83">
        <v>3</v>
      </c>
      <c r="H17" s="84">
        <v>49956.7</v>
      </c>
      <c r="I17" s="108">
        <v>4</v>
      </c>
      <c r="J17" s="86">
        <v>150876.66</v>
      </c>
      <c r="K17" s="108">
        <v>3</v>
      </c>
      <c r="L17" s="86">
        <v>49956.7</v>
      </c>
      <c r="M17" s="87">
        <f>SUM(I17,K17)</f>
        <v>7</v>
      </c>
      <c r="N17" s="88">
        <f>SUM(J17,L17)</f>
        <v>200833.36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0</v>
      </c>
      <c r="V17" s="94">
        <v>0</v>
      </c>
      <c r="W17" s="95">
        <v>0</v>
      </c>
      <c r="X17" s="96">
        <v>0</v>
      </c>
      <c r="Y17" s="94">
        <v>0</v>
      </c>
      <c r="Z17" s="95">
        <v>0</v>
      </c>
      <c r="AA17" s="97">
        <f>SUM(U17,X17)</f>
        <v>0</v>
      </c>
      <c r="AB17" s="98">
        <f>SUM(W17,Z17)</f>
        <v>0</v>
      </c>
      <c r="AC17" s="99">
        <v>4</v>
      </c>
      <c r="AD17" s="100">
        <v>126917.58</v>
      </c>
      <c r="AE17" s="110">
        <v>3</v>
      </c>
      <c r="AF17" s="111">
        <v>37803.53</v>
      </c>
      <c r="AG17" s="101">
        <f>SUM(AC17,AE17)</f>
        <v>7</v>
      </c>
      <c r="AH17" s="102">
        <f>SUM(AD17,AF17,AB17)</f>
        <v>164721.10999999999</v>
      </c>
      <c r="AI17" s="103">
        <f>IFERROR(AD17/(C12-AH19),0)</f>
        <v>0.13089489872577284</v>
      </c>
      <c r="AJ17" s="104">
        <f>IFERROR(AF17/(C12-AH19),0)</f>
        <v>3.8988209756494849E-2</v>
      </c>
      <c r="AK17" s="77"/>
      <c r="AL17" s="105">
        <f>IFERROR(AH17/C12,0)</f>
        <v>0.14942566710531582</v>
      </c>
    </row>
    <row r="18" spans="1:38" ht="65.25" customHeight="1" x14ac:dyDescent="0.25">
      <c r="A18" s="79">
        <v>7</v>
      </c>
      <c r="B18" s="80" t="s">
        <v>203</v>
      </c>
      <c r="C18" s="584"/>
      <c r="D18" s="587"/>
      <c r="E18" s="112"/>
      <c r="F18" s="113"/>
      <c r="G18" s="114"/>
      <c r="H18" s="72"/>
      <c r="I18" s="114"/>
      <c r="J18" s="72"/>
      <c r="K18" s="114"/>
      <c r="L18" s="72"/>
      <c r="M18" s="73"/>
      <c r="N18" s="72"/>
      <c r="O18" s="114"/>
      <c r="P18" s="72"/>
      <c r="Q18" s="114"/>
      <c r="R18" s="72"/>
      <c r="S18" s="73"/>
      <c r="T18" s="115"/>
      <c r="U18" s="114"/>
      <c r="V18" s="74"/>
      <c r="W18" s="72"/>
      <c r="X18" s="73"/>
      <c r="Y18" s="74"/>
      <c r="Z18" s="72"/>
      <c r="AA18" s="73"/>
      <c r="AB18" s="115"/>
      <c r="AC18" s="114"/>
      <c r="AD18" s="72"/>
      <c r="AE18" s="116"/>
      <c r="AF18" s="117"/>
      <c r="AG18" s="71"/>
      <c r="AH18" s="72"/>
      <c r="AI18" s="75"/>
      <c r="AJ18" s="76"/>
      <c r="AK18" s="77"/>
      <c r="AL18" s="78"/>
    </row>
    <row r="19" spans="1:38" ht="59.25" customHeight="1" x14ac:dyDescent="0.25">
      <c r="A19" s="79">
        <v>8</v>
      </c>
      <c r="B19" s="80" t="s">
        <v>276</v>
      </c>
      <c r="C19" s="584"/>
      <c r="D19" s="587"/>
      <c r="E19" s="118"/>
      <c r="F19" s="119"/>
      <c r="G19" s="120">
        <v>13</v>
      </c>
      <c r="H19" s="121">
        <v>174075</v>
      </c>
      <c r="I19" s="114"/>
      <c r="J19" s="72"/>
      <c r="K19" s="108">
        <v>13</v>
      </c>
      <c r="L19" s="86">
        <v>174075</v>
      </c>
      <c r="M19" s="122">
        <f>SUM(I19,K19)</f>
        <v>13</v>
      </c>
      <c r="N19" s="123">
        <f>SUM(J19,L19)</f>
        <v>174075</v>
      </c>
      <c r="O19" s="124"/>
      <c r="P19" s="125"/>
      <c r="Q19" s="126">
        <v>0</v>
      </c>
      <c r="R19" s="127">
        <v>0</v>
      </c>
      <c r="S19" s="128">
        <f>SUM(O19,Q19)</f>
        <v>0</v>
      </c>
      <c r="T19" s="129">
        <f>SUM(P19,R19)</f>
        <v>0</v>
      </c>
      <c r="U19" s="114"/>
      <c r="V19" s="74"/>
      <c r="W19" s="72"/>
      <c r="X19" s="96">
        <v>0</v>
      </c>
      <c r="Y19" s="94">
        <v>0</v>
      </c>
      <c r="Z19" s="95">
        <v>0</v>
      </c>
      <c r="AA19" s="130">
        <f>SUM(U19,X19)</f>
        <v>0</v>
      </c>
      <c r="AB19" s="131">
        <f>SUM(W19,Z19)</f>
        <v>0</v>
      </c>
      <c r="AC19" s="114"/>
      <c r="AD19" s="72"/>
      <c r="AE19" s="110">
        <v>12</v>
      </c>
      <c r="AF19" s="111">
        <v>132747.13999999998</v>
      </c>
      <c r="AG19" s="101">
        <f>SUM(AC19,AE19)</f>
        <v>12</v>
      </c>
      <c r="AH19" s="102">
        <f>SUM(AD19,AF19,AB19)</f>
        <v>132747.13999999998</v>
      </c>
      <c r="AI19" s="132"/>
      <c r="AJ19" s="133"/>
      <c r="AK19" s="134">
        <f>IFERROR(AH19/C12,0)</f>
        <v>0.12042069137843205</v>
      </c>
      <c r="AL19" s="105">
        <f>IFERROR(AH19/C12,0)</f>
        <v>0.12042069137843205</v>
      </c>
    </row>
    <row r="20" spans="1:38" ht="60" customHeight="1" x14ac:dyDescent="0.25">
      <c r="A20" s="79">
        <v>9</v>
      </c>
      <c r="B20" s="80" t="s">
        <v>44</v>
      </c>
      <c r="C20" s="584"/>
      <c r="D20" s="587"/>
      <c r="E20" s="81"/>
      <c r="F20" s="82"/>
      <c r="G20" s="83"/>
      <c r="H20" s="84"/>
      <c r="I20" s="85"/>
      <c r="J20" s="86"/>
      <c r="K20" s="85"/>
      <c r="L20" s="86"/>
      <c r="M20" s="87"/>
      <c r="N20" s="88"/>
      <c r="O20" s="89"/>
      <c r="P20" s="90"/>
      <c r="Q20" s="89"/>
      <c r="R20" s="90"/>
      <c r="S20" s="91"/>
      <c r="T20" s="92"/>
      <c r="U20" s="93"/>
      <c r="V20" s="94"/>
      <c r="W20" s="95"/>
      <c r="X20" s="96"/>
      <c r="Y20" s="94"/>
      <c r="Z20" s="95"/>
      <c r="AA20" s="97"/>
      <c r="AB20" s="98"/>
      <c r="AC20" s="99"/>
      <c r="AD20" s="100"/>
      <c r="AE20" s="110"/>
      <c r="AF20" s="111"/>
      <c r="AG20" s="101"/>
      <c r="AH20" s="102"/>
      <c r="AI20" s="103"/>
      <c r="AJ20" s="104"/>
      <c r="AK20" s="77"/>
      <c r="AL20" s="105"/>
    </row>
    <row r="21" spans="1:38" ht="73.5" customHeight="1" x14ac:dyDescent="0.25">
      <c r="A21" s="79">
        <v>10</v>
      </c>
      <c r="B21" s="80" t="s">
        <v>45</v>
      </c>
      <c r="C21" s="584"/>
      <c r="D21" s="587"/>
      <c r="E21" s="81">
        <v>5</v>
      </c>
      <c r="F21" s="82">
        <v>399724.3</v>
      </c>
      <c r="G21" s="83">
        <v>9</v>
      </c>
      <c r="H21" s="84">
        <v>318288.3</v>
      </c>
      <c r="I21" s="108">
        <v>4</v>
      </c>
      <c r="J21" s="86">
        <v>128032.3</v>
      </c>
      <c r="K21" s="108">
        <v>9</v>
      </c>
      <c r="L21" s="86">
        <v>318288.30000000005</v>
      </c>
      <c r="M21" s="87">
        <f t="shared" ref="M21:N24" si="0">SUM(I21,K21)</f>
        <v>13</v>
      </c>
      <c r="N21" s="88">
        <f t="shared" si="0"/>
        <v>446320.60000000003</v>
      </c>
      <c r="O21" s="89">
        <v>0</v>
      </c>
      <c r="P21" s="90">
        <v>0</v>
      </c>
      <c r="Q21" s="89">
        <v>0</v>
      </c>
      <c r="R21" s="90">
        <v>0</v>
      </c>
      <c r="S21" s="91">
        <f t="shared" ref="S21:T24" si="1">SUM(O21,Q21)</f>
        <v>0</v>
      </c>
      <c r="T21" s="92">
        <f t="shared" si="1"/>
        <v>0</v>
      </c>
      <c r="U21" s="93">
        <v>0</v>
      </c>
      <c r="V21" s="94">
        <v>0</v>
      </c>
      <c r="W21" s="95">
        <v>0</v>
      </c>
      <c r="X21" s="96">
        <v>0</v>
      </c>
      <c r="Y21" s="94">
        <v>0</v>
      </c>
      <c r="Z21" s="95">
        <v>0</v>
      </c>
      <c r="AA21" s="97">
        <f>SUM(U21,X21)</f>
        <v>0</v>
      </c>
      <c r="AB21" s="98">
        <f>SUM(W21,Z21)</f>
        <v>0</v>
      </c>
      <c r="AC21" s="135">
        <v>4</v>
      </c>
      <c r="AD21" s="136">
        <v>114432.94</v>
      </c>
      <c r="AE21" s="135">
        <v>9</v>
      </c>
      <c r="AF21" s="136">
        <v>305327.26</v>
      </c>
      <c r="AG21" s="101">
        <f>SUM(AC21,AE21)</f>
        <v>13</v>
      </c>
      <c r="AH21" s="102">
        <f>SUM(AD21,AF21,AB21)</f>
        <v>419760.2</v>
      </c>
      <c r="AI21" s="103">
        <f>IFERROR(AD21/(C12-AH19),0)</f>
        <v>0.11801901747726708</v>
      </c>
      <c r="AJ21" s="104">
        <f>IFERROR(AF21/(C12-AH19),0)</f>
        <v>0.31489554698346534</v>
      </c>
      <c r="AK21" s="77"/>
      <c r="AL21" s="105">
        <f>IFERROR(AH21/C12,0)</f>
        <v>0.38078269330057818</v>
      </c>
    </row>
    <row r="22" spans="1:38" ht="120" customHeight="1" x14ac:dyDescent="0.25">
      <c r="A22" s="79">
        <v>11</v>
      </c>
      <c r="B22" s="80" t="s">
        <v>46</v>
      </c>
      <c r="C22" s="584"/>
      <c r="D22" s="587"/>
      <c r="E22" s="81">
        <v>1</v>
      </c>
      <c r="F22" s="137">
        <v>9838.77</v>
      </c>
      <c r="G22" s="83">
        <v>0</v>
      </c>
      <c r="H22" s="84">
        <v>0</v>
      </c>
      <c r="I22" s="85">
        <v>0</v>
      </c>
      <c r="J22" s="86">
        <v>0</v>
      </c>
      <c r="K22" s="85">
        <v>0</v>
      </c>
      <c r="L22" s="86">
        <v>0</v>
      </c>
      <c r="M22" s="87">
        <f t="shared" si="0"/>
        <v>0</v>
      </c>
      <c r="N22" s="88">
        <f t="shared" si="0"/>
        <v>0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>SUM(U22,X22)</f>
        <v>0</v>
      </c>
      <c r="AB22" s="98">
        <f>SUM(W22,Z22)</f>
        <v>0</v>
      </c>
      <c r="AC22" s="99">
        <v>0</v>
      </c>
      <c r="AD22" s="100">
        <v>0</v>
      </c>
      <c r="AE22" s="99">
        <v>0</v>
      </c>
      <c r="AF22" s="100">
        <v>0</v>
      </c>
      <c r="AG22" s="101">
        <f>SUM(AC22,AE22)</f>
        <v>0</v>
      </c>
      <c r="AH22" s="102">
        <f>SUM(AD22,AF22,AB22)</f>
        <v>0</v>
      </c>
      <c r="AI22" s="103">
        <f>IFERROR(AD22/(C12-AH19),0)</f>
        <v>0</v>
      </c>
      <c r="AJ22" s="104">
        <f>IFERROR(AF22/(C12-AH19),0)</f>
        <v>0</v>
      </c>
      <c r="AK22" s="77"/>
      <c r="AL22" s="105">
        <f>IFERROR(AH22/C12,0)</f>
        <v>0</v>
      </c>
    </row>
    <row r="23" spans="1:38" ht="63.75" customHeight="1" x14ac:dyDescent="0.25">
      <c r="A23" s="79">
        <v>12</v>
      </c>
      <c r="B23" s="80" t="s">
        <v>47</v>
      </c>
      <c r="C23" s="584"/>
      <c r="D23" s="587"/>
      <c r="E23" s="81">
        <v>1</v>
      </c>
      <c r="F23" s="82">
        <v>17842.5</v>
      </c>
      <c r="G23" s="83">
        <v>0</v>
      </c>
      <c r="H23" s="84">
        <v>0</v>
      </c>
      <c r="I23" s="108">
        <v>1</v>
      </c>
      <c r="J23" s="86">
        <v>17842.5</v>
      </c>
      <c r="K23" s="85">
        <v>0</v>
      </c>
      <c r="L23" s="86">
        <v>0</v>
      </c>
      <c r="M23" s="87">
        <f t="shared" si="0"/>
        <v>1</v>
      </c>
      <c r="N23" s="88">
        <f t="shared" si="0"/>
        <v>17842.5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>SUM(U23,X23)</f>
        <v>0</v>
      </c>
      <c r="AB23" s="98">
        <f>SUM(W23,Z23)</f>
        <v>0</v>
      </c>
      <c r="AC23" s="99">
        <v>1</v>
      </c>
      <c r="AD23" s="100">
        <v>15472.8</v>
      </c>
      <c r="AE23" s="99">
        <v>0</v>
      </c>
      <c r="AF23" s="100">
        <v>0</v>
      </c>
      <c r="AG23" s="101">
        <f>SUM(AC23,AE23)</f>
        <v>1</v>
      </c>
      <c r="AH23" s="102">
        <f>SUM(AD23,AF23,AB23)</f>
        <v>15472.8</v>
      </c>
      <c r="AI23" s="103">
        <f>IFERROR(AD23/(C12-AH19),0)</f>
        <v>1.5957683632197669E-2</v>
      </c>
      <c r="AJ23" s="104">
        <f>IFERROR(AF23/(C12-AH19),0)</f>
        <v>0</v>
      </c>
      <c r="AK23" s="77"/>
      <c r="AL23" s="105">
        <f>IFERROR(AH23/C12,0)</f>
        <v>1.4036048336410136E-2</v>
      </c>
    </row>
    <row r="24" spans="1:38" ht="62.25" customHeight="1" thickBot="1" x14ac:dyDescent="0.3">
      <c r="A24" s="138">
        <v>13</v>
      </c>
      <c r="B24" s="139" t="s">
        <v>48</v>
      </c>
      <c r="C24" s="585"/>
      <c r="D24" s="588"/>
      <c r="E24" s="140">
        <v>9</v>
      </c>
      <c r="F24" s="141">
        <v>246075.69</v>
      </c>
      <c r="G24" s="142">
        <v>2</v>
      </c>
      <c r="H24" s="143">
        <v>137041</v>
      </c>
      <c r="I24" s="144">
        <v>5</v>
      </c>
      <c r="J24" s="145">
        <v>80949.09</v>
      </c>
      <c r="K24" s="144">
        <v>2</v>
      </c>
      <c r="L24" s="145">
        <v>137041</v>
      </c>
      <c r="M24" s="146">
        <f t="shared" si="0"/>
        <v>7</v>
      </c>
      <c r="N24" s="147">
        <f t="shared" si="0"/>
        <v>217990.09</v>
      </c>
      <c r="O24" s="148">
        <v>0</v>
      </c>
      <c r="P24" s="149">
        <v>0</v>
      </c>
      <c r="Q24" s="148">
        <v>0</v>
      </c>
      <c r="R24" s="149">
        <v>0</v>
      </c>
      <c r="S24" s="150">
        <f t="shared" si="1"/>
        <v>0</v>
      </c>
      <c r="T24" s="151">
        <f t="shared" si="1"/>
        <v>0</v>
      </c>
      <c r="U24" s="152">
        <v>0</v>
      </c>
      <c r="V24" s="153">
        <v>0</v>
      </c>
      <c r="W24" s="154">
        <v>0</v>
      </c>
      <c r="X24" s="155">
        <v>0</v>
      </c>
      <c r="Y24" s="153">
        <v>0</v>
      </c>
      <c r="Z24" s="154">
        <v>0</v>
      </c>
      <c r="AA24" s="156">
        <f>SUM(U24,X24)</f>
        <v>0</v>
      </c>
      <c r="AB24" s="157">
        <f>SUM(W24,Z24)</f>
        <v>0</v>
      </c>
      <c r="AC24" s="158">
        <v>5</v>
      </c>
      <c r="AD24" s="159">
        <v>69936.999999999985</v>
      </c>
      <c r="AE24" s="158">
        <v>2</v>
      </c>
      <c r="AF24" s="159">
        <v>129756.06</v>
      </c>
      <c r="AG24" s="160">
        <f>SUM(AC24,AE24)</f>
        <v>7</v>
      </c>
      <c r="AH24" s="161">
        <f>SUM(AD24,AF24,AB24)</f>
        <v>199693.06</v>
      </c>
      <c r="AI24" s="162">
        <f>IFERROR(AD24/(C12-AH19),0)</f>
        <v>7.2128672262616211E-2</v>
      </c>
      <c r="AJ24" s="163">
        <f>IFERROR(AF24/(C12-AH19),0)</f>
        <v>0.13382233046639641</v>
      </c>
      <c r="AK24" s="164"/>
      <c r="AL24" s="165">
        <f>IFERROR(AH24/C12,0)</f>
        <v>0.1811502405903036</v>
      </c>
    </row>
    <row r="25" spans="1:38" ht="29.25" customHeight="1" thickBot="1" x14ac:dyDescent="0.3">
      <c r="A25" s="589" t="s">
        <v>277</v>
      </c>
      <c r="B25" s="590"/>
      <c r="C25" s="166">
        <f>C12</f>
        <v>1102361.55</v>
      </c>
      <c r="D25" s="166">
        <f>D12</f>
        <v>169967.24</v>
      </c>
      <c r="E25" s="167">
        <f t="shared" ref="E25:L25" si="2">SUM(E12:E24)</f>
        <v>22</v>
      </c>
      <c r="F25" s="168">
        <f t="shared" si="2"/>
        <v>899657.91999999993</v>
      </c>
      <c r="G25" s="167">
        <f t="shared" si="2"/>
        <v>27</v>
      </c>
      <c r="H25" s="168">
        <f t="shared" si="2"/>
        <v>679361</v>
      </c>
      <c r="I25" s="169">
        <f t="shared" si="2"/>
        <v>15</v>
      </c>
      <c r="J25" s="170">
        <f t="shared" si="2"/>
        <v>423000.55000000005</v>
      </c>
      <c r="K25" s="169">
        <f t="shared" si="2"/>
        <v>27</v>
      </c>
      <c r="L25" s="170">
        <f t="shared" si="2"/>
        <v>679361</v>
      </c>
      <c r="M25" s="169">
        <f>SUM(M12:M24)</f>
        <v>42</v>
      </c>
      <c r="N25" s="170">
        <f>SUM(N12:N24)</f>
        <v>1102361.55</v>
      </c>
      <c r="O25" s="171">
        <f>SUM(O12:O24)</f>
        <v>0</v>
      </c>
      <c r="P25" s="168">
        <f>SUM(P12:P24)</f>
        <v>0</v>
      </c>
      <c r="Q25" s="172">
        <f t="shared" ref="Q25:AJ25" si="3">SUM(Q12:Q24)</f>
        <v>0</v>
      </c>
      <c r="R25" s="168">
        <f t="shared" si="3"/>
        <v>0</v>
      </c>
      <c r="S25" s="173">
        <f t="shared" si="3"/>
        <v>0</v>
      </c>
      <c r="T25" s="168">
        <f t="shared" si="3"/>
        <v>0</v>
      </c>
      <c r="U25" s="172">
        <f t="shared" si="3"/>
        <v>0</v>
      </c>
      <c r="V25" s="168">
        <f t="shared" si="3"/>
        <v>0</v>
      </c>
      <c r="W25" s="168">
        <f t="shared" si="3"/>
        <v>0</v>
      </c>
      <c r="X25" s="173">
        <f t="shared" si="3"/>
        <v>0</v>
      </c>
      <c r="Y25" s="168">
        <f t="shared" si="3"/>
        <v>0</v>
      </c>
      <c r="Z25" s="168">
        <f t="shared" si="3"/>
        <v>0</v>
      </c>
      <c r="AA25" s="173">
        <f t="shared" si="3"/>
        <v>0</v>
      </c>
      <c r="AB25" s="168">
        <f t="shared" si="3"/>
        <v>0</v>
      </c>
      <c r="AC25" s="172">
        <f t="shared" si="3"/>
        <v>14</v>
      </c>
      <c r="AD25" s="168">
        <f t="shared" si="3"/>
        <v>326760.32000000001</v>
      </c>
      <c r="AE25" s="172">
        <f t="shared" si="3"/>
        <v>26</v>
      </c>
      <c r="AF25" s="168">
        <f t="shared" si="3"/>
        <v>605633.99</v>
      </c>
      <c r="AG25" s="173">
        <f t="shared" si="3"/>
        <v>40</v>
      </c>
      <c r="AH25" s="168">
        <f t="shared" si="3"/>
        <v>932394.31</v>
      </c>
      <c r="AI25" s="174">
        <f t="shared" si="3"/>
        <v>0.33700027209785383</v>
      </c>
      <c r="AJ25" s="174">
        <f t="shared" si="3"/>
        <v>0.48770608720635661</v>
      </c>
      <c r="AK25" s="175">
        <f>AK19</f>
        <v>0.12042069137843205</v>
      </c>
      <c r="AL25" s="176">
        <f>AH25/C12</f>
        <v>0.84581534071103992</v>
      </c>
    </row>
    <row r="26" spans="1:38" ht="21.75" thickBot="1" x14ac:dyDescent="0.4">
      <c r="AF26" s="177" t="s">
        <v>278</v>
      </c>
      <c r="AG26" s="178">
        <v>4.4240000000000004</v>
      </c>
      <c r="AH26" s="179">
        <f>AH25/AG26</f>
        <v>210758.2075045208</v>
      </c>
    </row>
    <row r="27" spans="1:38" ht="15.75" thickTop="1" x14ac:dyDescent="0.25">
      <c r="A27" s="591" t="s">
        <v>308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3"/>
      <c r="L27" s="592"/>
      <c r="M27" s="592"/>
      <c r="N27" s="592"/>
      <c r="O27" s="592"/>
      <c r="P27" s="592"/>
      <c r="Q27" s="594"/>
    </row>
    <row r="28" spans="1:38" ht="18.75" x14ac:dyDescent="0.3">
      <c r="A28" s="595"/>
      <c r="B28" s="596"/>
      <c r="C28" s="596"/>
      <c r="D28" s="596"/>
      <c r="E28" s="596"/>
      <c r="F28" s="596"/>
      <c r="G28" s="596"/>
      <c r="H28" s="596"/>
      <c r="I28" s="596"/>
      <c r="J28" s="596"/>
      <c r="K28" s="597"/>
      <c r="L28" s="596"/>
      <c r="M28" s="596"/>
      <c r="N28" s="596"/>
      <c r="O28" s="596"/>
      <c r="P28" s="596"/>
      <c r="Q28" s="598"/>
      <c r="AF28" s="180"/>
    </row>
    <row r="29" spans="1:38" ht="15.75" x14ac:dyDescent="0.25">
      <c r="A29" s="595"/>
      <c r="B29" s="596"/>
      <c r="C29" s="596"/>
      <c r="D29" s="596"/>
      <c r="E29" s="596"/>
      <c r="F29" s="596"/>
      <c r="G29" s="596"/>
      <c r="H29" s="596"/>
      <c r="I29" s="596"/>
      <c r="J29" s="596"/>
      <c r="K29" s="597"/>
      <c r="L29" s="596"/>
      <c r="M29" s="596"/>
      <c r="N29" s="596"/>
      <c r="O29" s="596"/>
      <c r="P29" s="596"/>
      <c r="Q29" s="598"/>
      <c r="AE29" s="181" t="s">
        <v>280</v>
      </c>
      <c r="AF29" s="182"/>
    </row>
    <row r="30" spans="1:38" ht="15.75" x14ac:dyDescent="0.25">
      <c r="A30" s="595"/>
      <c r="B30" s="596"/>
      <c r="C30" s="596"/>
      <c r="D30" s="596"/>
      <c r="E30" s="596"/>
      <c r="F30" s="596"/>
      <c r="G30" s="596"/>
      <c r="H30" s="596"/>
      <c r="I30" s="596"/>
      <c r="J30" s="596"/>
      <c r="K30" s="597"/>
      <c r="L30" s="596"/>
      <c r="M30" s="596"/>
      <c r="N30" s="596"/>
      <c r="O30" s="596"/>
      <c r="P30" s="596"/>
      <c r="Q30" s="598"/>
      <c r="AE30" s="181" t="s">
        <v>281</v>
      </c>
      <c r="AF30" s="183">
        <f>(AF25-AF19)+(Z25-Z19)</f>
        <v>472886.85</v>
      </c>
    </row>
    <row r="31" spans="1:38" ht="15.75" x14ac:dyDescent="0.25">
      <c r="A31" s="595"/>
      <c r="B31" s="596"/>
      <c r="C31" s="596"/>
      <c r="D31" s="596"/>
      <c r="E31" s="596"/>
      <c r="F31" s="596"/>
      <c r="G31" s="596"/>
      <c r="H31" s="596"/>
      <c r="I31" s="596"/>
      <c r="J31" s="596"/>
      <c r="K31" s="597"/>
      <c r="L31" s="596"/>
      <c r="M31" s="596"/>
      <c r="N31" s="596"/>
      <c r="O31" s="596"/>
      <c r="P31" s="596"/>
      <c r="Q31" s="598"/>
      <c r="AE31" s="181" t="s">
        <v>282</v>
      </c>
      <c r="AF31" s="183">
        <f>AD25+W25</f>
        <v>326760.32000000001</v>
      </c>
    </row>
    <row r="32" spans="1:38" ht="15.75" x14ac:dyDescent="0.25">
      <c r="A32" s="595"/>
      <c r="B32" s="596"/>
      <c r="C32" s="596"/>
      <c r="D32" s="596"/>
      <c r="E32" s="596"/>
      <c r="F32" s="596"/>
      <c r="G32" s="596"/>
      <c r="H32" s="596"/>
      <c r="I32" s="596"/>
      <c r="J32" s="596"/>
      <c r="K32" s="597"/>
      <c r="L32" s="596"/>
      <c r="M32" s="596"/>
      <c r="N32" s="596"/>
      <c r="O32" s="596"/>
      <c r="P32" s="596"/>
      <c r="Q32" s="598"/>
      <c r="AE32" s="181" t="s">
        <v>283</v>
      </c>
      <c r="AF32" s="183">
        <f>AF19+Z19</f>
        <v>132747.13999999998</v>
      </c>
    </row>
    <row r="33" spans="1:38" ht="15.75" x14ac:dyDescent="0.25">
      <c r="A33" s="595"/>
      <c r="B33" s="596"/>
      <c r="C33" s="596"/>
      <c r="D33" s="596"/>
      <c r="E33" s="596"/>
      <c r="F33" s="596"/>
      <c r="G33" s="596"/>
      <c r="H33" s="596"/>
      <c r="I33" s="596"/>
      <c r="J33" s="596"/>
      <c r="K33" s="597"/>
      <c r="L33" s="596"/>
      <c r="M33" s="596"/>
      <c r="N33" s="596"/>
      <c r="O33" s="596"/>
      <c r="P33" s="596"/>
      <c r="Q33" s="598"/>
      <c r="AE33" s="181" t="s">
        <v>2</v>
      </c>
      <c r="AF33" s="184">
        <f>SUM(AF30:AF32)</f>
        <v>932394.30999999994</v>
      </c>
    </row>
    <row r="34" spans="1:38" x14ac:dyDescent="0.25">
      <c r="A34" s="595"/>
      <c r="B34" s="596"/>
      <c r="C34" s="596"/>
      <c r="D34" s="596"/>
      <c r="E34" s="596"/>
      <c r="F34" s="596"/>
      <c r="G34" s="596"/>
      <c r="H34" s="596"/>
      <c r="I34" s="596"/>
      <c r="J34" s="596"/>
      <c r="K34" s="597"/>
      <c r="L34" s="596"/>
      <c r="M34" s="596"/>
      <c r="N34" s="596"/>
      <c r="O34" s="596"/>
      <c r="P34" s="596"/>
      <c r="Q34" s="598"/>
    </row>
    <row r="35" spans="1:38" ht="15.75" thickBot="1" x14ac:dyDescent="0.3">
      <c r="A35" s="599"/>
      <c r="B35" s="600"/>
      <c r="C35" s="600"/>
      <c r="D35" s="600"/>
      <c r="E35" s="600"/>
      <c r="F35" s="600"/>
      <c r="G35" s="600"/>
      <c r="H35" s="600"/>
      <c r="I35" s="600"/>
      <c r="J35" s="600"/>
      <c r="K35" s="601"/>
      <c r="L35" s="600"/>
      <c r="M35" s="600"/>
      <c r="N35" s="600"/>
      <c r="O35" s="600"/>
      <c r="P35" s="600"/>
      <c r="Q35" s="602"/>
    </row>
    <row r="36" spans="1:38" ht="15.75" thickTop="1" x14ac:dyDescent="0.25"/>
    <row r="38" spans="1:38" ht="15.75" thickBot="1" x14ac:dyDescent="0.3"/>
    <row r="39" spans="1:38" ht="27" thickBot="1" x14ac:dyDescent="0.3">
      <c r="A39" s="603" t="s">
        <v>391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5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6"/>
      <c r="AL39" s="185"/>
    </row>
    <row r="40" spans="1:38" ht="21" customHeight="1" x14ac:dyDescent="0.25">
      <c r="A40" s="607" t="s">
        <v>284</v>
      </c>
      <c r="B40" s="608"/>
      <c r="C40" s="614" t="s">
        <v>392</v>
      </c>
      <c r="D40" s="615"/>
      <c r="E40" s="618" t="s">
        <v>285</v>
      </c>
      <c r="F40" s="619"/>
      <c r="G40" s="619"/>
      <c r="H40" s="619"/>
      <c r="I40" s="619"/>
      <c r="J40" s="619"/>
      <c r="K40" s="620"/>
      <c r="L40" s="619"/>
      <c r="M40" s="619"/>
      <c r="N40" s="619"/>
      <c r="O40" s="624" t="s">
        <v>394</v>
      </c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6"/>
      <c r="AL40" s="186"/>
    </row>
    <row r="41" spans="1:38" ht="36" customHeight="1" thickBot="1" x14ac:dyDescent="0.3">
      <c r="A41" s="609"/>
      <c r="B41" s="610"/>
      <c r="C41" s="616"/>
      <c r="D41" s="617"/>
      <c r="E41" s="621"/>
      <c r="F41" s="622"/>
      <c r="G41" s="622"/>
      <c r="H41" s="622"/>
      <c r="I41" s="622"/>
      <c r="J41" s="622"/>
      <c r="K41" s="623"/>
      <c r="L41" s="622"/>
      <c r="M41" s="622"/>
      <c r="N41" s="622"/>
      <c r="O41" s="627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9"/>
      <c r="AL41" s="186"/>
    </row>
    <row r="42" spans="1:38" s="180" customFormat="1" ht="84" customHeight="1" thickBot="1" x14ac:dyDescent="0.35">
      <c r="A42" s="609"/>
      <c r="B42" s="611"/>
      <c r="C42" s="630" t="s">
        <v>211</v>
      </c>
      <c r="D42" s="632" t="s">
        <v>212</v>
      </c>
      <c r="E42" s="634" t="s">
        <v>0</v>
      </c>
      <c r="F42" s="635"/>
      <c r="G42" s="635"/>
      <c r="H42" s="636"/>
      <c r="I42" s="637" t="s">
        <v>1</v>
      </c>
      <c r="J42" s="638"/>
      <c r="K42" s="639"/>
      <c r="L42" s="640"/>
      <c r="M42" s="643" t="s">
        <v>2</v>
      </c>
      <c r="N42" s="644"/>
      <c r="O42" s="645" t="s">
        <v>213</v>
      </c>
      <c r="P42" s="646"/>
      <c r="Q42" s="646"/>
      <c r="R42" s="647"/>
      <c r="S42" s="648" t="s">
        <v>2</v>
      </c>
      <c r="T42" s="649"/>
      <c r="U42" s="650" t="s">
        <v>214</v>
      </c>
      <c r="V42" s="651"/>
      <c r="W42" s="651"/>
      <c r="X42" s="651"/>
      <c r="Y42" s="651"/>
      <c r="Z42" s="652"/>
      <c r="AA42" s="653" t="s">
        <v>2</v>
      </c>
      <c r="AB42" s="654"/>
      <c r="AC42" s="655" t="s">
        <v>5</v>
      </c>
      <c r="AD42" s="656"/>
      <c r="AE42" s="656"/>
      <c r="AF42" s="657"/>
      <c r="AG42" s="717" t="s">
        <v>2</v>
      </c>
      <c r="AH42" s="718"/>
      <c r="AI42" s="743" t="s">
        <v>215</v>
      </c>
      <c r="AJ42" s="744"/>
      <c r="AK42" s="745"/>
      <c r="AL42" s="187"/>
    </row>
    <row r="43" spans="1:38" ht="113.25" thickBot="1" x14ac:dyDescent="0.3">
      <c r="A43" s="612"/>
      <c r="B43" s="613"/>
      <c r="C43" s="631"/>
      <c r="D43" s="633"/>
      <c r="E43" s="41" t="s">
        <v>15</v>
      </c>
      <c r="F43" s="42" t="s">
        <v>216</v>
      </c>
      <c r="G43" s="41" t="s">
        <v>217</v>
      </c>
      <c r="H43" s="42" t="s">
        <v>14</v>
      </c>
      <c r="I43" s="43" t="s">
        <v>15</v>
      </c>
      <c r="J43" s="44" t="s">
        <v>218</v>
      </c>
      <c r="K43" s="43" t="s">
        <v>17</v>
      </c>
      <c r="L43" s="44" t="s">
        <v>219</v>
      </c>
      <c r="M43" s="45" t="s">
        <v>19</v>
      </c>
      <c r="N43" s="46" t="s">
        <v>20</v>
      </c>
      <c r="O43" s="47" t="s">
        <v>220</v>
      </c>
      <c r="P43" s="48" t="s">
        <v>221</v>
      </c>
      <c r="Q43" s="47" t="s">
        <v>222</v>
      </c>
      <c r="R43" s="48" t="s">
        <v>223</v>
      </c>
      <c r="S43" s="49" t="s">
        <v>224</v>
      </c>
      <c r="T43" s="50" t="s">
        <v>225</v>
      </c>
      <c r="U43" s="51" t="s">
        <v>220</v>
      </c>
      <c r="V43" s="52" t="s">
        <v>226</v>
      </c>
      <c r="W43" s="53" t="s">
        <v>227</v>
      </c>
      <c r="X43" s="54" t="s">
        <v>222</v>
      </c>
      <c r="Y43" s="52" t="s">
        <v>228</v>
      </c>
      <c r="Z43" s="53" t="s">
        <v>229</v>
      </c>
      <c r="AA43" s="55" t="s">
        <v>230</v>
      </c>
      <c r="AB43" s="56" t="s">
        <v>231</v>
      </c>
      <c r="AC43" s="57" t="s">
        <v>220</v>
      </c>
      <c r="AD43" s="58" t="s">
        <v>221</v>
      </c>
      <c r="AE43" s="57" t="s">
        <v>222</v>
      </c>
      <c r="AF43" s="58" t="s">
        <v>223</v>
      </c>
      <c r="AG43" s="59" t="s">
        <v>232</v>
      </c>
      <c r="AH43" s="60" t="s">
        <v>233</v>
      </c>
      <c r="AI43" s="61" t="s">
        <v>234</v>
      </c>
      <c r="AJ43" s="63" t="s">
        <v>235</v>
      </c>
      <c r="AK43" s="188" t="s">
        <v>286</v>
      </c>
      <c r="AL43" s="189"/>
    </row>
    <row r="44" spans="1:38" ht="15.75" thickBot="1" x14ac:dyDescent="0.3">
      <c r="A44" s="581" t="s">
        <v>238</v>
      </c>
      <c r="B44" s="658"/>
      <c r="C44" s="190" t="s">
        <v>239</v>
      </c>
      <c r="D44" s="191" t="s">
        <v>240</v>
      </c>
      <c r="E44" s="192" t="s">
        <v>241</v>
      </c>
      <c r="F44" s="193" t="s">
        <v>242</v>
      </c>
      <c r="G44" s="192" t="s">
        <v>243</v>
      </c>
      <c r="H44" s="193" t="s">
        <v>244</v>
      </c>
      <c r="I44" s="194" t="s">
        <v>245</v>
      </c>
      <c r="J44" s="193" t="s">
        <v>246</v>
      </c>
      <c r="K44" s="194" t="s">
        <v>247</v>
      </c>
      <c r="L44" s="193" t="s">
        <v>248</v>
      </c>
      <c r="M44" s="194" t="s">
        <v>249</v>
      </c>
      <c r="N44" s="193" t="s">
        <v>250</v>
      </c>
      <c r="O44" s="192" t="s">
        <v>251</v>
      </c>
      <c r="P44" s="193" t="s">
        <v>252</v>
      </c>
      <c r="Q44" s="192" t="s">
        <v>253</v>
      </c>
      <c r="R44" s="193" t="s">
        <v>254</v>
      </c>
      <c r="S44" s="194" t="s">
        <v>255</v>
      </c>
      <c r="T44" s="193" t="s">
        <v>256</v>
      </c>
      <c r="U44" s="192" t="s">
        <v>257</v>
      </c>
      <c r="V44" s="195" t="s">
        <v>258</v>
      </c>
      <c r="W44" s="196" t="s">
        <v>259</v>
      </c>
      <c r="X44" s="197" t="s">
        <v>260</v>
      </c>
      <c r="Y44" s="198" t="s">
        <v>261</v>
      </c>
      <c r="Z44" s="193" t="s">
        <v>262</v>
      </c>
      <c r="AA44" s="194" t="s">
        <v>263</v>
      </c>
      <c r="AB44" s="199" t="s">
        <v>264</v>
      </c>
      <c r="AC44" s="192" t="s">
        <v>265</v>
      </c>
      <c r="AD44" s="199" t="s">
        <v>266</v>
      </c>
      <c r="AE44" s="192" t="s">
        <v>267</v>
      </c>
      <c r="AF44" s="199" t="s">
        <v>268</v>
      </c>
      <c r="AG44" s="194" t="s">
        <v>269</v>
      </c>
      <c r="AH44" s="199" t="s">
        <v>270</v>
      </c>
      <c r="AI44" s="190" t="s">
        <v>271</v>
      </c>
      <c r="AJ44" s="199" t="s">
        <v>272</v>
      </c>
      <c r="AK44" s="200" t="s">
        <v>273</v>
      </c>
      <c r="AL44" s="201"/>
    </row>
    <row r="45" spans="1:38" ht="37.5" x14ac:dyDescent="0.25">
      <c r="A45" s="202">
        <v>1</v>
      </c>
      <c r="B45" s="203" t="s">
        <v>287</v>
      </c>
      <c r="C45" s="659">
        <f>N61</f>
        <v>1102361.55</v>
      </c>
      <c r="D45" s="660">
        <f>C45-AH61</f>
        <v>169967.24</v>
      </c>
      <c r="E45" s="204">
        <v>2</v>
      </c>
      <c r="F45" s="205">
        <v>55218.26</v>
      </c>
      <c r="G45" s="206">
        <v>3</v>
      </c>
      <c r="H45" s="207">
        <v>64338</v>
      </c>
      <c r="I45" s="208">
        <v>2</v>
      </c>
      <c r="J45" s="209">
        <v>55218.26</v>
      </c>
      <c r="K45" s="208">
        <v>3</v>
      </c>
      <c r="L45" s="209">
        <v>64338</v>
      </c>
      <c r="M45" s="210">
        <f t="shared" ref="M45:N48" si="4">SUM(I45,K45)</f>
        <v>5</v>
      </c>
      <c r="N45" s="211">
        <f t="shared" si="4"/>
        <v>119556.26000000001</v>
      </c>
      <c r="O45" s="212">
        <v>0</v>
      </c>
      <c r="P45" s="213">
        <v>0</v>
      </c>
      <c r="Q45" s="212">
        <v>0</v>
      </c>
      <c r="R45" s="213">
        <v>0</v>
      </c>
      <c r="S45" s="214">
        <f t="shared" ref="S45:T48" si="5">SUM(O45,Q45)</f>
        <v>0</v>
      </c>
      <c r="T45" s="215">
        <f t="shared" si="5"/>
        <v>0</v>
      </c>
      <c r="U45" s="216">
        <v>0</v>
      </c>
      <c r="V45" s="94">
        <v>0</v>
      </c>
      <c r="W45" s="94">
        <v>0</v>
      </c>
      <c r="X45" s="217">
        <v>0</v>
      </c>
      <c r="Y45" s="94">
        <v>0</v>
      </c>
      <c r="Z45" s="94">
        <v>0</v>
      </c>
      <c r="AA45" s="218">
        <f>SUM(U45,X45)</f>
        <v>0</v>
      </c>
      <c r="AB45" s="219">
        <f>SUM(W45,Z45)</f>
        <v>0</v>
      </c>
      <c r="AC45" s="220">
        <v>2</v>
      </c>
      <c r="AD45" s="221">
        <v>39346.300000000003</v>
      </c>
      <c r="AE45" s="220">
        <v>3</v>
      </c>
      <c r="AF45" s="221">
        <v>64338</v>
      </c>
      <c r="AG45" s="101">
        <f>SUM(AC45,AE45)</f>
        <v>5</v>
      </c>
      <c r="AH45" s="102">
        <f>SUM(AD45,AF45,AB45)</f>
        <v>103684.3</v>
      </c>
      <c r="AI45" s="103">
        <f>IFERROR(AD45/C45,0)</f>
        <v>3.5692736198935822E-2</v>
      </c>
      <c r="AJ45" s="134">
        <f>IFERROR(AF45/C45,0)</f>
        <v>5.8363791806780634E-2</v>
      </c>
      <c r="AK45" s="222">
        <f>IFERROR(AH45/C45,0)</f>
        <v>9.4056528005716455E-2</v>
      </c>
      <c r="AL45" s="223"/>
    </row>
    <row r="46" spans="1:38" ht="75" x14ac:dyDescent="0.25">
      <c r="A46" s="224">
        <v>2</v>
      </c>
      <c r="B46" s="203" t="s">
        <v>288</v>
      </c>
      <c r="C46" s="659"/>
      <c r="D46" s="660"/>
      <c r="E46" s="204">
        <v>4</v>
      </c>
      <c r="F46" s="205">
        <v>71389.59</v>
      </c>
      <c r="G46" s="206">
        <v>4</v>
      </c>
      <c r="H46" s="207">
        <v>100507</v>
      </c>
      <c r="I46" s="208">
        <v>4</v>
      </c>
      <c r="J46" s="209">
        <v>71389.59</v>
      </c>
      <c r="K46" s="208">
        <v>4</v>
      </c>
      <c r="L46" s="209">
        <v>100507</v>
      </c>
      <c r="M46" s="210">
        <f t="shared" si="4"/>
        <v>8</v>
      </c>
      <c r="N46" s="211">
        <f t="shared" si="4"/>
        <v>171896.59</v>
      </c>
      <c r="O46" s="212">
        <v>0</v>
      </c>
      <c r="P46" s="213">
        <v>0</v>
      </c>
      <c r="Q46" s="212">
        <v>0</v>
      </c>
      <c r="R46" s="213">
        <v>0</v>
      </c>
      <c r="S46" s="214">
        <f t="shared" si="5"/>
        <v>0</v>
      </c>
      <c r="T46" s="215">
        <f t="shared" si="5"/>
        <v>0</v>
      </c>
      <c r="U46" s="216">
        <v>0</v>
      </c>
      <c r="V46" s="94">
        <v>0</v>
      </c>
      <c r="W46" s="94">
        <v>0</v>
      </c>
      <c r="X46" s="217">
        <v>0</v>
      </c>
      <c r="Y46" s="94">
        <v>0</v>
      </c>
      <c r="Z46" s="94">
        <v>0</v>
      </c>
      <c r="AA46" s="218">
        <f>SUM(U46,X46)</f>
        <v>0</v>
      </c>
      <c r="AB46" s="219">
        <f>SUM(W46,Z46)</f>
        <v>0</v>
      </c>
      <c r="AC46" s="220">
        <v>4</v>
      </c>
      <c r="AD46" s="221">
        <v>58071.8</v>
      </c>
      <c r="AE46" s="220">
        <v>4</v>
      </c>
      <c r="AF46" s="221">
        <v>98165.36</v>
      </c>
      <c r="AG46" s="101">
        <f>SUM(AC46,AE46)</f>
        <v>8</v>
      </c>
      <c r="AH46" s="102">
        <f>SUM(AD46,AF46,AB46)</f>
        <v>156237.16</v>
      </c>
      <c r="AI46" s="103">
        <f>IFERROR(AD46/C45,0)</f>
        <v>5.2679449859258973E-2</v>
      </c>
      <c r="AJ46" s="134">
        <f>IFERROR(AF46/C45,0)</f>
        <v>8.9050058032230886E-2</v>
      </c>
      <c r="AK46" s="222">
        <f>IFERROR(AH46/C45,0)</f>
        <v>0.14172950789148986</v>
      </c>
      <c r="AL46" s="223"/>
    </row>
    <row r="47" spans="1:38" ht="37.5" x14ac:dyDescent="0.25">
      <c r="A47" s="224">
        <v>3</v>
      </c>
      <c r="B47" s="203" t="s">
        <v>289</v>
      </c>
      <c r="C47" s="659"/>
      <c r="D47" s="660"/>
      <c r="E47" s="204">
        <v>1</v>
      </c>
      <c r="F47" s="205">
        <v>9600</v>
      </c>
      <c r="G47" s="206">
        <v>0</v>
      </c>
      <c r="H47" s="207">
        <v>0</v>
      </c>
      <c r="I47" s="208">
        <v>0</v>
      </c>
      <c r="J47" s="209">
        <v>0</v>
      </c>
      <c r="K47" s="208">
        <v>0</v>
      </c>
      <c r="L47" s="209">
        <v>0</v>
      </c>
      <c r="M47" s="210">
        <f t="shared" si="4"/>
        <v>0</v>
      </c>
      <c r="N47" s="211">
        <f t="shared" si="4"/>
        <v>0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si="5"/>
        <v>0</v>
      </c>
      <c r="T47" s="215">
        <f t="shared" si="5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>SUM(U47,X47)</f>
        <v>0</v>
      </c>
      <c r="AB47" s="219">
        <f>SUM(W47,Z47)</f>
        <v>0</v>
      </c>
      <c r="AC47" s="220">
        <v>0</v>
      </c>
      <c r="AD47" s="221">
        <v>0</v>
      </c>
      <c r="AE47" s="220">
        <v>0</v>
      </c>
      <c r="AF47" s="221">
        <v>0</v>
      </c>
      <c r="AG47" s="101">
        <f>SUM(AC47,AE47)</f>
        <v>0</v>
      </c>
      <c r="AH47" s="102">
        <f>SUM(AD47,AF47,AB47)</f>
        <v>0</v>
      </c>
      <c r="AI47" s="103">
        <f>IFERROR(AD47/C45,0)</f>
        <v>0</v>
      </c>
      <c r="AJ47" s="134">
        <f>IFERROR(AF47/C45,0)</f>
        <v>0</v>
      </c>
      <c r="AK47" s="222">
        <f>IFERROR(AH47/C45,0)</f>
        <v>0</v>
      </c>
      <c r="AL47" s="223"/>
    </row>
    <row r="48" spans="1:38" ht="37.5" x14ac:dyDescent="0.25">
      <c r="A48" s="224">
        <v>4</v>
      </c>
      <c r="B48" s="203" t="s">
        <v>290</v>
      </c>
      <c r="C48" s="659"/>
      <c r="D48" s="660"/>
      <c r="E48" s="204">
        <v>5</v>
      </c>
      <c r="F48" s="205">
        <v>169166.47</v>
      </c>
      <c r="G48" s="206">
        <v>14</v>
      </c>
      <c r="H48" s="207">
        <v>309766</v>
      </c>
      <c r="I48" s="208">
        <v>3</v>
      </c>
      <c r="J48" s="209">
        <v>139327.70000000001</v>
      </c>
      <c r="K48" s="208">
        <v>14</v>
      </c>
      <c r="L48" s="209">
        <v>309766</v>
      </c>
      <c r="M48" s="210">
        <f t="shared" si="4"/>
        <v>17</v>
      </c>
      <c r="N48" s="211">
        <f t="shared" si="4"/>
        <v>449093.7</v>
      </c>
      <c r="O48" s="212">
        <v>0</v>
      </c>
      <c r="P48" s="213">
        <v>0</v>
      </c>
      <c r="Q48" s="212">
        <v>0</v>
      </c>
      <c r="R48" s="213">
        <v>0</v>
      </c>
      <c r="S48" s="214">
        <f t="shared" si="5"/>
        <v>0</v>
      </c>
      <c r="T48" s="215">
        <f t="shared" si="5"/>
        <v>0</v>
      </c>
      <c r="U48" s="216">
        <v>0</v>
      </c>
      <c r="V48" s="94">
        <v>0</v>
      </c>
      <c r="W48" s="94">
        <v>0</v>
      </c>
      <c r="X48" s="217">
        <v>0</v>
      </c>
      <c r="Y48" s="94">
        <v>0</v>
      </c>
      <c r="Z48" s="94">
        <v>0</v>
      </c>
      <c r="AA48" s="218">
        <f>SUM(U48,X48)</f>
        <v>0</v>
      </c>
      <c r="AB48" s="219">
        <f>SUM(W48,Z48)</f>
        <v>0</v>
      </c>
      <c r="AC48" s="220">
        <v>2</v>
      </c>
      <c r="AD48" s="221">
        <v>86784.6</v>
      </c>
      <c r="AE48" s="220">
        <v>13</v>
      </c>
      <c r="AF48" s="221">
        <v>261153.19999999995</v>
      </c>
      <c r="AG48" s="101">
        <f>SUM(AC48,AE48)</f>
        <v>15</v>
      </c>
      <c r="AH48" s="102">
        <f>SUM(AD48,AF48,AB48)</f>
        <v>347937.79999999993</v>
      </c>
      <c r="AI48" s="103">
        <f>IFERROR(AD48/C45,0)</f>
        <v>7.8726076757666311E-2</v>
      </c>
      <c r="AJ48" s="134">
        <f>IFERROR(AF48/C45,0)</f>
        <v>0.23690340070369831</v>
      </c>
      <c r="AK48" s="222">
        <f>IFERROR(AH48/C45,0)</f>
        <v>0.31562947746136455</v>
      </c>
      <c r="AL48" s="223"/>
    </row>
    <row r="49" spans="1:38" ht="37.5" x14ac:dyDescent="0.25">
      <c r="A49" s="224">
        <v>5</v>
      </c>
      <c r="B49" s="203" t="s">
        <v>291</v>
      </c>
      <c r="C49" s="659"/>
      <c r="D49" s="660"/>
      <c r="E49" s="204"/>
      <c r="F49" s="205"/>
      <c r="G49" s="206"/>
      <c r="H49" s="207"/>
      <c r="I49" s="208"/>
      <c r="J49" s="209"/>
      <c r="K49" s="208"/>
      <c r="L49" s="209"/>
      <c r="M49" s="210"/>
      <c r="N49" s="211"/>
      <c r="O49" s="212"/>
      <c r="P49" s="212"/>
      <c r="Q49" s="212"/>
      <c r="R49" s="213"/>
      <c r="S49" s="214"/>
      <c r="T49" s="215"/>
      <c r="U49" s="216"/>
      <c r="V49" s="94"/>
      <c r="W49" s="94"/>
      <c r="X49" s="217"/>
      <c r="Y49" s="94"/>
      <c r="Z49" s="94"/>
      <c r="AA49" s="218"/>
      <c r="AB49" s="219"/>
      <c r="AC49" s="220"/>
      <c r="AD49" s="221"/>
      <c r="AE49" s="220"/>
      <c r="AF49" s="221"/>
      <c r="AG49" s="101"/>
      <c r="AH49" s="102"/>
      <c r="AI49" s="103"/>
      <c r="AJ49" s="134"/>
      <c r="AK49" s="222"/>
      <c r="AL49" s="223"/>
    </row>
    <row r="50" spans="1:38" ht="37.5" x14ac:dyDescent="0.25">
      <c r="A50" s="224">
        <v>6</v>
      </c>
      <c r="B50" s="203" t="s">
        <v>292</v>
      </c>
      <c r="C50" s="659"/>
      <c r="D50" s="660"/>
      <c r="E50" s="204">
        <v>0</v>
      </c>
      <c r="F50" s="205">
        <v>0</v>
      </c>
      <c r="G50" s="206">
        <v>1</v>
      </c>
      <c r="H50" s="207">
        <v>1350</v>
      </c>
      <c r="I50" s="208">
        <v>0</v>
      </c>
      <c r="J50" s="209">
        <v>0</v>
      </c>
      <c r="K50" s="208">
        <v>1</v>
      </c>
      <c r="L50" s="209">
        <v>1350</v>
      </c>
      <c r="M50" s="210">
        <f>SUM(I50,K50)</f>
        <v>1</v>
      </c>
      <c r="N50" s="211">
        <f>SUM(J50,L50)</f>
        <v>1350</v>
      </c>
      <c r="O50" s="212">
        <v>0</v>
      </c>
      <c r="P50" s="212">
        <v>0</v>
      </c>
      <c r="Q50" s="212">
        <v>0</v>
      </c>
      <c r="R50" s="213">
        <v>0</v>
      </c>
      <c r="S50" s="214">
        <f>SUM(O50,Q50)</f>
        <v>0</v>
      </c>
      <c r="T50" s="215">
        <f>SUM(P50,R50)</f>
        <v>0</v>
      </c>
      <c r="U50" s="216">
        <v>0</v>
      </c>
      <c r="V50" s="94">
        <v>0</v>
      </c>
      <c r="W50" s="94">
        <v>0</v>
      </c>
      <c r="X50" s="217">
        <v>0</v>
      </c>
      <c r="Y50" s="94">
        <v>0</v>
      </c>
      <c r="Z50" s="94">
        <v>0</v>
      </c>
      <c r="AA50" s="218">
        <f>SUM(U50,X50)</f>
        <v>0</v>
      </c>
      <c r="AB50" s="219">
        <f>SUM(W50,Z50)</f>
        <v>0</v>
      </c>
      <c r="AC50" s="220">
        <v>0</v>
      </c>
      <c r="AD50" s="221">
        <v>0</v>
      </c>
      <c r="AE50" s="220">
        <v>1</v>
      </c>
      <c r="AF50" s="221">
        <v>1350</v>
      </c>
      <c r="AG50" s="101">
        <f>SUM(AC50,AE50)</f>
        <v>1</v>
      </c>
      <c r="AH50" s="102">
        <f>SUM(AD50,AF50,AB50)</f>
        <v>1350</v>
      </c>
      <c r="AI50" s="103">
        <f>IFERROR(AD50/C45,0)</f>
        <v>0</v>
      </c>
      <c r="AJ50" s="134">
        <f>IFERROR(AF50/C45,0)</f>
        <v>1.2246435844936716E-3</v>
      </c>
      <c r="AK50" s="222">
        <f>IFERROR(AH50/C45,0)</f>
        <v>1.2246435844936716E-3</v>
      </c>
      <c r="AL50" s="223"/>
    </row>
    <row r="51" spans="1:38" ht="37.5" x14ac:dyDescent="0.3">
      <c r="A51" s="224">
        <v>7</v>
      </c>
      <c r="B51" s="225" t="s">
        <v>293</v>
      </c>
      <c r="C51" s="659"/>
      <c r="D51" s="660"/>
      <c r="E51" s="204"/>
      <c r="F51" s="205"/>
      <c r="G51" s="206"/>
      <c r="H51" s="207"/>
      <c r="I51" s="208"/>
      <c r="J51" s="209"/>
      <c r="K51" s="208"/>
      <c r="L51" s="209"/>
      <c r="M51" s="210"/>
      <c r="N51" s="211"/>
      <c r="O51" s="212"/>
      <c r="P51" s="212"/>
      <c r="Q51" s="212"/>
      <c r="R51" s="213"/>
      <c r="S51" s="214"/>
      <c r="T51" s="215"/>
      <c r="U51" s="216"/>
      <c r="V51" s="94"/>
      <c r="W51" s="94"/>
      <c r="X51" s="217"/>
      <c r="Y51" s="94"/>
      <c r="Z51" s="94"/>
      <c r="AA51" s="218"/>
      <c r="AB51" s="219"/>
      <c r="AC51" s="220"/>
      <c r="AD51" s="221"/>
      <c r="AE51" s="220"/>
      <c r="AF51" s="221"/>
      <c r="AG51" s="101"/>
      <c r="AH51" s="102"/>
      <c r="AI51" s="103"/>
      <c r="AJ51" s="134"/>
      <c r="AK51" s="222"/>
      <c r="AL51" s="223"/>
    </row>
    <row r="52" spans="1:38" ht="37.5" x14ac:dyDescent="0.25">
      <c r="A52" s="224">
        <v>8</v>
      </c>
      <c r="B52" s="226" t="s">
        <v>294</v>
      </c>
      <c r="C52" s="746"/>
      <c r="D52" s="660"/>
      <c r="E52" s="204"/>
      <c r="F52" s="205"/>
      <c r="G52" s="206"/>
      <c r="H52" s="207"/>
      <c r="I52" s="208"/>
      <c r="J52" s="209"/>
      <c r="K52" s="208"/>
      <c r="L52" s="209"/>
      <c r="M52" s="227"/>
      <c r="N52" s="228"/>
      <c r="O52" s="212"/>
      <c r="P52" s="212"/>
      <c r="Q52" s="212"/>
      <c r="R52" s="213"/>
      <c r="S52" s="214"/>
      <c r="T52" s="215"/>
      <c r="U52" s="216"/>
      <c r="V52" s="94"/>
      <c r="W52" s="94"/>
      <c r="X52" s="217"/>
      <c r="Y52" s="94"/>
      <c r="Z52" s="94"/>
      <c r="AA52" s="218"/>
      <c r="AB52" s="219"/>
      <c r="AC52" s="220"/>
      <c r="AD52" s="221"/>
      <c r="AE52" s="220"/>
      <c r="AF52" s="221"/>
      <c r="AG52" s="101"/>
      <c r="AH52" s="102"/>
      <c r="AI52" s="103"/>
      <c r="AJ52" s="134"/>
      <c r="AK52" s="222"/>
      <c r="AL52" s="223"/>
    </row>
    <row r="53" spans="1:38" ht="21" x14ac:dyDescent="0.25">
      <c r="A53" s="570" t="s">
        <v>309</v>
      </c>
      <c r="B53" s="226" t="s">
        <v>182</v>
      </c>
      <c r="C53" s="746"/>
      <c r="D53" s="660"/>
      <c r="E53" s="204">
        <v>1</v>
      </c>
      <c r="F53" s="205">
        <v>15609</v>
      </c>
      <c r="G53" s="206">
        <v>1</v>
      </c>
      <c r="H53" s="207">
        <v>17618.7</v>
      </c>
      <c r="I53" s="208">
        <v>1</v>
      </c>
      <c r="J53" s="209">
        <v>15609</v>
      </c>
      <c r="K53" s="208">
        <v>1</v>
      </c>
      <c r="L53" s="209">
        <v>17618.7</v>
      </c>
      <c r="M53" s="227">
        <f t="shared" ref="M53:N60" si="6">SUM(I53,K53)</f>
        <v>2</v>
      </c>
      <c r="N53" s="228">
        <f t="shared" si="6"/>
        <v>33227.699999999997</v>
      </c>
      <c r="O53" s="212">
        <v>0</v>
      </c>
      <c r="P53" s="212">
        <v>0</v>
      </c>
      <c r="Q53" s="212">
        <v>0</v>
      </c>
      <c r="R53" s="213">
        <v>0</v>
      </c>
      <c r="S53" s="214">
        <f t="shared" ref="S53:T60" si="7">SUM(O53,Q53)</f>
        <v>0</v>
      </c>
      <c r="T53" s="215">
        <f t="shared" si="7"/>
        <v>0</v>
      </c>
      <c r="U53" s="216">
        <v>0</v>
      </c>
      <c r="V53" s="94">
        <v>0</v>
      </c>
      <c r="W53" s="94">
        <v>0</v>
      </c>
      <c r="X53" s="217">
        <v>0</v>
      </c>
      <c r="Y53" s="94">
        <v>0</v>
      </c>
      <c r="Z53" s="94">
        <v>0</v>
      </c>
      <c r="AA53" s="218">
        <f t="shared" ref="AA53:AA60" si="8">SUM(U53,X53)</f>
        <v>0</v>
      </c>
      <c r="AB53" s="219">
        <f t="shared" ref="AB53:AB60" si="9">SUM(W53,Z53)</f>
        <v>0</v>
      </c>
      <c r="AC53" s="220">
        <v>1</v>
      </c>
      <c r="AD53" s="221">
        <v>7631.88</v>
      </c>
      <c r="AE53" s="220">
        <v>1</v>
      </c>
      <c r="AF53" s="221">
        <v>5465.53</v>
      </c>
      <c r="AG53" s="101">
        <f t="shared" ref="AG53:AG60" si="10">SUM(AC53,AE53)</f>
        <v>2</v>
      </c>
      <c r="AH53" s="102">
        <f t="shared" ref="AH53:AH60" si="11">SUM(AD53,AF53,AB53)</f>
        <v>13097.41</v>
      </c>
      <c r="AI53" s="571">
        <f>IFERROR(AD53/C45,0)</f>
        <v>6.9232095404633803E-3</v>
      </c>
      <c r="AJ53" s="230">
        <f>IFERROR(AF53/C45,0)</f>
        <v>4.9580194447094057E-3</v>
      </c>
      <c r="AK53" s="222">
        <f>IFERROR(AH53/C45,0)</f>
        <v>1.1881228985172786E-2</v>
      </c>
      <c r="AL53" s="223"/>
    </row>
    <row r="54" spans="1:38" ht="21" x14ac:dyDescent="0.25">
      <c r="A54" s="570" t="s">
        <v>310</v>
      </c>
      <c r="B54" s="226" t="s">
        <v>183</v>
      </c>
      <c r="C54" s="746"/>
      <c r="D54" s="660"/>
      <c r="E54" s="204">
        <v>1</v>
      </c>
      <c r="F54" s="205">
        <v>30000</v>
      </c>
      <c r="G54" s="206">
        <v>0</v>
      </c>
      <c r="H54" s="207">
        <v>0</v>
      </c>
      <c r="I54" s="208">
        <v>0</v>
      </c>
      <c r="J54" s="209">
        <v>0</v>
      </c>
      <c r="K54" s="208">
        <v>0</v>
      </c>
      <c r="L54" s="209">
        <v>0</v>
      </c>
      <c r="M54" s="227">
        <f t="shared" si="6"/>
        <v>0</v>
      </c>
      <c r="N54" s="228">
        <f t="shared" si="6"/>
        <v>0</v>
      </c>
      <c r="O54" s="212">
        <v>0</v>
      </c>
      <c r="P54" s="212">
        <v>0</v>
      </c>
      <c r="Q54" s="212">
        <v>0</v>
      </c>
      <c r="R54" s="213">
        <v>0</v>
      </c>
      <c r="S54" s="214">
        <f t="shared" si="7"/>
        <v>0</v>
      </c>
      <c r="T54" s="215">
        <f t="shared" si="7"/>
        <v>0</v>
      </c>
      <c r="U54" s="216">
        <v>0</v>
      </c>
      <c r="V54" s="94">
        <v>0</v>
      </c>
      <c r="W54" s="94">
        <v>0</v>
      </c>
      <c r="X54" s="217">
        <v>0</v>
      </c>
      <c r="Y54" s="94">
        <v>0</v>
      </c>
      <c r="Z54" s="94">
        <v>0</v>
      </c>
      <c r="AA54" s="218">
        <f t="shared" si="8"/>
        <v>0</v>
      </c>
      <c r="AB54" s="219">
        <f t="shared" si="9"/>
        <v>0</v>
      </c>
      <c r="AC54" s="220">
        <v>0</v>
      </c>
      <c r="AD54" s="221">
        <v>0</v>
      </c>
      <c r="AE54" s="220">
        <v>0</v>
      </c>
      <c r="AF54" s="221">
        <v>0</v>
      </c>
      <c r="AG54" s="101">
        <f t="shared" si="10"/>
        <v>0</v>
      </c>
      <c r="AH54" s="102">
        <f t="shared" si="11"/>
        <v>0</v>
      </c>
      <c r="AI54" s="571">
        <f>IFERROR(AD54/C45,0)</f>
        <v>0</v>
      </c>
      <c r="AJ54" s="230">
        <f>IFERROR(AF54/C45,0)</f>
        <v>0</v>
      </c>
      <c r="AK54" s="222">
        <f>IFERROR(AH54/C45,0)</f>
        <v>0</v>
      </c>
      <c r="AL54" s="223"/>
    </row>
    <row r="55" spans="1:38" ht="21" x14ac:dyDescent="0.25">
      <c r="A55" s="570" t="s">
        <v>311</v>
      </c>
      <c r="B55" s="226" t="s">
        <v>184</v>
      </c>
      <c r="C55" s="746"/>
      <c r="D55" s="660"/>
      <c r="E55" s="204">
        <v>1</v>
      </c>
      <c r="F55" s="205">
        <v>73800</v>
      </c>
      <c r="G55" s="206">
        <v>0</v>
      </c>
      <c r="H55" s="207">
        <v>0</v>
      </c>
      <c r="I55" s="208">
        <v>1</v>
      </c>
      <c r="J55" s="209">
        <v>73800</v>
      </c>
      <c r="K55" s="208">
        <v>0</v>
      </c>
      <c r="L55" s="209">
        <v>0</v>
      </c>
      <c r="M55" s="227">
        <f t="shared" si="6"/>
        <v>1</v>
      </c>
      <c r="N55" s="228">
        <f t="shared" si="6"/>
        <v>73800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si="7"/>
        <v>0</v>
      </c>
      <c r="T55" s="215">
        <f t="shared" si="7"/>
        <v>0</v>
      </c>
      <c r="U55" s="216">
        <v>0</v>
      </c>
      <c r="V55" s="94">
        <v>0</v>
      </c>
      <c r="W55" s="94">
        <v>0</v>
      </c>
      <c r="X55" s="217">
        <v>0</v>
      </c>
      <c r="Y55" s="94">
        <v>0</v>
      </c>
      <c r="Z55" s="94">
        <v>0</v>
      </c>
      <c r="AA55" s="218">
        <f t="shared" si="8"/>
        <v>0</v>
      </c>
      <c r="AB55" s="219">
        <f t="shared" si="9"/>
        <v>0</v>
      </c>
      <c r="AC55" s="220">
        <v>1</v>
      </c>
      <c r="AD55" s="221">
        <v>73800</v>
      </c>
      <c r="AE55" s="220">
        <v>0</v>
      </c>
      <c r="AF55" s="221">
        <v>0</v>
      </c>
      <c r="AG55" s="101">
        <f t="shared" si="10"/>
        <v>1</v>
      </c>
      <c r="AH55" s="102">
        <f t="shared" si="11"/>
        <v>73800</v>
      </c>
      <c r="AI55" s="571">
        <f>IFERROR(AD55/C45,0)</f>
        <v>6.6947182618987383E-2</v>
      </c>
      <c r="AJ55" s="230">
        <f>IFERROR(AF55/C45,0)</f>
        <v>0</v>
      </c>
      <c r="AK55" s="222">
        <f>IFERROR(AH55/C45,0)</f>
        <v>6.6947182618987383E-2</v>
      </c>
      <c r="AL55" s="223"/>
    </row>
    <row r="56" spans="1:38" ht="21" x14ac:dyDescent="0.25">
      <c r="A56" s="570" t="s">
        <v>312</v>
      </c>
      <c r="B56" s="226" t="s">
        <v>185</v>
      </c>
      <c r="C56" s="746"/>
      <c r="D56" s="660"/>
      <c r="E56" s="204">
        <v>1</v>
      </c>
      <c r="F56" s="205">
        <v>24091.9</v>
      </c>
      <c r="G56" s="206">
        <v>0</v>
      </c>
      <c r="H56" s="207">
        <v>0</v>
      </c>
      <c r="I56" s="208">
        <v>1</v>
      </c>
      <c r="J56" s="209">
        <v>24091.9</v>
      </c>
      <c r="K56" s="208">
        <v>0</v>
      </c>
      <c r="L56" s="209">
        <v>0</v>
      </c>
      <c r="M56" s="227">
        <f t="shared" si="6"/>
        <v>1</v>
      </c>
      <c r="N56" s="228">
        <f t="shared" si="6"/>
        <v>24091.9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7"/>
        <v>0</v>
      </c>
      <c r="T56" s="215">
        <f t="shared" si="7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8"/>
        <v>0</v>
      </c>
      <c r="AB56" s="219">
        <f t="shared" si="9"/>
        <v>0</v>
      </c>
      <c r="AC56" s="220">
        <v>1</v>
      </c>
      <c r="AD56" s="221">
        <v>21612.2</v>
      </c>
      <c r="AE56" s="220">
        <v>0</v>
      </c>
      <c r="AF56" s="221">
        <v>0</v>
      </c>
      <c r="AG56" s="101">
        <f t="shared" si="10"/>
        <v>1</v>
      </c>
      <c r="AH56" s="102">
        <f t="shared" si="11"/>
        <v>21612.2</v>
      </c>
      <c r="AI56" s="571">
        <f>IFERROR(AD56/C45,0)</f>
        <v>1.9605364501328989E-2</v>
      </c>
      <c r="AJ56" s="230">
        <f>IFERROR(AF56/C45,0)</f>
        <v>0</v>
      </c>
      <c r="AK56" s="222">
        <f>IFERROR(AH56/C45,0)</f>
        <v>1.9605364501328989E-2</v>
      </c>
      <c r="AL56" s="223"/>
    </row>
    <row r="57" spans="1:38" ht="21" x14ac:dyDescent="0.25">
      <c r="A57" s="570" t="s">
        <v>313</v>
      </c>
      <c r="B57" s="226" t="s">
        <v>186</v>
      </c>
      <c r="C57" s="746"/>
      <c r="D57" s="660"/>
      <c r="E57" s="204">
        <v>1</v>
      </c>
      <c r="F57" s="205">
        <v>24211.599999999999</v>
      </c>
      <c r="G57" s="206">
        <v>0</v>
      </c>
      <c r="H57" s="207">
        <v>0</v>
      </c>
      <c r="I57" s="208">
        <v>0</v>
      </c>
      <c r="J57" s="209">
        <v>0</v>
      </c>
      <c r="K57" s="208">
        <v>0</v>
      </c>
      <c r="L57" s="209">
        <v>0</v>
      </c>
      <c r="M57" s="227">
        <f t="shared" si="6"/>
        <v>0</v>
      </c>
      <c r="N57" s="228">
        <f t="shared" si="6"/>
        <v>0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7"/>
        <v>0</v>
      </c>
      <c r="T57" s="215">
        <f t="shared" si="7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8"/>
        <v>0</v>
      </c>
      <c r="AB57" s="219">
        <f t="shared" si="9"/>
        <v>0</v>
      </c>
      <c r="AC57" s="220">
        <v>0</v>
      </c>
      <c r="AD57" s="221">
        <v>0</v>
      </c>
      <c r="AE57" s="220">
        <v>0</v>
      </c>
      <c r="AF57" s="221">
        <v>0</v>
      </c>
      <c r="AG57" s="101">
        <f t="shared" si="10"/>
        <v>0</v>
      </c>
      <c r="AH57" s="102">
        <f t="shared" si="11"/>
        <v>0</v>
      </c>
      <c r="AI57" s="571">
        <f>IFERROR(AD57/C45,0)</f>
        <v>0</v>
      </c>
      <c r="AJ57" s="230">
        <f>IFERROR(AF57/C45,0)</f>
        <v>0</v>
      </c>
      <c r="AK57" s="222">
        <f>IFERROR(AH57/C45,0)</f>
        <v>0</v>
      </c>
      <c r="AL57" s="223"/>
    </row>
    <row r="58" spans="1:38" ht="21" x14ac:dyDescent="0.25">
      <c r="A58" s="570" t="s">
        <v>314</v>
      </c>
      <c r="B58" s="226" t="s">
        <v>187</v>
      </c>
      <c r="C58" s="746"/>
      <c r="D58" s="660"/>
      <c r="E58" s="204">
        <v>1</v>
      </c>
      <c r="F58" s="205">
        <v>271692</v>
      </c>
      <c r="G58" s="206">
        <v>4</v>
      </c>
      <c r="H58" s="207">
        <v>185781.3</v>
      </c>
      <c r="I58" s="208">
        <v>0</v>
      </c>
      <c r="J58" s="209">
        <v>0</v>
      </c>
      <c r="K58" s="208">
        <v>4</v>
      </c>
      <c r="L58" s="209">
        <v>185781.3</v>
      </c>
      <c r="M58" s="227">
        <f t="shared" si="6"/>
        <v>4</v>
      </c>
      <c r="N58" s="228">
        <f t="shared" si="6"/>
        <v>185781.3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7"/>
        <v>0</v>
      </c>
      <c r="T58" s="215">
        <f t="shared" si="7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8"/>
        <v>0</v>
      </c>
      <c r="AB58" s="219">
        <f t="shared" si="9"/>
        <v>0</v>
      </c>
      <c r="AC58" s="220">
        <v>0</v>
      </c>
      <c r="AD58" s="221">
        <v>0</v>
      </c>
      <c r="AE58" s="220">
        <v>4</v>
      </c>
      <c r="AF58" s="221">
        <v>175161.90000000002</v>
      </c>
      <c r="AG58" s="101">
        <f t="shared" si="10"/>
        <v>4</v>
      </c>
      <c r="AH58" s="102">
        <f t="shared" si="11"/>
        <v>175161.90000000002</v>
      </c>
      <c r="AI58" s="571">
        <f>IFERROR(AD58/C45,0)</f>
        <v>0</v>
      </c>
      <c r="AJ58" s="230">
        <f>IFERROR(AF58/C45,0)</f>
        <v>0.15889696080201637</v>
      </c>
      <c r="AK58" s="222">
        <f>IFERROR(AH58/C45,0)</f>
        <v>0.15889696080201637</v>
      </c>
      <c r="AL58" s="223"/>
    </row>
    <row r="59" spans="1:38" ht="21" x14ac:dyDescent="0.25">
      <c r="A59" s="570" t="s">
        <v>315</v>
      </c>
      <c r="B59" s="226" t="s">
        <v>188</v>
      </c>
      <c r="C59" s="746"/>
      <c r="D59" s="660"/>
      <c r="E59" s="204">
        <v>1</v>
      </c>
      <c r="F59" s="205">
        <v>111315</v>
      </c>
      <c r="G59" s="206">
        <v>0</v>
      </c>
      <c r="H59" s="207">
        <v>0</v>
      </c>
      <c r="I59" s="208">
        <v>0</v>
      </c>
      <c r="J59" s="209">
        <v>0</v>
      </c>
      <c r="K59" s="208">
        <v>0</v>
      </c>
      <c r="L59" s="209">
        <v>0</v>
      </c>
      <c r="M59" s="227">
        <f t="shared" si="6"/>
        <v>0</v>
      </c>
      <c r="N59" s="228">
        <f t="shared" si="6"/>
        <v>0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7"/>
        <v>0</v>
      </c>
      <c r="T59" s="215">
        <f t="shared" si="7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8"/>
        <v>0</v>
      </c>
      <c r="AB59" s="219">
        <f t="shared" si="9"/>
        <v>0</v>
      </c>
      <c r="AC59" s="220">
        <v>0</v>
      </c>
      <c r="AD59" s="221">
        <v>0</v>
      </c>
      <c r="AE59" s="220">
        <v>0</v>
      </c>
      <c r="AF59" s="221">
        <v>0</v>
      </c>
      <c r="AG59" s="101">
        <f t="shared" si="10"/>
        <v>0</v>
      </c>
      <c r="AH59" s="102">
        <f t="shared" si="11"/>
        <v>0</v>
      </c>
      <c r="AI59" s="571">
        <f>IFERROR(AD59/C45,0)</f>
        <v>0</v>
      </c>
      <c r="AJ59" s="230">
        <f>IFERROR(AF59/C45,0)</f>
        <v>0</v>
      </c>
      <c r="AK59" s="222">
        <f>IFERROR(AH59/C45,0)</f>
        <v>0</v>
      </c>
      <c r="AL59" s="223"/>
    </row>
    <row r="60" spans="1:38" ht="21" x14ac:dyDescent="0.25">
      <c r="A60" s="570" t="s">
        <v>316</v>
      </c>
      <c r="B60" s="226" t="s">
        <v>189</v>
      </c>
      <c r="C60" s="746"/>
      <c r="D60" s="660"/>
      <c r="E60" s="204">
        <v>3</v>
      </c>
      <c r="F60" s="205">
        <v>43564.1</v>
      </c>
      <c r="G60" s="206">
        <v>0</v>
      </c>
      <c r="H60" s="207">
        <v>0</v>
      </c>
      <c r="I60" s="208">
        <v>3</v>
      </c>
      <c r="J60" s="209">
        <v>43564.1</v>
      </c>
      <c r="K60" s="208">
        <v>0</v>
      </c>
      <c r="L60" s="209">
        <v>0</v>
      </c>
      <c r="M60" s="227">
        <f t="shared" si="6"/>
        <v>3</v>
      </c>
      <c r="N60" s="228">
        <f t="shared" si="6"/>
        <v>43564.1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7"/>
        <v>0</v>
      </c>
      <c r="T60" s="215">
        <f t="shared" si="7"/>
        <v>0</v>
      </c>
      <c r="U60" s="216">
        <v>0</v>
      </c>
      <c r="V60" s="94">
        <v>0</v>
      </c>
      <c r="W60" s="94">
        <v>0</v>
      </c>
      <c r="X60" s="217">
        <v>0</v>
      </c>
      <c r="Y60" s="94">
        <v>0</v>
      </c>
      <c r="Z60" s="94">
        <v>0</v>
      </c>
      <c r="AA60" s="218">
        <f t="shared" si="8"/>
        <v>0</v>
      </c>
      <c r="AB60" s="219">
        <f t="shared" si="9"/>
        <v>0</v>
      </c>
      <c r="AC60" s="220">
        <v>3</v>
      </c>
      <c r="AD60" s="221">
        <v>39513.54</v>
      </c>
      <c r="AE60" s="220">
        <v>0</v>
      </c>
      <c r="AF60" s="221">
        <v>0</v>
      </c>
      <c r="AG60" s="101">
        <f t="shared" si="10"/>
        <v>3</v>
      </c>
      <c r="AH60" s="102">
        <f t="shared" si="11"/>
        <v>39513.54</v>
      </c>
      <c r="AI60" s="571">
        <f>IFERROR(AD60/C45,0)</f>
        <v>3.5844446860469691E-2</v>
      </c>
      <c r="AJ60" s="230">
        <f>IFERROR(AF60/C45,0)</f>
        <v>0</v>
      </c>
      <c r="AK60" s="222">
        <f>IFERROR(AH60/C45,0)</f>
        <v>3.5844446860469691E-2</v>
      </c>
      <c r="AL60" s="223"/>
    </row>
    <row r="61" spans="1:38" ht="24" thickBot="1" x14ac:dyDescent="0.3">
      <c r="A61" s="641" t="s">
        <v>277</v>
      </c>
      <c r="B61" s="642"/>
      <c r="C61" s="231">
        <f>C45</f>
        <v>1102361.55</v>
      </c>
      <c r="D61" s="231">
        <f>D45</f>
        <v>169967.24</v>
      </c>
      <c r="E61" s="167">
        <f t="shared" ref="E61:AH61" si="12">SUM(E45:E60)</f>
        <v>22</v>
      </c>
      <c r="F61" s="168">
        <f t="shared" si="12"/>
        <v>899657.92</v>
      </c>
      <c r="G61" s="167">
        <f t="shared" si="12"/>
        <v>27</v>
      </c>
      <c r="H61" s="232">
        <f t="shared" si="12"/>
        <v>679361</v>
      </c>
      <c r="I61" s="233">
        <f t="shared" si="12"/>
        <v>15</v>
      </c>
      <c r="J61" s="168">
        <f t="shared" si="12"/>
        <v>423000.55000000005</v>
      </c>
      <c r="K61" s="233">
        <f t="shared" si="12"/>
        <v>27</v>
      </c>
      <c r="L61" s="168">
        <f t="shared" si="12"/>
        <v>679361</v>
      </c>
      <c r="M61" s="233">
        <f t="shared" si="12"/>
        <v>42</v>
      </c>
      <c r="N61" s="168">
        <f t="shared" si="12"/>
        <v>1102361.55</v>
      </c>
      <c r="O61" s="172">
        <f t="shared" si="12"/>
        <v>0</v>
      </c>
      <c r="P61" s="168">
        <f t="shared" si="12"/>
        <v>0</v>
      </c>
      <c r="Q61" s="172">
        <f t="shared" si="12"/>
        <v>0</v>
      </c>
      <c r="R61" s="234">
        <f t="shared" si="12"/>
        <v>0</v>
      </c>
      <c r="S61" s="173">
        <f t="shared" si="12"/>
        <v>0</v>
      </c>
      <c r="T61" s="234">
        <f t="shared" si="12"/>
        <v>0</v>
      </c>
      <c r="U61" s="235">
        <f t="shared" si="12"/>
        <v>0</v>
      </c>
      <c r="V61" s="234">
        <f t="shared" si="12"/>
        <v>0</v>
      </c>
      <c r="W61" s="232">
        <f t="shared" si="12"/>
        <v>0</v>
      </c>
      <c r="X61" s="173">
        <f t="shared" si="12"/>
        <v>0</v>
      </c>
      <c r="Y61" s="234">
        <f t="shared" si="12"/>
        <v>0</v>
      </c>
      <c r="Z61" s="234">
        <f t="shared" si="12"/>
        <v>0</v>
      </c>
      <c r="AA61" s="236">
        <f t="shared" si="12"/>
        <v>0</v>
      </c>
      <c r="AB61" s="168">
        <f t="shared" si="12"/>
        <v>0</v>
      </c>
      <c r="AC61" s="171">
        <f t="shared" si="12"/>
        <v>14</v>
      </c>
      <c r="AD61" s="168">
        <f t="shared" si="12"/>
        <v>326760.32000000001</v>
      </c>
      <c r="AE61" s="172">
        <f t="shared" si="12"/>
        <v>26</v>
      </c>
      <c r="AF61" s="168">
        <f t="shared" si="12"/>
        <v>605633.99</v>
      </c>
      <c r="AG61" s="173">
        <f t="shared" si="12"/>
        <v>40</v>
      </c>
      <c r="AH61" s="232">
        <f t="shared" si="12"/>
        <v>932394.31</v>
      </c>
      <c r="AI61" s="237">
        <f>AD61/C12</f>
        <v>0.29641846633711055</v>
      </c>
      <c r="AJ61" s="238">
        <f>AF61/C12</f>
        <v>0.54939687437392926</v>
      </c>
      <c r="AK61" s="239">
        <f>AH61/C12</f>
        <v>0.84581534071103992</v>
      </c>
      <c r="AL61" s="223"/>
    </row>
    <row r="62" spans="1:38" ht="15.75" thickBot="1" x14ac:dyDescent="0.3">
      <c r="D62" s="182"/>
      <c r="E62" s="240"/>
      <c r="F62" s="241"/>
      <c r="G62" s="240"/>
      <c r="H62" s="241"/>
      <c r="I62" s="242"/>
      <c r="J62" s="240"/>
      <c r="K62" s="242"/>
      <c r="L62" s="241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J62" s="243"/>
      <c r="AK62" s="243"/>
      <c r="AL62" s="243"/>
    </row>
    <row r="63" spans="1:38" ht="19.5" thickTop="1" x14ac:dyDescent="0.3">
      <c r="A63" s="591" t="s">
        <v>308</v>
      </c>
      <c r="B63" s="592"/>
      <c r="C63" s="592"/>
      <c r="D63" s="592"/>
      <c r="E63" s="592"/>
      <c r="F63" s="592"/>
      <c r="G63" s="592"/>
      <c r="H63" s="592"/>
      <c r="I63" s="592"/>
      <c r="J63" s="592"/>
      <c r="K63" s="593"/>
      <c r="L63" s="592"/>
      <c r="M63" s="592"/>
      <c r="N63" s="592"/>
      <c r="O63" s="592"/>
      <c r="P63" s="592"/>
      <c r="Q63" s="594"/>
      <c r="AD63" s="180"/>
    </row>
    <row r="64" spans="1:38" x14ac:dyDescent="0.25">
      <c r="A64" s="595"/>
      <c r="B64" s="596"/>
      <c r="C64" s="596"/>
      <c r="D64" s="596"/>
      <c r="E64" s="596"/>
      <c r="F64" s="596"/>
      <c r="G64" s="596"/>
      <c r="H64" s="596"/>
      <c r="I64" s="596"/>
      <c r="J64" s="596"/>
      <c r="K64" s="597"/>
      <c r="L64" s="596"/>
      <c r="M64" s="596"/>
      <c r="N64" s="596"/>
      <c r="O64" s="596"/>
      <c r="P64" s="596"/>
      <c r="Q64" s="598"/>
    </row>
    <row r="65" spans="1:38" x14ac:dyDescent="0.25">
      <c r="A65" s="595"/>
      <c r="B65" s="596"/>
      <c r="C65" s="596"/>
      <c r="D65" s="596"/>
      <c r="E65" s="596"/>
      <c r="F65" s="596"/>
      <c r="G65" s="596"/>
      <c r="H65" s="596"/>
      <c r="I65" s="596"/>
      <c r="J65" s="596"/>
      <c r="K65" s="597"/>
      <c r="L65" s="596"/>
      <c r="M65" s="596"/>
      <c r="N65" s="596"/>
      <c r="O65" s="596"/>
      <c r="P65" s="596"/>
      <c r="Q65" s="598"/>
    </row>
    <row r="66" spans="1:38" x14ac:dyDescent="0.25">
      <c r="A66" s="595"/>
      <c r="B66" s="596"/>
      <c r="C66" s="596"/>
      <c r="D66" s="596"/>
      <c r="E66" s="596"/>
      <c r="F66" s="596"/>
      <c r="G66" s="596"/>
      <c r="H66" s="596"/>
      <c r="I66" s="596"/>
      <c r="J66" s="596"/>
      <c r="K66" s="597"/>
      <c r="L66" s="596"/>
      <c r="M66" s="596"/>
      <c r="N66" s="596"/>
      <c r="O66" s="596"/>
      <c r="P66" s="596"/>
      <c r="Q66" s="598"/>
    </row>
    <row r="67" spans="1:38" x14ac:dyDescent="0.25">
      <c r="A67" s="595"/>
      <c r="B67" s="596"/>
      <c r="C67" s="596"/>
      <c r="D67" s="596"/>
      <c r="E67" s="596"/>
      <c r="F67" s="596"/>
      <c r="G67" s="596"/>
      <c r="H67" s="596"/>
      <c r="I67" s="596"/>
      <c r="J67" s="596"/>
      <c r="K67" s="597"/>
      <c r="L67" s="596"/>
      <c r="M67" s="596"/>
      <c r="N67" s="596"/>
      <c r="O67" s="596"/>
      <c r="P67" s="596"/>
      <c r="Q67" s="598"/>
    </row>
    <row r="68" spans="1:38" x14ac:dyDescent="0.25">
      <c r="A68" s="595"/>
      <c r="B68" s="596"/>
      <c r="C68" s="596"/>
      <c r="D68" s="596"/>
      <c r="E68" s="596"/>
      <c r="F68" s="596"/>
      <c r="G68" s="596"/>
      <c r="H68" s="596"/>
      <c r="I68" s="596"/>
      <c r="J68" s="596"/>
      <c r="K68" s="597"/>
      <c r="L68" s="596"/>
      <c r="M68" s="596"/>
      <c r="N68" s="596"/>
      <c r="O68" s="596"/>
      <c r="P68" s="596"/>
      <c r="Q68" s="598"/>
    </row>
    <row r="69" spans="1:38" x14ac:dyDescent="0.25">
      <c r="A69" s="595"/>
      <c r="B69" s="596"/>
      <c r="C69" s="596"/>
      <c r="D69" s="596"/>
      <c r="E69" s="596"/>
      <c r="F69" s="596"/>
      <c r="G69" s="596"/>
      <c r="H69" s="596"/>
      <c r="I69" s="596"/>
      <c r="J69" s="596"/>
      <c r="K69" s="597"/>
      <c r="L69" s="596"/>
      <c r="M69" s="596"/>
      <c r="N69" s="596"/>
      <c r="O69" s="596"/>
      <c r="P69" s="596"/>
      <c r="Q69" s="598"/>
    </row>
    <row r="70" spans="1:38" x14ac:dyDescent="0.25">
      <c r="A70" s="595"/>
      <c r="B70" s="596"/>
      <c r="C70" s="596"/>
      <c r="D70" s="596"/>
      <c r="E70" s="596"/>
      <c r="F70" s="596"/>
      <c r="G70" s="596"/>
      <c r="H70" s="596"/>
      <c r="I70" s="596"/>
      <c r="J70" s="596"/>
      <c r="K70" s="597"/>
      <c r="L70" s="596"/>
      <c r="M70" s="596"/>
      <c r="N70" s="596"/>
      <c r="O70" s="596"/>
      <c r="P70" s="596"/>
      <c r="Q70" s="598"/>
    </row>
    <row r="71" spans="1:38" ht="15.75" thickBot="1" x14ac:dyDescent="0.3">
      <c r="A71" s="599"/>
      <c r="B71" s="600"/>
      <c r="C71" s="600"/>
      <c r="D71" s="600"/>
      <c r="E71" s="600"/>
      <c r="F71" s="600"/>
      <c r="G71" s="600"/>
      <c r="H71" s="600"/>
      <c r="I71" s="600"/>
      <c r="J71" s="600"/>
      <c r="K71" s="601"/>
      <c r="L71" s="600"/>
      <c r="M71" s="600"/>
      <c r="N71" s="600"/>
      <c r="O71" s="600"/>
      <c r="P71" s="600"/>
      <c r="Q71" s="602"/>
    </row>
    <row r="72" spans="1:38" ht="15.75" thickTop="1" x14ac:dyDescent="0.25"/>
    <row r="73" spans="1:38" x14ac:dyDescent="0.25">
      <c r="B73" s="244"/>
      <c r="C73" s="244"/>
    </row>
    <row r="76" spans="1:38" ht="23.25" x14ac:dyDescent="0.35">
      <c r="A76" s="245"/>
      <c r="B76" s="661" t="s">
        <v>358</v>
      </c>
      <c r="C76" s="661"/>
      <c r="D76" s="661"/>
      <c r="E76" s="661"/>
      <c r="F76" s="661"/>
      <c r="G76" s="661"/>
      <c r="H76" s="661"/>
      <c r="I76" s="661"/>
      <c r="J76" s="661"/>
      <c r="K76" s="662"/>
      <c r="L76" s="661"/>
      <c r="M76" s="661"/>
      <c r="N76" s="661"/>
      <c r="S76" s="4"/>
      <c r="X76" s="4"/>
      <c r="AA76" s="4"/>
      <c r="AG76" s="4"/>
    </row>
    <row r="77" spans="1:38" ht="21.75" thickBot="1" x14ac:dyDescent="0.4">
      <c r="B77" s="37"/>
      <c r="C77" s="37"/>
      <c r="D77" s="37"/>
      <c r="E77" s="37"/>
      <c r="F77" s="38"/>
      <c r="G77" s="37"/>
      <c r="H77" s="38"/>
      <c r="I77" s="39"/>
      <c r="J77" s="38"/>
      <c r="K77" s="39"/>
      <c r="L77" s="38"/>
    </row>
    <row r="78" spans="1:38" ht="27" customHeight="1" thickBot="1" x14ac:dyDescent="0.3">
      <c r="A78" s="663" t="s">
        <v>391</v>
      </c>
      <c r="B78" s="664"/>
      <c r="C78" s="664"/>
      <c r="D78" s="664"/>
      <c r="E78" s="664"/>
      <c r="F78" s="664"/>
      <c r="G78" s="664"/>
      <c r="H78" s="664"/>
      <c r="I78" s="664"/>
      <c r="J78" s="664"/>
      <c r="K78" s="665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40"/>
    </row>
    <row r="79" spans="1:38" ht="33.75" customHeight="1" x14ac:dyDescent="0.25">
      <c r="A79" s="666" t="s">
        <v>8</v>
      </c>
      <c r="B79" s="667"/>
      <c r="C79" s="614" t="s">
        <v>392</v>
      </c>
      <c r="D79" s="615"/>
      <c r="E79" s="618" t="s">
        <v>210</v>
      </c>
      <c r="F79" s="619"/>
      <c r="G79" s="619"/>
      <c r="H79" s="619"/>
      <c r="I79" s="619"/>
      <c r="J79" s="619"/>
      <c r="K79" s="620"/>
      <c r="L79" s="619"/>
      <c r="M79" s="619"/>
      <c r="N79" s="674"/>
      <c r="O79" s="624" t="s">
        <v>393</v>
      </c>
      <c r="P79" s="625"/>
      <c r="Q79" s="625"/>
      <c r="R79" s="625"/>
      <c r="S79" s="625"/>
      <c r="T79" s="625"/>
      <c r="U79" s="625"/>
      <c r="V79" s="625"/>
      <c r="W79" s="625"/>
      <c r="X79" s="625"/>
      <c r="Y79" s="625"/>
      <c r="Z79" s="625"/>
      <c r="AA79" s="625"/>
      <c r="AB79" s="625"/>
      <c r="AC79" s="625"/>
      <c r="AD79" s="625"/>
      <c r="AE79" s="625"/>
      <c r="AF79" s="625"/>
      <c r="AG79" s="625"/>
      <c r="AH79" s="625"/>
      <c r="AI79" s="625"/>
      <c r="AJ79" s="625"/>
      <c r="AK79" s="625"/>
      <c r="AL79" s="626"/>
    </row>
    <row r="80" spans="1:38" ht="51" customHeight="1" thickBot="1" x14ac:dyDescent="0.3">
      <c r="A80" s="668"/>
      <c r="B80" s="669"/>
      <c r="C80" s="672"/>
      <c r="D80" s="673"/>
      <c r="E80" s="675"/>
      <c r="F80" s="676"/>
      <c r="G80" s="676"/>
      <c r="H80" s="676"/>
      <c r="I80" s="676"/>
      <c r="J80" s="676"/>
      <c r="K80" s="677"/>
      <c r="L80" s="676"/>
      <c r="M80" s="676"/>
      <c r="N80" s="678"/>
      <c r="O80" s="641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42"/>
    </row>
    <row r="81" spans="1:38" ht="75" customHeight="1" x14ac:dyDescent="0.25">
      <c r="A81" s="668"/>
      <c r="B81" s="669"/>
      <c r="C81" s="680" t="s">
        <v>211</v>
      </c>
      <c r="D81" s="682" t="s">
        <v>212</v>
      </c>
      <c r="E81" s="684" t="s">
        <v>0</v>
      </c>
      <c r="F81" s="685"/>
      <c r="G81" s="685"/>
      <c r="H81" s="686"/>
      <c r="I81" s="690" t="s">
        <v>1</v>
      </c>
      <c r="J81" s="691"/>
      <c r="K81" s="692"/>
      <c r="L81" s="693"/>
      <c r="M81" s="698" t="s">
        <v>2</v>
      </c>
      <c r="N81" s="699"/>
      <c r="O81" s="702" t="s">
        <v>213</v>
      </c>
      <c r="P81" s="703"/>
      <c r="Q81" s="703"/>
      <c r="R81" s="703"/>
      <c r="S81" s="725" t="s">
        <v>2</v>
      </c>
      <c r="T81" s="726"/>
      <c r="U81" s="708" t="s">
        <v>214</v>
      </c>
      <c r="V81" s="709"/>
      <c r="W81" s="709"/>
      <c r="X81" s="709"/>
      <c r="Y81" s="709"/>
      <c r="Z81" s="710"/>
      <c r="AA81" s="729" t="s">
        <v>2</v>
      </c>
      <c r="AB81" s="730"/>
      <c r="AC81" s="733" t="s">
        <v>5</v>
      </c>
      <c r="AD81" s="734"/>
      <c r="AE81" s="734"/>
      <c r="AF81" s="735"/>
      <c r="AG81" s="739" t="s">
        <v>2</v>
      </c>
      <c r="AH81" s="740"/>
      <c r="AI81" s="719" t="s">
        <v>215</v>
      </c>
      <c r="AJ81" s="720"/>
      <c r="AK81" s="720"/>
      <c r="AL81" s="721"/>
    </row>
    <row r="82" spans="1:38" ht="75" customHeight="1" thickBot="1" x14ac:dyDescent="0.3">
      <c r="A82" s="668"/>
      <c r="B82" s="669"/>
      <c r="C82" s="680"/>
      <c r="D82" s="682"/>
      <c r="E82" s="687"/>
      <c r="F82" s="688"/>
      <c r="G82" s="688"/>
      <c r="H82" s="689"/>
      <c r="I82" s="694"/>
      <c r="J82" s="695"/>
      <c r="K82" s="696"/>
      <c r="L82" s="697"/>
      <c r="M82" s="700"/>
      <c r="N82" s="701"/>
      <c r="O82" s="704"/>
      <c r="P82" s="705"/>
      <c r="Q82" s="705"/>
      <c r="R82" s="705"/>
      <c r="S82" s="727"/>
      <c r="T82" s="728"/>
      <c r="U82" s="711"/>
      <c r="V82" s="712"/>
      <c r="W82" s="712"/>
      <c r="X82" s="712"/>
      <c r="Y82" s="712"/>
      <c r="Z82" s="713"/>
      <c r="AA82" s="731"/>
      <c r="AB82" s="732"/>
      <c r="AC82" s="736"/>
      <c r="AD82" s="737"/>
      <c r="AE82" s="737"/>
      <c r="AF82" s="738"/>
      <c r="AG82" s="741"/>
      <c r="AH82" s="742"/>
      <c r="AI82" s="722"/>
      <c r="AJ82" s="723"/>
      <c r="AK82" s="723"/>
      <c r="AL82" s="724"/>
    </row>
    <row r="83" spans="1:38" ht="139.5" customHeight="1" thickBot="1" x14ac:dyDescent="0.3">
      <c r="A83" s="670"/>
      <c r="B83" s="671"/>
      <c r="C83" s="681"/>
      <c r="D83" s="683"/>
      <c r="E83" s="41" t="s">
        <v>15</v>
      </c>
      <c r="F83" s="42" t="s">
        <v>216</v>
      </c>
      <c r="G83" s="41" t="s">
        <v>217</v>
      </c>
      <c r="H83" s="42" t="s">
        <v>14</v>
      </c>
      <c r="I83" s="43" t="s">
        <v>15</v>
      </c>
      <c r="J83" s="44" t="s">
        <v>218</v>
      </c>
      <c r="K83" s="43" t="s">
        <v>17</v>
      </c>
      <c r="L83" s="44" t="s">
        <v>219</v>
      </c>
      <c r="M83" s="45" t="s">
        <v>19</v>
      </c>
      <c r="N83" s="46" t="s">
        <v>20</v>
      </c>
      <c r="O83" s="47" t="s">
        <v>220</v>
      </c>
      <c r="P83" s="48" t="s">
        <v>221</v>
      </c>
      <c r="Q83" s="47" t="s">
        <v>222</v>
      </c>
      <c r="R83" s="48" t="s">
        <v>223</v>
      </c>
      <c r="S83" s="49" t="s">
        <v>224</v>
      </c>
      <c r="T83" s="50" t="s">
        <v>225</v>
      </c>
      <c r="U83" s="51" t="s">
        <v>220</v>
      </c>
      <c r="V83" s="52" t="s">
        <v>226</v>
      </c>
      <c r="W83" s="53" t="s">
        <v>227</v>
      </c>
      <c r="X83" s="54" t="s">
        <v>222</v>
      </c>
      <c r="Y83" s="52" t="s">
        <v>228</v>
      </c>
      <c r="Z83" s="53" t="s">
        <v>229</v>
      </c>
      <c r="AA83" s="55" t="s">
        <v>230</v>
      </c>
      <c r="AB83" s="56" t="s">
        <v>231</v>
      </c>
      <c r="AC83" s="57" t="s">
        <v>220</v>
      </c>
      <c r="AD83" s="58" t="s">
        <v>221</v>
      </c>
      <c r="AE83" s="57" t="s">
        <v>222</v>
      </c>
      <c r="AF83" s="58" t="s">
        <v>223</v>
      </c>
      <c r="AG83" s="59" t="s">
        <v>232</v>
      </c>
      <c r="AH83" s="60" t="s">
        <v>233</v>
      </c>
      <c r="AI83" s="61" t="s">
        <v>234</v>
      </c>
      <c r="AJ83" s="62" t="s">
        <v>235</v>
      </c>
      <c r="AK83" s="63" t="s">
        <v>236</v>
      </c>
      <c r="AL83" s="64" t="s">
        <v>237</v>
      </c>
    </row>
    <row r="84" spans="1:38" ht="38.25" customHeight="1" thickBot="1" x14ac:dyDescent="0.3">
      <c r="A84" s="581" t="s">
        <v>238</v>
      </c>
      <c r="B84" s="582"/>
      <c r="C84" s="65" t="s">
        <v>239</v>
      </c>
      <c r="D84" s="575" t="s">
        <v>240</v>
      </c>
      <c r="E84" s="65" t="s">
        <v>241</v>
      </c>
      <c r="F84" s="66" t="s">
        <v>242</v>
      </c>
      <c r="G84" s="65" t="s">
        <v>243</v>
      </c>
      <c r="H84" s="66" t="s">
        <v>244</v>
      </c>
      <c r="I84" s="67" t="s">
        <v>245</v>
      </c>
      <c r="J84" s="66" t="s">
        <v>246</v>
      </c>
      <c r="K84" s="67" t="s">
        <v>247</v>
      </c>
      <c r="L84" s="66" t="s">
        <v>248</v>
      </c>
      <c r="M84" s="65" t="s">
        <v>249</v>
      </c>
      <c r="N84" s="66" t="s">
        <v>250</v>
      </c>
      <c r="O84" s="65" t="s">
        <v>251</v>
      </c>
      <c r="P84" s="66" t="s">
        <v>252</v>
      </c>
      <c r="Q84" s="65" t="s">
        <v>253</v>
      </c>
      <c r="R84" s="66" t="s">
        <v>254</v>
      </c>
      <c r="S84" s="65" t="s">
        <v>255</v>
      </c>
      <c r="T84" s="66" t="s">
        <v>256</v>
      </c>
      <c r="U84" s="65" t="s">
        <v>257</v>
      </c>
      <c r="V84" s="68" t="s">
        <v>258</v>
      </c>
      <c r="W84" s="66" t="s">
        <v>259</v>
      </c>
      <c r="X84" s="575" t="s">
        <v>260</v>
      </c>
      <c r="Y84" s="66" t="s">
        <v>261</v>
      </c>
      <c r="Z84" s="66" t="s">
        <v>262</v>
      </c>
      <c r="AA84" s="65" t="s">
        <v>263</v>
      </c>
      <c r="AB84" s="65" t="s">
        <v>264</v>
      </c>
      <c r="AC84" s="65" t="s">
        <v>265</v>
      </c>
      <c r="AD84" s="65" t="s">
        <v>266</v>
      </c>
      <c r="AE84" s="65" t="s">
        <v>267</v>
      </c>
      <c r="AF84" s="65" t="s">
        <v>268</v>
      </c>
      <c r="AG84" s="65" t="s">
        <v>269</v>
      </c>
      <c r="AH84" s="65" t="s">
        <v>270</v>
      </c>
      <c r="AI84" s="65" t="s">
        <v>271</v>
      </c>
      <c r="AJ84" s="575" t="s">
        <v>272</v>
      </c>
      <c r="AK84" s="65" t="s">
        <v>273</v>
      </c>
      <c r="AL84" s="576" t="s">
        <v>274</v>
      </c>
    </row>
    <row r="85" spans="1:38" ht="99" customHeight="1" x14ac:dyDescent="0.25">
      <c r="A85" s="69">
        <v>1</v>
      </c>
      <c r="B85" s="70" t="s">
        <v>275</v>
      </c>
      <c r="C85" s="583">
        <f>N98</f>
        <v>1954203.23</v>
      </c>
      <c r="D85" s="714">
        <f>C85-AH98</f>
        <v>114621.51000000024</v>
      </c>
      <c r="E85" s="71"/>
      <c r="F85" s="72"/>
      <c r="G85" s="71"/>
      <c r="H85" s="72"/>
      <c r="I85" s="73"/>
      <c r="J85" s="72"/>
      <c r="K85" s="73"/>
      <c r="L85" s="72"/>
      <c r="M85" s="71"/>
      <c r="N85" s="72"/>
      <c r="O85" s="71"/>
      <c r="P85" s="72"/>
      <c r="Q85" s="71"/>
      <c r="R85" s="72"/>
      <c r="S85" s="71"/>
      <c r="T85" s="72"/>
      <c r="U85" s="71"/>
      <c r="V85" s="74"/>
      <c r="W85" s="72"/>
      <c r="X85" s="71"/>
      <c r="Y85" s="74"/>
      <c r="Z85" s="72"/>
      <c r="AA85" s="71"/>
      <c r="AB85" s="72"/>
      <c r="AC85" s="71"/>
      <c r="AD85" s="72"/>
      <c r="AE85" s="71"/>
      <c r="AF85" s="72"/>
      <c r="AG85" s="71"/>
      <c r="AH85" s="72"/>
      <c r="AI85" s="75"/>
      <c r="AJ85" s="76"/>
      <c r="AK85" s="77"/>
      <c r="AL85" s="78"/>
    </row>
    <row r="86" spans="1:38" ht="87" customHeight="1" x14ac:dyDescent="0.25">
      <c r="A86" s="79">
        <v>2</v>
      </c>
      <c r="B86" s="80" t="s">
        <v>96</v>
      </c>
      <c r="C86" s="584"/>
      <c r="D86" s="706"/>
      <c r="E86" s="71"/>
      <c r="F86" s="72"/>
      <c r="G86" s="71"/>
      <c r="H86" s="72"/>
      <c r="I86" s="73"/>
      <c r="J86" s="72"/>
      <c r="K86" s="73"/>
      <c r="L86" s="72"/>
      <c r="M86" s="71"/>
      <c r="N86" s="72"/>
      <c r="O86" s="71"/>
      <c r="P86" s="72"/>
      <c r="Q86" s="71"/>
      <c r="R86" s="72"/>
      <c r="S86" s="71"/>
      <c r="T86" s="72"/>
      <c r="U86" s="71"/>
      <c r="V86" s="74"/>
      <c r="W86" s="72"/>
      <c r="X86" s="71"/>
      <c r="Y86" s="74"/>
      <c r="Z86" s="72"/>
      <c r="AA86" s="71"/>
      <c r="AB86" s="72"/>
      <c r="AC86" s="71"/>
      <c r="AD86" s="72"/>
      <c r="AE86" s="71"/>
      <c r="AF86" s="72"/>
      <c r="AG86" s="71"/>
      <c r="AH86" s="72"/>
      <c r="AI86" s="75"/>
      <c r="AJ86" s="76"/>
      <c r="AK86" s="77"/>
      <c r="AL86" s="78"/>
    </row>
    <row r="87" spans="1:38" ht="85.5" customHeight="1" x14ac:dyDescent="0.25">
      <c r="A87" s="79">
        <v>3</v>
      </c>
      <c r="B87" s="80" t="s">
        <v>202</v>
      </c>
      <c r="C87" s="584"/>
      <c r="D87" s="706"/>
      <c r="E87" s="81"/>
      <c r="F87" s="82"/>
      <c r="G87" s="83"/>
      <c r="H87" s="84"/>
      <c r="I87" s="246"/>
      <c r="J87" s="86"/>
      <c r="K87" s="246"/>
      <c r="L87" s="86"/>
      <c r="M87" s="87"/>
      <c r="N87" s="88"/>
      <c r="O87" s="89"/>
      <c r="P87" s="90"/>
      <c r="Q87" s="89"/>
      <c r="R87" s="90"/>
      <c r="S87" s="91"/>
      <c r="T87" s="92"/>
      <c r="U87" s="93"/>
      <c r="V87" s="94"/>
      <c r="W87" s="95"/>
      <c r="X87" s="96"/>
      <c r="Y87" s="94"/>
      <c r="Z87" s="95"/>
      <c r="AA87" s="97"/>
      <c r="AB87" s="98"/>
      <c r="AC87" s="99"/>
      <c r="AD87" s="100"/>
      <c r="AE87" s="99"/>
      <c r="AF87" s="100"/>
      <c r="AG87" s="101"/>
      <c r="AH87" s="102"/>
      <c r="AI87" s="103"/>
      <c r="AJ87" s="104"/>
      <c r="AK87" s="77"/>
      <c r="AL87" s="105"/>
    </row>
    <row r="88" spans="1:38" ht="101.25" customHeight="1" x14ac:dyDescent="0.25">
      <c r="A88" s="79">
        <v>4</v>
      </c>
      <c r="B88" s="80" t="s">
        <v>40</v>
      </c>
      <c r="C88" s="584"/>
      <c r="D88" s="706"/>
      <c r="E88" s="81">
        <v>1</v>
      </c>
      <c r="F88" s="82">
        <v>54818.04</v>
      </c>
      <c r="G88" s="83">
        <v>1</v>
      </c>
      <c r="H88" s="84">
        <v>80000</v>
      </c>
      <c r="I88" s="247">
        <v>1</v>
      </c>
      <c r="J88" s="248">
        <v>44967</v>
      </c>
      <c r="K88" s="247">
        <v>1</v>
      </c>
      <c r="L88" s="248">
        <v>80000</v>
      </c>
      <c r="M88" s="87">
        <f>SUM(I88,K88)</f>
        <v>2</v>
      </c>
      <c r="N88" s="88">
        <f>SUM(J88,L88)</f>
        <v>124967</v>
      </c>
      <c r="O88" s="89">
        <v>0</v>
      </c>
      <c r="P88" s="90">
        <v>0</v>
      </c>
      <c r="Q88" s="89">
        <v>0</v>
      </c>
      <c r="R88" s="90">
        <v>0</v>
      </c>
      <c r="S88" s="91">
        <f>SUM(O88,Q88)</f>
        <v>0</v>
      </c>
      <c r="T88" s="92">
        <f>SUM(P88,R88)</f>
        <v>0</v>
      </c>
      <c r="U88" s="93">
        <v>0</v>
      </c>
      <c r="V88" s="94">
        <v>0</v>
      </c>
      <c r="W88" s="95">
        <v>0</v>
      </c>
      <c r="X88" s="96">
        <v>0</v>
      </c>
      <c r="Y88" s="94">
        <v>0</v>
      </c>
      <c r="Z88" s="95">
        <v>0</v>
      </c>
      <c r="AA88" s="97">
        <f>SUM(U88,X88)</f>
        <v>0</v>
      </c>
      <c r="AB88" s="98">
        <f>SUM(W88,Z88)</f>
        <v>0</v>
      </c>
      <c r="AC88" s="99">
        <v>1</v>
      </c>
      <c r="AD88" s="100">
        <v>44967</v>
      </c>
      <c r="AE88" s="99">
        <v>1</v>
      </c>
      <c r="AF88" s="100">
        <v>79880</v>
      </c>
      <c r="AG88" s="101">
        <f>SUM(AC88,AE88)</f>
        <v>2</v>
      </c>
      <c r="AH88" s="102">
        <f>SUM(AD88,AF88,AB88)</f>
        <v>124847</v>
      </c>
      <c r="AI88" s="103">
        <f>IFERROR(AD88/(C85-AH92),0)</f>
        <v>2.5875838168099071E-2</v>
      </c>
      <c r="AJ88" s="104">
        <f>IFERROR(AF88/(C85-AH92),0)</f>
        <v>4.5966196385521685E-2</v>
      </c>
      <c r="AK88" s="77"/>
      <c r="AL88" s="105">
        <f>IFERROR(AH88/C85,0)</f>
        <v>6.388639527527544E-2</v>
      </c>
    </row>
    <row r="89" spans="1:38" ht="138" customHeight="1" x14ac:dyDescent="0.25">
      <c r="A89" s="79">
        <v>5</v>
      </c>
      <c r="B89" s="80" t="s">
        <v>98</v>
      </c>
      <c r="C89" s="584"/>
      <c r="D89" s="706"/>
      <c r="E89" s="71"/>
      <c r="F89" s="72"/>
      <c r="G89" s="71"/>
      <c r="H89" s="72"/>
      <c r="I89" s="249"/>
      <c r="J89" s="250"/>
      <c r="K89" s="71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4"/>
      <c r="W89" s="72"/>
      <c r="X89" s="71"/>
      <c r="Y89" s="74"/>
      <c r="Z89" s="72"/>
      <c r="AA89" s="71"/>
      <c r="AB89" s="72"/>
      <c r="AC89" s="71"/>
      <c r="AD89" s="72"/>
      <c r="AE89" s="71"/>
      <c r="AF89" s="72"/>
      <c r="AG89" s="71"/>
      <c r="AH89" s="72"/>
      <c r="AI89" s="75"/>
      <c r="AJ89" s="76"/>
      <c r="AK89" s="77"/>
      <c r="AL89" s="78"/>
    </row>
    <row r="90" spans="1:38" ht="116.25" customHeight="1" x14ac:dyDescent="0.25">
      <c r="A90" s="79">
        <v>6</v>
      </c>
      <c r="B90" s="80" t="s">
        <v>42</v>
      </c>
      <c r="C90" s="584"/>
      <c r="D90" s="706"/>
      <c r="E90" s="81">
        <v>10</v>
      </c>
      <c r="F90" s="82">
        <v>395957.58</v>
      </c>
      <c r="G90" s="83">
        <v>3</v>
      </c>
      <c r="H90" s="84">
        <v>55000</v>
      </c>
      <c r="I90" s="247">
        <v>6</v>
      </c>
      <c r="J90" s="248">
        <v>91546</v>
      </c>
      <c r="K90" s="247">
        <v>3</v>
      </c>
      <c r="L90" s="248">
        <v>55000</v>
      </c>
      <c r="M90" s="87">
        <f>SUM(I90,K90)</f>
        <v>9</v>
      </c>
      <c r="N90" s="88">
        <f>SUM(J90,L90)</f>
        <v>146546</v>
      </c>
      <c r="O90" s="89">
        <v>0</v>
      </c>
      <c r="P90" s="90">
        <v>0</v>
      </c>
      <c r="Q90" s="89">
        <v>0</v>
      </c>
      <c r="R90" s="90">
        <v>0</v>
      </c>
      <c r="S90" s="91">
        <f>SUM(O90,Q90)</f>
        <v>0</v>
      </c>
      <c r="T90" s="92">
        <f>SUM(P90,R90)</f>
        <v>0</v>
      </c>
      <c r="U90" s="93">
        <v>0</v>
      </c>
      <c r="V90" s="94">
        <v>0</v>
      </c>
      <c r="W90" s="95">
        <v>0</v>
      </c>
      <c r="X90" s="96">
        <v>0</v>
      </c>
      <c r="Y90" s="94">
        <v>0</v>
      </c>
      <c r="Z90" s="95">
        <v>0</v>
      </c>
      <c r="AA90" s="97">
        <f>SUM(U90,X90)</f>
        <v>0</v>
      </c>
      <c r="AB90" s="98">
        <f>SUM(W90,Z90)</f>
        <v>0</v>
      </c>
      <c r="AC90" s="99">
        <v>6</v>
      </c>
      <c r="AD90" s="100">
        <v>90199.360000000001</v>
      </c>
      <c r="AE90" s="99">
        <v>3</v>
      </c>
      <c r="AF90" s="100">
        <v>55000</v>
      </c>
      <c r="AG90" s="101">
        <f>SUM(AC90,AE90)</f>
        <v>9</v>
      </c>
      <c r="AH90" s="102">
        <f>SUM(AD90,AF90,AB90)</f>
        <v>145199.35999999999</v>
      </c>
      <c r="AI90" s="103">
        <f>IFERROR(AD90/(C85-AH92),0)</f>
        <v>5.190437525799161E-2</v>
      </c>
      <c r="AJ90" s="104">
        <f>IFERROR(AF90/(C85-AH92),0)</f>
        <v>3.1649233865844929E-2</v>
      </c>
      <c r="AK90" s="77"/>
      <c r="AL90" s="105">
        <f>IFERROR(AH90/C85,0)</f>
        <v>7.4301054143688011E-2</v>
      </c>
    </row>
    <row r="91" spans="1:38" ht="65.25" customHeight="1" x14ac:dyDescent="0.25">
      <c r="A91" s="79">
        <v>7</v>
      </c>
      <c r="B91" s="80" t="s">
        <v>203</v>
      </c>
      <c r="C91" s="584"/>
      <c r="D91" s="706"/>
      <c r="E91" s="112"/>
      <c r="F91" s="113"/>
      <c r="G91" s="114"/>
      <c r="H91" s="72"/>
      <c r="I91" s="251"/>
      <c r="J91" s="250"/>
      <c r="K91" s="252"/>
      <c r="L91" s="253"/>
      <c r="M91" s="73"/>
      <c r="N91" s="72"/>
      <c r="O91" s="114"/>
      <c r="P91" s="72"/>
      <c r="Q91" s="114"/>
      <c r="R91" s="72"/>
      <c r="S91" s="73"/>
      <c r="T91" s="115"/>
      <c r="U91" s="114"/>
      <c r="V91" s="74"/>
      <c r="W91" s="72"/>
      <c r="X91" s="73"/>
      <c r="Y91" s="74"/>
      <c r="Z91" s="72"/>
      <c r="AA91" s="73"/>
      <c r="AB91" s="115"/>
      <c r="AC91" s="114"/>
      <c r="AD91" s="72"/>
      <c r="AE91" s="114"/>
      <c r="AF91" s="72"/>
      <c r="AG91" s="71"/>
      <c r="AH91" s="72"/>
      <c r="AI91" s="75"/>
      <c r="AJ91" s="76"/>
      <c r="AK91" s="77"/>
      <c r="AL91" s="78"/>
    </row>
    <row r="92" spans="1:38" ht="59.25" customHeight="1" x14ac:dyDescent="0.25">
      <c r="A92" s="79">
        <v>8</v>
      </c>
      <c r="B92" s="80" t="s">
        <v>276</v>
      </c>
      <c r="C92" s="584"/>
      <c r="D92" s="706"/>
      <c r="E92" s="118"/>
      <c r="F92" s="119"/>
      <c r="G92" s="254">
        <v>23</v>
      </c>
      <c r="H92" s="255">
        <v>272000</v>
      </c>
      <c r="I92" s="251"/>
      <c r="J92" s="250"/>
      <c r="K92" s="247">
        <v>23</v>
      </c>
      <c r="L92" s="248">
        <v>272000</v>
      </c>
      <c r="M92" s="256">
        <f t="shared" ref="M92:N97" si="13">SUM(I92,K92)</f>
        <v>23</v>
      </c>
      <c r="N92" s="257">
        <f t="shared" si="13"/>
        <v>272000</v>
      </c>
      <c r="O92" s="124"/>
      <c r="P92" s="125"/>
      <c r="Q92" s="258">
        <v>0</v>
      </c>
      <c r="R92" s="259">
        <v>0</v>
      </c>
      <c r="S92" s="91">
        <f t="shared" ref="S92:T97" si="14">SUM(O92,Q92)</f>
        <v>0</v>
      </c>
      <c r="T92" s="92">
        <f t="shared" si="14"/>
        <v>0</v>
      </c>
      <c r="U92" s="114"/>
      <c r="V92" s="74"/>
      <c r="W92" s="72"/>
      <c r="X92" s="96">
        <v>0</v>
      </c>
      <c r="Y92" s="94">
        <v>0</v>
      </c>
      <c r="Z92" s="95">
        <v>0</v>
      </c>
      <c r="AA92" s="130">
        <f t="shared" ref="AA92:AA97" si="15">SUM(U92,X92)</f>
        <v>0</v>
      </c>
      <c r="AB92" s="131">
        <f t="shared" ref="AB92:AB97" si="16">SUM(W92,Z92)</f>
        <v>0</v>
      </c>
      <c r="AC92" s="114"/>
      <c r="AD92" s="72"/>
      <c r="AE92" s="99">
        <v>23</v>
      </c>
      <c r="AF92" s="100">
        <v>216404.45</v>
      </c>
      <c r="AG92" s="101">
        <f t="shared" ref="AG92:AG97" si="17">SUM(AC92,AE92)</f>
        <v>23</v>
      </c>
      <c r="AH92" s="102">
        <f t="shared" ref="AH92:AH97" si="18">SUM(AD92,AF92,AB92)</f>
        <v>216404.45</v>
      </c>
      <c r="AI92" s="132"/>
      <c r="AJ92" s="133"/>
      <c r="AK92" s="134">
        <f>IFERROR(AH92/C85,0)</f>
        <v>0.11073794510103231</v>
      </c>
      <c r="AL92" s="105">
        <f>IFERROR(AH92/C85,0)</f>
        <v>0.11073794510103231</v>
      </c>
    </row>
    <row r="93" spans="1:38" ht="60" customHeight="1" x14ac:dyDescent="0.25">
      <c r="A93" s="79">
        <v>9</v>
      </c>
      <c r="B93" s="80" t="s">
        <v>44</v>
      </c>
      <c r="C93" s="584"/>
      <c r="D93" s="706"/>
      <c r="E93" s="81">
        <v>2</v>
      </c>
      <c r="F93" s="82">
        <v>106202.88</v>
      </c>
      <c r="G93" s="83">
        <v>0</v>
      </c>
      <c r="H93" s="84">
        <v>0</v>
      </c>
      <c r="I93" s="247">
        <v>1</v>
      </c>
      <c r="J93" s="248">
        <v>49745</v>
      </c>
      <c r="K93" s="247">
        <v>0</v>
      </c>
      <c r="L93" s="248">
        <v>0</v>
      </c>
      <c r="M93" s="87">
        <f t="shared" si="13"/>
        <v>1</v>
      </c>
      <c r="N93" s="88">
        <f t="shared" si="13"/>
        <v>49745</v>
      </c>
      <c r="O93" s="89">
        <v>0</v>
      </c>
      <c r="P93" s="90">
        <v>0</v>
      </c>
      <c r="Q93" s="89">
        <v>0</v>
      </c>
      <c r="R93" s="90">
        <v>0</v>
      </c>
      <c r="S93" s="91">
        <f t="shared" si="14"/>
        <v>0</v>
      </c>
      <c r="T93" s="92">
        <f t="shared" si="14"/>
        <v>0</v>
      </c>
      <c r="U93" s="93">
        <v>0</v>
      </c>
      <c r="V93" s="94">
        <v>0</v>
      </c>
      <c r="W93" s="95">
        <v>0</v>
      </c>
      <c r="X93" s="96">
        <v>0</v>
      </c>
      <c r="Y93" s="94">
        <v>0</v>
      </c>
      <c r="Z93" s="95">
        <v>0</v>
      </c>
      <c r="AA93" s="97">
        <f t="shared" si="15"/>
        <v>0</v>
      </c>
      <c r="AB93" s="98">
        <f t="shared" si="16"/>
        <v>0</v>
      </c>
      <c r="AC93" s="99">
        <v>1</v>
      </c>
      <c r="AD93" s="100">
        <v>46233.93</v>
      </c>
      <c r="AE93" s="99">
        <v>0</v>
      </c>
      <c r="AF93" s="100">
        <v>0</v>
      </c>
      <c r="AG93" s="101">
        <f t="shared" si="17"/>
        <v>1</v>
      </c>
      <c r="AH93" s="102">
        <f t="shared" si="18"/>
        <v>46233.93</v>
      </c>
      <c r="AI93" s="103">
        <f>IFERROR(AD93/(C85-AH92),0)</f>
        <v>2.6604881147401886E-2</v>
      </c>
      <c r="AJ93" s="104">
        <f>IFERROR(AF93/(C85-AH92),0)</f>
        <v>0</v>
      </c>
      <c r="AK93" s="77"/>
      <c r="AL93" s="105">
        <f>IFERROR(AH93/C85,0)</f>
        <v>2.3658711279481409E-2</v>
      </c>
    </row>
    <row r="94" spans="1:38" ht="73.5" customHeight="1" x14ac:dyDescent="0.25">
      <c r="A94" s="79">
        <v>10</v>
      </c>
      <c r="B94" s="80" t="s">
        <v>45</v>
      </c>
      <c r="C94" s="584"/>
      <c r="D94" s="706"/>
      <c r="E94" s="81">
        <v>7</v>
      </c>
      <c r="F94" s="82">
        <v>252898.96</v>
      </c>
      <c r="G94" s="83">
        <v>4</v>
      </c>
      <c r="H94" s="84">
        <v>229189.56</v>
      </c>
      <c r="I94" s="247">
        <v>6</v>
      </c>
      <c r="J94" s="248">
        <v>211355.46000000002</v>
      </c>
      <c r="K94" s="247">
        <v>4</v>
      </c>
      <c r="L94" s="248">
        <v>229189.56</v>
      </c>
      <c r="M94" s="87">
        <f t="shared" si="13"/>
        <v>10</v>
      </c>
      <c r="N94" s="88">
        <f t="shared" si="13"/>
        <v>440545.02</v>
      </c>
      <c r="O94" s="260">
        <v>0</v>
      </c>
      <c r="P94" s="261">
        <v>0</v>
      </c>
      <c r="Q94" s="260">
        <v>0</v>
      </c>
      <c r="R94" s="261">
        <v>0</v>
      </c>
      <c r="S94" s="91">
        <f t="shared" si="14"/>
        <v>0</v>
      </c>
      <c r="T94" s="92">
        <f t="shared" si="14"/>
        <v>0</v>
      </c>
      <c r="U94" s="262">
        <v>0</v>
      </c>
      <c r="V94" s="263">
        <v>0</v>
      </c>
      <c r="W94" s="264">
        <v>0</v>
      </c>
      <c r="X94" s="265">
        <v>0</v>
      </c>
      <c r="Y94" s="263">
        <v>0</v>
      </c>
      <c r="Z94" s="264">
        <v>0</v>
      </c>
      <c r="AA94" s="97">
        <f t="shared" si="15"/>
        <v>0</v>
      </c>
      <c r="AB94" s="98">
        <f t="shared" si="16"/>
        <v>0</v>
      </c>
      <c r="AC94" s="266">
        <v>6</v>
      </c>
      <c r="AD94" s="267">
        <v>184769.53999999998</v>
      </c>
      <c r="AE94" s="266">
        <v>4</v>
      </c>
      <c r="AF94" s="267">
        <v>225761.43</v>
      </c>
      <c r="AG94" s="101">
        <f t="shared" si="17"/>
        <v>10</v>
      </c>
      <c r="AH94" s="102">
        <f t="shared" si="18"/>
        <v>410530.97</v>
      </c>
      <c r="AI94" s="103">
        <f>IFERROR(AD94/(C85-AH92),0)</f>
        <v>0.10632389786808343</v>
      </c>
      <c r="AJ94" s="104">
        <f>IFERROR(AF94/(C85-AH92),0)</f>
        <v>0.12991229629013779</v>
      </c>
      <c r="AK94" s="77"/>
      <c r="AL94" s="105">
        <f>IFERROR(AH94/C85,0)</f>
        <v>0.21007588345865133</v>
      </c>
    </row>
    <row r="95" spans="1:38" ht="120" customHeight="1" x14ac:dyDescent="0.25">
      <c r="A95" s="79">
        <v>11</v>
      </c>
      <c r="B95" s="80" t="s">
        <v>46</v>
      </c>
      <c r="C95" s="584"/>
      <c r="D95" s="706"/>
      <c r="E95" s="81">
        <v>16</v>
      </c>
      <c r="F95" s="82">
        <v>509977.00000000006</v>
      </c>
      <c r="G95" s="83">
        <v>1</v>
      </c>
      <c r="H95" s="84">
        <v>202400</v>
      </c>
      <c r="I95" s="247">
        <v>5</v>
      </c>
      <c r="J95" s="248">
        <v>120000</v>
      </c>
      <c r="K95" s="247">
        <v>1</v>
      </c>
      <c r="L95" s="248">
        <v>202400</v>
      </c>
      <c r="M95" s="87">
        <f t="shared" si="13"/>
        <v>6</v>
      </c>
      <c r="N95" s="88">
        <f t="shared" si="13"/>
        <v>322400</v>
      </c>
      <c r="O95" s="89">
        <v>0</v>
      </c>
      <c r="P95" s="90">
        <v>0</v>
      </c>
      <c r="Q95" s="89">
        <v>0</v>
      </c>
      <c r="R95" s="90">
        <v>0</v>
      </c>
      <c r="S95" s="91">
        <f t="shared" si="14"/>
        <v>0</v>
      </c>
      <c r="T95" s="92">
        <f t="shared" si="14"/>
        <v>0</v>
      </c>
      <c r="U95" s="93">
        <v>0</v>
      </c>
      <c r="V95" s="263">
        <v>0</v>
      </c>
      <c r="W95" s="264">
        <v>0</v>
      </c>
      <c r="X95" s="265">
        <v>0</v>
      </c>
      <c r="Y95" s="263">
        <v>0</v>
      </c>
      <c r="Z95" s="264">
        <v>0</v>
      </c>
      <c r="AA95" s="97">
        <f t="shared" si="15"/>
        <v>0</v>
      </c>
      <c r="AB95" s="98">
        <f t="shared" si="16"/>
        <v>0</v>
      </c>
      <c r="AC95" s="99">
        <v>5</v>
      </c>
      <c r="AD95" s="100">
        <v>116746.09</v>
      </c>
      <c r="AE95" s="99">
        <v>1</v>
      </c>
      <c r="AF95" s="100">
        <v>192372.79</v>
      </c>
      <c r="AG95" s="101">
        <f t="shared" si="17"/>
        <v>6</v>
      </c>
      <c r="AH95" s="102">
        <f t="shared" si="18"/>
        <v>309118.88</v>
      </c>
      <c r="AI95" s="103">
        <f>IFERROR(AD95/(C85-AH92),0)</f>
        <v>6.7180441915145092E-2</v>
      </c>
      <c r="AJ95" s="104">
        <f>IFERROR(AF95/(C85-AH92),0)</f>
        <v>0.11069911672972862</v>
      </c>
      <c r="AK95" s="77"/>
      <c r="AL95" s="105">
        <f>IFERROR(AH95/C85,0)</f>
        <v>0.15818154184506183</v>
      </c>
    </row>
    <row r="96" spans="1:38" ht="63.75" customHeight="1" x14ac:dyDescent="0.25">
      <c r="A96" s="79">
        <v>12</v>
      </c>
      <c r="B96" s="80" t="s">
        <v>47</v>
      </c>
      <c r="C96" s="584"/>
      <c r="D96" s="706"/>
      <c r="E96" s="81">
        <v>6</v>
      </c>
      <c r="F96" s="82">
        <v>138143.56</v>
      </c>
      <c r="G96" s="83">
        <v>0</v>
      </c>
      <c r="H96" s="84">
        <v>0</v>
      </c>
      <c r="I96" s="247">
        <v>3</v>
      </c>
      <c r="J96" s="248">
        <v>52000</v>
      </c>
      <c r="K96" s="247">
        <v>0</v>
      </c>
      <c r="L96" s="248">
        <v>0</v>
      </c>
      <c r="M96" s="87">
        <f t="shared" si="13"/>
        <v>3</v>
      </c>
      <c r="N96" s="88">
        <f t="shared" si="13"/>
        <v>52000</v>
      </c>
      <c r="O96" s="89">
        <v>0</v>
      </c>
      <c r="P96" s="261">
        <v>0</v>
      </c>
      <c r="Q96" s="89">
        <v>0</v>
      </c>
      <c r="R96" s="90">
        <v>0</v>
      </c>
      <c r="S96" s="91">
        <f t="shared" si="14"/>
        <v>0</v>
      </c>
      <c r="T96" s="92">
        <f t="shared" si="14"/>
        <v>0</v>
      </c>
      <c r="U96" s="93">
        <v>0</v>
      </c>
      <c r="V96" s="263">
        <v>0</v>
      </c>
      <c r="W96" s="264">
        <v>0</v>
      </c>
      <c r="X96" s="265">
        <v>0</v>
      </c>
      <c r="Y96" s="263">
        <v>0</v>
      </c>
      <c r="Z96" s="264">
        <v>0</v>
      </c>
      <c r="AA96" s="97">
        <f t="shared" si="15"/>
        <v>0</v>
      </c>
      <c r="AB96" s="98">
        <f t="shared" si="16"/>
        <v>0</v>
      </c>
      <c r="AC96" s="99">
        <v>3</v>
      </c>
      <c r="AD96" s="100">
        <v>51372.66</v>
      </c>
      <c r="AE96" s="99">
        <v>0</v>
      </c>
      <c r="AF96" s="100">
        <v>0</v>
      </c>
      <c r="AG96" s="101">
        <f t="shared" si="17"/>
        <v>3</v>
      </c>
      <c r="AH96" s="102">
        <f t="shared" si="18"/>
        <v>51372.66</v>
      </c>
      <c r="AI96" s="103">
        <f>IFERROR(AD96/(C85-AH92),0)</f>
        <v>2.9561915102737039E-2</v>
      </c>
      <c r="AJ96" s="104">
        <f>IFERROR(AF96/(C85-AH92),0)</f>
        <v>0</v>
      </c>
      <c r="AK96" s="77"/>
      <c r="AL96" s="105">
        <f>IFERROR(AH96/C85,0)</f>
        <v>2.6288289371008768E-2</v>
      </c>
    </row>
    <row r="97" spans="1:38" ht="62.25" customHeight="1" thickBot="1" x14ac:dyDescent="0.3">
      <c r="A97" s="138">
        <v>13</v>
      </c>
      <c r="B97" s="139" t="s">
        <v>48</v>
      </c>
      <c r="C97" s="585"/>
      <c r="D97" s="707"/>
      <c r="E97" s="140">
        <v>28</v>
      </c>
      <c r="F97" s="141">
        <v>585333.69999999995</v>
      </c>
      <c r="G97" s="142">
        <v>6</v>
      </c>
      <c r="H97" s="143">
        <v>271046.2</v>
      </c>
      <c r="I97" s="268">
        <v>14</v>
      </c>
      <c r="J97" s="269">
        <v>274954.01</v>
      </c>
      <c r="K97" s="247">
        <v>6</v>
      </c>
      <c r="L97" s="269">
        <v>271046.2</v>
      </c>
      <c r="M97" s="146">
        <f t="shared" si="13"/>
        <v>20</v>
      </c>
      <c r="N97" s="147">
        <f t="shared" si="13"/>
        <v>546000.21</v>
      </c>
      <c r="O97" s="148">
        <v>0</v>
      </c>
      <c r="P97" s="149">
        <v>0</v>
      </c>
      <c r="Q97" s="148">
        <v>0</v>
      </c>
      <c r="R97" s="149">
        <v>0</v>
      </c>
      <c r="S97" s="150">
        <f t="shared" si="14"/>
        <v>0</v>
      </c>
      <c r="T97" s="151">
        <f t="shared" si="14"/>
        <v>0</v>
      </c>
      <c r="U97" s="152">
        <v>0</v>
      </c>
      <c r="V97" s="270">
        <v>0</v>
      </c>
      <c r="W97" s="270">
        <v>0</v>
      </c>
      <c r="X97" s="271">
        <v>0</v>
      </c>
      <c r="Y97" s="270">
        <v>0</v>
      </c>
      <c r="Z97" s="272">
        <v>0</v>
      </c>
      <c r="AA97" s="273">
        <f t="shared" si="15"/>
        <v>0</v>
      </c>
      <c r="AB97" s="274">
        <f t="shared" si="16"/>
        <v>0</v>
      </c>
      <c r="AC97" s="158">
        <v>14</v>
      </c>
      <c r="AD97" s="275">
        <v>267304.90000000002</v>
      </c>
      <c r="AE97" s="158">
        <v>6</v>
      </c>
      <c r="AF97" s="275">
        <v>268569.57</v>
      </c>
      <c r="AG97" s="160">
        <f t="shared" si="17"/>
        <v>20</v>
      </c>
      <c r="AH97" s="161">
        <f t="shared" si="18"/>
        <v>535874.47</v>
      </c>
      <c r="AI97" s="162">
        <f>IFERROR(AD97/(C85-AH92),0)</f>
        <v>0.1538180962470235</v>
      </c>
      <c r="AJ97" s="163">
        <f>IFERROR(AF97/(C85-AH92),0)</f>
        <v>0.15454583873053473</v>
      </c>
      <c r="AK97" s="164"/>
      <c r="AL97" s="165">
        <f>IFERROR(AH97/C85,0)</f>
        <v>0.27421634647487508</v>
      </c>
    </row>
    <row r="98" spans="1:38" ht="29.25" customHeight="1" thickBot="1" x14ac:dyDescent="0.3">
      <c r="A98" s="589" t="s">
        <v>277</v>
      </c>
      <c r="B98" s="590"/>
      <c r="C98" s="166">
        <f>C85</f>
        <v>1954203.23</v>
      </c>
      <c r="D98" s="166">
        <f>D85</f>
        <v>114621.51000000024</v>
      </c>
      <c r="E98" s="167">
        <f t="shared" ref="E98:L98" si="19">SUM(E85:E97)</f>
        <v>70</v>
      </c>
      <c r="F98" s="168">
        <f t="shared" si="19"/>
        <v>2043331.72</v>
      </c>
      <c r="G98" s="167">
        <f t="shared" si="19"/>
        <v>38</v>
      </c>
      <c r="H98" s="168">
        <f t="shared" si="19"/>
        <v>1109635.76</v>
      </c>
      <c r="I98" s="169">
        <f t="shared" si="19"/>
        <v>36</v>
      </c>
      <c r="J98" s="170">
        <f t="shared" si="19"/>
        <v>844567.47</v>
      </c>
      <c r="K98" s="169">
        <f t="shared" si="19"/>
        <v>38</v>
      </c>
      <c r="L98" s="170">
        <f t="shared" si="19"/>
        <v>1109635.76</v>
      </c>
      <c r="M98" s="169">
        <f>SUM(M85:M97)</f>
        <v>74</v>
      </c>
      <c r="N98" s="170">
        <f>SUM(N85:N97)</f>
        <v>1954203.23</v>
      </c>
      <c r="O98" s="171">
        <f>SUM(O85:O97)</f>
        <v>0</v>
      </c>
      <c r="P98" s="168">
        <f>SUM(P85:P97)</f>
        <v>0</v>
      </c>
      <c r="Q98" s="172">
        <f t="shared" ref="Q98:AJ98" si="20">SUM(Q85:Q97)</f>
        <v>0</v>
      </c>
      <c r="R98" s="168">
        <f t="shared" si="20"/>
        <v>0</v>
      </c>
      <c r="S98" s="173">
        <f t="shared" si="20"/>
        <v>0</v>
      </c>
      <c r="T98" s="168">
        <f t="shared" si="20"/>
        <v>0</v>
      </c>
      <c r="U98" s="172">
        <f t="shared" si="20"/>
        <v>0</v>
      </c>
      <c r="V98" s="168">
        <f t="shared" si="20"/>
        <v>0</v>
      </c>
      <c r="W98" s="168">
        <f t="shared" si="20"/>
        <v>0</v>
      </c>
      <c r="X98" s="173">
        <f t="shared" si="20"/>
        <v>0</v>
      </c>
      <c r="Y98" s="168">
        <f t="shared" si="20"/>
        <v>0</v>
      </c>
      <c r="Z98" s="168">
        <f t="shared" si="20"/>
        <v>0</v>
      </c>
      <c r="AA98" s="173">
        <f t="shared" si="20"/>
        <v>0</v>
      </c>
      <c r="AB98" s="168">
        <f t="shared" si="20"/>
        <v>0</v>
      </c>
      <c r="AC98" s="172">
        <f t="shared" si="20"/>
        <v>36</v>
      </c>
      <c r="AD98" s="168">
        <f t="shared" si="20"/>
        <v>801593.48</v>
      </c>
      <c r="AE98" s="172">
        <f t="shared" si="20"/>
        <v>38</v>
      </c>
      <c r="AF98" s="168">
        <f t="shared" si="20"/>
        <v>1037988.24</v>
      </c>
      <c r="AG98" s="173">
        <f t="shared" si="20"/>
        <v>74</v>
      </c>
      <c r="AH98" s="168">
        <f t="shared" si="20"/>
        <v>1839581.7199999997</v>
      </c>
      <c r="AI98" s="174">
        <f t="shared" si="20"/>
        <v>0.46126944570648165</v>
      </c>
      <c r="AJ98" s="174">
        <f t="shared" si="20"/>
        <v>0.47277268200176775</v>
      </c>
      <c r="AK98" s="175">
        <f>AK92</f>
        <v>0.11073794510103231</v>
      </c>
      <c r="AL98" s="176">
        <f>AH98/C85</f>
        <v>0.94134616694907403</v>
      </c>
    </row>
    <row r="99" spans="1:38" ht="21.75" thickBot="1" x14ac:dyDescent="0.4">
      <c r="AF99" s="177" t="s">
        <v>278</v>
      </c>
      <c r="AG99" s="178">
        <v>4.4240000000000004</v>
      </c>
      <c r="AH99" s="179">
        <f>AH98/AG99</f>
        <v>415818.65280289319</v>
      </c>
    </row>
    <row r="100" spans="1:38" ht="15.75" customHeight="1" thickTop="1" x14ac:dyDescent="0.25">
      <c r="A100" s="591" t="s">
        <v>296</v>
      </c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4"/>
    </row>
    <row r="101" spans="1:38" ht="18.75" x14ac:dyDescent="0.3">
      <c r="A101" s="595"/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8"/>
      <c r="AF101" s="180"/>
    </row>
    <row r="102" spans="1:38" ht="15.75" x14ac:dyDescent="0.25">
      <c r="A102" s="595"/>
      <c r="B102" s="596"/>
      <c r="C102" s="596"/>
      <c r="D102" s="596"/>
      <c r="E102" s="596"/>
      <c r="F102" s="596"/>
      <c r="G102" s="596"/>
      <c r="H102" s="596"/>
      <c r="I102" s="596"/>
      <c r="J102" s="596"/>
      <c r="K102" s="596"/>
      <c r="L102" s="596"/>
      <c r="M102" s="596"/>
      <c r="N102" s="596"/>
      <c r="O102" s="596"/>
      <c r="P102" s="596"/>
      <c r="Q102" s="598"/>
      <c r="AE102" s="181" t="s">
        <v>280</v>
      </c>
      <c r="AF102" s="182"/>
    </row>
    <row r="103" spans="1:38" ht="15.75" x14ac:dyDescent="0.25">
      <c r="A103" s="595"/>
      <c r="B103" s="596"/>
      <c r="C103" s="596"/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8"/>
      <c r="AE103" s="181" t="s">
        <v>281</v>
      </c>
      <c r="AF103" s="183">
        <f>(AF98-AF92)+(Z98-Z92)</f>
        <v>821583.79</v>
      </c>
    </row>
    <row r="104" spans="1:38" ht="15.75" x14ac:dyDescent="0.25">
      <c r="A104" s="595"/>
      <c r="B104" s="596"/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  <c r="O104" s="596"/>
      <c r="P104" s="596"/>
      <c r="Q104" s="598"/>
      <c r="AE104" s="181" t="s">
        <v>282</v>
      </c>
      <c r="AF104" s="183">
        <f>AD98+W98</f>
        <v>801593.48</v>
      </c>
    </row>
    <row r="105" spans="1:38" ht="15.75" x14ac:dyDescent="0.25">
      <c r="A105" s="595"/>
      <c r="B105" s="596"/>
      <c r="C105" s="596"/>
      <c r="D105" s="596"/>
      <c r="E105" s="596"/>
      <c r="F105" s="596"/>
      <c r="G105" s="596"/>
      <c r="H105" s="596"/>
      <c r="I105" s="596"/>
      <c r="J105" s="596"/>
      <c r="K105" s="596"/>
      <c r="L105" s="596"/>
      <c r="M105" s="596"/>
      <c r="N105" s="596"/>
      <c r="O105" s="596"/>
      <c r="P105" s="596"/>
      <c r="Q105" s="598"/>
      <c r="AE105" s="181" t="s">
        <v>283</v>
      </c>
      <c r="AF105" s="183">
        <f>AF92+Z92</f>
        <v>216404.45</v>
      </c>
    </row>
    <row r="106" spans="1:38" ht="15.75" x14ac:dyDescent="0.25">
      <c r="A106" s="595"/>
      <c r="B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  <c r="O106" s="596"/>
      <c r="P106" s="596"/>
      <c r="Q106" s="598"/>
      <c r="AE106" s="181" t="s">
        <v>2</v>
      </c>
      <c r="AF106" s="184">
        <f>SUM(AF103:AF105)</f>
        <v>1839581.72</v>
      </c>
    </row>
    <row r="107" spans="1:38" x14ac:dyDescent="0.25">
      <c r="A107" s="595"/>
      <c r="B107" s="596"/>
      <c r="C107" s="596"/>
      <c r="D107" s="596"/>
      <c r="E107" s="596"/>
      <c r="F107" s="596"/>
      <c r="G107" s="596"/>
      <c r="H107" s="596"/>
      <c r="I107" s="596"/>
      <c r="J107" s="596"/>
      <c r="K107" s="596"/>
      <c r="L107" s="596"/>
      <c r="M107" s="596"/>
      <c r="N107" s="596"/>
      <c r="O107" s="596"/>
      <c r="P107" s="596"/>
      <c r="Q107" s="598"/>
    </row>
    <row r="108" spans="1:38" ht="15.75" thickBot="1" x14ac:dyDescent="0.3">
      <c r="A108" s="599"/>
      <c r="B108" s="600"/>
      <c r="C108" s="600"/>
      <c r="D108" s="600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2"/>
    </row>
    <row r="109" spans="1:38" ht="15.75" thickTop="1" x14ac:dyDescent="0.25"/>
    <row r="111" spans="1:38" ht="15.75" thickBot="1" x14ac:dyDescent="0.3"/>
    <row r="112" spans="1:38" ht="27" thickBot="1" x14ac:dyDescent="0.3">
      <c r="A112" s="603" t="s">
        <v>391</v>
      </c>
      <c r="B112" s="604"/>
      <c r="C112" s="604"/>
      <c r="D112" s="604"/>
      <c r="E112" s="604"/>
      <c r="F112" s="604"/>
      <c r="G112" s="604"/>
      <c r="H112" s="604"/>
      <c r="I112" s="604"/>
      <c r="J112" s="604"/>
      <c r="K112" s="605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4"/>
      <c r="AJ112" s="604"/>
      <c r="AK112" s="606"/>
      <c r="AL112" s="185"/>
    </row>
    <row r="113" spans="1:38" ht="21" customHeight="1" x14ac:dyDescent="0.25">
      <c r="A113" s="607" t="s">
        <v>284</v>
      </c>
      <c r="B113" s="608"/>
      <c r="C113" s="614" t="s">
        <v>392</v>
      </c>
      <c r="D113" s="615"/>
      <c r="E113" s="618" t="s">
        <v>285</v>
      </c>
      <c r="F113" s="619"/>
      <c r="G113" s="619"/>
      <c r="H113" s="619"/>
      <c r="I113" s="619"/>
      <c r="J113" s="619"/>
      <c r="K113" s="620"/>
      <c r="L113" s="619"/>
      <c r="M113" s="619"/>
      <c r="N113" s="619"/>
      <c r="O113" s="624" t="s">
        <v>394</v>
      </c>
      <c r="P113" s="625"/>
      <c r="Q113" s="625"/>
      <c r="R113" s="625"/>
      <c r="S113" s="625"/>
      <c r="T113" s="625"/>
      <c r="U113" s="625"/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  <c r="AF113" s="625"/>
      <c r="AG113" s="625"/>
      <c r="AH113" s="625"/>
      <c r="AI113" s="625"/>
      <c r="AJ113" s="625"/>
      <c r="AK113" s="626"/>
      <c r="AL113" s="186"/>
    </row>
    <row r="114" spans="1:38" ht="36" customHeight="1" thickBot="1" x14ac:dyDescent="0.3">
      <c r="A114" s="609"/>
      <c r="B114" s="610"/>
      <c r="C114" s="616"/>
      <c r="D114" s="617"/>
      <c r="E114" s="621"/>
      <c r="F114" s="622"/>
      <c r="G114" s="622"/>
      <c r="H114" s="622"/>
      <c r="I114" s="622"/>
      <c r="J114" s="622"/>
      <c r="K114" s="623"/>
      <c r="L114" s="622"/>
      <c r="M114" s="622"/>
      <c r="N114" s="622"/>
      <c r="O114" s="627"/>
      <c r="P114" s="628"/>
      <c r="Q114" s="628"/>
      <c r="R114" s="628"/>
      <c r="S114" s="628"/>
      <c r="T114" s="628"/>
      <c r="U114" s="628"/>
      <c r="V114" s="628"/>
      <c r="W114" s="628"/>
      <c r="X114" s="628"/>
      <c r="Y114" s="628"/>
      <c r="Z114" s="628"/>
      <c r="AA114" s="628"/>
      <c r="AB114" s="628"/>
      <c r="AC114" s="628"/>
      <c r="AD114" s="628"/>
      <c r="AE114" s="628"/>
      <c r="AF114" s="628"/>
      <c r="AG114" s="628"/>
      <c r="AH114" s="628"/>
      <c r="AI114" s="628"/>
      <c r="AJ114" s="628"/>
      <c r="AK114" s="629"/>
      <c r="AL114" s="186"/>
    </row>
    <row r="115" spans="1:38" s="180" customFormat="1" ht="84" customHeight="1" thickBot="1" x14ac:dyDescent="0.35">
      <c r="A115" s="609"/>
      <c r="B115" s="611"/>
      <c r="C115" s="630" t="s">
        <v>211</v>
      </c>
      <c r="D115" s="632" t="s">
        <v>212</v>
      </c>
      <c r="E115" s="634" t="s">
        <v>0</v>
      </c>
      <c r="F115" s="635"/>
      <c r="G115" s="635"/>
      <c r="H115" s="636"/>
      <c r="I115" s="637" t="s">
        <v>1</v>
      </c>
      <c r="J115" s="638"/>
      <c r="K115" s="639"/>
      <c r="L115" s="640"/>
      <c r="M115" s="643" t="s">
        <v>2</v>
      </c>
      <c r="N115" s="644"/>
      <c r="O115" s="645" t="s">
        <v>213</v>
      </c>
      <c r="P115" s="646"/>
      <c r="Q115" s="646"/>
      <c r="R115" s="647"/>
      <c r="S115" s="648" t="s">
        <v>2</v>
      </c>
      <c r="T115" s="649"/>
      <c r="U115" s="650" t="s">
        <v>214</v>
      </c>
      <c r="V115" s="651"/>
      <c r="W115" s="651"/>
      <c r="X115" s="651"/>
      <c r="Y115" s="651"/>
      <c r="Z115" s="652"/>
      <c r="AA115" s="653" t="s">
        <v>2</v>
      </c>
      <c r="AB115" s="654"/>
      <c r="AC115" s="655" t="s">
        <v>5</v>
      </c>
      <c r="AD115" s="656"/>
      <c r="AE115" s="656"/>
      <c r="AF115" s="657"/>
      <c r="AG115" s="717" t="s">
        <v>2</v>
      </c>
      <c r="AH115" s="718"/>
      <c r="AI115" s="743" t="s">
        <v>215</v>
      </c>
      <c r="AJ115" s="744"/>
      <c r="AK115" s="745"/>
      <c r="AL115" s="187"/>
    </row>
    <row r="116" spans="1:38" ht="113.25" thickBot="1" x14ac:dyDescent="0.3">
      <c r="A116" s="612"/>
      <c r="B116" s="613"/>
      <c r="C116" s="631"/>
      <c r="D116" s="633"/>
      <c r="E116" s="41" t="s">
        <v>15</v>
      </c>
      <c r="F116" s="42" t="s">
        <v>216</v>
      </c>
      <c r="G116" s="41" t="s">
        <v>217</v>
      </c>
      <c r="H116" s="42" t="s">
        <v>14</v>
      </c>
      <c r="I116" s="43" t="s">
        <v>15</v>
      </c>
      <c r="J116" s="44" t="s">
        <v>218</v>
      </c>
      <c r="K116" s="43" t="s">
        <v>17</v>
      </c>
      <c r="L116" s="44" t="s">
        <v>219</v>
      </c>
      <c r="M116" s="45" t="s">
        <v>19</v>
      </c>
      <c r="N116" s="46" t="s">
        <v>20</v>
      </c>
      <c r="O116" s="47" t="s">
        <v>220</v>
      </c>
      <c r="P116" s="48" t="s">
        <v>221</v>
      </c>
      <c r="Q116" s="47" t="s">
        <v>222</v>
      </c>
      <c r="R116" s="48" t="s">
        <v>223</v>
      </c>
      <c r="S116" s="49" t="s">
        <v>224</v>
      </c>
      <c r="T116" s="50" t="s">
        <v>225</v>
      </c>
      <c r="U116" s="51" t="s">
        <v>220</v>
      </c>
      <c r="V116" s="52" t="s">
        <v>226</v>
      </c>
      <c r="W116" s="53" t="s">
        <v>227</v>
      </c>
      <c r="X116" s="54" t="s">
        <v>222</v>
      </c>
      <c r="Y116" s="52" t="s">
        <v>228</v>
      </c>
      <c r="Z116" s="53" t="s">
        <v>229</v>
      </c>
      <c r="AA116" s="55" t="s">
        <v>230</v>
      </c>
      <c r="AB116" s="56" t="s">
        <v>231</v>
      </c>
      <c r="AC116" s="57" t="s">
        <v>220</v>
      </c>
      <c r="AD116" s="58" t="s">
        <v>221</v>
      </c>
      <c r="AE116" s="57" t="s">
        <v>222</v>
      </c>
      <c r="AF116" s="58" t="s">
        <v>223</v>
      </c>
      <c r="AG116" s="59" t="s">
        <v>232</v>
      </c>
      <c r="AH116" s="60" t="s">
        <v>233</v>
      </c>
      <c r="AI116" s="61" t="s">
        <v>234</v>
      </c>
      <c r="AJ116" s="63" t="s">
        <v>235</v>
      </c>
      <c r="AK116" s="188" t="s">
        <v>286</v>
      </c>
      <c r="AL116" s="189"/>
    </row>
    <row r="117" spans="1:38" ht="15.75" thickBot="1" x14ac:dyDescent="0.3">
      <c r="A117" s="581" t="s">
        <v>238</v>
      </c>
      <c r="B117" s="658"/>
      <c r="C117" s="190" t="s">
        <v>239</v>
      </c>
      <c r="D117" s="191" t="s">
        <v>240</v>
      </c>
      <c r="E117" s="192" t="s">
        <v>241</v>
      </c>
      <c r="F117" s="193" t="s">
        <v>242</v>
      </c>
      <c r="G117" s="192" t="s">
        <v>243</v>
      </c>
      <c r="H117" s="193" t="s">
        <v>244</v>
      </c>
      <c r="I117" s="194" t="s">
        <v>245</v>
      </c>
      <c r="J117" s="193" t="s">
        <v>246</v>
      </c>
      <c r="K117" s="194" t="s">
        <v>247</v>
      </c>
      <c r="L117" s="193" t="s">
        <v>248</v>
      </c>
      <c r="M117" s="194" t="s">
        <v>249</v>
      </c>
      <c r="N117" s="193" t="s">
        <v>250</v>
      </c>
      <c r="O117" s="192" t="s">
        <v>251</v>
      </c>
      <c r="P117" s="193" t="s">
        <v>252</v>
      </c>
      <c r="Q117" s="192" t="s">
        <v>253</v>
      </c>
      <c r="R117" s="193" t="s">
        <v>254</v>
      </c>
      <c r="S117" s="194" t="s">
        <v>255</v>
      </c>
      <c r="T117" s="193" t="s">
        <v>256</v>
      </c>
      <c r="U117" s="192" t="s">
        <v>257</v>
      </c>
      <c r="V117" s="195" t="s">
        <v>258</v>
      </c>
      <c r="W117" s="196" t="s">
        <v>259</v>
      </c>
      <c r="X117" s="197" t="s">
        <v>260</v>
      </c>
      <c r="Y117" s="198" t="s">
        <v>261</v>
      </c>
      <c r="Z117" s="193" t="s">
        <v>262</v>
      </c>
      <c r="AA117" s="194" t="s">
        <v>263</v>
      </c>
      <c r="AB117" s="199" t="s">
        <v>264</v>
      </c>
      <c r="AC117" s="192" t="s">
        <v>265</v>
      </c>
      <c r="AD117" s="199" t="s">
        <v>266</v>
      </c>
      <c r="AE117" s="192" t="s">
        <v>267</v>
      </c>
      <c r="AF117" s="199" t="s">
        <v>268</v>
      </c>
      <c r="AG117" s="194" t="s">
        <v>269</v>
      </c>
      <c r="AH117" s="199" t="s">
        <v>270</v>
      </c>
      <c r="AI117" s="190" t="s">
        <v>271</v>
      </c>
      <c r="AJ117" s="199" t="s">
        <v>272</v>
      </c>
      <c r="AK117" s="200" t="s">
        <v>273</v>
      </c>
      <c r="AL117" s="201"/>
    </row>
    <row r="118" spans="1:38" ht="37.5" x14ac:dyDescent="0.25">
      <c r="A118" s="202">
        <v>1</v>
      </c>
      <c r="B118" s="203" t="s">
        <v>287</v>
      </c>
      <c r="C118" s="659">
        <f>N128</f>
        <v>1954203.23</v>
      </c>
      <c r="D118" s="660">
        <f>C118-AH128</f>
        <v>114621.50999999978</v>
      </c>
      <c r="E118" s="254">
        <v>3</v>
      </c>
      <c r="F118" s="255">
        <v>237261</v>
      </c>
      <c r="G118" s="276">
        <v>1</v>
      </c>
      <c r="H118" s="277">
        <v>55000</v>
      </c>
      <c r="I118" s="278">
        <v>2</v>
      </c>
      <c r="J118" s="248">
        <v>67300</v>
      </c>
      <c r="K118" s="278">
        <v>1</v>
      </c>
      <c r="L118" s="248">
        <v>55000</v>
      </c>
      <c r="M118" s="256">
        <f t="shared" ref="M118:N122" si="21">SUM(I118,K118)</f>
        <v>3</v>
      </c>
      <c r="N118" s="257">
        <f t="shared" si="21"/>
        <v>122300</v>
      </c>
      <c r="O118" s="260">
        <v>0</v>
      </c>
      <c r="P118" s="261">
        <v>0</v>
      </c>
      <c r="Q118" s="260">
        <v>0</v>
      </c>
      <c r="R118" s="261">
        <v>0</v>
      </c>
      <c r="S118" s="279">
        <f t="shared" ref="S118:T122" si="22">SUM(O118,Q118)</f>
        <v>0</v>
      </c>
      <c r="T118" s="280">
        <f t="shared" si="22"/>
        <v>0</v>
      </c>
      <c r="U118" s="281">
        <v>0</v>
      </c>
      <c r="V118" s="263">
        <v>0</v>
      </c>
      <c r="W118" s="264">
        <v>0</v>
      </c>
      <c r="X118" s="265">
        <v>0</v>
      </c>
      <c r="Y118" s="263">
        <v>0</v>
      </c>
      <c r="Z118" s="264">
        <v>0</v>
      </c>
      <c r="AA118" s="282">
        <f>SUM(U118,X118)</f>
        <v>0</v>
      </c>
      <c r="AB118" s="283">
        <f>SUM(W118,Z118)</f>
        <v>0</v>
      </c>
      <c r="AC118" s="284">
        <v>2</v>
      </c>
      <c r="AD118" s="285">
        <v>58100</v>
      </c>
      <c r="AE118" s="286">
        <v>1</v>
      </c>
      <c r="AF118" s="285">
        <v>54197.43</v>
      </c>
      <c r="AG118" s="287">
        <f>SUM(AC118,AE118)</f>
        <v>3</v>
      </c>
      <c r="AH118" s="288">
        <f>SUM(AD118,AF118,AB118)</f>
        <v>112297.43</v>
      </c>
      <c r="AI118" s="103">
        <f>IFERROR(AD118/C118,0)</f>
        <v>2.973078700724489E-2</v>
      </c>
      <c r="AJ118" s="134">
        <f>IFERROR(AF118/C118,0)</f>
        <v>2.7733773625990783E-2</v>
      </c>
      <c r="AK118" s="222">
        <f>IFERROR(AH118/C118,0)</f>
        <v>5.746456063323567E-2</v>
      </c>
      <c r="AL118" s="223"/>
    </row>
    <row r="119" spans="1:38" ht="75" x14ac:dyDescent="0.25">
      <c r="A119" s="224">
        <v>2</v>
      </c>
      <c r="B119" s="203" t="s">
        <v>288</v>
      </c>
      <c r="C119" s="659"/>
      <c r="D119" s="660"/>
      <c r="E119" s="254">
        <v>11</v>
      </c>
      <c r="F119" s="255">
        <v>220583.02000000002</v>
      </c>
      <c r="G119" s="276">
        <v>10</v>
      </c>
      <c r="H119" s="277">
        <v>485235.76</v>
      </c>
      <c r="I119" s="278">
        <v>5</v>
      </c>
      <c r="J119" s="248">
        <v>114878.6</v>
      </c>
      <c r="K119" s="278">
        <v>10</v>
      </c>
      <c r="L119" s="248">
        <v>485235.76</v>
      </c>
      <c r="M119" s="256">
        <f t="shared" si="21"/>
        <v>15</v>
      </c>
      <c r="N119" s="257">
        <f t="shared" si="21"/>
        <v>600114.36</v>
      </c>
      <c r="O119" s="260">
        <v>0</v>
      </c>
      <c r="P119" s="261">
        <v>0</v>
      </c>
      <c r="Q119" s="260">
        <v>0</v>
      </c>
      <c r="R119" s="261">
        <v>0</v>
      </c>
      <c r="S119" s="279">
        <f t="shared" si="22"/>
        <v>0</v>
      </c>
      <c r="T119" s="280">
        <f t="shared" si="22"/>
        <v>0</v>
      </c>
      <c r="U119" s="281">
        <v>0</v>
      </c>
      <c r="V119" s="263">
        <v>0</v>
      </c>
      <c r="W119" s="264">
        <v>0</v>
      </c>
      <c r="X119" s="265">
        <v>0</v>
      </c>
      <c r="Y119" s="263">
        <v>0</v>
      </c>
      <c r="Z119" s="264">
        <v>0</v>
      </c>
      <c r="AA119" s="282">
        <f>SUM(U119,X119)</f>
        <v>0</v>
      </c>
      <c r="AB119" s="283">
        <f>SUM(W119,Z119)</f>
        <v>0</v>
      </c>
      <c r="AC119" s="286">
        <v>5</v>
      </c>
      <c r="AD119" s="285">
        <v>107153.17</v>
      </c>
      <c r="AE119" s="286">
        <v>10</v>
      </c>
      <c r="AF119" s="285">
        <v>480892.27</v>
      </c>
      <c r="AG119" s="287">
        <f>SUM(AC119,AE119)</f>
        <v>15</v>
      </c>
      <c r="AH119" s="288">
        <f>SUM(AD119,AF119,AB119)</f>
        <v>588045.44000000006</v>
      </c>
      <c r="AI119" s="103">
        <f>IFERROR(AD119/C118,0)</f>
        <v>5.4832152743908832E-2</v>
      </c>
      <c r="AJ119" s="134">
        <f>IFERROR(AF119/C118,0)</f>
        <v>0.24608099230293465</v>
      </c>
      <c r="AK119" s="222">
        <f>IFERROR(AH119/C118,0)</f>
        <v>0.30091314504684352</v>
      </c>
      <c r="AL119" s="223"/>
    </row>
    <row r="120" spans="1:38" ht="37.5" x14ac:dyDescent="0.25">
      <c r="A120" s="224">
        <v>3</v>
      </c>
      <c r="B120" s="203" t="s">
        <v>289</v>
      </c>
      <c r="C120" s="659"/>
      <c r="D120" s="660"/>
      <c r="E120" s="289">
        <v>11</v>
      </c>
      <c r="F120" s="290">
        <v>207514.54</v>
      </c>
      <c r="G120" s="291">
        <v>0</v>
      </c>
      <c r="H120" s="292">
        <v>0</v>
      </c>
      <c r="I120" s="293">
        <v>9</v>
      </c>
      <c r="J120" s="294">
        <v>148352.79</v>
      </c>
      <c r="K120" s="293">
        <v>0</v>
      </c>
      <c r="L120" s="294">
        <v>0</v>
      </c>
      <c r="M120" s="256">
        <f t="shared" si="21"/>
        <v>9</v>
      </c>
      <c r="N120" s="257">
        <f t="shared" si="21"/>
        <v>148352.79</v>
      </c>
      <c r="O120" s="295">
        <v>0</v>
      </c>
      <c r="P120" s="296">
        <v>0</v>
      </c>
      <c r="Q120" s="295">
        <v>0</v>
      </c>
      <c r="R120" s="296">
        <v>0</v>
      </c>
      <c r="S120" s="279">
        <f t="shared" si="22"/>
        <v>0</v>
      </c>
      <c r="T120" s="280">
        <f t="shared" si="22"/>
        <v>0</v>
      </c>
      <c r="U120" s="297">
        <v>0</v>
      </c>
      <c r="V120" s="298">
        <v>0</v>
      </c>
      <c r="W120" s="299">
        <v>0</v>
      </c>
      <c r="X120" s="300">
        <v>0</v>
      </c>
      <c r="Y120" s="298">
        <v>0</v>
      </c>
      <c r="Z120" s="299">
        <v>0</v>
      </c>
      <c r="AA120" s="282">
        <f>SUM(U120,X120)</f>
        <v>0</v>
      </c>
      <c r="AB120" s="283">
        <f>SUM(W120,Z120)</f>
        <v>0</v>
      </c>
      <c r="AC120" s="301">
        <v>9</v>
      </c>
      <c r="AD120" s="302">
        <v>145227.97999999998</v>
      </c>
      <c r="AE120" s="301">
        <v>0</v>
      </c>
      <c r="AF120" s="302">
        <v>0</v>
      </c>
      <c r="AG120" s="303">
        <f>SUM(AC120,AE120)</f>
        <v>9</v>
      </c>
      <c r="AH120" s="304">
        <f>SUM(AD120,AF120,AB120)</f>
        <v>145227.97999999998</v>
      </c>
      <c r="AI120" s="103">
        <f>IFERROR(AD120/C118,0)</f>
        <v>7.431569949866472E-2</v>
      </c>
      <c r="AJ120" s="134">
        <f>IFERROR(AF120/C118,0)</f>
        <v>0</v>
      </c>
      <c r="AK120" s="222">
        <f>IFERROR(AH120/C118,0)</f>
        <v>7.431569949866472E-2</v>
      </c>
      <c r="AL120" s="223"/>
    </row>
    <row r="121" spans="1:38" ht="37.5" x14ac:dyDescent="0.25">
      <c r="A121" s="224">
        <v>4</v>
      </c>
      <c r="B121" s="203" t="s">
        <v>290</v>
      </c>
      <c r="C121" s="659"/>
      <c r="D121" s="660"/>
      <c r="E121" s="254">
        <v>27</v>
      </c>
      <c r="F121" s="255">
        <v>830188.46</v>
      </c>
      <c r="G121" s="276">
        <v>1</v>
      </c>
      <c r="H121" s="277">
        <v>202400</v>
      </c>
      <c r="I121" s="278">
        <v>14</v>
      </c>
      <c r="J121" s="248">
        <v>303660.23</v>
      </c>
      <c r="K121" s="278">
        <v>1</v>
      </c>
      <c r="L121" s="248">
        <v>202400</v>
      </c>
      <c r="M121" s="256">
        <f t="shared" si="21"/>
        <v>15</v>
      </c>
      <c r="N121" s="257">
        <f t="shared" si="21"/>
        <v>506060.23</v>
      </c>
      <c r="O121" s="260">
        <v>0</v>
      </c>
      <c r="P121" s="261">
        <v>0</v>
      </c>
      <c r="Q121" s="260">
        <v>0</v>
      </c>
      <c r="R121" s="261">
        <v>0</v>
      </c>
      <c r="S121" s="279">
        <f t="shared" si="22"/>
        <v>0</v>
      </c>
      <c r="T121" s="280">
        <f t="shared" si="22"/>
        <v>0</v>
      </c>
      <c r="U121" s="281">
        <v>0</v>
      </c>
      <c r="V121" s="263">
        <v>0</v>
      </c>
      <c r="W121" s="264">
        <v>0</v>
      </c>
      <c r="X121" s="265">
        <v>0</v>
      </c>
      <c r="Y121" s="263">
        <v>0</v>
      </c>
      <c r="Z121" s="264">
        <v>0</v>
      </c>
      <c r="AA121" s="282">
        <f>SUM(U121,X121)</f>
        <v>0</v>
      </c>
      <c r="AB121" s="283">
        <f>SUM(W121,Z121)</f>
        <v>0</v>
      </c>
      <c r="AC121" s="286">
        <v>14</v>
      </c>
      <c r="AD121" s="285">
        <v>281325.41000000003</v>
      </c>
      <c r="AE121" s="286">
        <v>1</v>
      </c>
      <c r="AF121" s="285">
        <v>192372.79</v>
      </c>
      <c r="AG121" s="287">
        <f>SUM(AC121,AE121)</f>
        <v>15</v>
      </c>
      <c r="AH121" s="288">
        <f>SUM(AD121,AF121,AB121)</f>
        <v>473698.20000000007</v>
      </c>
      <c r="AI121" s="103">
        <f>IFERROR(AD121/C118,0)</f>
        <v>0.14395913673727784</v>
      </c>
      <c r="AJ121" s="134">
        <f>IFERROR(AF121/C118,0)</f>
        <v>9.8440524018579181E-2</v>
      </c>
      <c r="AK121" s="222">
        <f>IFERROR(AH121/C118,0)</f>
        <v>0.24239966075585703</v>
      </c>
      <c r="AL121" s="223"/>
    </row>
    <row r="122" spans="1:38" ht="37.5" x14ac:dyDescent="0.25">
      <c r="A122" s="224">
        <v>5</v>
      </c>
      <c r="B122" s="203" t="s">
        <v>291</v>
      </c>
      <c r="C122" s="659"/>
      <c r="D122" s="660"/>
      <c r="E122" s="254">
        <v>1</v>
      </c>
      <c r="F122" s="255">
        <v>54818.04</v>
      </c>
      <c r="G122" s="276">
        <v>4</v>
      </c>
      <c r="H122" s="277">
        <v>96218</v>
      </c>
      <c r="I122" s="278">
        <v>1</v>
      </c>
      <c r="J122" s="248">
        <v>44967</v>
      </c>
      <c r="K122" s="278">
        <v>4</v>
      </c>
      <c r="L122" s="248">
        <v>96218</v>
      </c>
      <c r="M122" s="256">
        <f t="shared" si="21"/>
        <v>5</v>
      </c>
      <c r="N122" s="257">
        <f t="shared" si="21"/>
        <v>141185</v>
      </c>
      <c r="O122" s="260">
        <v>0</v>
      </c>
      <c r="P122" s="305">
        <v>0</v>
      </c>
      <c r="Q122" s="260">
        <v>0</v>
      </c>
      <c r="R122" s="261">
        <v>0</v>
      </c>
      <c r="S122" s="279">
        <f t="shared" si="22"/>
        <v>0</v>
      </c>
      <c r="T122" s="280">
        <f t="shared" si="22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>SUM(U122,X122)</f>
        <v>0</v>
      </c>
      <c r="AB122" s="283">
        <f>SUM(W122,Z122)</f>
        <v>0</v>
      </c>
      <c r="AC122" s="286">
        <v>1</v>
      </c>
      <c r="AD122" s="285">
        <v>57267</v>
      </c>
      <c r="AE122" s="286">
        <v>4</v>
      </c>
      <c r="AF122" s="285">
        <v>96098</v>
      </c>
      <c r="AG122" s="287">
        <f>SUM(AC122,AE122)</f>
        <v>5</v>
      </c>
      <c r="AH122" s="288">
        <f>SUM(AD122,AF122,AB122)</f>
        <v>153365</v>
      </c>
      <c r="AI122" s="103">
        <f>IFERROR(AD122/C118,0)</f>
        <v>2.9304526326056683E-2</v>
      </c>
      <c r="AJ122" s="134">
        <f>IFERROR(AF122/C118,0)</f>
        <v>4.917502874048571E-2</v>
      </c>
      <c r="AK122" s="222">
        <f>IFERROR(AH122/C118,0)</f>
        <v>7.8479555066542389E-2</v>
      </c>
      <c r="AL122" s="223"/>
    </row>
    <row r="123" spans="1:38" ht="37.5" x14ac:dyDescent="0.25">
      <c r="A123" s="224">
        <v>6</v>
      </c>
      <c r="B123" s="203" t="s">
        <v>292</v>
      </c>
      <c r="C123" s="659"/>
      <c r="D123" s="660"/>
      <c r="E123" s="254"/>
      <c r="F123" s="255"/>
      <c r="G123" s="276"/>
      <c r="H123" s="277"/>
      <c r="I123" s="278"/>
      <c r="J123" s="248"/>
      <c r="K123" s="278"/>
      <c r="L123" s="248"/>
      <c r="M123" s="256"/>
      <c r="N123" s="257"/>
      <c r="O123" s="260"/>
      <c r="P123" s="261"/>
      <c r="Q123" s="260"/>
      <c r="R123" s="261"/>
      <c r="S123" s="279"/>
      <c r="T123" s="280"/>
      <c r="U123" s="281"/>
      <c r="V123" s="263"/>
      <c r="W123" s="264"/>
      <c r="X123" s="265"/>
      <c r="Y123" s="263"/>
      <c r="Z123" s="264"/>
      <c r="AA123" s="282"/>
      <c r="AB123" s="283"/>
      <c r="AC123" s="286"/>
      <c r="AD123" s="285"/>
      <c r="AE123" s="286"/>
      <c r="AF123" s="285"/>
      <c r="AG123" s="287"/>
      <c r="AH123" s="288"/>
      <c r="AI123" s="103"/>
      <c r="AJ123" s="134"/>
      <c r="AK123" s="222"/>
      <c r="AL123" s="223"/>
    </row>
    <row r="124" spans="1:38" ht="37.5" x14ac:dyDescent="0.3">
      <c r="A124" s="306">
        <v>7</v>
      </c>
      <c r="B124" s="225" t="s">
        <v>293</v>
      </c>
      <c r="C124" s="659"/>
      <c r="D124" s="660"/>
      <c r="E124" s="254">
        <v>2</v>
      </c>
      <c r="F124" s="255">
        <v>74195.7</v>
      </c>
      <c r="G124" s="276">
        <v>0</v>
      </c>
      <c r="H124" s="277">
        <v>0</v>
      </c>
      <c r="I124" s="278">
        <v>2</v>
      </c>
      <c r="J124" s="248">
        <v>43919</v>
      </c>
      <c r="K124" s="278">
        <v>0</v>
      </c>
      <c r="L124" s="248">
        <v>0</v>
      </c>
      <c r="M124" s="256">
        <f t="shared" ref="M124:N127" si="23">SUM(I124,K124)</f>
        <v>2</v>
      </c>
      <c r="N124" s="257">
        <f t="shared" si="23"/>
        <v>43919</v>
      </c>
      <c r="O124" s="260">
        <v>0</v>
      </c>
      <c r="P124" s="261">
        <v>0</v>
      </c>
      <c r="Q124" s="260">
        <v>0</v>
      </c>
      <c r="R124" s="261">
        <v>0</v>
      </c>
      <c r="S124" s="279">
        <f t="shared" ref="S124:T127" si="24">SUM(O124,Q124)</f>
        <v>0</v>
      </c>
      <c r="T124" s="280">
        <f t="shared" si="24"/>
        <v>0</v>
      </c>
      <c r="U124" s="281">
        <v>0</v>
      </c>
      <c r="V124" s="263">
        <v>0</v>
      </c>
      <c r="W124" s="264">
        <v>0</v>
      </c>
      <c r="X124" s="265">
        <v>0</v>
      </c>
      <c r="Y124" s="263">
        <v>0</v>
      </c>
      <c r="Z124" s="264">
        <v>0</v>
      </c>
      <c r="AA124" s="282">
        <f>SUM(U124,X124)</f>
        <v>0</v>
      </c>
      <c r="AB124" s="283">
        <f>SUM(W124,Z124)</f>
        <v>0</v>
      </c>
      <c r="AC124" s="286">
        <v>2</v>
      </c>
      <c r="AD124" s="285">
        <v>31031.31</v>
      </c>
      <c r="AE124" s="286">
        <v>0</v>
      </c>
      <c r="AF124" s="285">
        <v>0</v>
      </c>
      <c r="AG124" s="287">
        <f>SUM(AC124,AE124)</f>
        <v>2</v>
      </c>
      <c r="AH124" s="288">
        <f>SUM(AD124,AF124,AB124)</f>
        <v>31031.31</v>
      </c>
      <c r="AI124" s="103">
        <f>IFERROR(AD124/C118,0)</f>
        <v>1.5879264512319941E-2</v>
      </c>
      <c r="AJ124" s="134">
        <f>IFERROR(AF124/C118,0)</f>
        <v>0</v>
      </c>
      <c r="AK124" s="222">
        <f>IFERROR(AH124/C118,0)</f>
        <v>1.5879264512319941E-2</v>
      </c>
      <c r="AL124" s="223"/>
    </row>
    <row r="125" spans="1:38" ht="37.5" x14ac:dyDescent="0.25">
      <c r="A125" s="229">
        <v>8</v>
      </c>
      <c r="B125" s="226" t="s">
        <v>294</v>
      </c>
      <c r="C125" s="659"/>
      <c r="D125" s="660"/>
      <c r="E125" s="307">
        <v>4</v>
      </c>
      <c r="F125" s="308">
        <v>161559.85</v>
      </c>
      <c r="G125" s="309">
        <v>2</v>
      </c>
      <c r="H125" s="310">
        <v>15000</v>
      </c>
      <c r="I125" s="311">
        <v>3</v>
      </c>
      <c r="J125" s="312">
        <v>121489.85</v>
      </c>
      <c r="K125" s="311">
        <v>2</v>
      </c>
      <c r="L125" s="313">
        <v>15000</v>
      </c>
      <c r="M125" s="314">
        <f t="shared" si="23"/>
        <v>5</v>
      </c>
      <c r="N125" s="315">
        <f t="shared" si="23"/>
        <v>136489.85</v>
      </c>
      <c r="O125" s="316">
        <v>0</v>
      </c>
      <c r="P125" s="317">
        <v>0</v>
      </c>
      <c r="Q125" s="316">
        <v>0</v>
      </c>
      <c r="R125" s="317">
        <v>0</v>
      </c>
      <c r="S125" s="279">
        <f t="shared" si="24"/>
        <v>0</v>
      </c>
      <c r="T125" s="280">
        <f t="shared" si="24"/>
        <v>0</v>
      </c>
      <c r="U125" s="318">
        <v>0</v>
      </c>
      <c r="V125" s="319">
        <v>0</v>
      </c>
      <c r="W125" s="320">
        <v>0</v>
      </c>
      <c r="X125" s="321">
        <v>0</v>
      </c>
      <c r="Y125" s="319">
        <v>0</v>
      </c>
      <c r="Z125" s="320">
        <v>0</v>
      </c>
      <c r="AA125" s="322">
        <f>SUM(U125,X125)</f>
        <v>0</v>
      </c>
      <c r="AB125" s="323">
        <f>SUM(W125,Z125)</f>
        <v>0</v>
      </c>
      <c r="AC125" s="110">
        <v>3</v>
      </c>
      <c r="AD125" s="111">
        <v>121488.61</v>
      </c>
      <c r="AE125" s="110">
        <v>2</v>
      </c>
      <c r="AF125" s="111">
        <v>14241.3</v>
      </c>
      <c r="AG125" s="324">
        <f>SUM(AC125,AE125)</f>
        <v>5</v>
      </c>
      <c r="AH125" s="325">
        <f>SUM(AD125,AF125,AB125)</f>
        <v>135729.91</v>
      </c>
      <c r="AI125" s="326">
        <f>IFERROR(AD125/C118,0)</f>
        <v>6.2167848325580755E-2</v>
      </c>
      <c r="AJ125" s="327">
        <f>IFERROR(AF125/C118,0)</f>
        <v>7.2875224958051056E-3</v>
      </c>
      <c r="AK125" s="328">
        <f>IFERROR(AH125/C118,0)</f>
        <v>6.9455370821385864E-2</v>
      </c>
      <c r="AL125" s="223"/>
    </row>
    <row r="126" spans="1:38" ht="21" x14ac:dyDescent="0.25">
      <c r="A126" s="229" t="s">
        <v>309</v>
      </c>
      <c r="B126" s="226" t="s">
        <v>75</v>
      </c>
      <c r="C126" s="659"/>
      <c r="D126" s="660"/>
      <c r="E126" s="307">
        <v>0</v>
      </c>
      <c r="F126" s="308">
        <v>0</v>
      </c>
      <c r="G126" s="309">
        <v>20</v>
      </c>
      <c r="H126" s="310">
        <v>255782</v>
      </c>
      <c r="I126" s="311">
        <v>0</v>
      </c>
      <c r="J126" s="312">
        <v>0</v>
      </c>
      <c r="K126" s="311">
        <v>20</v>
      </c>
      <c r="L126" s="313">
        <v>255782</v>
      </c>
      <c r="M126" s="314">
        <f t="shared" si="23"/>
        <v>20</v>
      </c>
      <c r="N126" s="315">
        <f t="shared" si="23"/>
        <v>255782</v>
      </c>
      <c r="O126" s="316">
        <v>0</v>
      </c>
      <c r="P126" s="317">
        <v>0</v>
      </c>
      <c r="Q126" s="316">
        <v>0</v>
      </c>
      <c r="R126" s="317">
        <v>0</v>
      </c>
      <c r="S126" s="279">
        <f t="shared" si="24"/>
        <v>0</v>
      </c>
      <c r="T126" s="280">
        <f t="shared" si="24"/>
        <v>0</v>
      </c>
      <c r="U126" s="574">
        <v>0</v>
      </c>
      <c r="V126" s="319">
        <v>0</v>
      </c>
      <c r="W126" s="320">
        <v>0</v>
      </c>
      <c r="X126" s="321">
        <v>0</v>
      </c>
      <c r="Y126" s="319">
        <v>0</v>
      </c>
      <c r="Z126" s="320">
        <v>0</v>
      </c>
      <c r="AA126" s="322">
        <f>SUM(U126,X126)</f>
        <v>0</v>
      </c>
      <c r="AB126" s="323">
        <f>SUM(W126,Z126)</f>
        <v>0</v>
      </c>
      <c r="AC126" s="110">
        <v>0</v>
      </c>
      <c r="AD126" s="111">
        <v>0</v>
      </c>
      <c r="AE126" s="110">
        <v>20</v>
      </c>
      <c r="AF126" s="111">
        <v>200186.45</v>
      </c>
      <c r="AG126" s="324">
        <f>SUM(AC126,AE126)</f>
        <v>20</v>
      </c>
      <c r="AH126" s="325">
        <f>SUM(AD126,AF126,AB126)</f>
        <v>200186.45</v>
      </c>
      <c r="AI126" s="326">
        <f>IFERROR(AD126/C118,0)</f>
        <v>0</v>
      </c>
      <c r="AJ126" s="327">
        <f>IFERROR(AF126/C118,0)</f>
        <v>0.10243891061422512</v>
      </c>
      <c r="AK126" s="328">
        <f>IFERROR(AH126/C118,0)</f>
        <v>0.10243891061422512</v>
      </c>
      <c r="AL126" s="223"/>
    </row>
    <row r="127" spans="1:38" ht="37.5" x14ac:dyDescent="0.25">
      <c r="A127" s="229" t="s">
        <v>310</v>
      </c>
      <c r="B127" s="226" t="s">
        <v>76</v>
      </c>
      <c r="C127" s="659"/>
      <c r="D127" s="660"/>
      <c r="E127" s="307">
        <v>11</v>
      </c>
      <c r="F127" s="308">
        <v>257211.11</v>
      </c>
      <c r="G127" s="309">
        <v>0</v>
      </c>
      <c r="H127" s="310">
        <v>0</v>
      </c>
      <c r="I127" s="311">
        <v>0</v>
      </c>
      <c r="J127" s="312">
        <v>0</v>
      </c>
      <c r="K127" s="311">
        <v>0</v>
      </c>
      <c r="L127" s="313">
        <v>0</v>
      </c>
      <c r="M127" s="314">
        <f t="shared" si="23"/>
        <v>0</v>
      </c>
      <c r="N127" s="315">
        <f t="shared" si="23"/>
        <v>0</v>
      </c>
      <c r="O127" s="316">
        <v>0</v>
      </c>
      <c r="P127" s="317">
        <v>0</v>
      </c>
      <c r="Q127" s="316">
        <v>0</v>
      </c>
      <c r="R127" s="317">
        <v>0</v>
      </c>
      <c r="S127" s="279">
        <f t="shared" si="24"/>
        <v>0</v>
      </c>
      <c r="T127" s="280">
        <f t="shared" si="24"/>
        <v>0</v>
      </c>
      <c r="U127" s="574">
        <v>0</v>
      </c>
      <c r="V127" s="319">
        <v>0</v>
      </c>
      <c r="W127" s="320">
        <v>0</v>
      </c>
      <c r="X127" s="321">
        <v>0</v>
      </c>
      <c r="Y127" s="319">
        <v>0</v>
      </c>
      <c r="Z127" s="320">
        <v>0</v>
      </c>
      <c r="AA127" s="322">
        <f>SUM(U127,X127)</f>
        <v>0</v>
      </c>
      <c r="AB127" s="323">
        <f>SUM(W127,Z127)</f>
        <v>0</v>
      </c>
      <c r="AC127" s="110">
        <v>0</v>
      </c>
      <c r="AD127" s="111">
        <v>0</v>
      </c>
      <c r="AE127" s="110">
        <v>0</v>
      </c>
      <c r="AF127" s="111">
        <v>0</v>
      </c>
      <c r="AG127" s="324">
        <f>SUM(AC127,AE127)</f>
        <v>0</v>
      </c>
      <c r="AH127" s="325">
        <f>SUM(AD127,AF127,AB127)</f>
        <v>0</v>
      </c>
      <c r="AI127" s="326">
        <f>IFERROR(AD127/C118,0)</f>
        <v>0</v>
      </c>
      <c r="AJ127" s="327">
        <f>IFERROR(AF127/C118,0)</f>
        <v>0</v>
      </c>
      <c r="AK127" s="328">
        <f>IFERROR(AH127/C118,0)</f>
        <v>0</v>
      </c>
      <c r="AL127" s="223"/>
    </row>
    <row r="128" spans="1:38" ht="24" thickBot="1" x14ac:dyDescent="0.3">
      <c r="A128" s="641" t="s">
        <v>277</v>
      </c>
      <c r="B128" s="642"/>
      <c r="C128" s="231">
        <f>C118</f>
        <v>1954203.23</v>
      </c>
      <c r="D128" s="231">
        <f>D118</f>
        <v>114621.50999999978</v>
      </c>
      <c r="E128" s="167">
        <f t="shared" ref="E128:AH128" si="25">SUM(E118:E127)</f>
        <v>70</v>
      </c>
      <c r="F128" s="168">
        <f t="shared" si="25"/>
        <v>2043331.7200000002</v>
      </c>
      <c r="G128" s="167">
        <f t="shared" si="25"/>
        <v>38</v>
      </c>
      <c r="H128" s="232">
        <f t="shared" si="25"/>
        <v>1109635.76</v>
      </c>
      <c r="I128" s="233">
        <f t="shared" si="25"/>
        <v>36</v>
      </c>
      <c r="J128" s="168">
        <f t="shared" si="25"/>
        <v>844567.47</v>
      </c>
      <c r="K128" s="233">
        <f t="shared" si="25"/>
        <v>38</v>
      </c>
      <c r="L128" s="168">
        <f t="shared" si="25"/>
        <v>1109635.76</v>
      </c>
      <c r="M128" s="233">
        <f t="shared" si="25"/>
        <v>74</v>
      </c>
      <c r="N128" s="168">
        <f t="shared" si="25"/>
        <v>1954203.23</v>
      </c>
      <c r="O128" s="172">
        <f t="shared" si="25"/>
        <v>0</v>
      </c>
      <c r="P128" s="168">
        <f t="shared" si="25"/>
        <v>0</v>
      </c>
      <c r="Q128" s="172">
        <f t="shared" si="25"/>
        <v>0</v>
      </c>
      <c r="R128" s="234">
        <f t="shared" si="25"/>
        <v>0</v>
      </c>
      <c r="S128" s="173">
        <f t="shared" si="25"/>
        <v>0</v>
      </c>
      <c r="T128" s="234">
        <f t="shared" si="25"/>
        <v>0</v>
      </c>
      <c r="U128" s="235">
        <f t="shared" si="25"/>
        <v>0</v>
      </c>
      <c r="V128" s="234">
        <f t="shared" si="25"/>
        <v>0</v>
      </c>
      <c r="W128" s="232">
        <f t="shared" si="25"/>
        <v>0</v>
      </c>
      <c r="X128" s="173">
        <f t="shared" si="25"/>
        <v>0</v>
      </c>
      <c r="Y128" s="234">
        <f t="shared" si="25"/>
        <v>0</v>
      </c>
      <c r="Z128" s="234">
        <f t="shared" si="25"/>
        <v>0</v>
      </c>
      <c r="AA128" s="236">
        <f t="shared" si="25"/>
        <v>0</v>
      </c>
      <c r="AB128" s="168">
        <f t="shared" si="25"/>
        <v>0</v>
      </c>
      <c r="AC128" s="171">
        <f t="shared" si="25"/>
        <v>36</v>
      </c>
      <c r="AD128" s="168">
        <f t="shared" si="25"/>
        <v>801593.4800000001</v>
      </c>
      <c r="AE128" s="172">
        <f t="shared" si="25"/>
        <v>38</v>
      </c>
      <c r="AF128" s="168">
        <f t="shared" si="25"/>
        <v>1037988.2400000002</v>
      </c>
      <c r="AG128" s="173">
        <f t="shared" si="25"/>
        <v>74</v>
      </c>
      <c r="AH128" s="232">
        <f t="shared" si="25"/>
        <v>1839581.7200000002</v>
      </c>
      <c r="AI128" s="237">
        <f>AD128/C85</f>
        <v>0.41018941515105373</v>
      </c>
      <c r="AJ128" s="238">
        <f>AF128/C85</f>
        <v>0.53115675179802069</v>
      </c>
      <c r="AK128" s="239">
        <f>AH128/C85</f>
        <v>0.94134616694907425</v>
      </c>
      <c r="AL128" s="223"/>
    </row>
    <row r="129" spans="1:38" ht="15.75" thickBot="1" x14ac:dyDescent="0.3">
      <c r="E129" s="240"/>
      <c r="F129" s="241"/>
      <c r="G129" s="240"/>
      <c r="H129" s="241"/>
      <c r="I129" s="242"/>
      <c r="J129" s="240"/>
      <c r="K129" s="242"/>
      <c r="L129" s="241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J129" s="243"/>
      <c r="AK129" s="243"/>
      <c r="AL129" s="243"/>
    </row>
    <row r="130" spans="1:38" ht="19.5" customHeight="1" thickTop="1" x14ac:dyDescent="0.3">
      <c r="A130" s="591" t="s">
        <v>354</v>
      </c>
      <c r="B130" s="592"/>
      <c r="C130" s="592"/>
      <c r="D130" s="592"/>
      <c r="E130" s="592"/>
      <c r="F130" s="592"/>
      <c r="G130" s="592"/>
      <c r="H130" s="592"/>
      <c r="I130" s="592"/>
      <c r="J130" s="592"/>
      <c r="K130" s="592"/>
      <c r="L130" s="592"/>
      <c r="M130" s="592"/>
      <c r="N130" s="592"/>
      <c r="O130" s="592"/>
      <c r="P130" s="592"/>
      <c r="Q130" s="594"/>
      <c r="AD130" s="180"/>
    </row>
    <row r="131" spans="1:38" x14ac:dyDescent="0.25">
      <c r="A131" s="595"/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8"/>
    </row>
    <row r="132" spans="1:38" x14ac:dyDescent="0.25">
      <c r="A132" s="595"/>
      <c r="B132" s="596"/>
      <c r="C132" s="596"/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/>
      <c r="Q132" s="598"/>
    </row>
    <row r="133" spans="1:38" x14ac:dyDescent="0.25">
      <c r="A133" s="595"/>
      <c r="B133" s="596"/>
      <c r="C133" s="596"/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6"/>
      <c r="Q133" s="598"/>
    </row>
    <row r="134" spans="1:38" x14ac:dyDescent="0.25">
      <c r="A134" s="595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8"/>
    </row>
    <row r="135" spans="1:38" x14ac:dyDescent="0.25">
      <c r="A135" s="595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8"/>
    </row>
    <row r="136" spans="1:38" x14ac:dyDescent="0.25">
      <c r="A136" s="595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8"/>
    </row>
    <row r="137" spans="1:38" x14ac:dyDescent="0.25">
      <c r="A137" s="595"/>
      <c r="B137" s="596"/>
      <c r="C137" s="596"/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/>
      <c r="P137" s="596"/>
      <c r="Q137" s="598"/>
    </row>
    <row r="138" spans="1:38" ht="15.75" thickBot="1" x14ac:dyDescent="0.3">
      <c r="A138" s="599"/>
      <c r="B138" s="600"/>
      <c r="C138" s="600"/>
      <c r="D138" s="600"/>
      <c r="E138" s="600"/>
      <c r="F138" s="600"/>
      <c r="G138" s="600"/>
      <c r="H138" s="600"/>
      <c r="I138" s="600"/>
      <c r="J138" s="600"/>
      <c r="K138" s="600"/>
      <c r="L138" s="600"/>
      <c r="M138" s="600"/>
      <c r="N138" s="600"/>
      <c r="O138" s="600"/>
      <c r="P138" s="600"/>
      <c r="Q138" s="602"/>
    </row>
    <row r="139" spans="1:38" ht="15.75" thickTop="1" x14ac:dyDescent="0.25"/>
    <row r="140" spans="1:38" x14ac:dyDescent="0.25">
      <c r="B140" s="244"/>
      <c r="C140" s="244"/>
    </row>
    <row r="143" spans="1:38" ht="23.25" x14ac:dyDescent="0.35">
      <c r="A143" s="331"/>
      <c r="B143" s="661" t="s">
        <v>359</v>
      </c>
      <c r="C143" s="661"/>
      <c r="D143" s="661"/>
      <c r="E143" s="661"/>
      <c r="F143" s="661"/>
      <c r="G143" s="661"/>
      <c r="H143" s="661"/>
      <c r="I143" s="661"/>
      <c r="J143" s="661"/>
      <c r="K143" s="662"/>
      <c r="L143" s="661"/>
      <c r="M143" s="661"/>
      <c r="N143" s="661"/>
      <c r="O143" s="37"/>
      <c r="P143" s="38"/>
      <c r="Q143" s="37"/>
      <c r="R143" s="38"/>
      <c r="S143" s="37"/>
      <c r="T143" s="38"/>
      <c r="U143" s="37"/>
      <c r="V143" s="38"/>
      <c r="W143" s="38"/>
      <c r="X143" s="37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21.75" thickBot="1" x14ac:dyDescent="0.4">
      <c r="B144" s="37"/>
      <c r="C144" s="37"/>
      <c r="D144" s="37"/>
      <c r="E144" s="37"/>
      <c r="F144" s="38"/>
      <c r="G144" s="37"/>
      <c r="H144" s="38"/>
      <c r="I144" s="39"/>
      <c r="J144" s="38"/>
      <c r="K144" s="39"/>
      <c r="L144" s="38"/>
    </row>
    <row r="145" spans="1:38" ht="27" customHeight="1" thickBot="1" x14ac:dyDescent="0.3">
      <c r="A145" s="663" t="s">
        <v>391</v>
      </c>
      <c r="B145" s="664"/>
      <c r="C145" s="664"/>
      <c r="D145" s="664"/>
      <c r="E145" s="664"/>
      <c r="F145" s="664"/>
      <c r="G145" s="664"/>
      <c r="H145" s="664"/>
      <c r="I145" s="664"/>
      <c r="J145" s="664"/>
      <c r="K145" s="665"/>
      <c r="L145" s="664"/>
      <c r="M145" s="664"/>
      <c r="N145" s="664"/>
      <c r="O145" s="664"/>
      <c r="P145" s="664"/>
      <c r="Q145" s="664"/>
      <c r="R145" s="664"/>
      <c r="S145" s="664"/>
      <c r="T145" s="664"/>
      <c r="U145" s="664"/>
      <c r="V145" s="664"/>
      <c r="W145" s="664"/>
      <c r="X145" s="664"/>
      <c r="Y145" s="664"/>
      <c r="Z145" s="664"/>
      <c r="AA145" s="664"/>
      <c r="AB145" s="664"/>
      <c r="AC145" s="664"/>
      <c r="AD145" s="664"/>
      <c r="AE145" s="664"/>
      <c r="AF145" s="664"/>
      <c r="AG145" s="664"/>
      <c r="AH145" s="664"/>
      <c r="AI145" s="664"/>
      <c r="AJ145" s="664"/>
      <c r="AK145" s="664"/>
      <c r="AL145" s="40"/>
    </row>
    <row r="146" spans="1:38" ht="33.75" customHeight="1" x14ac:dyDescent="0.25">
      <c r="A146" s="666" t="s">
        <v>8</v>
      </c>
      <c r="B146" s="667"/>
      <c r="C146" s="614" t="s">
        <v>392</v>
      </c>
      <c r="D146" s="615"/>
      <c r="E146" s="618" t="s">
        <v>210</v>
      </c>
      <c r="F146" s="619"/>
      <c r="G146" s="619"/>
      <c r="H146" s="619"/>
      <c r="I146" s="619"/>
      <c r="J146" s="619"/>
      <c r="K146" s="620"/>
      <c r="L146" s="619"/>
      <c r="M146" s="619"/>
      <c r="N146" s="674"/>
      <c r="O146" s="624" t="s">
        <v>393</v>
      </c>
      <c r="P146" s="625"/>
      <c r="Q146" s="625"/>
      <c r="R146" s="625"/>
      <c r="S146" s="625"/>
      <c r="T146" s="625"/>
      <c r="U146" s="625"/>
      <c r="V146" s="625"/>
      <c r="W146" s="625"/>
      <c r="X146" s="625"/>
      <c r="Y146" s="625"/>
      <c r="Z146" s="625"/>
      <c r="AA146" s="625"/>
      <c r="AB146" s="625"/>
      <c r="AC146" s="625"/>
      <c r="AD146" s="625"/>
      <c r="AE146" s="625"/>
      <c r="AF146" s="625"/>
      <c r="AG146" s="625"/>
      <c r="AH146" s="625"/>
      <c r="AI146" s="625"/>
      <c r="AJ146" s="625"/>
      <c r="AK146" s="625"/>
      <c r="AL146" s="626"/>
    </row>
    <row r="147" spans="1:38" ht="51" customHeight="1" thickBot="1" x14ac:dyDescent="0.3">
      <c r="A147" s="668"/>
      <c r="B147" s="669"/>
      <c r="C147" s="672"/>
      <c r="D147" s="673"/>
      <c r="E147" s="675"/>
      <c r="F147" s="676"/>
      <c r="G147" s="676"/>
      <c r="H147" s="676"/>
      <c r="I147" s="676"/>
      <c r="J147" s="676"/>
      <c r="K147" s="677"/>
      <c r="L147" s="676"/>
      <c r="M147" s="676"/>
      <c r="N147" s="678"/>
      <c r="O147" s="641"/>
      <c r="P147" s="679"/>
      <c r="Q147" s="679"/>
      <c r="R147" s="679"/>
      <c r="S147" s="679"/>
      <c r="T147" s="679"/>
      <c r="U147" s="679"/>
      <c r="V147" s="679"/>
      <c r="W147" s="679"/>
      <c r="X147" s="679"/>
      <c r="Y147" s="679"/>
      <c r="Z147" s="679"/>
      <c r="AA147" s="679"/>
      <c r="AB147" s="679"/>
      <c r="AC147" s="679"/>
      <c r="AD147" s="679"/>
      <c r="AE147" s="679"/>
      <c r="AF147" s="679"/>
      <c r="AG147" s="679"/>
      <c r="AH147" s="679"/>
      <c r="AI147" s="679"/>
      <c r="AJ147" s="679"/>
      <c r="AK147" s="679"/>
      <c r="AL147" s="642"/>
    </row>
    <row r="148" spans="1:38" ht="75" customHeight="1" x14ac:dyDescent="0.25">
      <c r="A148" s="668"/>
      <c r="B148" s="669"/>
      <c r="C148" s="680" t="s">
        <v>211</v>
      </c>
      <c r="D148" s="682" t="s">
        <v>212</v>
      </c>
      <c r="E148" s="684" t="s">
        <v>0</v>
      </c>
      <c r="F148" s="685"/>
      <c r="G148" s="685"/>
      <c r="H148" s="686"/>
      <c r="I148" s="690" t="s">
        <v>1</v>
      </c>
      <c r="J148" s="691"/>
      <c r="K148" s="692"/>
      <c r="L148" s="693"/>
      <c r="M148" s="698" t="s">
        <v>2</v>
      </c>
      <c r="N148" s="699"/>
      <c r="O148" s="702" t="s">
        <v>213</v>
      </c>
      <c r="P148" s="703"/>
      <c r="Q148" s="703"/>
      <c r="R148" s="703"/>
      <c r="S148" s="725" t="s">
        <v>2</v>
      </c>
      <c r="T148" s="726"/>
      <c r="U148" s="708" t="s">
        <v>214</v>
      </c>
      <c r="V148" s="709"/>
      <c r="W148" s="709"/>
      <c r="X148" s="709"/>
      <c r="Y148" s="709"/>
      <c r="Z148" s="710"/>
      <c r="AA148" s="729" t="s">
        <v>2</v>
      </c>
      <c r="AB148" s="730"/>
      <c r="AC148" s="733" t="s">
        <v>5</v>
      </c>
      <c r="AD148" s="734"/>
      <c r="AE148" s="734"/>
      <c r="AF148" s="735"/>
      <c r="AG148" s="739" t="s">
        <v>2</v>
      </c>
      <c r="AH148" s="740"/>
      <c r="AI148" s="719" t="s">
        <v>215</v>
      </c>
      <c r="AJ148" s="720"/>
      <c r="AK148" s="720"/>
      <c r="AL148" s="721"/>
    </row>
    <row r="149" spans="1:38" ht="75" customHeight="1" thickBot="1" x14ac:dyDescent="0.3">
      <c r="A149" s="668"/>
      <c r="B149" s="669"/>
      <c r="C149" s="680"/>
      <c r="D149" s="682"/>
      <c r="E149" s="687"/>
      <c r="F149" s="688"/>
      <c r="G149" s="688"/>
      <c r="H149" s="689"/>
      <c r="I149" s="694"/>
      <c r="J149" s="695"/>
      <c r="K149" s="696"/>
      <c r="L149" s="697"/>
      <c r="M149" s="700"/>
      <c r="N149" s="701"/>
      <c r="O149" s="704"/>
      <c r="P149" s="705"/>
      <c r="Q149" s="705"/>
      <c r="R149" s="705"/>
      <c r="S149" s="727"/>
      <c r="T149" s="728"/>
      <c r="U149" s="711"/>
      <c r="V149" s="712"/>
      <c r="W149" s="712"/>
      <c r="X149" s="712"/>
      <c r="Y149" s="712"/>
      <c r="Z149" s="713"/>
      <c r="AA149" s="731"/>
      <c r="AB149" s="732"/>
      <c r="AC149" s="736"/>
      <c r="AD149" s="737"/>
      <c r="AE149" s="737"/>
      <c r="AF149" s="738"/>
      <c r="AG149" s="741"/>
      <c r="AH149" s="742"/>
      <c r="AI149" s="722"/>
      <c r="AJ149" s="723"/>
      <c r="AK149" s="723"/>
      <c r="AL149" s="724"/>
    </row>
    <row r="150" spans="1:38" ht="139.5" customHeight="1" thickBot="1" x14ac:dyDescent="0.3">
      <c r="A150" s="670"/>
      <c r="B150" s="671"/>
      <c r="C150" s="681"/>
      <c r="D150" s="683"/>
      <c r="E150" s="41" t="s">
        <v>15</v>
      </c>
      <c r="F150" s="42" t="s">
        <v>216</v>
      </c>
      <c r="G150" s="41" t="s">
        <v>217</v>
      </c>
      <c r="H150" s="42" t="s">
        <v>14</v>
      </c>
      <c r="I150" s="43" t="s">
        <v>15</v>
      </c>
      <c r="J150" s="44" t="s">
        <v>218</v>
      </c>
      <c r="K150" s="43" t="s">
        <v>17</v>
      </c>
      <c r="L150" s="44" t="s">
        <v>219</v>
      </c>
      <c r="M150" s="45" t="s">
        <v>19</v>
      </c>
      <c r="N150" s="46" t="s">
        <v>20</v>
      </c>
      <c r="O150" s="47" t="s">
        <v>220</v>
      </c>
      <c r="P150" s="48" t="s">
        <v>221</v>
      </c>
      <c r="Q150" s="47" t="s">
        <v>222</v>
      </c>
      <c r="R150" s="48" t="s">
        <v>223</v>
      </c>
      <c r="S150" s="49" t="s">
        <v>224</v>
      </c>
      <c r="T150" s="50" t="s">
        <v>225</v>
      </c>
      <c r="U150" s="51" t="s">
        <v>220</v>
      </c>
      <c r="V150" s="52" t="s">
        <v>226</v>
      </c>
      <c r="W150" s="53" t="s">
        <v>227</v>
      </c>
      <c r="X150" s="54" t="s">
        <v>222</v>
      </c>
      <c r="Y150" s="52" t="s">
        <v>228</v>
      </c>
      <c r="Z150" s="53" t="s">
        <v>229</v>
      </c>
      <c r="AA150" s="55" t="s">
        <v>230</v>
      </c>
      <c r="AB150" s="56" t="s">
        <v>231</v>
      </c>
      <c r="AC150" s="57" t="s">
        <v>220</v>
      </c>
      <c r="AD150" s="58" t="s">
        <v>221</v>
      </c>
      <c r="AE150" s="57" t="s">
        <v>222</v>
      </c>
      <c r="AF150" s="58" t="s">
        <v>223</v>
      </c>
      <c r="AG150" s="59" t="s">
        <v>232</v>
      </c>
      <c r="AH150" s="60" t="s">
        <v>233</v>
      </c>
      <c r="AI150" s="61" t="s">
        <v>234</v>
      </c>
      <c r="AJ150" s="62" t="s">
        <v>235</v>
      </c>
      <c r="AK150" s="63" t="s">
        <v>236</v>
      </c>
      <c r="AL150" s="64" t="s">
        <v>237</v>
      </c>
    </row>
    <row r="151" spans="1:38" ht="38.25" customHeight="1" thickBot="1" x14ac:dyDescent="0.3">
      <c r="A151" s="581" t="s">
        <v>238</v>
      </c>
      <c r="B151" s="582"/>
      <c r="C151" s="65" t="s">
        <v>239</v>
      </c>
      <c r="D151" s="575" t="s">
        <v>240</v>
      </c>
      <c r="E151" s="65" t="s">
        <v>241</v>
      </c>
      <c r="F151" s="66" t="s">
        <v>242</v>
      </c>
      <c r="G151" s="65" t="s">
        <v>243</v>
      </c>
      <c r="H151" s="66" t="s">
        <v>244</v>
      </c>
      <c r="I151" s="67" t="s">
        <v>245</v>
      </c>
      <c r="J151" s="66" t="s">
        <v>246</v>
      </c>
      <c r="K151" s="67" t="s">
        <v>247</v>
      </c>
      <c r="L151" s="66" t="s">
        <v>248</v>
      </c>
      <c r="M151" s="65" t="s">
        <v>249</v>
      </c>
      <c r="N151" s="66" t="s">
        <v>250</v>
      </c>
      <c r="O151" s="65" t="s">
        <v>251</v>
      </c>
      <c r="P151" s="66" t="s">
        <v>252</v>
      </c>
      <c r="Q151" s="65" t="s">
        <v>253</v>
      </c>
      <c r="R151" s="66" t="s">
        <v>254</v>
      </c>
      <c r="S151" s="65" t="s">
        <v>255</v>
      </c>
      <c r="T151" s="66" t="s">
        <v>256</v>
      </c>
      <c r="U151" s="65" t="s">
        <v>257</v>
      </c>
      <c r="V151" s="68" t="s">
        <v>258</v>
      </c>
      <c r="W151" s="66" t="s">
        <v>259</v>
      </c>
      <c r="X151" s="575" t="s">
        <v>260</v>
      </c>
      <c r="Y151" s="66" t="s">
        <v>261</v>
      </c>
      <c r="Z151" s="66" t="s">
        <v>262</v>
      </c>
      <c r="AA151" s="65" t="s">
        <v>263</v>
      </c>
      <c r="AB151" s="65" t="s">
        <v>264</v>
      </c>
      <c r="AC151" s="65" t="s">
        <v>265</v>
      </c>
      <c r="AD151" s="65" t="s">
        <v>266</v>
      </c>
      <c r="AE151" s="65" t="s">
        <v>267</v>
      </c>
      <c r="AF151" s="65" t="s">
        <v>268</v>
      </c>
      <c r="AG151" s="65" t="s">
        <v>269</v>
      </c>
      <c r="AH151" s="65" t="s">
        <v>270</v>
      </c>
      <c r="AI151" s="65" t="s">
        <v>271</v>
      </c>
      <c r="AJ151" s="575" t="s">
        <v>272</v>
      </c>
      <c r="AK151" s="65" t="s">
        <v>273</v>
      </c>
      <c r="AL151" s="576" t="s">
        <v>274</v>
      </c>
    </row>
    <row r="152" spans="1:38" ht="99" customHeight="1" x14ac:dyDescent="0.25">
      <c r="A152" s="69">
        <v>1</v>
      </c>
      <c r="B152" s="70" t="s">
        <v>275</v>
      </c>
      <c r="C152" s="583">
        <f>N165</f>
        <v>2202338.73</v>
      </c>
      <c r="D152" s="586">
        <f>C152-AH165</f>
        <v>520388.20999999996</v>
      </c>
      <c r="E152" s="71"/>
      <c r="F152" s="72"/>
      <c r="G152" s="71"/>
      <c r="H152" s="72"/>
      <c r="I152" s="73"/>
      <c r="J152" s="72"/>
      <c r="K152" s="73"/>
      <c r="L152" s="72"/>
      <c r="M152" s="71"/>
      <c r="N152" s="72"/>
      <c r="O152" s="71"/>
      <c r="P152" s="72"/>
      <c r="Q152" s="71"/>
      <c r="R152" s="72"/>
      <c r="S152" s="71"/>
      <c r="T152" s="72"/>
      <c r="U152" s="71"/>
      <c r="V152" s="74"/>
      <c r="W152" s="72"/>
      <c r="X152" s="71"/>
      <c r="Y152" s="74"/>
      <c r="Z152" s="72"/>
      <c r="AA152" s="71"/>
      <c r="AB152" s="72"/>
      <c r="AC152" s="71"/>
      <c r="AD152" s="72"/>
      <c r="AE152" s="71"/>
      <c r="AF152" s="72"/>
      <c r="AG152" s="71"/>
      <c r="AH152" s="72"/>
      <c r="AI152" s="75"/>
      <c r="AJ152" s="76"/>
      <c r="AK152" s="77"/>
      <c r="AL152" s="78"/>
    </row>
    <row r="153" spans="1:38" ht="87" customHeight="1" x14ac:dyDescent="0.25">
      <c r="A153" s="79">
        <v>2</v>
      </c>
      <c r="B153" s="80" t="s">
        <v>96</v>
      </c>
      <c r="C153" s="584"/>
      <c r="D153" s="587"/>
      <c r="E153" s="71"/>
      <c r="F153" s="72"/>
      <c r="G153" s="71"/>
      <c r="H153" s="72"/>
      <c r="I153" s="73"/>
      <c r="J153" s="72"/>
      <c r="K153" s="73"/>
      <c r="L153" s="72"/>
      <c r="M153" s="71"/>
      <c r="N153" s="72"/>
      <c r="O153" s="71"/>
      <c r="P153" s="72"/>
      <c r="Q153" s="71"/>
      <c r="R153" s="72"/>
      <c r="S153" s="71"/>
      <c r="T153" s="72"/>
      <c r="U153" s="71"/>
      <c r="V153" s="74"/>
      <c r="W153" s="72"/>
      <c r="X153" s="71"/>
      <c r="Y153" s="74"/>
      <c r="Z153" s="72"/>
      <c r="AA153" s="71"/>
      <c r="AB153" s="72"/>
      <c r="AC153" s="71"/>
      <c r="AD153" s="72"/>
      <c r="AE153" s="71"/>
      <c r="AF153" s="72"/>
      <c r="AG153" s="71"/>
      <c r="AH153" s="72"/>
      <c r="AI153" s="75"/>
      <c r="AJ153" s="76"/>
      <c r="AK153" s="77"/>
      <c r="AL153" s="78"/>
    </row>
    <row r="154" spans="1:38" ht="85.5" customHeight="1" x14ac:dyDescent="0.25">
      <c r="A154" s="79">
        <v>3</v>
      </c>
      <c r="B154" s="80" t="s">
        <v>202</v>
      </c>
      <c r="C154" s="584"/>
      <c r="D154" s="587"/>
      <c r="E154" s="81"/>
      <c r="F154" s="82"/>
      <c r="G154" s="83"/>
      <c r="H154" s="84"/>
      <c r="I154" s="85"/>
      <c r="J154" s="86"/>
      <c r="K154" s="85"/>
      <c r="L154" s="86"/>
      <c r="M154" s="87"/>
      <c r="N154" s="88"/>
      <c r="O154" s="89"/>
      <c r="P154" s="90"/>
      <c r="Q154" s="89"/>
      <c r="R154" s="90"/>
      <c r="S154" s="91"/>
      <c r="T154" s="92"/>
      <c r="U154" s="93"/>
      <c r="V154" s="94"/>
      <c r="W154" s="95"/>
      <c r="X154" s="96"/>
      <c r="Y154" s="94"/>
      <c r="Z154" s="95"/>
      <c r="AA154" s="97"/>
      <c r="AB154" s="98"/>
      <c r="AC154" s="99"/>
      <c r="AD154" s="100"/>
      <c r="AE154" s="99"/>
      <c r="AF154" s="100"/>
      <c r="AG154" s="101"/>
      <c r="AH154" s="102"/>
      <c r="AI154" s="103"/>
      <c r="AJ154" s="104"/>
      <c r="AK154" s="77"/>
      <c r="AL154" s="105"/>
    </row>
    <row r="155" spans="1:38" ht="101.25" customHeight="1" x14ac:dyDescent="0.25">
      <c r="A155" s="79">
        <v>4</v>
      </c>
      <c r="B155" s="80" t="s">
        <v>40</v>
      </c>
      <c r="C155" s="584"/>
      <c r="D155" s="587"/>
      <c r="E155" s="332">
        <v>1</v>
      </c>
      <c r="F155" s="82">
        <v>42580</v>
      </c>
      <c r="G155" s="333">
        <v>0</v>
      </c>
      <c r="H155" s="84">
        <v>0</v>
      </c>
      <c r="I155" s="108">
        <v>1</v>
      </c>
      <c r="J155" s="86">
        <v>42580</v>
      </c>
      <c r="K155" s="108">
        <v>0</v>
      </c>
      <c r="L155" s="86">
        <v>0</v>
      </c>
      <c r="M155" s="87">
        <f>SUM(I155,K155)</f>
        <v>1</v>
      </c>
      <c r="N155" s="88">
        <f>SUM(J155,L155)</f>
        <v>42580</v>
      </c>
      <c r="O155" s="89">
        <v>0</v>
      </c>
      <c r="P155" s="90">
        <v>0</v>
      </c>
      <c r="Q155" s="89">
        <v>0</v>
      </c>
      <c r="R155" s="90">
        <v>0</v>
      </c>
      <c r="S155" s="91">
        <f>SUM(O155,Q155)</f>
        <v>0</v>
      </c>
      <c r="T155" s="92">
        <f>SUM(P155,R155)</f>
        <v>0</v>
      </c>
      <c r="U155" s="93">
        <v>0</v>
      </c>
      <c r="V155" s="94">
        <v>0</v>
      </c>
      <c r="W155" s="95">
        <v>0</v>
      </c>
      <c r="X155" s="96">
        <v>0</v>
      </c>
      <c r="Y155" s="94">
        <v>0</v>
      </c>
      <c r="Z155" s="95">
        <v>0</v>
      </c>
      <c r="AA155" s="97">
        <f>SUM(U155,X155)</f>
        <v>0</v>
      </c>
      <c r="AB155" s="98">
        <f>SUM(W155,Z155)</f>
        <v>0</v>
      </c>
      <c r="AC155" s="334">
        <v>1</v>
      </c>
      <c r="AD155" s="100">
        <v>42579.99</v>
      </c>
      <c r="AE155" s="334">
        <v>0</v>
      </c>
      <c r="AF155" s="100">
        <v>0</v>
      </c>
      <c r="AG155" s="101">
        <f>SUM(AC155,AE155)</f>
        <v>1</v>
      </c>
      <c r="AH155" s="102">
        <f>SUM(AD155,AF155,AB155)</f>
        <v>42579.99</v>
      </c>
      <c r="AI155" s="103">
        <f>IFERROR(AD155/(C152-AH159),0)</f>
        <v>2.0130187313044327E-2</v>
      </c>
      <c r="AJ155" s="104">
        <f>IFERROR(AF155/(C152-AH159),0)</f>
        <v>0</v>
      </c>
      <c r="AK155" s="77"/>
      <c r="AL155" s="105">
        <f>IFERROR(AH155/C152,0)</f>
        <v>1.9333987737662862E-2</v>
      </c>
    </row>
    <row r="156" spans="1:38" ht="138" customHeight="1" x14ac:dyDescent="0.25">
      <c r="A156" s="79">
        <v>5</v>
      </c>
      <c r="B156" s="80" t="s">
        <v>98</v>
      </c>
      <c r="C156" s="584"/>
      <c r="D156" s="587"/>
      <c r="E156" s="71"/>
      <c r="F156" s="72"/>
      <c r="G156" s="71"/>
      <c r="H156" s="72"/>
      <c r="I156" s="71"/>
      <c r="J156" s="72"/>
      <c r="K156" s="335"/>
      <c r="L156" s="72"/>
      <c r="M156" s="71"/>
      <c r="N156" s="72"/>
      <c r="O156" s="71"/>
      <c r="P156" s="72"/>
      <c r="Q156" s="71"/>
      <c r="R156" s="72"/>
      <c r="S156" s="71"/>
      <c r="T156" s="72"/>
      <c r="U156" s="71"/>
      <c r="V156" s="74"/>
      <c r="W156" s="72"/>
      <c r="X156" s="71"/>
      <c r="Y156" s="74"/>
      <c r="Z156" s="72"/>
      <c r="AA156" s="71"/>
      <c r="AB156" s="72"/>
      <c r="AC156" s="71"/>
      <c r="AD156" s="72"/>
      <c r="AE156" s="71"/>
      <c r="AF156" s="72"/>
      <c r="AG156" s="71"/>
      <c r="AH156" s="72"/>
      <c r="AI156" s="75"/>
      <c r="AJ156" s="76"/>
      <c r="AK156" s="77"/>
      <c r="AL156" s="78"/>
    </row>
    <row r="157" spans="1:38" ht="116.25" customHeight="1" x14ac:dyDescent="0.25">
      <c r="A157" s="79">
        <v>6</v>
      </c>
      <c r="B157" s="80" t="s">
        <v>42</v>
      </c>
      <c r="C157" s="584"/>
      <c r="D157" s="587"/>
      <c r="E157" s="81">
        <v>10</v>
      </c>
      <c r="F157" s="82">
        <v>1303039.17</v>
      </c>
      <c r="G157" s="83">
        <v>3</v>
      </c>
      <c r="H157" s="84">
        <v>180000</v>
      </c>
      <c r="I157" s="108">
        <v>0</v>
      </c>
      <c r="J157" s="86">
        <v>0</v>
      </c>
      <c r="K157" s="108">
        <v>3</v>
      </c>
      <c r="L157" s="86">
        <v>180000</v>
      </c>
      <c r="M157" s="87">
        <f>SUM(I157,K157)</f>
        <v>3</v>
      </c>
      <c r="N157" s="88">
        <f>SUM(J157,L157)</f>
        <v>180000</v>
      </c>
      <c r="O157" s="89">
        <v>0</v>
      </c>
      <c r="P157" s="90">
        <v>0</v>
      </c>
      <c r="Q157" s="89">
        <v>0</v>
      </c>
      <c r="R157" s="90">
        <v>0</v>
      </c>
      <c r="S157" s="91">
        <f>SUM(O157,Q157)</f>
        <v>0</v>
      </c>
      <c r="T157" s="92">
        <f>SUM(P157,R157)</f>
        <v>0</v>
      </c>
      <c r="U157" s="93">
        <v>0</v>
      </c>
      <c r="V157" s="94">
        <v>0</v>
      </c>
      <c r="W157" s="95">
        <v>0</v>
      </c>
      <c r="X157" s="96">
        <v>0</v>
      </c>
      <c r="Y157" s="94">
        <v>0</v>
      </c>
      <c r="Z157" s="95">
        <v>0</v>
      </c>
      <c r="AA157" s="97">
        <f>SUM(U157,X157)</f>
        <v>0</v>
      </c>
      <c r="AB157" s="98">
        <f>SUM(W157,Z157)</f>
        <v>0</v>
      </c>
      <c r="AC157" s="99">
        <v>0</v>
      </c>
      <c r="AD157" s="100">
        <v>0</v>
      </c>
      <c r="AE157" s="99">
        <v>3</v>
      </c>
      <c r="AF157" s="100">
        <v>130050</v>
      </c>
      <c r="AG157" s="101">
        <f>SUM(AC157,AE157)</f>
        <v>3</v>
      </c>
      <c r="AH157" s="102">
        <f>SUM(AD157,AF157,AB157)</f>
        <v>130050</v>
      </c>
      <c r="AI157" s="103">
        <f>IFERROR(AD157/(C152-AH159),0)</f>
        <v>0</v>
      </c>
      <c r="AJ157" s="104">
        <f>IFERROR(AF157/(C152-AH159),0)</f>
        <v>6.1482655586847602E-2</v>
      </c>
      <c r="AK157" s="77"/>
      <c r="AL157" s="105">
        <f>IFERROR(AH157/C152,0)</f>
        <v>5.9050861808165177E-2</v>
      </c>
    </row>
    <row r="158" spans="1:38" ht="65.25" customHeight="1" x14ac:dyDescent="0.25">
      <c r="A158" s="79">
        <v>7</v>
      </c>
      <c r="B158" s="80" t="s">
        <v>203</v>
      </c>
      <c r="C158" s="584"/>
      <c r="D158" s="587"/>
      <c r="E158" s="112"/>
      <c r="F158" s="113"/>
      <c r="G158" s="114"/>
      <c r="H158" s="72"/>
      <c r="I158" s="114"/>
      <c r="J158" s="72"/>
      <c r="K158" s="114"/>
      <c r="L158" s="72"/>
      <c r="M158" s="73"/>
      <c r="N158" s="72"/>
      <c r="O158" s="114"/>
      <c r="P158" s="72"/>
      <c r="Q158" s="114"/>
      <c r="R158" s="72"/>
      <c r="S158" s="73"/>
      <c r="T158" s="115"/>
      <c r="U158" s="114"/>
      <c r="V158" s="74"/>
      <c r="W158" s="72"/>
      <c r="X158" s="73"/>
      <c r="Y158" s="74"/>
      <c r="Z158" s="72"/>
      <c r="AA158" s="73"/>
      <c r="AB158" s="115"/>
      <c r="AC158" s="114"/>
      <c r="AD158" s="72"/>
      <c r="AE158" s="114"/>
      <c r="AF158" s="72"/>
      <c r="AG158" s="71"/>
      <c r="AH158" s="72"/>
      <c r="AI158" s="75"/>
      <c r="AJ158" s="76"/>
      <c r="AK158" s="77"/>
      <c r="AL158" s="78"/>
    </row>
    <row r="159" spans="1:38" ht="59.25" customHeight="1" x14ac:dyDescent="0.25">
      <c r="A159" s="79">
        <v>8</v>
      </c>
      <c r="B159" s="80" t="s">
        <v>276</v>
      </c>
      <c r="C159" s="584"/>
      <c r="D159" s="587"/>
      <c r="E159" s="118"/>
      <c r="F159" s="119"/>
      <c r="G159" s="120">
        <v>9</v>
      </c>
      <c r="H159" s="121">
        <v>242000</v>
      </c>
      <c r="I159" s="114"/>
      <c r="J159" s="72"/>
      <c r="K159" s="108">
        <v>8</v>
      </c>
      <c r="L159" s="86">
        <v>236315</v>
      </c>
      <c r="M159" s="122">
        <f t="shared" ref="M159:N164" si="26">SUM(I159,K159)</f>
        <v>8</v>
      </c>
      <c r="N159" s="123">
        <f t="shared" si="26"/>
        <v>236315</v>
      </c>
      <c r="O159" s="124"/>
      <c r="P159" s="125"/>
      <c r="Q159" s="336">
        <v>0</v>
      </c>
      <c r="R159" s="259">
        <v>0</v>
      </c>
      <c r="S159" s="128">
        <f t="shared" ref="S159:T164" si="27">SUM(O159,Q159)</f>
        <v>0</v>
      </c>
      <c r="T159" s="129">
        <f t="shared" si="27"/>
        <v>0</v>
      </c>
      <c r="U159" s="114"/>
      <c r="V159" s="74"/>
      <c r="W159" s="72"/>
      <c r="X159" s="96">
        <v>1</v>
      </c>
      <c r="Y159" s="94">
        <v>13566</v>
      </c>
      <c r="Z159" s="95">
        <v>14546</v>
      </c>
      <c r="AA159" s="130">
        <f t="shared" ref="AA159:AA164" si="28">SUM(U159,X159)</f>
        <v>1</v>
      </c>
      <c r="AB159" s="131">
        <f t="shared" ref="AB159:AB164" si="29">SUM(W159,Z159)</f>
        <v>14546</v>
      </c>
      <c r="AC159" s="114"/>
      <c r="AD159" s="72"/>
      <c r="AE159" s="99">
        <v>5</v>
      </c>
      <c r="AF159" s="100">
        <v>72562.040000000008</v>
      </c>
      <c r="AG159" s="101">
        <f t="shared" ref="AG159:AG164" si="30">SUM(AC159,AE159)</f>
        <v>5</v>
      </c>
      <c r="AH159" s="102">
        <f t="shared" ref="AH159:AH164" si="31">SUM(AD159,AF159,AB159)</f>
        <v>87108.040000000008</v>
      </c>
      <c r="AI159" s="132"/>
      <c r="AJ159" s="133"/>
      <c r="AK159" s="134">
        <f>IFERROR(AH159/C152,0)</f>
        <v>3.9552516973626488E-2</v>
      </c>
      <c r="AL159" s="105">
        <f>IFERROR(AH159/C152,0)</f>
        <v>3.9552516973626488E-2</v>
      </c>
    </row>
    <row r="160" spans="1:38" ht="60" customHeight="1" x14ac:dyDescent="0.25">
      <c r="A160" s="79">
        <v>9</v>
      </c>
      <c r="B160" s="80" t="s">
        <v>44</v>
      </c>
      <c r="C160" s="584"/>
      <c r="D160" s="587"/>
      <c r="E160" s="81">
        <v>4</v>
      </c>
      <c r="F160" s="82">
        <v>263256.17</v>
      </c>
      <c r="G160" s="83">
        <v>0</v>
      </c>
      <c r="H160" s="84">
        <v>0</v>
      </c>
      <c r="I160" s="108">
        <v>0</v>
      </c>
      <c r="J160" s="86">
        <v>0</v>
      </c>
      <c r="K160" s="108">
        <v>0</v>
      </c>
      <c r="L160" s="86">
        <v>0</v>
      </c>
      <c r="M160" s="87">
        <f t="shared" si="26"/>
        <v>0</v>
      </c>
      <c r="N160" s="88">
        <f t="shared" si="26"/>
        <v>0</v>
      </c>
      <c r="O160" s="89">
        <v>0</v>
      </c>
      <c r="P160" s="90">
        <v>0</v>
      </c>
      <c r="Q160" s="89">
        <v>0</v>
      </c>
      <c r="R160" s="90">
        <v>0</v>
      </c>
      <c r="S160" s="91">
        <f t="shared" si="27"/>
        <v>0</v>
      </c>
      <c r="T160" s="92">
        <f t="shared" si="27"/>
        <v>0</v>
      </c>
      <c r="U160" s="93">
        <v>0</v>
      </c>
      <c r="V160" s="94">
        <v>0</v>
      </c>
      <c r="W160" s="95">
        <v>0</v>
      </c>
      <c r="X160" s="96">
        <v>0</v>
      </c>
      <c r="Y160" s="94">
        <v>0</v>
      </c>
      <c r="Z160" s="95">
        <v>0</v>
      </c>
      <c r="AA160" s="97">
        <f t="shared" si="28"/>
        <v>0</v>
      </c>
      <c r="AB160" s="98">
        <f t="shared" si="29"/>
        <v>0</v>
      </c>
      <c r="AC160" s="99">
        <v>0</v>
      </c>
      <c r="AD160" s="100">
        <v>0</v>
      </c>
      <c r="AE160" s="99">
        <v>0</v>
      </c>
      <c r="AF160" s="100">
        <v>0</v>
      </c>
      <c r="AG160" s="101">
        <f t="shared" si="30"/>
        <v>0</v>
      </c>
      <c r="AH160" s="102">
        <f t="shared" si="31"/>
        <v>0</v>
      </c>
      <c r="AI160" s="103">
        <f>IFERROR(AD160/(C152-AH159),0)</f>
        <v>0</v>
      </c>
      <c r="AJ160" s="104">
        <f>IFERROR(AF160/(C152-AH159),0)</f>
        <v>0</v>
      </c>
      <c r="AK160" s="77"/>
      <c r="AL160" s="105">
        <f>IFERROR(AH160/C152,0)</f>
        <v>0</v>
      </c>
    </row>
    <row r="161" spans="1:38" ht="73.5" customHeight="1" x14ac:dyDescent="0.25">
      <c r="A161" s="79">
        <v>10</v>
      </c>
      <c r="B161" s="80" t="s">
        <v>45</v>
      </c>
      <c r="C161" s="584"/>
      <c r="D161" s="587"/>
      <c r="E161" s="81">
        <v>7</v>
      </c>
      <c r="F161" s="82">
        <v>481509.18</v>
      </c>
      <c r="G161" s="83">
        <v>3</v>
      </c>
      <c r="H161" s="84">
        <v>205000</v>
      </c>
      <c r="I161" s="108">
        <v>2</v>
      </c>
      <c r="J161" s="86">
        <v>269059</v>
      </c>
      <c r="K161" s="108">
        <v>5</v>
      </c>
      <c r="L161" s="86">
        <v>294468</v>
      </c>
      <c r="M161" s="87">
        <f t="shared" si="26"/>
        <v>7</v>
      </c>
      <c r="N161" s="88">
        <f t="shared" si="26"/>
        <v>563527</v>
      </c>
      <c r="O161" s="89">
        <v>0</v>
      </c>
      <c r="P161" s="90">
        <v>0</v>
      </c>
      <c r="Q161" s="89">
        <v>0</v>
      </c>
      <c r="R161" s="90">
        <v>0</v>
      </c>
      <c r="S161" s="91">
        <f t="shared" si="27"/>
        <v>0</v>
      </c>
      <c r="T161" s="92">
        <f t="shared" si="27"/>
        <v>0</v>
      </c>
      <c r="U161" s="93">
        <v>0</v>
      </c>
      <c r="V161" s="94">
        <v>0</v>
      </c>
      <c r="W161" s="95">
        <v>0</v>
      </c>
      <c r="X161" s="96">
        <v>0</v>
      </c>
      <c r="Y161" s="94">
        <v>0</v>
      </c>
      <c r="Z161" s="95">
        <v>0</v>
      </c>
      <c r="AA161" s="97">
        <f t="shared" si="28"/>
        <v>0</v>
      </c>
      <c r="AB161" s="98">
        <f t="shared" si="29"/>
        <v>0</v>
      </c>
      <c r="AC161" s="337">
        <v>2</v>
      </c>
      <c r="AD161" s="338">
        <v>188038.16999999998</v>
      </c>
      <c r="AE161" s="337">
        <v>5</v>
      </c>
      <c r="AF161" s="338">
        <v>258969.22</v>
      </c>
      <c r="AG161" s="101">
        <f t="shared" si="30"/>
        <v>7</v>
      </c>
      <c r="AH161" s="102">
        <f t="shared" si="31"/>
        <v>447007.39</v>
      </c>
      <c r="AI161" s="103">
        <f>IFERROR(AD161/(C152-AH159),0)</f>
        <v>8.8897239856140703E-2</v>
      </c>
      <c r="AJ161" s="104">
        <f>IFERROR(AF161/(C152-AH159),0)</f>
        <v>0.1224307217289855</v>
      </c>
      <c r="AK161" s="77"/>
      <c r="AL161" s="105">
        <f>IFERROR(AH161/C152,0)</f>
        <v>0.20296940879752862</v>
      </c>
    </row>
    <row r="162" spans="1:38" ht="120" customHeight="1" x14ac:dyDescent="0.25">
      <c r="A162" s="79">
        <v>11</v>
      </c>
      <c r="B162" s="80" t="s">
        <v>46</v>
      </c>
      <c r="C162" s="584"/>
      <c r="D162" s="587"/>
      <c r="E162" s="81">
        <v>11</v>
      </c>
      <c r="F162" s="82">
        <v>1097437.8999999999</v>
      </c>
      <c r="G162" s="83">
        <v>1</v>
      </c>
      <c r="H162" s="84">
        <v>150000</v>
      </c>
      <c r="I162" s="108">
        <v>4</v>
      </c>
      <c r="J162" s="86">
        <v>151117.6</v>
      </c>
      <c r="K162" s="108">
        <v>0</v>
      </c>
      <c r="L162" s="86">
        <v>0</v>
      </c>
      <c r="M162" s="87">
        <f t="shared" si="26"/>
        <v>4</v>
      </c>
      <c r="N162" s="88">
        <f t="shared" si="26"/>
        <v>151117.6</v>
      </c>
      <c r="O162" s="89">
        <v>0</v>
      </c>
      <c r="P162" s="90">
        <v>0</v>
      </c>
      <c r="Q162" s="89">
        <v>0</v>
      </c>
      <c r="R162" s="90">
        <v>0</v>
      </c>
      <c r="S162" s="91">
        <f t="shared" si="27"/>
        <v>0</v>
      </c>
      <c r="T162" s="92">
        <f t="shared" si="27"/>
        <v>0</v>
      </c>
      <c r="U162" s="93">
        <v>0</v>
      </c>
      <c r="V162" s="94">
        <v>0</v>
      </c>
      <c r="W162" s="95">
        <v>0</v>
      </c>
      <c r="X162" s="96">
        <v>0</v>
      </c>
      <c r="Y162" s="94">
        <v>0</v>
      </c>
      <c r="Z162" s="95">
        <v>0</v>
      </c>
      <c r="AA162" s="97">
        <f t="shared" si="28"/>
        <v>0</v>
      </c>
      <c r="AB162" s="98">
        <f t="shared" si="29"/>
        <v>0</v>
      </c>
      <c r="AC162" s="99">
        <v>3</v>
      </c>
      <c r="AD162" s="100">
        <v>69867</v>
      </c>
      <c r="AE162" s="99">
        <v>0</v>
      </c>
      <c r="AF162" s="100">
        <v>0</v>
      </c>
      <c r="AG162" s="101">
        <f t="shared" si="30"/>
        <v>3</v>
      </c>
      <c r="AH162" s="102">
        <f t="shared" si="31"/>
        <v>69867</v>
      </c>
      <c r="AI162" s="103">
        <f>IFERROR(AD162/(C152-AH159),0)</f>
        <v>3.3030439814581168E-2</v>
      </c>
      <c r="AJ162" s="104">
        <f>IFERROR(AF162/(C152-AH159),0)</f>
        <v>0</v>
      </c>
      <c r="AK162" s="77"/>
      <c r="AL162" s="105">
        <f>IFERROR(AH162/C152,0)</f>
        <v>3.1724002783168601E-2</v>
      </c>
    </row>
    <row r="163" spans="1:38" ht="63.75" customHeight="1" x14ac:dyDescent="0.25">
      <c r="A163" s="79">
        <v>12</v>
      </c>
      <c r="B163" s="80" t="s">
        <v>47</v>
      </c>
      <c r="C163" s="584"/>
      <c r="D163" s="587"/>
      <c r="E163" s="81">
        <v>5</v>
      </c>
      <c r="F163" s="82">
        <v>361568.55</v>
      </c>
      <c r="G163" s="83">
        <v>0</v>
      </c>
      <c r="H163" s="84">
        <v>0</v>
      </c>
      <c r="I163" s="108">
        <v>0</v>
      </c>
      <c r="J163" s="86">
        <v>0</v>
      </c>
      <c r="K163" s="108">
        <v>0</v>
      </c>
      <c r="L163" s="86">
        <v>0</v>
      </c>
      <c r="M163" s="87">
        <f t="shared" si="26"/>
        <v>0</v>
      </c>
      <c r="N163" s="88">
        <f t="shared" si="26"/>
        <v>0</v>
      </c>
      <c r="O163" s="89">
        <v>0</v>
      </c>
      <c r="P163" s="90">
        <v>0</v>
      </c>
      <c r="Q163" s="89">
        <v>0</v>
      </c>
      <c r="R163" s="90">
        <v>0</v>
      </c>
      <c r="S163" s="91">
        <f t="shared" si="27"/>
        <v>0</v>
      </c>
      <c r="T163" s="92">
        <f t="shared" si="27"/>
        <v>0</v>
      </c>
      <c r="U163" s="93">
        <v>0</v>
      </c>
      <c r="V163" s="94">
        <v>0</v>
      </c>
      <c r="W163" s="95">
        <v>0</v>
      </c>
      <c r="X163" s="96">
        <v>0</v>
      </c>
      <c r="Y163" s="94">
        <v>0</v>
      </c>
      <c r="Z163" s="95">
        <v>0</v>
      </c>
      <c r="AA163" s="97">
        <f t="shared" si="28"/>
        <v>0</v>
      </c>
      <c r="AB163" s="98">
        <f t="shared" si="29"/>
        <v>0</v>
      </c>
      <c r="AC163" s="99">
        <v>0</v>
      </c>
      <c r="AD163" s="100">
        <v>0</v>
      </c>
      <c r="AE163" s="99">
        <v>0</v>
      </c>
      <c r="AF163" s="100">
        <v>0</v>
      </c>
      <c r="AG163" s="101">
        <f t="shared" si="30"/>
        <v>0</v>
      </c>
      <c r="AH163" s="102">
        <f t="shared" si="31"/>
        <v>0</v>
      </c>
      <c r="AI163" s="103">
        <f>IFERROR(AD163/(C152-AH159),0)</f>
        <v>0</v>
      </c>
      <c r="AJ163" s="104">
        <f>IFERROR(AF163/(C152-AH159),0)</f>
        <v>0</v>
      </c>
      <c r="AK163" s="77"/>
      <c r="AL163" s="105">
        <f>IFERROR(AH163/C152,0)</f>
        <v>0</v>
      </c>
    </row>
    <row r="164" spans="1:38" ht="62.25" customHeight="1" thickBot="1" x14ac:dyDescent="0.3">
      <c r="A164" s="138">
        <v>13</v>
      </c>
      <c r="B164" s="139" t="s">
        <v>48</v>
      </c>
      <c r="C164" s="585"/>
      <c r="D164" s="588"/>
      <c r="E164" s="140">
        <v>31</v>
      </c>
      <c r="F164" s="141">
        <v>1694211.73</v>
      </c>
      <c r="G164" s="142">
        <v>6</v>
      </c>
      <c r="H164" s="143">
        <v>307092.84000000003</v>
      </c>
      <c r="I164" s="144">
        <v>17</v>
      </c>
      <c r="J164" s="145">
        <v>741814.52</v>
      </c>
      <c r="K164" s="144">
        <v>7</v>
      </c>
      <c r="L164" s="145">
        <v>286984.61</v>
      </c>
      <c r="M164" s="146">
        <f t="shared" si="26"/>
        <v>24</v>
      </c>
      <c r="N164" s="147">
        <f t="shared" si="26"/>
        <v>1028799.13</v>
      </c>
      <c r="O164" s="148">
        <v>0</v>
      </c>
      <c r="P164" s="149">
        <v>1.0000000009313226E-2</v>
      </c>
      <c r="Q164" s="148">
        <v>0</v>
      </c>
      <c r="R164" s="149">
        <v>0</v>
      </c>
      <c r="S164" s="150">
        <f t="shared" si="27"/>
        <v>0</v>
      </c>
      <c r="T164" s="151">
        <f t="shared" si="27"/>
        <v>1.0000000009313226E-2</v>
      </c>
      <c r="U164" s="152">
        <v>0</v>
      </c>
      <c r="V164" s="153">
        <v>0</v>
      </c>
      <c r="W164" s="154">
        <v>0</v>
      </c>
      <c r="X164" s="155">
        <v>0</v>
      </c>
      <c r="Y164" s="153">
        <v>0</v>
      </c>
      <c r="Z164" s="154">
        <v>0</v>
      </c>
      <c r="AA164" s="156">
        <f t="shared" si="28"/>
        <v>0</v>
      </c>
      <c r="AB164" s="157">
        <f t="shared" si="29"/>
        <v>0</v>
      </c>
      <c r="AC164" s="158">
        <v>16</v>
      </c>
      <c r="AD164" s="159">
        <v>653353.49</v>
      </c>
      <c r="AE164" s="158">
        <v>5</v>
      </c>
      <c r="AF164" s="159">
        <v>251984.61</v>
      </c>
      <c r="AG164" s="160">
        <f t="shared" si="30"/>
        <v>21</v>
      </c>
      <c r="AH164" s="161">
        <f t="shared" si="31"/>
        <v>905338.1</v>
      </c>
      <c r="AI164" s="162">
        <f>IFERROR(AD164/(C152-AH159),0)</f>
        <v>0.30888048905909171</v>
      </c>
      <c r="AJ164" s="163">
        <f>IFERROR(AF164/(C152-AH159),0)</f>
        <v>0.11912866581942416</v>
      </c>
      <c r="AK164" s="164"/>
      <c r="AL164" s="165">
        <f>IFERROR(AH164/C152,0)</f>
        <v>0.41108031551531582</v>
      </c>
    </row>
    <row r="165" spans="1:38" ht="29.25" customHeight="1" thickBot="1" x14ac:dyDescent="0.3">
      <c r="A165" s="589" t="s">
        <v>277</v>
      </c>
      <c r="B165" s="590"/>
      <c r="C165" s="166">
        <f>C152</f>
        <v>2202338.73</v>
      </c>
      <c r="D165" s="166">
        <f>D152</f>
        <v>520388.20999999996</v>
      </c>
      <c r="E165" s="167">
        <f t="shared" ref="E165:L165" si="32">SUM(E152:E164)</f>
        <v>69</v>
      </c>
      <c r="F165" s="168">
        <f t="shared" si="32"/>
        <v>5243602.6999999993</v>
      </c>
      <c r="G165" s="167">
        <f t="shared" si="32"/>
        <v>22</v>
      </c>
      <c r="H165" s="168">
        <f t="shared" si="32"/>
        <v>1084092.8400000001</v>
      </c>
      <c r="I165" s="169">
        <f t="shared" si="32"/>
        <v>24</v>
      </c>
      <c r="J165" s="170">
        <f t="shared" si="32"/>
        <v>1204571.1200000001</v>
      </c>
      <c r="K165" s="169">
        <f t="shared" si="32"/>
        <v>23</v>
      </c>
      <c r="L165" s="170">
        <f t="shared" si="32"/>
        <v>997767.61</v>
      </c>
      <c r="M165" s="169">
        <f>SUM(M152:M164)</f>
        <v>47</v>
      </c>
      <c r="N165" s="170">
        <f>SUM(N152:N164)</f>
        <v>2202338.73</v>
      </c>
      <c r="O165" s="171">
        <f>SUM(O152:O164)</f>
        <v>0</v>
      </c>
      <c r="P165" s="168">
        <f>SUM(P152:P164)</f>
        <v>1.0000000009313226E-2</v>
      </c>
      <c r="Q165" s="172">
        <f t="shared" ref="Q165:AJ165" si="33">SUM(Q152:Q164)</f>
        <v>0</v>
      </c>
      <c r="R165" s="168">
        <f t="shared" si="33"/>
        <v>0</v>
      </c>
      <c r="S165" s="173">
        <f t="shared" si="33"/>
        <v>0</v>
      </c>
      <c r="T165" s="168">
        <f t="shared" si="33"/>
        <v>1.0000000009313226E-2</v>
      </c>
      <c r="U165" s="172">
        <f t="shared" si="33"/>
        <v>0</v>
      </c>
      <c r="V165" s="168">
        <f t="shared" si="33"/>
        <v>0</v>
      </c>
      <c r="W165" s="168">
        <f t="shared" si="33"/>
        <v>0</v>
      </c>
      <c r="X165" s="173">
        <f t="shared" si="33"/>
        <v>1</v>
      </c>
      <c r="Y165" s="168">
        <f t="shared" si="33"/>
        <v>13566</v>
      </c>
      <c r="Z165" s="168">
        <f t="shared" si="33"/>
        <v>14546</v>
      </c>
      <c r="AA165" s="173">
        <f t="shared" si="33"/>
        <v>1</v>
      </c>
      <c r="AB165" s="168">
        <f t="shared" si="33"/>
        <v>14546</v>
      </c>
      <c r="AC165" s="172">
        <f t="shared" si="33"/>
        <v>22</v>
      </c>
      <c r="AD165" s="168">
        <f t="shared" si="33"/>
        <v>953838.64999999991</v>
      </c>
      <c r="AE165" s="172">
        <f t="shared" si="33"/>
        <v>18</v>
      </c>
      <c r="AF165" s="168">
        <f t="shared" si="33"/>
        <v>713565.87</v>
      </c>
      <c r="AG165" s="173">
        <f t="shared" si="33"/>
        <v>40</v>
      </c>
      <c r="AH165" s="168">
        <f t="shared" si="33"/>
        <v>1681950.52</v>
      </c>
      <c r="AI165" s="174">
        <f t="shared" si="33"/>
        <v>0.45093835604285792</v>
      </c>
      <c r="AJ165" s="174">
        <f t="shared" si="33"/>
        <v>0.30304204313525729</v>
      </c>
      <c r="AK165" s="175">
        <f>AK159</f>
        <v>3.9552516973626488E-2</v>
      </c>
      <c r="AL165" s="176">
        <f>AH165/C152</f>
        <v>0.76371109361546763</v>
      </c>
    </row>
    <row r="166" spans="1:38" ht="21.75" thickBot="1" x14ac:dyDescent="0.4">
      <c r="AF166" s="177" t="s">
        <v>278</v>
      </c>
      <c r="AG166" s="178">
        <v>4.4240000000000004</v>
      </c>
      <c r="AH166" s="179">
        <f>AH165/AG166</f>
        <v>380187.73056057864</v>
      </c>
    </row>
    <row r="167" spans="1:38" ht="15.75" customHeight="1" thickTop="1" x14ac:dyDescent="0.25">
      <c r="A167" s="747" t="s">
        <v>317</v>
      </c>
      <c r="B167" s="748"/>
      <c r="C167" s="748"/>
      <c r="D167" s="748"/>
      <c r="E167" s="748"/>
      <c r="F167" s="748"/>
      <c r="G167" s="748"/>
      <c r="H167" s="748"/>
      <c r="I167" s="748"/>
      <c r="J167" s="748"/>
      <c r="K167" s="748"/>
      <c r="L167" s="748"/>
      <c r="M167" s="748"/>
      <c r="N167" s="748"/>
      <c r="O167" s="748"/>
      <c r="P167" s="748"/>
      <c r="Q167" s="749"/>
    </row>
    <row r="168" spans="1:38" ht="18.75" x14ac:dyDescent="0.3">
      <c r="A168" s="750"/>
      <c r="B168" s="751"/>
      <c r="C168" s="751"/>
      <c r="D168" s="751"/>
      <c r="E168" s="751"/>
      <c r="F168" s="751"/>
      <c r="G168" s="751"/>
      <c r="H168" s="751"/>
      <c r="I168" s="751"/>
      <c r="J168" s="751"/>
      <c r="K168" s="751"/>
      <c r="L168" s="751"/>
      <c r="M168" s="751"/>
      <c r="N168" s="751"/>
      <c r="O168" s="751"/>
      <c r="P168" s="751"/>
      <c r="Q168" s="752"/>
      <c r="AF168" s="180"/>
    </row>
    <row r="169" spans="1:38" ht="15.75" x14ac:dyDescent="0.25">
      <c r="A169" s="750"/>
      <c r="B169" s="751"/>
      <c r="C169" s="751"/>
      <c r="D169" s="751"/>
      <c r="E169" s="751"/>
      <c r="F169" s="751"/>
      <c r="G169" s="751"/>
      <c r="H169" s="751"/>
      <c r="I169" s="751"/>
      <c r="J169" s="751"/>
      <c r="K169" s="751"/>
      <c r="L169" s="751"/>
      <c r="M169" s="751"/>
      <c r="N169" s="751"/>
      <c r="O169" s="751"/>
      <c r="P169" s="751"/>
      <c r="Q169" s="752"/>
      <c r="AE169" s="181" t="s">
        <v>280</v>
      </c>
      <c r="AF169" s="182"/>
    </row>
    <row r="170" spans="1:38" ht="15.75" x14ac:dyDescent="0.25">
      <c r="A170" s="750"/>
      <c r="B170" s="751"/>
      <c r="C170" s="751"/>
      <c r="D170" s="751"/>
      <c r="E170" s="751"/>
      <c r="F170" s="751"/>
      <c r="G170" s="751"/>
      <c r="H170" s="751"/>
      <c r="I170" s="751"/>
      <c r="J170" s="751"/>
      <c r="K170" s="751"/>
      <c r="L170" s="751"/>
      <c r="M170" s="751"/>
      <c r="N170" s="751"/>
      <c r="O170" s="751"/>
      <c r="P170" s="751"/>
      <c r="Q170" s="752"/>
      <c r="AE170" s="181" t="s">
        <v>281</v>
      </c>
      <c r="AF170" s="183">
        <f>(AF165-AF159)+(Z165-Z159)</f>
        <v>641003.82999999996</v>
      </c>
    </row>
    <row r="171" spans="1:38" ht="15.75" x14ac:dyDescent="0.25">
      <c r="A171" s="750"/>
      <c r="B171" s="751"/>
      <c r="C171" s="751"/>
      <c r="D171" s="751"/>
      <c r="E171" s="751"/>
      <c r="F171" s="751"/>
      <c r="G171" s="751"/>
      <c r="H171" s="751"/>
      <c r="I171" s="751"/>
      <c r="J171" s="751"/>
      <c r="K171" s="751"/>
      <c r="L171" s="751"/>
      <c r="M171" s="751"/>
      <c r="N171" s="751"/>
      <c r="O171" s="751"/>
      <c r="P171" s="751"/>
      <c r="Q171" s="752"/>
      <c r="AE171" s="181" t="s">
        <v>282</v>
      </c>
      <c r="AF171" s="183">
        <f>AD165+W165</f>
        <v>953838.64999999991</v>
      </c>
    </row>
    <row r="172" spans="1:38" ht="15.75" x14ac:dyDescent="0.25">
      <c r="A172" s="750"/>
      <c r="B172" s="751"/>
      <c r="C172" s="751"/>
      <c r="D172" s="751"/>
      <c r="E172" s="751"/>
      <c r="F172" s="751"/>
      <c r="G172" s="751"/>
      <c r="H172" s="751"/>
      <c r="I172" s="751"/>
      <c r="J172" s="751"/>
      <c r="K172" s="751"/>
      <c r="L172" s="751"/>
      <c r="M172" s="751"/>
      <c r="N172" s="751"/>
      <c r="O172" s="751"/>
      <c r="P172" s="751"/>
      <c r="Q172" s="752"/>
      <c r="AE172" s="181" t="s">
        <v>283</v>
      </c>
      <c r="AF172" s="183">
        <f>AF159+Z159</f>
        <v>87108.040000000008</v>
      </c>
    </row>
    <row r="173" spans="1:38" ht="15.75" x14ac:dyDescent="0.25">
      <c r="A173" s="750"/>
      <c r="B173" s="751"/>
      <c r="C173" s="751"/>
      <c r="D173" s="751"/>
      <c r="E173" s="751"/>
      <c r="F173" s="751"/>
      <c r="G173" s="751"/>
      <c r="H173" s="751"/>
      <c r="I173" s="751"/>
      <c r="J173" s="751"/>
      <c r="K173" s="751"/>
      <c r="L173" s="751"/>
      <c r="M173" s="751"/>
      <c r="N173" s="751"/>
      <c r="O173" s="751"/>
      <c r="P173" s="751"/>
      <c r="Q173" s="752"/>
      <c r="AE173" s="181" t="s">
        <v>2</v>
      </c>
      <c r="AF173" s="184">
        <f>SUM(AF170:AF172)</f>
        <v>1681950.52</v>
      </c>
    </row>
    <row r="174" spans="1:38" x14ac:dyDescent="0.25">
      <c r="A174" s="750"/>
      <c r="B174" s="751"/>
      <c r="C174" s="751"/>
      <c r="D174" s="751"/>
      <c r="E174" s="751"/>
      <c r="F174" s="751"/>
      <c r="G174" s="751"/>
      <c r="H174" s="751"/>
      <c r="I174" s="751"/>
      <c r="J174" s="751"/>
      <c r="K174" s="751"/>
      <c r="L174" s="751"/>
      <c r="M174" s="751"/>
      <c r="N174" s="751"/>
      <c r="O174" s="751"/>
      <c r="P174" s="751"/>
      <c r="Q174" s="752"/>
    </row>
    <row r="175" spans="1:38" ht="15.75" thickBot="1" x14ac:dyDescent="0.3">
      <c r="A175" s="753"/>
      <c r="B175" s="754"/>
      <c r="C175" s="754"/>
      <c r="D175" s="754"/>
      <c r="E175" s="754"/>
      <c r="F175" s="754"/>
      <c r="G175" s="754"/>
      <c r="H175" s="754"/>
      <c r="I175" s="754"/>
      <c r="J175" s="754"/>
      <c r="K175" s="754"/>
      <c r="L175" s="754"/>
      <c r="M175" s="754"/>
      <c r="N175" s="754"/>
      <c r="O175" s="754"/>
      <c r="P175" s="754"/>
      <c r="Q175" s="755"/>
    </row>
    <row r="176" spans="1:38" ht="15.75" thickTop="1" x14ac:dyDescent="0.25"/>
    <row r="178" spans="1:38" ht="15.75" thickBot="1" x14ac:dyDescent="0.3"/>
    <row r="179" spans="1:38" ht="27" thickBot="1" x14ac:dyDescent="0.3">
      <c r="A179" s="603" t="s">
        <v>391</v>
      </c>
      <c r="B179" s="604"/>
      <c r="C179" s="604"/>
      <c r="D179" s="604"/>
      <c r="E179" s="604"/>
      <c r="F179" s="604"/>
      <c r="G179" s="604"/>
      <c r="H179" s="604"/>
      <c r="I179" s="604"/>
      <c r="J179" s="604"/>
      <c r="K179" s="605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  <c r="AA179" s="604"/>
      <c r="AB179" s="604"/>
      <c r="AC179" s="604"/>
      <c r="AD179" s="604"/>
      <c r="AE179" s="604"/>
      <c r="AF179" s="604"/>
      <c r="AG179" s="604"/>
      <c r="AH179" s="604"/>
      <c r="AI179" s="604"/>
      <c r="AJ179" s="604"/>
      <c r="AK179" s="606"/>
      <c r="AL179" s="185"/>
    </row>
    <row r="180" spans="1:38" ht="21" customHeight="1" x14ac:dyDescent="0.25">
      <c r="A180" s="607" t="s">
        <v>284</v>
      </c>
      <c r="B180" s="608"/>
      <c r="C180" s="614" t="s">
        <v>392</v>
      </c>
      <c r="D180" s="615"/>
      <c r="E180" s="618" t="s">
        <v>285</v>
      </c>
      <c r="F180" s="619"/>
      <c r="G180" s="619"/>
      <c r="H180" s="619"/>
      <c r="I180" s="619"/>
      <c r="J180" s="619"/>
      <c r="K180" s="620"/>
      <c r="L180" s="619"/>
      <c r="M180" s="619"/>
      <c r="N180" s="619"/>
      <c r="O180" s="624" t="s">
        <v>394</v>
      </c>
      <c r="P180" s="625"/>
      <c r="Q180" s="625"/>
      <c r="R180" s="625"/>
      <c r="S180" s="625"/>
      <c r="T180" s="625"/>
      <c r="U180" s="625"/>
      <c r="V180" s="625"/>
      <c r="W180" s="625"/>
      <c r="X180" s="625"/>
      <c r="Y180" s="625"/>
      <c r="Z180" s="625"/>
      <c r="AA180" s="625"/>
      <c r="AB180" s="625"/>
      <c r="AC180" s="625"/>
      <c r="AD180" s="625"/>
      <c r="AE180" s="625"/>
      <c r="AF180" s="625"/>
      <c r="AG180" s="625"/>
      <c r="AH180" s="625"/>
      <c r="AI180" s="625"/>
      <c r="AJ180" s="625"/>
      <c r="AK180" s="626"/>
      <c r="AL180" s="186"/>
    </row>
    <row r="181" spans="1:38" ht="36" customHeight="1" thickBot="1" x14ac:dyDescent="0.3">
      <c r="A181" s="609"/>
      <c r="B181" s="610"/>
      <c r="C181" s="616"/>
      <c r="D181" s="617"/>
      <c r="E181" s="621"/>
      <c r="F181" s="622"/>
      <c r="G181" s="622"/>
      <c r="H181" s="622"/>
      <c r="I181" s="622"/>
      <c r="J181" s="622"/>
      <c r="K181" s="623"/>
      <c r="L181" s="622"/>
      <c r="M181" s="622"/>
      <c r="N181" s="622"/>
      <c r="O181" s="627"/>
      <c r="P181" s="628"/>
      <c r="Q181" s="628"/>
      <c r="R181" s="628"/>
      <c r="S181" s="628"/>
      <c r="T181" s="628"/>
      <c r="U181" s="628"/>
      <c r="V181" s="628"/>
      <c r="W181" s="628"/>
      <c r="X181" s="628"/>
      <c r="Y181" s="628"/>
      <c r="Z181" s="628"/>
      <c r="AA181" s="628"/>
      <c r="AB181" s="628"/>
      <c r="AC181" s="628"/>
      <c r="AD181" s="628"/>
      <c r="AE181" s="628"/>
      <c r="AF181" s="628"/>
      <c r="AG181" s="628"/>
      <c r="AH181" s="628"/>
      <c r="AI181" s="628"/>
      <c r="AJ181" s="628"/>
      <c r="AK181" s="629"/>
      <c r="AL181" s="186"/>
    </row>
    <row r="182" spans="1:38" s="180" customFormat="1" ht="84" customHeight="1" thickBot="1" x14ac:dyDescent="0.35">
      <c r="A182" s="609"/>
      <c r="B182" s="611"/>
      <c r="C182" s="630" t="s">
        <v>211</v>
      </c>
      <c r="D182" s="632" t="s">
        <v>212</v>
      </c>
      <c r="E182" s="634" t="s">
        <v>0</v>
      </c>
      <c r="F182" s="635"/>
      <c r="G182" s="635"/>
      <c r="H182" s="636"/>
      <c r="I182" s="637" t="s">
        <v>1</v>
      </c>
      <c r="J182" s="638"/>
      <c r="K182" s="639"/>
      <c r="L182" s="640"/>
      <c r="M182" s="643" t="s">
        <v>2</v>
      </c>
      <c r="N182" s="644"/>
      <c r="O182" s="645" t="s">
        <v>213</v>
      </c>
      <c r="P182" s="646"/>
      <c r="Q182" s="646"/>
      <c r="R182" s="647"/>
      <c r="S182" s="648" t="s">
        <v>2</v>
      </c>
      <c r="T182" s="649"/>
      <c r="U182" s="650" t="s">
        <v>214</v>
      </c>
      <c r="V182" s="651"/>
      <c r="W182" s="651"/>
      <c r="X182" s="651"/>
      <c r="Y182" s="651"/>
      <c r="Z182" s="652"/>
      <c r="AA182" s="653" t="s">
        <v>2</v>
      </c>
      <c r="AB182" s="654"/>
      <c r="AC182" s="655" t="s">
        <v>5</v>
      </c>
      <c r="AD182" s="656"/>
      <c r="AE182" s="656"/>
      <c r="AF182" s="657"/>
      <c r="AG182" s="717" t="s">
        <v>2</v>
      </c>
      <c r="AH182" s="718"/>
      <c r="AI182" s="743" t="s">
        <v>215</v>
      </c>
      <c r="AJ182" s="744"/>
      <c r="AK182" s="745"/>
      <c r="AL182" s="187"/>
    </row>
    <row r="183" spans="1:38" ht="113.25" thickBot="1" x14ac:dyDescent="0.3">
      <c r="A183" s="612"/>
      <c r="B183" s="613"/>
      <c r="C183" s="631"/>
      <c r="D183" s="633"/>
      <c r="E183" s="41" t="s">
        <v>15</v>
      </c>
      <c r="F183" s="42" t="s">
        <v>216</v>
      </c>
      <c r="G183" s="41" t="s">
        <v>217</v>
      </c>
      <c r="H183" s="42" t="s">
        <v>14</v>
      </c>
      <c r="I183" s="43" t="s">
        <v>15</v>
      </c>
      <c r="J183" s="44" t="s">
        <v>218</v>
      </c>
      <c r="K183" s="43" t="s">
        <v>17</v>
      </c>
      <c r="L183" s="44" t="s">
        <v>219</v>
      </c>
      <c r="M183" s="45" t="s">
        <v>19</v>
      </c>
      <c r="N183" s="46" t="s">
        <v>20</v>
      </c>
      <c r="O183" s="47" t="s">
        <v>220</v>
      </c>
      <c r="P183" s="48" t="s">
        <v>221</v>
      </c>
      <c r="Q183" s="47" t="s">
        <v>222</v>
      </c>
      <c r="R183" s="48" t="s">
        <v>223</v>
      </c>
      <c r="S183" s="49" t="s">
        <v>224</v>
      </c>
      <c r="T183" s="50" t="s">
        <v>225</v>
      </c>
      <c r="U183" s="51" t="s">
        <v>220</v>
      </c>
      <c r="V183" s="52" t="s">
        <v>226</v>
      </c>
      <c r="W183" s="53" t="s">
        <v>227</v>
      </c>
      <c r="X183" s="54" t="s">
        <v>222</v>
      </c>
      <c r="Y183" s="52" t="s">
        <v>228</v>
      </c>
      <c r="Z183" s="53" t="s">
        <v>229</v>
      </c>
      <c r="AA183" s="55" t="s">
        <v>230</v>
      </c>
      <c r="AB183" s="56" t="s">
        <v>231</v>
      </c>
      <c r="AC183" s="57" t="s">
        <v>220</v>
      </c>
      <c r="AD183" s="58" t="s">
        <v>221</v>
      </c>
      <c r="AE183" s="57" t="s">
        <v>222</v>
      </c>
      <c r="AF183" s="58" t="s">
        <v>223</v>
      </c>
      <c r="AG183" s="59" t="s">
        <v>232</v>
      </c>
      <c r="AH183" s="60" t="s">
        <v>233</v>
      </c>
      <c r="AI183" s="61" t="s">
        <v>234</v>
      </c>
      <c r="AJ183" s="63" t="s">
        <v>235</v>
      </c>
      <c r="AK183" s="188" t="s">
        <v>286</v>
      </c>
      <c r="AL183" s="189"/>
    </row>
    <row r="184" spans="1:38" ht="15.75" thickBot="1" x14ac:dyDescent="0.3">
      <c r="A184" s="581" t="s">
        <v>238</v>
      </c>
      <c r="B184" s="658"/>
      <c r="C184" s="190" t="s">
        <v>239</v>
      </c>
      <c r="D184" s="191" t="s">
        <v>240</v>
      </c>
      <c r="E184" s="192" t="s">
        <v>241</v>
      </c>
      <c r="F184" s="193" t="s">
        <v>242</v>
      </c>
      <c r="G184" s="192" t="s">
        <v>243</v>
      </c>
      <c r="H184" s="193" t="s">
        <v>244</v>
      </c>
      <c r="I184" s="194" t="s">
        <v>245</v>
      </c>
      <c r="J184" s="193" t="s">
        <v>246</v>
      </c>
      <c r="K184" s="194" t="s">
        <v>247</v>
      </c>
      <c r="L184" s="193" t="s">
        <v>248</v>
      </c>
      <c r="M184" s="194" t="s">
        <v>249</v>
      </c>
      <c r="N184" s="193" t="s">
        <v>250</v>
      </c>
      <c r="O184" s="192" t="s">
        <v>251</v>
      </c>
      <c r="P184" s="193" t="s">
        <v>252</v>
      </c>
      <c r="Q184" s="192" t="s">
        <v>253</v>
      </c>
      <c r="R184" s="193" t="s">
        <v>254</v>
      </c>
      <c r="S184" s="194" t="s">
        <v>255</v>
      </c>
      <c r="T184" s="193" t="s">
        <v>256</v>
      </c>
      <c r="U184" s="192" t="s">
        <v>257</v>
      </c>
      <c r="V184" s="195" t="s">
        <v>258</v>
      </c>
      <c r="W184" s="196" t="s">
        <v>259</v>
      </c>
      <c r="X184" s="197" t="s">
        <v>260</v>
      </c>
      <c r="Y184" s="198" t="s">
        <v>261</v>
      </c>
      <c r="Z184" s="193" t="s">
        <v>262</v>
      </c>
      <c r="AA184" s="194" t="s">
        <v>263</v>
      </c>
      <c r="AB184" s="199" t="s">
        <v>264</v>
      </c>
      <c r="AC184" s="192" t="s">
        <v>265</v>
      </c>
      <c r="AD184" s="199" t="s">
        <v>266</v>
      </c>
      <c r="AE184" s="192" t="s">
        <v>267</v>
      </c>
      <c r="AF184" s="199" t="s">
        <v>268</v>
      </c>
      <c r="AG184" s="194" t="s">
        <v>269</v>
      </c>
      <c r="AH184" s="199" t="s">
        <v>270</v>
      </c>
      <c r="AI184" s="190" t="s">
        <v>271</v>
      </c>
      <c r="AJ184" s="199" t="s">
        <v>272</v>
      </c>
      <c r="AK184" s="200" t="s">
        <v>273</v>
      </c>
      <c r="AL184" s="201"/>
    </row>
    <row r="185" spans="1:38" ht="37.5" x14ac:dyDescent="0.25">
      <c r="A185" s="202">
        <v>1</v>
      </c>
      <c r="B185" s="203" t="s">
        <v>287</v>
      </c>
      <c r="C185" s="659">
        <f>N194</f>
        <v>2182106.73</v>
      </c>
      <c r="D185" s="660">
        <f>C185-AH194</f>
        <v>520388.20999999996</v>
      </c>
      <c r="E185" s="81">
        <v>10</v>
      </c>
      <c r="F185" s="82">
        <v>239916.21</v>
      </c>
      <c r="G185" s="83">
        <v>0</v>
      </c>
      <c r="H185" s="84">
        <v>0</v>
      </c>
      <c r="I185" s="339">
        <v>0</v>
      </c>
      <c r="J185" s="86">
        <v>0</v>
      </c>
      <c r="K185" s="339">
        <v>0</v>
      </c>
      <c r="L185" s="86">
        <v>0</v>
      </c>
      <c r="M185" s="87">
        <f t="shared" ref="M185:N188" si="34">SUM(I185,K185)</f>
        <v>0</v>
      </c>
      <c r="N185" s="88">
        <f t="shared" si="34"/>
        <v>0</v>
      </c>
      <c r="O185" s="89">
        <v>0</v>
      </c>
      <c r="P185" s="90">
        <v>0</v>
      </c>
      <c r="Q185" s="89">
        <v>0</v>
      </c>
      <c r="R185" s="90">
        <v>0</v>
      </c>
      <c r="S185" s="91">
        <f t="shared" ref="S185:T188" si="35">SUM(O185,Q185)</f>
        <v>0</v>
      </c>
      <c r="T185" s="92">
        <f t="shared" si="35"/>
        <v>0</v>
      </c>
      <c r="U185" s="93">
        <v>0</v>
      </c>
      <c r="V185" s="94">
        <v>0</v>
      </c>
      <c r="W185" s="95">
        <v>0</v>
      </c>
      <c r="X185" s="96">
        <v>0</v>
      </c>
      <c r="Y185" s="94">
        <v>0</v>
      </c>
      <c r="Z185" s="95">
        <v>0</v>
      </c>
      <c r="AA185" s="97">
        <f>SUM(U185,X185)</f>
        <v>0</v>
      </c>
      <c r="AB185" s="98">
        <f>SUM(W185,Z185)</f>
        <v>0</v>
      </c>
      <c r="AC185" s="99">
        <v>0</v>
      </c>
      <c r="AD185" s="100">
        <v>0</v>
      </c>
      <c r="AE185" s="99">
        <v>0</v>
      </c>
      <c r="AF185" s="100">
        <v>0</v>
      </c>
      <c r="AG185" s="101">
        <f>SUM(AC185,AE185)</f>
        <v>0</v>
      </c>
      <c r="AH185" s="102">
        <f>SUM(AD185,AF185,AB185)</f>
        <v>0</v>
      </c>
      <c r="AI185" s="103">
        <f>IFERROR(AD185/C185,0)</f>
        <v>0</v>
      </c>
      <c r="AJ185" s="134">
        <f>IFERROR(AF185/C185,0)</f>
        <v>0</v>
      </c>
      <c r="AK185" s="222">
        <f>IFERROR(AH185/C185,0)</f>
        <v>0</v>
      </c>
      <c r="AL185" s="223"/>
    </row>
    <row r="186" spans="1:38" ht="75" x14ac:dyDescent="0.25">
      <c r="A186" s="224">
        <v>2</v>
      </c>
      <c r="B186" s="203" t="s">
        <v>288</v>
      </c>
      <c r="C186" s="659"/>
      <c r="D186" s="660"/>
      <c r="E186" s="81">
        <v>8</v>
      </c>
      <c r="F186" s="82">
        <v>748864.82</v>
      </c>
      <c r="G186" s="83">
        <v>7</v>
      </c>
      <c r="H186" s="84">
        <v>485000</v>
      </c>
      <c r="I186" s="339">
        <v>4</v>
      </c>
      <c r="J186" s="86">
        <v>473028.5</v>
      </c>
      <c r="K186" s="339">
        <v>9</v>
      </c>
      <c r="L186" s="86">
        <v>442918</v>
      </c>
      <c r="M186" s="87">
        <f t="shared" si="34"/>
        <v>13</v>
      </c>
      <c r="N186" s="88">
        <f t="shared" si="34"/>
        <v>915946.5</v>
      </c>
      <c r="O186" s="89">
        <v>0</v>
      </c>
      <c r="P186" s="90">
        <v>0</v>
      </c>
      <c r="Q186" s="89">
        <v>0</v>
      </c>
      <c r="R186" s="90">
        <v>0</v>
      </c>
      <c r="S186" s="91">
        <f t="shared" si="35"/>
        <v>0</v>
      </c>
      <c r="T186" s="92">
        <f t="shared" si="35"/>
        <v>0</v>
      </c>
      <c r="U186" s="93">
        <v>0</v>
      </c>
      <c r="V186" s="94">
        <v>0</v>
      </c>
      <c r="W186" s="95">
        <v>0</v>
      </c>
      <c r="X186" s="96">
        <v>0</v>
      </c>
      <c r="Y186" s="94">
        <v>0</v>
      </c>
      <c r="Z186" s="95">
        <v>0</v>
      </c>
      <c r="AA186" s="97">
        <f>SUM(U186,X186)</f>
        <v>0</v>
      </c>
      <c r="AB186" s="98">
        <f>SUM(W186,Z186)</f>
        <v>0</v>
      </c>
      <c r="AC186" s="99">
        <v>4</v>
      </c>
      <c r="AD186" s="100">
        <v>379377.67</v>
      </c>
      <c r="AE186" s="99">
        <v>8</v>
      </c>
      <c r="AF186" s="100">
        <v>372419.22</v>
      </c>
      <c r="AG186" s="101">
        <f>SUM(AC186,AE186)</f>
        <v>12</v>
      </c>
      <c r="AH186" s="102">
        <f>SUM(AD186,AF186,AB186)</f>
        <v>751796.8899999999</v>
      </c>
      <c r="AI186" s="103">
        <f>IFERROR(AD186/C185,0)</f>
        <v>0.17385843908744097</v>
      </c>
      <c r="AJ186" s="134">
        <f>IFERROR(AF186/C185,0)</f>
        <v>0.17066957123586707</v>
      </c>
      <c r="AK186" s="222">
        <f>IFERROR(AH186/C185,0)</f>
        <v>0.34452801032330804</v>
      </c>
      <c r="AL186" s="223"/>
    </row>
    <row r="187" spans="1:38" ht="37.5" x14ac:dyDescent="0.25">
      <c r="A187" s="224">
        <v>3</v>
      </c>
      <c r="B187" s="203" t="s">
        <v>289</v>
      </c>
      <c r="C187" s="659"/>
      <c r="D187" s="660"/>
      <c r="E187" s="81">
        <v>0</v>
      </c>
      <c r="F187" s="82">
        <v>0</v>
      </c>
      <c r="G187" s="83">
        <v>1</v>
      </c>
      <c r="H187" s="84">
        <v>20575.5</v>
      </c>
      <c r="I187" s="339">
        <v>0</v>
      </c>
      <c r="J187" s="86">
        <v>0</v>
      </c>
      <c r="K187" s="339">
        <v>1</v>
      </c>
      <c r="L187" s="86">
        <v>8610</v>
      </c>
      <c r="M187" s="87">
        <f t="shared" si="34"/>
        <v>1</v>
      </c>
      <c r="N187" s="88">
        <f t="shared" si="34"/>
        <v>8610</v>
      </c>
      <c r="O187" s="89">
        <v>0</v>
      </c>
      <c r="P187" s="90">
        <v>0</v>
      </c>
      <c r="Q187" s="89">
        <v>0</v>
      </c>
      <c r="R187" s="90">
        <v>0</v>
      </c>
      <c r="S187" s="91">
        <f t="shared" si="35"/>
        <v>0</v>
      </c>
      <c r="T187" s="92">
        <f t="shared" si="35"/>
        <v>0</v>
      </c>
      <c r="U187" s="93">
        <v>0</v>
      </c>
      <c r="V187" s="94">
        <v>0</v>
      </c>
      <c r="W187" s="95">
        <v>0</v>
      </c>
      <c r="X187" s="96">
        <v>0</v>
      </c>
      <c r="Y187" s="94">
        <v>0</v>
      </c>
      <c r="Z187" s="95">
        <v>0</v>
      </c>
      <c r="AA187" s="97">
        <f>SUM(U187,X187)</f>
        <v>0</v>
      </c>
      <c r="AB187" s="98">
        <f>SUM(W187,Z187)</f>
        <v>0</v>
      </c>
      <c r="AC187" s="99">
        <v>0</v>
      </c>
      <c r="AD187" s="100">
        <v>0</v>
      </c>
      <c r="AE187" s="99">
        <v>1</v>
      </c>
      <c r="AF187" s="100">
        <v>8610</v>
      </c>
      <c r="AG187" s="101">
        <f>SUM(AC187,AE187)</f>
        <v>1</v>
      </c>
      <c r="AH187" s="102">
        <f>SUM(AD187,AF187,AB187)</f>
        <v>8610</v>
      </c>
      <c r="AI187" s="103">
        <f>IFERROR(AD187/C185,0)</f>
        <v>0</v>
      </c>
      <c r="AJ187" s="134">
        <f>IFERROR(AF187/C185,0)</f>
        <v>3.945728172517024E-3</v>
      </c>
      <c r="AK187" s="222">
        <f>IFERROR(AH187/C185,0)</f>
        <v>3.945728172517024E-3</v>
      </c>
      <c r="AL187" s="223"/>
    </row>
    <row r="188" spans="1:38" ht="37.5" x14ac:dyDescent="0.25">
      <c r="A188" s="224">
        <v>4</v>
      </c>
      <c r="B188" s="203" t="s">
        <v>290</v>
      </c>
      <c r="C188" s="659"/>
      <c r="D188" s="660"/>
      <c r="E188" s="81">
        <v>33</v>
      </c>
      <c r="F188" s="82">
        <v>2391738.41</v>
      </c>
      <c r="G188" s="83">
        <v>13</v>
      </c>
      <c r="H188" s="84">
        <v>548517.34</v>
      </c>
      <c r="I188" s="339">
        <v>18</v>
      </c>
      <c r="J188" s="86">
        <v>665227.12</v>
      </c>
      <c r="K188" s="339">
        <v>12</v>
      </c>
      <c r="L188" s="86">
        <v>516239.61</v>
      </c>
      <c r="M188" s="87">
        <f t="shared" si="34"/>
        <v>30</v>
      </c>
      <c r="N188" s="88">
        <f t="shared" si="34"/>
        <v>1181466.73</v>
      </c>
      <c r="O188" s="89">
        <v>0</v>
      </c>
      <c r="P188" s="90">
        <v>0.01</v>
      </c>
      <c r="Q188" s="89">
        <v>0</v>
      </c>
      <c r="R188" s="90">
        <v>0</v>
      </c>
      <c r="S188" s="91">
        <f t="shared" si="35"/>
        <v>0</v>
      </c>
      <c r="T188" s="92">
        <f t="shared" si="35"/>
        <v>0.01</v>
      </c>
      <c r="U188" s="93">
        <v>0</v>
      </c>
      <c r="V188" s="94">
        <v>0</v>
      </c>
      <c r="W188" s="95">
        <v>0</v>
      </c>
      <c r="X188" s="96">
        <v>1</v>
      </c>
      <c r="Y188" s="94">
        <v>13566</v>
      </c>
      <c r="Z188" s="95">
        <v>14546</v>
      </c>
      <c r="AA188" s="97">
        <f>SUM(U188,X188)</f>
        <v>1</v>
      </c>
      <c r="AB188" s="98">
        <f>SUM(W188,Z188)</f>
        <v>14546</v>
      </c>
      <c r="AC188" s="99">
        <v>16</v>
      </c>
      <c r="AD188" s="100">
        <v>508145.48</v>
      </c>
      <c r="AE188" s="99">
        <v>7</v>
      </c>
      <c r="AF188" s="100">
        <v>321180.65000000002</v>
      </c>
      <c r="AG188" s="101">
        <f>SUM(AC188,AE188)</f>
        <v>23</v>
      </c>
      <c r="AH188" s="102">
        <f>SUM(AD188,AF188,AB188)</f>
        <v>843872.13</v>
      </c>
      <c r="AI188" s="103">
        <f>IFERROR(AD188/C185,0)</f>
        <v>0.23286921442197284</v>
      </c>
      <c r="AJ188" s="134">
        <f>IFERROR(AF188/C185,0)</f>
        <v>0.14718833207576423</v>
      </c>
      <c r="AK188" s="222">
        <f>IFERROR(AH188/C185,0)</f>
        <v>0.38672358157293252</v>
      </c>
      <c r="AL188" s="223"/>
    </row>
    <row r="189" spans="1:38" ht="37.5" x14ac:dyDescent="0.25">
      <c r="A189" s="224">
        <v>5</v>
      </c>
      <c r="B189" s="203" t="s">
        <v>291</v>
      </c>
      <c r="C189" s="659"/>
      <c r="D189" s="660"/>
      <c r="E189" s="81"/>
      <c r="F189" s="82"/>
      <c r="G189" s="83"/>
      <c r="H189" s="84"/>
      <c r="I189" s="339"/>
      <c r="J189" s="86"/>
      <c r="K189" s="339"/>
      <c r="L189" s="86"/>
      <c r="M189" s="87"/>
      <c r="N189" s="88"/>
      <c r="O189" s="89"/>
      <c r="P189" s="90"/>
      <c r="Q189" s="89"/>
      <c r="R189" s="90"/>
      <c r="S189" s="91"/>
      <c r="T189" s="92"/>
      <c r="U189" s="93"/>
      <c r="V189" s="94"/>
      <c r="W189" s="95"/>
      <c r="X189" s="96"/>
      <c r="Y189" s="94"/>
      <c r="Z189" s="95"/>
      <c r="AA189" s="97"/>
      <c r="AB189" s="98"/>
      <c r="AC189" s="99"/>
      <c r="AD189" s="100"/>
      <c r="AE189" s="99"/>
      <c r="AF189" s="100"/>
      <c r="AG189" s="101"/>
      <c r="AH189" s="102"/>
      <c r="AI189" s="103"/>
      <c r="AJ189" s="134"/>
      <c r="AK189" s="222"/>
      <c r="AL189" s="223"/>
    </row>
    <row r="190" spans="1:38" ht="37.5" x14ac:dyDescent="0.25">
      <c r="A190" s="224">
        <v>6</v>
      </c>
      <c r="B190" s="203" t="s">
        <v>292</v>
      </c>
      <c r="C190" s="659"/>
      <c r="D190" s="660"/>
      <c r="E190" s="81">
        <v>0</v>
      </c>
      <c r="F190" s="82">
        <v>0</v>
      </c>
      <c r="G190" s="83">
        <v>1</v>
      </c>
      <c r="H190" s="84">
        <v>30000</v>
      </c>
      <c r="I190" s="339">
        <v>0</v>
      </c>
      <c r="J190" s="340">
        <v>0</v>
      </c>
      <c r="K190" s="339">
        <v>1</v>
      </c>
      <c r="L190" s="86">
        <v>30000</v>
      </c>
      <c r="M190" s="87">
        <f>SUM(I190,K190)</f>
        <v>1</v>
      </c>
      <c r="N190" s="88">
        <f>SUM(J190,L190)</f>
        <v>30000</v>
      </c>
      <c r="O190" s="89">
        <v>0</v>
      </c>
      <c r="P190" s="90">
        <v>0</v>
      </c>
      <c r="Q190" s="89">
        <v>0</v>
      </c>
      <c r="R190" s="90">
        <v>0</v>
      </c>
      <c r="S190" s="91">
        <f>SUM(O190,Q190)</f>
        <v>0</v>
      </c>
      <c r="T190" s="92">
        <f>SUM(P190,R190)</f>
        <v>0</v>
      </c>
      <c r="U190" s="93">
        <v>0</v>
      </c>
      <c r="V190" s="94">
        <v>0</v>
      </c>
      <c r="W190" s="95">
        <v>0</v>
      </c>
      <c r="X190" s="96">
        <v>0</v>
      </c>
      <c r="Y190" s="94">
        <v>0</v>
      </c>
      <c r="Z190" s="95">
        <v>0</v>
      </c>
      <c r="AA190" s="97">
        <f>SUM(U190,X190)</f>
        <v>0</v>
      </c>
      <c r="AB190" s="98">
        <f>SUM(W190,Z190)</f>
        <v>0</v>
      </c>
      <c r="AC190" s="99">
        <v>0</v>
      </c>
      <c r="AD190" s="100">
        <v>0</v>
      </c>
      <c r="AE190" s="99">
        <v>2</v>
      </c>
      <c r="AF190" s="100">
        <v>11356</v>
      </c>
      <c r="AG190" s="101">
        <f>SUM(AC190,AE190)</f>
        <v>2</v>
      </c>
      <c r="AH190" s="102">
        <f>SUM(AD190,AF190,AB190)</f>
        <v>11356</v>
      </c>
      <c r="AI190" s="103">
        <f>IFERROR(AD190/C185,0)</f>
        <v>0</v>
      </c>
      <c r="AJ190" s="134">
        <f>IFERROR(AF190/C185,0)</f>
        <v>5.2041450786415016E-3</v>
      </c>
      <c r="AK190" s="222">
        <f>IFERROR(AH190/C185,0)</f>
        <v>5.2041450786415016E-3</v>
      </c>
      <c r="AL190" s="223"/>
    </row>
    <row r="191" spans="1:38" ht="37.5" x14ac:dyDescent="0.3">
      <c r="A191" s="306">
        <v>7</v>
      </c>
      <c r="B191" s="225" t="s">
        <v>293</v>
      </c>
      <c r="C191" s="659"/>
      <c r="D191" s="660"/>
      <c r="E191" s="81"/>
      <c r="F191" s="82"/>
      <c r="G191" s="83"/>
      <c r="H191" s="84"/>
      <c r="I191" s="339"/>
      <c r="J191" s="340"/>
      <c r="K191" s="339"/>
      <c r="L191" s="340"/>
      <c r="M191" s="87"/>
      <c r="N191" s="88"/>
      <c r="O191" s="89"/>
      <c r="P191" s="90"/>
      <c r="Q191" s="89"/>
      <c r="R191" s="90"/>
      <c r="S191" s="91"/>
      <c r="T191" s="92"/>
      <c r="U191" s="93"/>
      <c r="V191" s="94"/>
      <c r="W191" s="95"/>
      <c r="X191" s="96"/>
      <c r="Y191" s="94"/>
      <c r="Z191" s="95"/>
      <c r="AA191" s="97"/>
      <c r="AB191" s="98"/>
      <c r="AC191" s="99"/>
      <c r="AD191" s="100"/>
      <c r="AE191" s="99"/>
      <c r="AF191" s="100"/>
      <c r="AG191" s="101"/>
      <c r="AH191" s="102"/>
      <c r="AI191" s="103"/>
      <c r="AJ191" s="134"/>
      <c r="AK191" s="222"/>
      <c r="AL191" s="223"/>
    </row>
    <row r="192" spans="1:38" ht="38.25" customHeight="1" x14ac:dyDescent="0.25">
      <c r="A192" s="229">
        <v>8</v>
      </c>
      <c r="B192" s="226" t="s">
        <v>294</v>
      </c>
      <c r="C192" s="659"/>
      <c r="D192" s="660"/>
      <c r="E192" s="81"/>
      <c r="F192" s="82"/>
      <c r="G192" s="83"/>
      <c r="H192" s="84"/>
      <c r="I192" s="339"/>
      <c r="J192" s="340"/>
      <c r="K192" s="339"/>
      <c r="L192" s="340"/>
      <c r="M192" s="87"/>
      <c r="N192" s="88"/>
      <c r="O192" s="89"/>
      <c r="P192" s="90"/>
      <c r="Q192" s="89"/>
      <c r="R192" s="90"/>
      <c r="S192" s="91"/>
      <c r="T192" s="92"/>
      <c r="U192" s="93"/>
      <c r="V192" s="94"/>
      <c r="W192" s="95"/>
      <c r="X192" s="96"/>
      <c r="Y192" s="94"/>
      <c r="Z192" s="95"/>
      <c r="AA192" s="97"/>
      <c r="AB192" s="98"/>
      <c r="AC192" s="99"/>
      <c r="AD192" s="100"/>
      <c r="AE192" s="99"/>
      <c r="AF192" s="100"/>
      <c r="AG192" s="101"/>
      <c r="AH192" s="102"/>
      <c r="AI192" s="103"/>
      <c r="AJ192" s="134"/>
      <c r="AK192" s="222"/>
      <c r="AL192" s="223"/>
    </row>
    <row r="193" spans="1:38" ht="38.25" customHeight="1" x14ac:dyDescent="0.25">
      <c r="A193" s="229" t="s">
        <v>309</v>
      </c>
      <c r="B193" s="226" t="s">
        <v>50</v>
      </c>
      <c r="C193" s="659"/>
      <c r="D193" s="660"/>
      <c r="E193" s="81">
        <v>4</v>
      </c>
      <c r="F193" s="82">
        <v>145650.97999999998</v>
      </c>
      <c r="G193" s="83">
        <v>0</v>
      </c>
      <c r="H193" s="84">
        <v>0</v>
      </c>
      <c r="I193" s="339">
        <v>1</v>
      </c>
      <c r="J193" s="340">
        <v>46083.5</v>
      </c>
      <c r="K193" s="339">
        <v>0</v>
      </c>
      <c r="L193" s="340">
        <v>0</v>
      </c>
      <c r="M193" s="87">
        <f>SUM(I193,K193)</f>
        <v>1</v>
      </c>
      <c r="N193" s="88">
        <f>SUM(J193,L193)</f>
        <v>46083.5</v>
      </c>
      <c r="O193" s="89">
        <v>0</v>
      </c>
      <c r="P193" s="90">
        <v>0</v>
      </c>
      <c r="Q193" s="89">
        <v>0</v>
      </c>
      <c r="R193" s="90">
        <v>0</v>
      </c>
      <c r="S193" s="91">
        <f>SUM(O193,Q193)</f>
        <v>0</v>
      </c>
      <c r="T193" s="92">
        <f>SUM(P193,R193)</f>
        <v>0</v>
      </c>
      <c r="U193" s="93">
        <v>0</v>
      </c>
      <c r="V193" s="94">
        <v>0</v>
      </c>
      <c r="W193" s="95">
        <v>0</v>
      </c>
      <c r="X193" s="96">
        <v>0</v>
      </c>
      <c r="Y193" s="94">
        <v>0</v>
      </c>
      <c r="Z193" s="95">
        <v>0</v>
      </c>
      <c r="AA193" s="97">
        <f>SUM(U193,X193)</f>
        <v>0</v>
      </c>
      <c r="AB193" s="98">
        <f>SUM(W193,Z193)</f>
        <v>0</v>
      </c>
      <c r="AC193" s="99">
        <v>1</v>
      </c>
      <c r="AD193" s="100">
        <v>46083.5</v>
      </c>
      <c r="AE193" s="99">
        <v>0</v>
      </c>
      <c r="AF193" s="100">
        <v>0</v>
      </c>
      <c r="AG193" s="101">
        <f>SUM(AC193,AE193)</f>
        <v>1</v>
      </c>
      <c r="AH193" s="102">
        <f>SUM(AD193,AF193,AB193)</f>
        <v>46083.5</v>
      </c>
      <c r="AI193" s="103">
        <f>IFERROR(AD193/C185,0)</f>
        <v>2.111881117748993E-2</v>
      </c>
      <c r="AJ193" s="134">
        <f>IFERROR(AF193/C185,0)</f>
        <v>0</v>
      </c>
      <c r="AK193" s="222">
        <f>IFERROR(AH193/C185,0)</f>
        <v>2.111881117748993E-2</v>
      </c>
      <c r="AL193" s="223"/>
    </row>
    <row r="194" spans="1:38" ht="24" thickBot="1" x14ac:dyDescent="0.3">
      <c r="A194" s="641" t="s">
        <v>277</v>
      </c>
      <c r="B194" s="642"/>
      <c r="C194" s="231">
        <f>C185</f>
        <v>2182106.73</v>
      </c>
      <c r="D194" s="231">
        <f>D185</f>
        <v>520388.20999999996</v>
      </c>
      <c r="E194" s="167">
        <f t="shared" ref="E194:AH194" si="36">SUM(E185:E193)</f>
        <v>55</v>
      </c>
      <c r="F194" s="168">
        <f t="shared" si="36"/>
        <v>3526170.42</v>
      </c>
      <c r="G194" s="167">
        <f t="shared" si="36"/>
        <v>22</v>
      </c>
      <c r="H194" s="232">
        <f t="shared" si="36"/>
        <v>1084092.8399999999</v>
      </c>
      <c r="I194" s="233">
        <f t="shared" si="36"/>
        <v>23</v>
      </c>
      <c r="J194" s="168">
        <f t="shared" si="36"/>
        <v>1184339.1200000001</v>
      </c>
      <c r="K194" s="233">
        <f t="shared" si="36"/>
        <v>23</v>
      </c>
      <c r="L194" s="168">
        <f t="shared" si="36"/>
        <v>997767.61</v>
      </c>
      <c r="M194" s="233">
        <f t="shared" si="36"/>
        <v>46</v>
      </c>
      <c r="N194" s="168">
        <f t="shared" si="36"/>
        <v>2182106.73</v>
      </c>
      <c r="O194" s="172">
        <f t="shared" si="36"/>
        <v>0</v>
      </c>
      <c r="P194" s="168">
        <f t="shared" si="36"/>
        <v>0.01</v>
      </c>
      <c r="Q194" s="172">
        <f t="shared" si="36"/>
        <v>0</v>
      </c>
      <c r="R194" s="234">
        <f t="shared" si="36"/>
        <v>0</v>
      </c>
      <c r="S194" s="173">
        <f t="shared" si="36"/>
        <v>0</v>
      </c>
      <c r="T194" s="234">
        <f t="shared" si="36"/>
        <v>0.01</v>
      </c>
      <c r="U194" s="235">
        <f t="shared" si="36"/>
        <v>0</v>
      </c>
      <c r="V194" s="234">
        <f t="shared" si="36"/>
        <v>0</v>
      </c>
      <c r="W194" s="232">
        <f t="shared" si="36"/>
        <v>0</v>
      </c>
      <c r="X194" s="173">
        <f t="shared" si="36"/>
        <v>1</v>
      </c>
      <c r="Y194" s="234">
        <f t="shared" si="36"/>
        <v>13566</v>
      </c>
      <c r="Z194" s="234">
        <f t="shared" si="36"/>
        <v>14546</v>
      </c>
      <c r="AA194" s="236">
        <f t="shared" si="36"/>
        <v>1</v>
      </c>
      <c r="AB194" s="168">
        <f t="shared" si="36"/>
        <v>14546</v>
      </c>
      <c r="AC194" s="171">
        <f t="shared" si="36"/>
        <v>21</v>
      </c>
      <c r="AD194" s="168">
        <f t="shared" si="36"/>
        <v>933606.64999999991</v>
      </c>
      <c r="AE194" s="172">
        <f t="shared" si="36"/>
        <v>18</v>
      </c>
      <c r="AF194" s="168">
        <f t="shared" si="36"/>
        <v>713565.87</v>
      </c>
      <c r="AG194" s="173">
        <f t="shared" si="36"/>
        <v>39</v>
      </c>
      <c r="AH194" s="232">
        <f t="shared" si="36"/>
        <v>1661718.52</v>
      </c>
      <c r="AI194" s="237">
        <f>AD194/C152</f>
        <v>0.42391601132129203</v>
      </c>
      <c r="AJ194" s="238">
        <f>AF194/C152</f>
        <v>0.32400368766161597</v>
      </c>
      <c r="AK194" s="239">
        <f>AH194/C152</f>
        <v>0.75452449587534609</v>
      </c>
      <c r="AL194" s="223"/>
    </row>
    <row r="195" spans="1:38" ht="15.75" thickBot="1" x14ac:dyDescent="0.3">
      <c r="E195" s="240"/>
      <c r="F195" s="241"/>
      <c r="G195" s="240"/>
      <c r="H195" s="241"/>
      <c r="I195" s="242"/>
      <c r="J195" s="240"/>
      <c r="K195" s="242"/>
      <c r="L195" s="241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J195" s="243"/>
      <c r="AK195" s="243"/>
      <c r="AL195" s="243"/>
    </row>
    <row r="196" spans="1:38" ht="19.5" customHeight="1" thickTop="1" x14ac:dyDescent="0.3">
      <c r="A196" s="747" t="s">
        <v>279</v>
      </c>
      <c r="B196" s="592"/>
      <c r="C196" s="592"/>
      <c r="D196" s="592"/>
      <c r="E196" s="592"/>
      <c r="F196" s="592"/>
      <c r="G196" s="592"/>
      <c r="H196" s="592"/>
      <c r="I196" s="592"/>
      <c r="J196" s="592"/>
      <c r="K196" s="592"/>
      <c r="L196" s="592"/>
      <c r="M196" s="592"/>
      <c r="N196" s="592"/>
      <c r="O196" s="592"/>
      <c r="P196" s="592"/>
      <c r="Q196" s="594"/>
      <c r="AD196" s="180"/>
    </row>
    <row r="197" spans="1:38" ht="15" customHeight="1" x14ac:dyDescent="0.25">
      <c r="A197" s="595"/>
      <c r="B197" s="596"/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  <c r="O197" s="596"/>
      <c r="P197" s="596"/>
      <c r="Q197" s="598"/>
    </row>
    <row r="198" spans="1:38" ht="15" customHeight="1" x14ac:dyDescent="0.25">
      <c r="A198" s="595"/>
      <c r="B198" s="596"/>
      <c r="C198" s="596"/>
      <c r="D198" s="596"/>
      <c r="E198" s="596"/>
      <c r="F198" s="596"/>
      <c r="G198" s="596"/>
      <c r="H198" s="596"/>
      <c r="I198" s="596"/>
      <c r="J198" s="596"/>
      <c r="K198" s="596"/>
      <c r="L198" s="596"/>
      <c r="M198" s="596"/>
      <c r="N198" s="596"/>
      <c r="O198" s="596"/>
      <c r="P198" s="596"/>
      <c r="Q198" s="598"/>
    </row>
    <row r="199" spans="1:38" ht="15" customHeight="1" x14ac:dyDescent="0.25">
      <c r="A199" s="595"/>
      <c r="B199" s="596"/>
      <c r="C199" s="596"/>
      <c r="D199" s="596"/>
      <c r="E199" s="596"/>
      <c r="F199" s="596"/>
      <c r="G199" s="596"/>
      <c r="H199" s="596"/>
      <c r="I199" s="596"/>
      <c r="J199" s="596"/>
      <c r="K199" s="596"/>
      <c r="L199" s="596"/>
      <c r="M199" s="596"/>
      <c r="N199" s="596"/>
      <c r="O199" s="596"/>
      <c r="P199" s="596"/>
      <c r="Q199" s="598"/>
    </row>
    <row r="200" spans="1:38" ht="15" customHeight="1" x14ac:dyDescent="0.25">
      <c r="A200" s="595"/>
      <c r="B200" s="596"/>
      <c r="C200" s="596"/>
      <c r="D200" s="596"/>
      <c r="E200" s="596"/>
      <c r="F200" s="596"/>
      <c r="G200" s="596"/>
      <c r="H200" s="596"/>
      <c r="I200" s="596"/>
      <c r="J200" s="596"/>
      <c r="K200" s="596"/>
      <c r="L200" s="596"/>
      <c r="M200" s="596"/>
      <c r="N200" s="596"/>
      <c r="O200" s="596"/>
      <c r="P200" s="596"/>
      <c r="Q200" s="598"/>
    </row>
    <row r="201" spans="1:38" ht="15" customHeight="1" x14ac:dyDescent="0.25">
      <c r="A201" s="595"/>
      <c r="B201" s="596"/>
      <c r="C201" s="596"/>
      <c r="D201" s="596"/>
      <c r="E201" s="596"/>
      <c r="F201" s="596"/>
      <c r="G201" s="596"/>
      <c r="H201" s="596"/>
      <c r="I201" s="596"/>
      <c r="J201" s="596"/>
      <c r="K201" s="596"/>
      <c r="L201" s="596"/>
      <c r="M201" s="596"/>
      <c r="N201" s="596"/>
      <c r="O201" s="596"/>
      <c r="P201" s="596"/>
      <c r="Q201" s="598"/>
    </row>
    <row r="202" spans="1:38" ht="15" customHeight="1" x14ac:dyDescent="0.25">
      <c r="A202" s="595"/>
      <c r="B202" s="596"/>
      <c r="C202" s="596"/>
      <c r="D202" s="596"/>
      <c r="E202" s="596"/>
      <c r="F202" s="596"/>
      <c r="G202" s="596"/>
      <c r="H202" s="596"/>
      <c r="I202" s="596"/>
      <c r="J202" s="596"/>
      <c r="K202" s="596"/>
      <c r="L202" s="596"/>
      <c r="M202" s="596"/>
      <c r="N202" s="596"/>
      <c r="O202" s="596"/>
      <c r="P202" s="596"/>
      <c r="Q202" s="598"/>
    </row>
    <row r="203" spans="1:38" ht="15" customHeight="1" x14ac:dyDescent="0.25">
      <c r="A203" s="595"/>
      <c r="B203" s="596"/>
      <c r="C203" s="596"/>
      <c r="D203" s="596"/>
      <c r="E203" s="596"/>
      <c r="F203" s="596"/>
      <c r="G203" s="596"/>
      <c r="H203" s="596"/>
      <c r="I203" s="596"/>
      <c r="J203" s="596"/>
      <c r="K203" s="596"/>
      <c r="L203" s="596"/>
      <c r="M203" s="596"/>
      <c r="N203" s="596"/>
      <c r="O203" s="596"/>
      <c r="P203" s="596"/>
      <c r="Q203" s="598"/>
    </row>
    <row r="204" spans="1:38" ht="15.75" customHeight="1" thickBot="1" x14ac:dyDescent="0.3">
      <c r="A204" s="599"/>
      <c r="B204" s="600"/>
      <c r="C204" s="600"/>
      <c r="D204" s="600"/>
      <c r="E204" s="600"/>
      <c r="F204" s="600"/>
      <c r="G204" s="600"/>
      <c r="H204" s="600"/>
      <c r="I204" s="600"/>
      <c r="J204" s="600"/>
      <c r="K204" s="600"/>
      <c r="L204" s="600"/>
      <c r="M204" s="600"/>
      <c r="N204" s="600"/>
      <c r="O204" s="600"/>
      <c r="P204" s="600"/>
      <c r="Q204" s="602"/>
    </row>
    <row r="205" spans="1:38" ht="15.75" thickTop="1" x14ac:dyDescent="0.25"/>
    <row r="206" spans="1:38" x14ac:dyDescent="0.25">
      <c r="B206" s="244"/>
      <c r="C206" s="244"/>
    </row>
    <row r="209" spans="1:38" ht="23.25" x14ac:dyDescent="0.35">
      <c r="A209" s="245"/>
      <c r="B209" s="661" t="s">
        <v>360</v>
      </c>
      <c r="C209" s="661"/>
      <c r="D209" s="661"/>
      <c r="E209" s="661"/>
      <c r="F209" s="661"/>
      <c r="G209" s="661"/>
      <c r="H209" s="661"/>
      <c r="I209" s="661"/>
      <c r="J209" s="661"/>
      <c r="K209" s="662"/>
      <c r="L209" s="661"/>
      <c r="M209" s="661"/>
      <c r="N209" s="661"/>
      <c r="S209" s="4"/>
      <c r="X209" s="4"/>
      <c r="AA209" s="4"/>
      <c r="AG209" s="4"/>
    </row>
    <row r="210" spans="1:38" ht="21.75" thickBot="1" x14ac:dyDescent="0.4">
      <c r="B210" s="37"/>
      <c r="C210" s="37"/>
      <c r="D210" s="37"/>
      <c r="E210" s="37"/>
      <c r="F210" s="38"/>
      <c r="G210" s="37"/>
      <c r="H210" s="38"/>
      <c r="I210" s="39"/>
      <c r="J210" s="38"/>
      <c r="K210" s="39"/>
      <c r="L210" s="38"/>
    </row>
    <row r="211" spans="1:38" ht="27" customHeight="1" thickBot="1" x14ac:dyDescent="0.3">
      <c r="A211" s="663" t="s">
        <v>391</v>
      </c>
      <c r="B211" s="664"/>
      <c r="C211" s="664"/>
      <c r="D211" s="664"/>
      <c r="E211" s="664"/>
      <c r="F211" s="664"/>
      <c r="G211" s="664"/>
      <c r="H211" s="664"/>
      <c r="I211" s="664"/>
      <c r="J211" s="664"/>
      <c r="K211" s="665"/>
      <c r="L211" s="664"/>
      <c r="M211" s="664"/>
      <c r="N211" s="664"/>
      <c r="O211" s="664"/>
      <c r="P211" s="664"/>
      <c r="Q211" s="664"/>
      <c r="R211" s="664"/>
      <c r="S211" s="664"/>
      <c r="T211" s="664"/>
      <c r="U211" s="664"/>
      <c r="V211" s="664"/>
      <c r="W211" s="664"/>
      <c r="X211" s="664"/>
      <c r="Y211" s="664"/>
      <c r="Z211" s="664"/>
      <c r="AA211" s="664"/>
      <c r="AB211" s="664"/>
      <c r="AC211" s="664"/>
      <c r="AD211" s="664"/>
      <c r="AE211" s="664"/>
      <c r="AF211" s="664"/>
      <c r="AG211" s="664"/>
      <c r="AH211" s="664"/>
      <c r="AI211" s="664"/>
      <c r="AJ211" s="664"/>
      <c r="AK211" s="664"/>
      <c r="AL211" s="40"/>
    </row>
    <row r="212" spans="1:38" ht="33.75" customHeight="1" x14ac:dyDescent="0.25">
      <c r="A212" s="666" t="s">
        <v>8</v>
      </c>
      <c r="B212" s="667"/>
      <c r="C212" s="614" t="s">
        <v>392</v>
      </c>
      <c r="D212" s="615"/>
      <c r="E212" s="618" t="s">
        <v>210</v>
      </c>
      <c r="F212" s="619"/>
      <c r="G212" s="619"/>
      <c r="H212" s="619"/>
      <c r="I212" s="619"/>
      <c r="J212" s="619"/>
      <c r="K212" s="620"/>
      <c r="L212" s="619"/>
      <c r="M212" s="619"/>
      <c r="N212" s="674"/>
      <c r="O212" s="624" t="s">
        <v>393</v>
      </c>
      <c r="P212" s="625"/>
      <c r="Q212" s="625"/>
      <c r="R212" s="625"/>
      <c r="S212" s="625"/>
      <c r="T212" s="625"/>
      <c r="U212" s="625"/>
      <c r="V212" s="625"/>
      <c r="W212" s="625"/>
      <c r="X212" s="625"/>
      <c r="Y212" s="625"/>
      <c r="Z212" s="625"/>
      <c r="AA212" s="625"/>
      <c r="AB212" s="625"/>
      <c r="AC212" s="625"/>
      <c r="AD212" s="625"/>
      <c r="AE212" s="625"/>
      <c r="AF212" s="625"/>
      <c r="AG212" s="625"/>
      <c r="AH212" s="625"/>
      <c r="AI212" s="625"/>
      <c r="AJ212" s="625"/>
      <c r="AK212" s="625"/>
      <c r="AL212" s="626"/>
    </row>
    <row r="213" spans="1:38" ht="51" customHeight="1" thickBot="1" x14ac:dyDescent="0.3">
      <c r="A213" s="668"/>
      <c r="B213" s="669"/>
      <c r="C213" s="672"/>
      <c r="D213" s="673"/>
      <c r="E213" s="675"/>
      <c r="F213" s="676"/>
      <c r="G213" s="676"/>
      <c r="H213" s="676"/>
      <c r="I213" s="676"/>
      <c r="J213" s="676"/>
      <c r="K213" s="677"/>
      <c r="L213" s="676"/>
      <c r="M213" s="676"/>
      <c r="N213" s="678"/>
      <c r="O213" s="641"/>
      <c r="P213" s="679"/>
      <c r="Q213" s="679"/>
      <c r="R213" s="679"/>
      <c r="S213" s="679"/>
      <c r="T213" s="679"/>
      <c r="U213" s="679"/>
      <c r="V213" s="679"/>
      <c r="W213" s="679"/>
      <c r="X213" s="679"/>
      <c r="Y213" s="679"/>
      <c r="Z213" s="679"/>
      <c r="AA213" s="679"/>
      <c r="AB213" s="679"/>
      <c r="AC213" s="679"/>
      <c r="AD213" s="679"/>
      <c r="AE213" s="679"/>
      <c r="AF213" s="679"/>
      <c r="AG213" s="679"/>
      <c r="AH213" s="679"/>
      <c r="AI213" s="679"/>
      <c r="AJ213" s="679"/>
      <c r="AK213" s="679"/>
      <c r="AL213" s="642"/>
    </row>
    <row r="214" spans="1:38" ht="75" customHeight="1" x14ac:dyDescent="0.25">
      <c r="A214" s="668"/>
      <c r="B214" s="669"/>
      <c r="C214" s="680" t="s">
        <v>211</v>
      </c>
      <c r="D214" s="682" t="s">
        <v>212</v>
      </c>
      <c r="E214" s="684" t="s">
        <v>0</v>
      </c>
      <c r="F214" s="685"/>
      <c r="G214" s="685"/>
      <c r="H214" s="686"/>
      <c r="I214" s="690" t="s">
        <v>1</v>
      </c>
      <c r="J214" s="691"/>
      <c r="K214" s="692"/>
      <c r="L214" s="693"/>
      <c r="M214" s="698" t="s">
        <v>2</v>
      </c>
      <c r="N214" s="699"/>
      <c r="O214" s="702" t="s">
        <v>213</v>
      </c>
      <c r="P214" s="703"/>
      <c r="Q214" s="703"/>
      <c r="R214" s="703"/>
      <c r="S214" s="725" t="s">
        <v>2</v>
      </c>
      <c r="T214" s="726"/>
      <c r="U214" s="708" t="s">
        <v>214</v>
      </c>
      <c r="V214" s="709"/>
      <c r="W214" s="709"/>
      <c r="X214" s="709"/>
      <c r="Y214" s="709"/>
      <c r="Z214" s="710"/>
      <c r="AA214" s="729" t="s">
        <v>2</v>
      </c>
      <c r="AB214" s="730"/>
      <c r="AC214" s="733" t="s">
        <v>5</v>
      </c>
      <c r="AD214" s="734"/>
      <c r="AE214" s="734"/>
      <c r="AF214" s="735"/>
      <c r="AG214" s="739" t="s">
        <v>2</v>
      </c>
      <c r="AH214" s="740"/>
      <c r="AI214" s="719" t="s">
        <v>215</v>
      </c>
      <c r="AJ214" s="720"/>
      <c r="AK214" s="720"/>
      <c r="AL214" s="721"/>
    </row>
    <row r="215" spans="1:38" ht="75" customHeight="1" thickBot="1" x14ac:dyDescent="0.3">
      <c r="A215" s="668"/>
      <c r="B215" s="669"/>
      <c r="C215" s="680"/>
      <c r="D215" s="682"/>
      <c r="E215" s="687"/>
      <c r="F215" s="688"/>
      <c r="G215" s="688"/>
      <c r="H215" s="689"/>
      <c r="I215" s="694"/>
      <c r="J215" s="695"/>
      <c r="K215" s="696"/>
      <c r="L215" s="697"/>
      <c r="M215" s="700"/>
      <c r="N215" s="701"/>
      <c r="O215" s="704"/>
      <c r="P215" s="705"/>
      <c r="Q215" s="705"/>
      <c r="R215" s="705"/>
      <c r="S215" s="727"/>
      <c r="T215" s="728"/>
      <c r="U215" s="711"/>
      <c r="V215" s="712"/>
      <c r="W215" s="712"/>
      <c r="X215" s="712"/>
      <c r="Y215" s="712"/>
      <c r="Z215" s="713"/>
      <c r="AA215" s="731"/>
      <c r="AB215" s="732"/>
      <c r="AC215" s="736"/>
      <c r="AD215" s="737"/>
      <c r="AE215" s="737"/>
      <c r="AF215" s="738"/>
      <c r="AG215" s="741"/>
      <c r="AH215" s="742"/>
      <c r="AI215" s="722"/>
      <c r="AJ215" s="723"/>
      <c r="AK215" s="723"/>
      <c r="AL215" s="724"/>
    </row>
    <row r="216" spans="1:38" ht="139.5" customHeight="1" thickBot="1" x14ac:dyDescent="0.3">
      <c r="A216" s="670"/>
      <c r="B216" s="671"/>
      <c r="C216" s="681"/>
      <c r="D216" s="683"/>
      <c r="E216" s="41" t="s">
        <v>15</v>
      </c>
      <c r="F216" s="42" t="s">
        <v>216</v>
      </c>
      <c r="G216" s="41" t="s">
        <v>217</v>
      </c>
      <c r="H216" s="42" t="s">
        <v>14</v>
      </c>
      <c r="I216" s="43" t="s">
        <v>15</v>
      </c>
      <c r="J216" s="44" t="s">
        <v>218</v>
      </c>
      <c r="K216" s="43" t="s">
        <v>17</v>
      </c>
      <c r="L216" s="44" t="s">
        <v>219</v>
      </c>
      <c r="M216" s="45" t="s">
        <v>19</v>
      </c>
      <c r="N216" s="46" t="s">
        <v>20</v>
      </c>
      <c r="O216" s="47" t="s">
        <v>220</v>
      </c>
      <c r="P216" s="48" t="s">
        <v>221</v>
      </c>
      <c r="Q216" s="47" t="s">
        <v>222</v>
      </c>
      <c r="R216" s="48" t="s">
        <v>223</v>
      </c>
      <c r="S216" s="49" t="s">
        <v>224</v>
      </c>
      <c r="T216" s="50" t="s">
        <v>225</v>
      </c>
      <c r="U216" s="51" t="s">
        <v>220</v>
      </c>
      <c r="V216" s="52" t="s">
        <v>226</v>
      </c>
      <c r="W216" s="53" t="s">
        <v>227</v>
      </c>
      <c r="X216" s="54" t="s">
        <v>222</v>
      </c>
      <c r="Y216" s="52" t="s">
        <v>228</v>
      </c>
      <c r="Z216" s="53" t="s">
        <v>229</v>
      </c>
      <c r="AA216" s="55" t="s">
        <v>230</v>
      </c>
      <c r="AB216" s="56" t="s">
        <v>231</v>
      </c>
      <c r="AC216" s="57" t="s">
        <v>220</v>
      </c>
      <c r="AD216" s="58" t="s">
        <v>221</v>
      </c>
      <c r="AE216" s="57" t="s">
        <v>222</v>
      </c>
      <c r="AF216" s="58" t="s">
        <v>223</v>
      </c>
      <c r="AG216" s="59" t="s">
        <v>232</v>
      </c>
      <c r="AH216" s="60" t="s">
        <v>233</v>
      </c>
      <c r="AI216" s="61" t="s">
        <v>234</v>
      </c>
      <c r="AJ216" s="62" t="s">
        <v>235</v>
      </c>
      <c r="AK216" s="63" t="s">
        <v>236</v>
      </c>
      <c r="AL216" s="64" t="s">
        <v>237</v>
      </c>
    </row>
    <row r="217" spans="1:38" ht="38.25" customHeight="1" thickBot="1" x14ac:dyDescent="0.3">
      <c r="A217" s="581" t="s">
        <v>238</v>
      </c>
      <c r="B217" s="582"/>
      <c r="C217" s="65" t="s">
        <v>239</v>
      </c>
      <c r="D217" s="575" t="s">
        <v>240</v>
      </c>
      <c r="E217" s="65" t="s">
        <v>241</v>
      </c>
      <c r="F217" s="66" t="s">
        <v>242</v>
      </c>
      <c r="G217" s="65" t="s">
        <v>243</v>
      </c>
      <c r="H217" s="66" t="s">
        <v>244</v>
      </c>
      <c r="I217" s="67" t="s">
        <v>245</v>
      </c>
      <c r="J217" s="66" t="s">
        <v>246</v>
      </c>
      <c r="K217" s="67" t="s">
        <v>247</v>
      </c>
      <c r="L217" s="66" t="s">
        <v>248</v>
      </c>
      <c r="M217" s="65" t="s">
        <v>249</v>
      </c>
      <c r="N217" s="66" t="s">
        <v>250</v>
      </c>
      <c r="O217" s="65" t="s">
        <v>251</v>
      </c>
      <c r="P217" s="66" t="s">
        <v>252</v>
      </c>
      <c r="Q217" s="65" t="s">
        <v>253</v>
      </c>
      <c r="R217" s="66" t="s">
        <v>254</v>
      </c>
      <c r="S217" s="65" t="s">
        <v>255</v>
      </c>
      <c r="T217" s="66" t="s">
        <v>256</v>
      </c>
      <c r="U217" s="65" t="s">
        <v>257</v>
      </c>
      <c r="V217" s="68" t="s">
        <v>258</v>
      </c>
      <c r="W217" s="66" t="s">
        <v>259</v>
      </c>
      <c r="X217" s="575" t="s">
        <v>260</v>
      </c>
      <c r="Y217" s="66" t="s">
        <v>261</v>
      </c>
      <c r="Z217" s="66" t="s">
        <v>262</v>
      </c>
      <c r="AA217" s="65" t="s">
        <v>263</v>
      </c>
      <c r="AB217" s="65" t="s">
        <v>264</v>
      </c>
      <c r="AC217" s="65" t="s">
        <v>265</v>
      </c>
      <c r="AD217" s="65" t="s">
        <v>266</v>
      </c>
      <c r="AE217" s="65" t="s">
        <v>267</v>
      </c>
      <c r="AF217" s="65" t="s">
        <v>268</v>
      </c>
      <c r="AG217" s="65" t="s">
        <v>269</v>
      </c>
      <c r="AH217" s="65" t="s">
        <v>270</v>
      </c>
      <c r="AI217" s="65" t="s">
        <v>271</v>
      </c>
      <c r="AJ217" s="575" t="s">
        <v>272</v>
      </c>
      <c r="AK217" s="65" t="s">
        <v>273</v>
      </c>
      <c r="AL217" s="576" t="s">
        <v>274</v>
      </c>
    </row>
    <row r="218" spans="1:38" ht="99" customHeight="1" x14ac:dyDescent="0.25">
      <c r="A218" s="69">
        <v>1</v>
      </c>
      <c r="B218" s="70" t="s">
        <v>275</v>
      </c>
      <c r="C218" s="583">
        <f>N231</f>
        <v>1085699.6499999999</v>
      </c>
      <c r="D218" s="586">
        <f>C218-AH231</f>
        <v>38685.559999999823</v>
      </c>
      <c r="E218" s="71"/>
      <c r="F218" s="72"/>
      <c r="G218" s="71"/>
      <c r="H218" s="72"/>
      <c r="I218" s="73"/>
      <c r="J218" s="72"/>
      <c r="K218" s="73"/>
      <c r="L218" s="72"/>
      <c r="M218" s="71"/>
      <c r="N218" s="72"/>
      <c r="O218" s="71"/>
      <c r="P218" s="72"/>
      <c r="Q218" s="71"/>
      <c r="R218" s="72"/>
      <c r="S218" s="71"/>
      <c r="T218" s="72"/>
      <c r="U218" s="71"/>
      <c r="V218" s="74"/>
      <c r="W218" s="72"/>
      <c r="X218" s="71"/>
      <c r="Y218" s="74"/>
      <c r="Z218" s="72"/>
      <c r="AA218" s="71"/>
      <c r="AB218" s="72"/>
      <c r="AC218" s="71"/>
      <c r="AD218" s="72"/>
      <c r="AE218" s="71"/>
      <c r="AF218" s="72"/>
      <c r="AG218" s="71"/>
      <c r="AH218" s="72"/>
      <c r="AI218" s="75"/>
      <c r="AJ218" s="76"/>
      <c r="AK218" s="77"/>
      <c r="AL218" s="78"/>
    </row>
    <row r="219" spans="1:38" ht="87" customHeight="1" x14ac:dyDescent="0.25">
      <c r="A219" s="79">
        <v>2</v>
      </c>
      <c r="B219" s="80" t="s">
        <v>96</v>
      </c>
      <c r="C219" s="584"/>
      <c r="D219" s="587"/>
      <c r="E219" s="71"/>
      <c r="F219" s="72"/>
      <c r="G219" s="71"/>
      <c r="H219" s="72"/>
      <c r="I219" s="73"/>
      <c r="J219" s="72"/>
      <c r="K219" s="73"/>
      <c r="L219" s="72"/>
      <c r="M219" s="71"/>
      <c r="N219" s="72"/>
      <c r="O219" s="71"/>
      <c r="P219" s="72"/>
      <c r="Q219" s="71"/>
      <c r="R219" s="72"/>
      <c r="S219" s="71"/>
      <c r="T219" s="72"/>
      <c r="U219" s="71"/>
      <c r="V219" s="74"/>
      <c r="W219" s="72"/>
      <c r="X219" s="71"/>
      <c r="Y219" s="74"/>
      <c r="Z219" s="72"/>
      <c r="AA219" s="71"/>
      <c r="AB219" s="72"/>
      <c r="AC219" s="71"/>
      <c r="AD219" s="72"/>
      <c r="AE219" s="71"/>
      <c r="AF219" s="72"/>
      <c r="AG219" s="71"/>
      <c r="AH219" s="72"/>
      <c r="AI219" s="75"/>
      <c r="AJ219" s="76"/>
      <c r="AK219" s="77"/>
      <c r="AL219" s="78"/>
    </row>
    <row r="220" spans="1:38" ht="85.5" customHeight="1" x14ac:dyDescent="0.25">
      <c r="A220" s="79">
        <v>3</v>
      </c>
      <c r="B220" s="80" t="s">
        <v>202</v>
      </c>
      <c r="C220" s="584"/>
      <c r="D220" s="587"/>
      <c r="E220" s="81"/>
      <c r="F220" s="82"/>
      <c r="G220" s="83"/>
      <c r="H220" s="84"/>
      <c r="I220" s="85"/>
      <c r="J220" s="86"/>
      <c r="K220" s="85"/>
      <c r="L220" s="86"/>
      <c r="M220" s="87"/>
      <c r="N220" s="88"/>
      <c r="O220" s="89"/>
      <c r="P220" s="90"/>
      <c r="Q220" s="89"/>
      <c r="R220" s="90"/>
      <c r="S220" s="91"/>
      <c r="T220" s="92"/>
      <c r="U220" s="93"/>
      <c r="V220" s="94"/>
      <c r="W220" s="95"/>
      <c r="X220" s="96"/>
      <c r="Y220" s="94"/>
      <c r="Z220" s="95"/>
      <c r="AA220" s="97"/>
      <c r="AB220" s="98"/>
      <c r="AC220" s="99"/>
      <c r="AD220" s="100"/>
      <c r="AE220" s="99"/>
      <c r="AF220" s="100"/>
      <c r="AG220" s="101"/>
      <c r="AH220" s="102"/>
      <c r="AI220" s="103"/>
      <c r="AJ220" s="104"/>
      <c r="AK220" s="77"/>
      <c r="AL220" s="105"/>
    </row>
    <row r="221" spans="1:38" ht="101.25" customHeight="1" x14ac:dyDescent="0.25">
      <c r="A221" s="79">
        <v>4</v>
      </c>
      <c r="B221" s="80" t="s">
        <v>40</v>
      </c>
      <c r="C221" s="584"/>
      <c r="D221" s="587"/>
      <c r="E221" s="81"/>
      <c r="F221" s="82"/>
      <c r="G221" s="83"/>
      <c r="H221" s="84"/>
      <c r="I221" s="85"/>
      <c r="J221" s="86"/>
      <c r="K221" s="85"/>
      <c r="L221" s="86"/>
      <c r="M221" s="87"/>
      <c r="N221" s="88"/>
      <c r="O221" s="89"/>
      <c r="P221" s="90"/>
      <c r="Q221" s="89"/>
      <c r="R221" s="90"/>
      <c r="S221" s="91"/>
      <c r="T221" s="92"/>
      <c r="U221" s="93"/>
      <c r="V221" s="94"/>
      <c r="W221" s="95"/>
      <c r="X221" s="96"/>
      <c r="Y221" s="94"/>
      <c r="Z221" s="95"/>
      <c r="AA221" s="97"/>
      <c r="AB221" s="98"/>
      <c r="AC221" s="99"/>
      <c r="AD221" s="100"/>
      <c r="AE221" s="99"/>
      <c r="AF221" s="100"/>
      <c r="AG221" s="101"/>
      <c r="AH221" s="102"/>
      <c r="AI221" s="103"/>
      <c r="AJ221" s="104"/>
      <c r="AK221" s="77"/>
      <c r="AL221" s="105"/>
    </row>
    <row r="222" spans="1:38" ht="138" customHeight="1" x14ac:dyDescent="0.25">
      <c r="A222" s="79">
        <v>5</v>
      </c>
      <c r="B222" s="80" t="s">
        <v>98</v>
      </c>
      <c r="C222" s="584"/>
      <c r="D222" s="587"/>
      <c r="E222" s="71"/>
      <c r="F222" s="72"/>
      <c r="G222" s="71"/>
      <c r="H222" s="72"/>
      <c r="I222" s="71"/>
      <c r="J222" s="72"/>
      <c r="K222" s="71"/>
      <c r="L222" s="72"/>
      <c r="M222" s="71"/>
      <c r="N222" s="72"/>
      <c r="O222" s="71"/>
      <c r="P222" s="72"/>
      <c r="Q222" s="71"/>
      <c r="R222" s="72"/>
      <c r="S222" s="71"/>
      <c r="T222" s="72"/>
      <c r="U222" s="71"/>
      <c r="V222" s="74"/>
      <c r="W222" s="72"/>
      <c r="X222" s="71"/>
      <c r="Y222" s="74"/>
      <c r="Z222" s="72"/>
      <c r="AA222" s="71"/>
      <c r="AB222" s="72"/>
      <c r="AC222" s="71"/>
      <c r="AD222" s="72"/>
      <c r="AE222" s="71"/>
      <c r="AF222" s="72"/>
      <c r="AG222" s="71"/>
      <c r="AH222" s="72"/>
      <c r="AI222" s="75"/>
      <c r="AJ222" s="76"/>
      <c r="AK222" s="77"/>
      <c r="AL222" s="78"/>
    </row>
    <row r="223" spans="1:38" ht="116.25" customHeight="1" x14ac:dyDescent="0.25">
      <c r="A223" s="79">
        <v>6</v>
      </c>
      <c r="B223" s="80" t="s">
        <v>42</v>
      </c>
      <c r="C223" s="584"/>
      <c r="D223" s="587"/>
      <c r="E223" s="81">
        <v>5</v>
      </c>
      <c r="F223" s="82">
        <v>57532.75</v>
      </c>
      <c r="G223" s="83">
        <v>0</v>
      </c>
      <c r="H223" s="84">
        <v>0</v>
      </c>
      <c r="I223" s="85">
        <v>4</v>
      </c>
      <c r="J223" s="86">
        <v>37806.25</v>
      </c>
      <c r="K223" s="85">
        <v>0</v>
      </c>
      <c r="L223" s="86">
        <v>0</v>
      </c>
      <c r="M223" s="87">
        <f>SUM(I223,K223)</f>
        <v>4</v>
      </c>
      <c r="N223" s="88">
        <f>SUM(J223,L223)</f>
        <v>37806.25</v>
      </c>
      <c r="O223" s="89">
        <v>0</v>
      </c>
      <c r="P223" s="90">
        <v>0</v>
      </c>
      <c r="Q223" s="89">
        <v>0</v>
      </c>
      <c r="R223" s="90">
        <v>0</v>
      </c>
      <c r="S223" s="91">
        <f>SUM(O223,Q223)</f>
        <v>0</v>
      </c>
      <c r="T223" s="92">
        <f>SUM(P223,R223)</f>
        <v>0</v>
      </c>
      <c r="U223" s="93">
        <v>0</v>
      </c>
      <c r="V223" s="94">
        <v>0</v>
      </c>
      <c r="W223" s="95">
        <v>0</v>
      </c>
      <c r="X223" s="96">
        <v>0</v>
      </c>
      <c r="Y223" s="94">
        <v>0</v>
      </c>
      <c r="Z223" s="95">
        <v>0</v>
      </c>
      <c r="AA223" s="97">
        <f>SUM(U223,X223)</f>
        <v>0</v>
      </c>
      <c r="AB223" s="98">
        <f>SUM(W223,Z223)</f>
        <v>0</v>
      </c>
      <c r="AC223" s="99">
        <v>4</v>
      </c>
      <c r="AD223" s="100">
        <v>37806.25</v>
      </c>
      <c r="AE223" s="99">
        <v>0</v>
      </c>
      <c r="AF223" s="100">
        <v>0</v>
      </c>
      <c r="AG223" s="101">
        <f>SUM(AC223,AE223)</f>
        <v>4</v>
      </c>
      <c r="AH223" s="102">
        <f>SUM(AD223,AF223,AB223)</f>
        <v>37806.25</v>
      </c>
      <c r="AI223" s="103">
        <f>IFERROR(AD223/(C218-AH225),0)</f>
        <v>4.048678401602275E-2</v>
      </c>
      <c r="AJ223" s="104">
        <f>IFERROR(AF223/(C218-AH225),0)</f>
        <v>0</v>
      </c>
      <c r="AK223" s="77"/>
      <c r="AL223" s="105">
        <f>IFERROR(AH223/C218,0)</f>
        <v>3.4822015462563707E-2</v>
      </c>
    </row>
    <row r="224" spans="1:38" ht="65.25" customHeight="1" x14ac:dyDescent="0.25">
      <c r="A224" s="79">
        <v>7</v>
      </c>
      <c r="B224" s="80" t="s">
        <v>203</v>
      </c>
      <c r="C224" s="584"/>
      <c r="D224" s="587"/>
      <c r="E224" s="112"/>
      <c r="F224" s="113"/>
      <c r="G224" s="114"/>
      <c r="H224" s="72"/>
      <c r="I224" s="114"/>
      <c r="J224" s="72"/>
      <c r="K224" s="114"/>
      <c r="L224" s="72"/>
      <c r="M224" s="73"/>
      <c r="N224" s="72"/>
      <c r="O224" s="114"/>
      <c r="P224" s="72"/>
      <c r="Q224" s="114"/>
      <c r="R224" s="72"/>
      <c r="S224" s="73"/>
      <c r="T224" s="115"/>
      <c r="U224" s="114"/>
      <c r="V224" s="74"/>
      <c r="W224" s="72"/>
      <c r="X224" s="73"/>
      <c r="Y224" s="74"/>
      <c r="Z224" s="72"/>
      <c r="AA224" s="73"/>
      <c r="AB224" s="115"/>
      <c r="AC224" s="114"/>
      <c r="AD224" s="72"/>
      <c r="AE224" s="114"/>
      <c r="AF224" s="72"/>
      <c r="AG224" s="71"/>
      <c r="AH224" s="72"/>
      <c r="AI224" s="75"/>
      <c r="AJ224" s="76"/>
      <c r="AK224" s="77"/>
      <c r="AL224" s="78"/>
    </row>
    <row r="225" spans="1:38" ht="59.25" customHeight="1" x14ac:dyDescent="0.25">
      <c r="A225" s="79">
        <v>8</v>
      </c>
      <c r="B225" s="80" t="s">
        <v>276</v>
      </c>
      <c r="C225" s="584"/>
      <c r="D225" s="587"/>
      <c r="E225" s="118"/>
      <c r="F225" s="119"/>
      <c r="G225" s="307">
        <v>14</v>
      </c>
      <c r="H225" s="308">
        <v>162000</v>
      </c>
      <c r="I225" s="114"/>
      <c r="J225" s="72"/>
      <c r="K225" s="85">
        <v>14</v>
      </c>
      <c r="L225" s="86">
        <v>162000</v>
      </c>
      <c r="M225" s="122">
        <f t="shared" ref="M225:N230" si="37">SUM(I225,K225)</f>
        <v>14</v>
      </c>
      <c r="N225" s="123">
        <f t="shared" si="37"/>
        <v>162000</v>
      </c>
      <c r="O225" s="124"/>
      <c r="P225" s="125"/>
      <c r="Q225" s="336">
        <v>0</v>
      </c>
      <c r="R225" s="259">
        <v>0</v>
      </c>
      <c r="S225" s="128">
        <f t="shared" ref="S225:T230" si="38">SUM(O225,Q225)</f>
        <v>0</v>
      </c>
      <c r="T225" s="129">
        <f t="shared" si="38"/>
        <v>0</v>
      </c>
      <c r="U225" s="114"/>
      <c r="V225" s="74"/>
      <c r="W225" s="72"/>
      <c r="X225" s="96">
        <v>0</v>
      </c>
      <c r="Y225" s="94">
        <v>0</v>
      </c>
      <c r="Z225" s="95">
        <v>0</v>
      </c>
      <c r="AA225" s="130">
        <f t="shared" ref="AA225:AA230" si="39">SUM(U225,X225)</f>
        <v>0</v>
      </c>
      <c r="AB225" s="131">
        <f t="shared" ref="AB225:AB230" si="40">SUM(W225,Z225)</f>
        <v>0</v>
      </c>
      <c r="AC225" s="114"/>
      <c r="AD225" s="72"/>
      <c r="AE225" s="99">
        <v>14</v>
      </c>
      <c r="AF225" s="100">
        <v>151907.28</v>
      </c>
      <c r="AG225" s="101">
        <f t="shared" ref="AG225:AG230" si="41">SUM(AC225,AE225)</f>
        <v>14</v>
      </c>
      <c r="AH225" s="102">
        <f t="shared" ref="AH225:AH230" si="42">SUM(AD225,AF225,AB225)</f>
        <v>151907.28</v>
      </c>
      <c r="AI225" s="132"/>
      <c r="AJ225" s="133"/>
      <c r="AK225" s="134">
        <f>IFERROR(AH225/C218,0)</f>
        <v>0.13991648611105292</v>
      </c>
      <c r="AL225" s="105">
        <f>IFERROR(AH225/C218,0)</f>
        <v>0.13991648611105292</v>
      </c>
    </row>
    <row r="226" spans="1:38" ht="60" customHeight="1" x14ac:dyDescent="0.25">
      <c r="A226" s="79">
        <v>9</v>
      </c>
      <c r="B226" s="80" t="s">
        <v>44</v>
      </c>
      <c r="C226" s="584"/>
      <c r="D226" s="587"/>
      <c r="E226" s="81">
        <v>1</v>
      </c>
      <c r="F226" s="82">
        <v>67350</v>
      </c>
      <c r="G226" s="83">
        <v>0</v>
      </c>
      <c r="H226" s="84">
        <v>0</v>
      </c>
      <c r="I226" s="85">
        <v>1</v>
      </c>
      <c r="J226" s="86">
        <v>67350</v>
      </c>
      <c r="K226" s="85">
        <v>0</v>
      </c>
      <c r="L226" s="86">
        <v>0</v>
      </c>
      <c r="M226" s="87">
        <f t="shared" si="37"/>
        <v>1</v>
      </c>
      <c r="N226" s="88">
        <f t="shared" si="37"/>
        <v>67350</v>
      </c>
      <c r="O226" s="89">
        <v>0</v>
      </c>
      <c r="P226" s="90">
        <v>0</v>
      </c>
      <c r="Q226" s="89">
        <v>0</v>
      </c>
      <c r="R226" s="90">
        <v>0</v>
      </c>
      <c r="S226" s="91">
        <f t="shared" si="38"/>
        <v>0</v>
      </c>
      <c r="T226" s="92">
        <f t="shared" si="38"/>
        <v>0</v>
      </c>
      <c r="U226" s="93">
        <v>0</v>
      </c>
      <c r="V226" s="94">
        <v>0</v>
      </c>
      <c r="W226" s="95">
        <v>0</v>
      </c>
      <c r="X226" s="96">
        <v>0</v>
      </c>
      <c r="Y226" s="94">
        <v>0</v>
      </c>
      <c r="Z226" s="95">
        <v>0</v>
      </c>
      <c r="AA226" s="97">
        <f t="shared" si="39"/>
        <v>0</v>
      </c>
      <c r="AB226" s="98">
        <f t="shared" si="40"/>
        <v>0</v>
      </c>
      <c r="AC226" s="99">
        <v>1</v>
      </c>
      <c r="AD226" s="100">
        <v>56850</v>
      </c>
      <c r="AE226" s="99">
        <v>0</v>
      </c>
      <c r="AF226" s="100">
        <v>0</v>
      </c>
      <c r="AG226" s="101">
        <f t="shared" si="41"/>
        <v>1</v>
      </c>
      <c r="AH226" s="102">
        <f t="shared" si="42"/>
        <v>56850</v>
      </c>
      <c r="AI226" s="103">
        <f>IFERROR(AD226/(C218-AH225),0)</f>
        <v>6.0880771600222011E-2</v>
      </c>
      <c r="AJ226" s="104">
        <f>IFERROR(AF226/(C218-AH225),0)</f>
        <v>0</v>
      </c>
      <c r="AK226" s="77"/>
      <c r="AL226" s="105">
        <f>IFERROR(AH226/C218,0)</f>
        <v>5.2362547966189367E-2</v>
      </c>
    </row>
    <row r="227" spans="1:38" ht="73.5" customHeight="1" x14ac:dyDescent="0.25">
      <c r="A227" s="79">
        <v>10</v>
      </c>
      <c r="B227" s="80" t="s">
        <v>45</v>
      </c>
      <c r="C227" s="584"/>
      <c r="D227" s="587"/>
      <c r="E227" s="81">
        <v>11</v>
      </c>
      <c r="F227" s="82">
        <v>324437.3</v>
      </c>
      <c r="G227" s="83">
        <v>6</v>
      </c>
      <c r="H227" s="84">
        <v>292326.78999999998</v>
      </c>
      <c r="I227" s="85">
        <v>6</v>
      </c>
      <c r="J227" s="86">
        <v>140000</v>
      </c>
      <c r="K227" s="85">
        <v>6</v>
      </c>
      <c r="L227" s="86">
        <v>213000</v>
      </c>
      <c r="M227" s="87">
        <f t="shared" si="37"/>
        <v>12</v>
      </c>
      <c r="N227" s="88">
        <f t="shared" si="37"/>
        <v>353000</v>
      </c>
      <c r="O227" s="89">
        <v>0</v>
      </c>
      <c r="P227" s="90">
        <v>0</v>
      </c>
      <c r="Q227" s="89">
        <v>0</v>
      </c>
      <c r="R227" s="90">
        <v>0</v>
      </c>
      <c r="S227" s="91">
        <f t="shared" si="38"/>
        <v>0</v>
      </c>
      <c r="T227" s="92">
        <f t="shared" si="38"/>
        <v>0</v>
      </c>
      <c r="U227" s="93">
        <v>0</v>
      </c>
      <c r="V227" s="94">
        <v>0</v>
      </c>
      <c r="W227" s="95">
        <v>0</v>
      </c>
      <c r="X227" s="96">
        <v>0</v>
      </c>
      <c r="Y227" s="94">
        <v>0</v>
      </c>
      <c r="Z227" s="95">
        <v>0</v>
      </c>
      <c r="AA227" s="97">
        <f t="shared" si="39"/>
        <v>0</v>
      </c>
      <c r="AB227" s="98">
        <f t="shared" si="40"/>
        <v>0</v>
      </c>
      <c r="AC227" s="135">
        <v>6</v>
      </c>
      <c r="AD227" s="136">
        <v>139712.85999999999</v>
      </c>
      <c r="AE227" s="135">
        <v>6</v>
      </c>
      <c r="AF227" s="136">
        <v>212326.79</v>
      </c>
      <c r="AG227" s="101">
        <f t="shared" si="41"/>
        <v>12</v>
      </c>
      <c r="AH227" s="102">
        <f t="shared" si="42"/>
        <v>352039.65</v>
      </c>
      <c r="AI227" s="103">
        <f>IFERROR(AD227/(C218-AH225),0)</f>
        <v>0.14961876375151792</v>
      </c>
      <c r="AJ227" s="104">
        <f>IFERROR(AF227/(C218-AH225),0)</f>
        <v>0.22738115754790333</v>
      </c>
      <c r="AK227" s="77"/>
      <c r="AL227" s="105">
        <f>IFERROR(AH227/C218,0)</f>
        <v>0.32425141704706273</v>
      </c>
    </row>
    <row r="228" spans="1:38" ht="120" customHeight="1" x14ac:dyDescent="0.25">
      <c r="A228" s="79">
        <v>11</v>
      </c>
      <c r="B228" s="80" t="s">
        <v>46</v>
      </c>
      <c r="C228" s="584"/>
      <c r="D228" s="587"/>
      <c r="E228" s="81">
        <v>7</v>
      </c>
      <c r="F228" s="82">
        <v>142373.24</v>
      </c>
      <c r="G228" s="83">
        <v>2</v>
      </c>
      <c r="H228" s="84">
        <v>106000</v>
      </c>
      <c r="I228" s="85">
        <v>1</v>
      </c>
      <c r="J228" s="86">
        <v>2874</v>
      </c>
      <c r="K228" s="85">
        <v>2</v>
      </c>
      <c r="L228" s="86">
        <v>106000</v>
      </c>
      <c r="M228" s="87">
        <f t="shared" si="37"/>
        <v>3</v>
      </c>
      <c r="N228" s="88">
        <f t="shared" si="37"/>
        <v>108874</v>
      </c>
      <c r="O228" s="89">
        <v>0</v>
      </c>
      <c r="P228" s="90">
        <v>0</v>
      </c>
      <c r="Q228" s="89">
        <v>0</v>
      </c>
      <c r="R228" s="90">
        <v>0</v>
      </c>
      <c r="S228" s="91">
        <f t="shared" si="38"/>
        <v>0</v>
      </c>
      <c r="T228" s="92">
        <f t="shared" si="38"/>
        <v>0</v>
      </c>
      <c r="U228" s="93">
        <v>0</v>
      </c>
      <c r="V228" s="94">
        <v>0</v>
      </c>
      <c r="W228" s="95">
        <v>0</v>
      </c>
      <c r="X228" s="96">
        <v>0</v>
      </c>
      <c r="Y228" s="94">
        <v>0</v>
      </c>
      <c r="Z228" s="95">
        <v>0</v>
      </c>
      <c r="AA228" s="97">
        <f t="shared" si="39"/>
        <v>0</v>
      </c>
      <c r="AB228" s="98">
        <f t="shared" si="40"/>
        <v>0</v>
      </c>
      <c r="AC228" s="99">
        <v>1</v>
      </c>
      <c r="AD228" s="100">
        <v>2874</v>
      </c>
      <c r="AE228" s="99">
        <v>1</v>
      </c>
      <c r="AF228" s="100">
        <v>99368.37</v>
      </c>
      <c r="AG228" s="101">
        <f t="shared" si="41"/>
        <v>2</v>
      </c>
      <c r="AH228" s="102">
        <f t="shared" si="42"/>
        <v>102242.37</v>
      </c>
      <c r="AI228" s="103">
        <f>IFERROR(AD228/(C218-AH225),0)</f>
        <v>3.0777719890771869E-3</v>
      </c>
      <c r="AJ228" s="104">
        <f>IFERROR(AF228/(C218-AH225),0)</f>
        <v>0.10641377376000621</v>
      </c>
      <c r="AK228" s="77"/>
      <c r="AL228" s="105">
        <f>IFERROR(AH228/C218,0)</f>
        <v>9.4171873409004056E-2</v>
      </c>
    </row>
    <row r="229" spans="1:38" ht="63.75" customHeight="1" x14ac:dyDescent="0.25">
      <c r="A229" s="79">
        <v>12</v>
      </c>
      <c r="B229" s="80" t="s">
        <v>47</v>
      </c>
      <c r="C229" s="584"/>
      <c r="D229" s="587"/>
      <c r="E229" s="81">
        <v>5</v>
      </c>
      <c r="F229" s="82">
        <v>90727.7</v>
      </c>
      <c r="G229" s="83">
        <v>2</v>
      </c>
      <c r="H229" s="84">
        <v>43000</v>
      </c>
      <c r="I229" s="85">
        <v>1</v>
      </c>
      <c r="J229" s="86">
        <v>19747.7</v>
      </c>
      <c r="K229" s="85">
        <v>2</v>
      </c>
      <c r="L229" s="86">
        <v>45000</v>
      </c>
      <c r="M229" s="87">
        <f t="shared" si="37"/>
        <v>3</v>
      </c>
      <c r="N229" s="88">
        <f t="shared" si="37"/>
        <v>64747.7</v>
      </c>
      <c r="O229" s="89">
        <v>0</v>
      </c>
      <c r="P229" s="90">
        <v>0</v>
      </c>
      <c r="Q229" s="89">
        <v>0</v>
      </c>
      <c r="R229" s="90">
        <v>0</v>
      </c>
      <c r="S229" s="91">
        <f t="shared" si="38"/>
        <v>0</v>
      </c>
      <c r="T229" s="92">
        <f t="shared" si="38"/>
        <v>0</v>
      </c>
      <c r="U229" s="93">
        <v>0</v>
      </c>
      <c r="V229" s="94">
        <v>0</v>
      </c>
      <c r="W229" s="95">
        <v>0</v>
      </c>
      <c r="X229" s="96">
        <v>0</v>
      </c>
      <c r="Y229" s="94">
        <v>0</v>
      </c>
      <c r="Z229" s="95">
        <v>0</v>
      </c>
      <c r="AA229" s="97">
        <f t="shared" si="39"/>
        <v>0</v>
      </c>
      <c r="AB229" s="98">
        <f t="shared" si="40"/>
        <v>0</v>
      </c>
      <c r="AC229" s="99">
        <v>1</v>
      </c>
      <c r="AD229" s="100">
        <v>18582.84</v>
      </c>
      <c r="AE229" s="99">
        <v>2</v>
      </c>
      <c r="AF229" s="100">
        <v>44655.44</v>
      </c>
      <c r="AG229" s="101">
        <f t="shared" si="41"/>
        <v>3</v>
      </c>
      <c r="AH229" s="102">
        <f t="shared" si="42"/>
        <v>63238.28</v>
      </c>
      <c r="AI229" s="103">
        <f>IFERROR(AD229/(C218-AH225),0)</f>
        <v>1.9900398200940538E-2</v>
      </c>
      <c r="AJ229" s="104">
        <f>IFERROR(AF229/(C218-AH225),0)</f>
        <v>4.782159443003374E-2</v>
      </c>
      <c r="AK229" s="77"/>
      <c r="AL229" s="105">
        <f>IFERROR(AH229/C218,0)</f>
        <v>5.8246569389609738E-2</v>
      </c>
    </row>
    <row r="230" spans="1:38" ht="62.25" customHeight="1" thickBot="1" x14ac:dyDescent="0.3">
      <c r="A230" s="138">
        <v>13</v>
      </c>
      <c r="B230" s="139" t="s">
        <v>48</v>
      </c>
      <c r="C230" s="585"/>
      <c r="D230" s="588"/>
      <c r="E230" s="140">
        <v>18</v>
      </c>
      <c r="F230" s="141">
        <v>337041.1</v>
      </c>
      <c r="G230" s="142">
        <v>8</v>
      </c>
      <c r="H230" s="143">
        <v>147756.15</v>
      </c>
      <c r="I230" s="341">
        <v>11</v>
      </c>
      <c r="J230" s="145">
        <v>149921.70000000001</v>
      </c>
      <c r="K230" s="341">
        <v>8</v>
      </c>
      <c r="L230" s="145">
        <v>142000</v>
      </c>
      <c r="M230" s="146">
        <f t="shared" si="37"/>
        <v>19</v>
      </c>
      <c r="N230" s="147">
        <f t="shared" si="37"/>
        <v>291921.7</v>
      </c>
      <c r="O230" s="148">
        <v>0</v>
      </c>
      <c r="P230" s="149">
        <v>0</v>
      </c>
      <c r="Q230" s="148">
        <v>0</v>
      </c>
      <c r="R230" s="149">
        <v>0</v>
      </c>
      <c r="S230" s="91">
        <f t="shared" si="38"/>
        <v>0</v>
      </c>
      <c r="T230" s="92">
        <f t="shared" si="38"/>
        <v>0</v>
      </c>
      <c r="U230" s="152">
        <v>0</v>
      </c>
      <c r="V230" s="153">
        <v>0</v>
      </c>
      <c r="W230" s="154">
        <v>0</v>
      </c>
      <c r="X230" s="155">
        <v>0</v>
      </c>
      <c r="Y230" s="153">
        <v>0</v>
      </c>
      <c r="Z230" s="154">
        <v>0</v>
      </c>
      <c r="AA230" s="97">
        <f t="shared" si="39"/>
        <v>0</v>
      </c>
      <c r="AB230" s="98">
        <f t="shared" si="40"/>
        <v>0</v>
      </c>
      <c r="AC230" s="158">
        <v>11</v>
      </c>
      <c r="AD230" s="159">
        <v>141394.10999999999</v>
      </c>
      <c r="AE230" s="158">
        <v>8</v>
      </c>
      <c r="AF230" s="159">
        <v>141536.15</v>
      </c>
      <c r="AG230" s="160">
        <f t="shared" si="41"/>
        <v>19</v>
      </c>
      <c r="AH230" s="161">
        <f t="shared" si="42"/>
        <v>282930.26</v>
      </c>
      <c r="AI230" s="162">
        <f>IFERROR(AD230/(C218-AH225),0)</f>
        <v>0.15141921752905307</v>
      </c>
      <c r="AJ230" s="163">
        <f>IFERROR(AF230/(C218-AH225),0)</f>
        <v>0.15157132843139423</v>
      </c>
      <c r="AK230" s="164"/>
      <c r="AL230" s="165">
        <f>IFERROR(AH230/C218,0)</f>
        <v>0.26059717344479205</v>
      </c>
    </row>
    <row r="231" spans="1:38" ht="29.25" customHeight="1" thickBot="1" x14ac:dyDescent="0.3">
      <c r="A231" s="589" t="s">
        <v>277</v>
      </c>
      <c r="B231" s="590"/>
      <c r="C231" s="166">
        <f>C218</f>
        <v>1085699.6499999999</v>
      </c>
      <c r="D231" s="166">
        <f>D218</f>
        <v>38685.559999999823</v>
      </c>
      <c r="E231" s="167">
        <f t="shared" ref="E231:L231" si="43">SUM(E218:E230)</f>
        <v>47</v>
      </c>
      <c r="F231" s="168">
        <f>SUM(F218:F230)</f>
        <v>1019462.09</v>
      </c>
      <c r="G231" s="167">
        <f t="shared" si="43"/>
        <v>32</v>
      </c>
      <c r="H231" s="168">
        <f t="shared" si="43"/>
        <v>751082.94000000006</v>
      </c>
      <c r="I231" s="169">
        <f t="shared" si="43"/>
        <v>24</v>
      </c>
      <c r="J231" s="170">
        <f t="shared" si="43"/>
        <v>417699.65</v>
      </c>
      <c r="K231" s="169">
        <f t="shared" si="43"/>
        <v>32</v>
      </c>
      <c r="L231" s="170">
        <f t="shared" si="43"/>
        <v>668000</v>
      </c>
      <c r="M231" s="169">
        <f>SUM(M218:M230)</f>
        <v>56</v>
      </c>
      <c r="N231" s="170">
        <f>SUM(N218:N230)</f>
        <v>1085699.6499999999</v>
      </c>
      <c r="O231" s="171">
        <f>SUM(O218:O230)</f>
        <v>0</v>
      </c>
      <c r="P231" s="168">
        <f>SUM(P218:P230)</f>
        <v>0</v>
      </c>
      <c r="Q231" s="172">
        <f t="shared" ref="Q231:AJ231" si="44">SUM(Q218:Q230)</f>
        <v>0</v>
      </c>
      <c r="R231" s="168">
        <f t="shared" si="44"/>
        <v>0</v>
      </c>
      <c r="S231" s="173">
        <f t="shared" si="44"/>
        <v>0</v>
      </c>
      <c r="T231" s="168">
        <f>SUM(T218:T230)</f>
        <v>0</v>
      </c>
      <c r="U231" s="172">
        <f t="shared" si="44"/>
        <v>0</v>
      </c>
      <c r="V231" s="168">
        <f t="shared" si="44"/>
        <v>0</v>
      </c>
      <c r="W231" s="168">
        <f t="shared" si="44"/>
        <v>0</v>
      </c>
      <c r="X231" s="173">
        <f t="shared" si="44"/>
        <v>0</v>
      </c>
      <c r="Y231" s="168">
        <f t="shared" si="44"/>
        <v>0</v>
      </c>
      <c r="Z231" s="168">
        <f t="shared" si="44"/>
        <v>0</v>
      </c>
      <c r="AA231" s="173">
        <f t="shared" si="44"/>
        <v>0</v>
      </c>
      <c r="AB231" s="168">
        <f t="shared" si="44"/>
        <v>0</v>
      </c>
      <c r="AC231" s="172">
        <f t="shared" si="44"/>
        <v>24</v>
      </c>
      <c r="AD231" s="168">
        <f t="shared" si="44"/>
        <v>397220.05999999994</v>
      </c>
      <c r="AE231" s="172">
        <f t="shared" si="44"/>
        <v>31</v>
      </c>
      <c r="AF231" s="168">
        <f t="shared" si="44"/>
        <v>649794.03</v>
      </c>
      <c r="AG231" s="173">
        <f t="shared" si="44"/>
        <v>55</v>
      </c>
      <c r="AH231" s="168">
        <f t="shared" si="44"/>
        <v>1047014.0900000001</v>
      </c>
      <c r="AI231" s="174">
        <f t="shared" si="44"/>
        <v>0.42538370708683343</v>
      </c>
      <c r="AJ231" s="174">
        <f t="shared" si="44"/>
        <v>0.53318785416933756</v>
      </c>
      <c r="AK231" s="175">
        <f>AK225</f>
        <v>0.13991648611105292</v>
      </c>
      <c r="AL231" s="176">
        <f>AH231/C218</f>
        <v>0.96436808283027464</v>
      </c>
    </row>
    <row r="232" spans="1:38" ht="21.75" thickBot="1" x14ac:dyDescent="0.4">
      <c r="AF232" s="177" t="s">
        <v>278</v>
      </c>
      <c r="AG232" s="178">
        <v>4.4240000000000004</v>
      </c>
      <c r="AH232" s="179">
        <f>AH231/AG232</f>
        <v>236666.8377034358</v>
      </c>
    </row>
    <row r="233" spans="1:38" ht="15.75" thickTop="1" x14ac:dyDescent="0.25">
      <c r="A233" s="591" t="s">
        <v>318</v>
      </c>
      <c r="B233" s="592"/>
      <c r="C233" s="592"/>
      <c r="D233" s="592"/>
      <c r="E233" s="592"/>
      <c r="F233" s="592"/>
      <c r="G233" s="592"/>
      <c r="H233" s="592"/>
      <c r="I233" s="592"/>
      <c r="J233" s="592"/>
      <c r="K233" s="593"/>
      <c r="L233" s="592"/>
      <c r="M233" s="592"/>
      <c r="N233" s="592"/>
      <c r="O233" s="592"/>
      <c r="P233" s="592"/>
      <c r="Q233" s="594"/>
    </row>
    <row r="234" spans="1:38" ht="18.75" x14ac:dyDescent="0.3">
      <c r="A234" s="595"/>
      <c r="B234" s="596"/>
      <c r="C234" s="596"/>
      <c r="D234" s="596"/>
      <c r="E234" s="596"/>
      <c r="F234" s="596"/>
      <c r="G234" s="596"/>
      <c r="H234" s="596"/>
      <c r="I234" s="596"/>
      <c r="J234" s="596"/>
      <c r="K234" s="597"/>
      <c r="L234" s="596"/>
      <c r="M234" s="596"/>
      <c r="N234" s="596"/>
      <c r="O234" s="596"/>
      <c r="P234" s="596"/>
      <c r="Q234" s="598"/>
      <c r="AF234" s="180"/>
    </row>
    <row r="235" spans="1:38" ht="15.75" x14ac:dyDescent="0.25">
      <c r="A235" s="595"/>
      <c r="B235" s="596"/>
      <c r="C235" s="596"/>
      <c r="D235" s="596"/>
      <c r="E235" s="596"/>
      <c r="F235" s="596"/>
      <c r="G235" s="596"/>
      <c r="H235" s="596"/>
      <c r="I235" s="596"/>
      <c r="J235" s="596"/>
      <c r="K235" s="597"/>
      <c r="L235" s="596"/>
      <c r="M235" s="596"/>
      <c r="N235" s="596"/>
      <c r="O235" s="596"/>
      <c r="P235" s="596"/>
      <c r="Q235" s="598"/>
      <c r="AE235" s="181" t="s">
        <v>280</v>
      </c>
      <c r="AF235" s="182"/>
    </row>
    <row r="236" spans="1:38" ht="15.75" x14ac:dyDescent="0.25">
      <c r="A236" s="595"/>
      <c r="B236" s="596"/>
      <c r="C236" s="596"/>
      <c r="D236" s="596"/>
      <c r="E236" s="596"/>
      <c r="F236" s="596"/>
      <c r="G236" s="596"/>
      <c r="H236" s="596"/>
      <c r="I236" s="596"/>
      <c r="J236" s="596"/>
      <c r="K236" s="597"/>
      <c r="L236" s="596"/>
      <c r="M236" s="596"/>
      <c r="N236" s="596"/>
      <c r="O236" s="596"/>
      <c r="P236" s="596"/>
      <c r="Q236" s="598"/>
      <c r="AE236" s="181" t="s">
        <v>281</v>
      </c>
      <c r="AF236" s="183">
        <f>(AF231-AF225)+(Z231-Z225)</f>
        <v>497886.75</v>
      </c>
    </row>
    <row r="237" spans="1:38" ht="15.75" x14ac:dyDescent="0.25">
      <c r="A237" s="595"/>
      <c r="B237" s="596"/>
      <c r="C237" s="596"/>
      <c r="D237" s="596"/>
      <c r="E237" s="596"/>
      <c r="F237" s="596"/>
      <c r="G237" s="596"/>
      <c r="H237" s="596"/>
      <c r="I237" s="596"/>
      <c r="J237" s="596"/>
      <c r="K237" s="597"/>
      <c r="L237" s="596"/>
      <c r="M237" s="596"/>
      <c r="N237" s="596"/>
      <c r="O237" s="596"/>
      <c r="P237" s="596"/>
      <c r="Q237" s="598"/>
      <c r="AE237" s="181" t="s">
        <v>282</v>
      </c>
      <c r="AF237" s="183">
        <f>AD231+W231</f>
        <v>397220.05999999994</v>
      </c>
    </row>
    <row r="238" spans="1:38" ht="15.75" x14ac:dyDescent="0.25">
      <c r="A238" s="595"/>
      <c r="B238" s="596"/>
      <c r="C238" s="596"/>
      <c r="D238" s="596"/>
      <c r="E238" s="596"/>
      <c r="F238" s="596"/>
      <c r="G238" s="596"/>
      <c r="H238" s="596"/>
      <c r="I238" s="596"/>
      <c r="J238" s="596"/>
      <c r="K238" s="597"/>
      <c r="L238" s="596"/>
      <c r="M238" s="596"/>
      <c r="N238" s="596"/>
      <c r="O238" s="596"/>
      <c r="P238" s="596"/>
      <c r="Q238" s="598"/>
      <c r="AE238" s="181" t="s">
        <v>283</v>
      </c>
      <c r="AF238" s="183">
        <f>AF225+Z225</f>
        <v>151907.28</v>
      </c>
    </row>
    <row r="239" spans="1:38" ht="15.75" x14ac:dyDescent="0.25">
      <c r="A239" s="595"/>
      <c r="B239" s="596"/>
      <c r="C239" s="596"/>
      <c r="D239" s="596"/>
      <c r="E239" s="596"/>
      <c r="F239" s="596"/>
      <c r="G239" s="596"/>
      <c r="H239" s="596"/>
      <c r="I239" s="596"/>
      <c r="J239" s="596"/>
      <c r="K239" s="597"/>
      <c r="L239" s="596"/>
      <c r="M239" s="596"/>
      <c r="N239" s="596"/>
      <c r="O239" s="596"/>
      <c r="P239" s="596"/>
      <c r="Q239" s="598"/>
      <c r="AE239" s="181" t="s">
        <v>2</v>
      </c>
      <c r="AF239" s="184">
        <f>SUM(AF236:AF238)</f>
        <v>1047014.09</v>
      </c>
    </row>
    <row r="240" spans="1:38" x14ac:dyDescent="0.25">
      <c r="A240" s="595"/>
      <c r="B240" s="596"/>
      <c r="C240" s="596"/>
      <c r="D240" s="596"/>
      <c r="E240" s="596"/>
      <c r="F240" s="596"/>
      <c r="G240" s="596"/>
      <c r="H240" s="596"/>
      <c r="I240" s="596"/>
      <c r="J240" s="596"/>
      <c r="K240" s="597"/>
      <c r="L240" s="596"/>
      <c r="M240" s="596"/>
      <c r="N240" s="596"/>
      <c r="O240" s="596"/>
      <c r="P240" s="596"/>
      <c r="Q240" s="598"/>
    </row>
    <row r="241" spans="1:38" ht="15.75" thickBot="1" x14ac:dyDescent="0.3">
      <c r="A241" s="599"/>
      <c r="B241" s="600"/>
      <c r="C241" s="600"/>
      <c r="D241" s="600"/>
      <c r="E241" s="600"/>
      <c r="F241" s="600"/>
      <c r="G241" s="600"/>
      <c r="H241" s="600"/>
      <c r="I241" s="600"/>
      <c r="J241" s="600"/>
      <c r="K241" s="601"/>
      <c r="L241" s="600"/>
      <c r="M241" s="600"/>
      <c r="N241" s="600"/>
      <c r="O241" s="600"/>
      <c r="P241" s="600"/>
      <c r="Q241" s="602"/>
    </row>
    <row r="242" spans="1:38" ht="15.75" thickTop="1" x14ac:dyDescent="0.25"/>
    <row r="244" spans="1:38" ht="15.75" thickBot="1" x14ac:dyDescent="0.3"/>
    <row r="245" spans="1:38" ht="27" thickBot="1" x14ac:dyDescent="0.3">
      <c r="A245" s="603" t="s">
        <v>391</v>
      </c>
      <c r="B245" s="604"/>
      <c r="C245" s="604"/>
      <c r="D245" s="604"/>
      <c r="E245" s="604"/>
      <c r="F245" s="604"/>
      <c r="G245" s="604"/>
      <c r="H245" s="604"/>
      <c r="I245" s="604"/>
      <c r="J245" s="604"/>
      <c r="K245" s="605"/>
      <c r="L245" s="604"/>
      <c r="M245" s="604"/>
      <c r="N245" s="604"/>
      <c r="O245" s="604"/>
      <c r="P245" s="604"/>
      <c r="Q245" s="604"/>
      <c r="R245" s="604"/>
      <c r="S245" s="604"/>
      <c r="T245" s="604"/>
      <c r="U245" s="604"/>
      <c r="V245" s="604"/>
      <c r="W245" s="604"/>
      <c r="X245" s="604"/>
      <c r="Y245" s="604"/>
      <c r="Z245" s="604"/>
      <c r="AA245" s="604"/>
      <c r="AB245" s="604"/>
      <c r="AC245" s="604"/>
      <c r="AD245" s="604"/>
      <c r="AE245" s="604"/>
      <c r="AF245" s="604"/>
      <c r="AG245" s="604"/>
      <c r="AH245" s="604"/>
      <c r="AI245" s="604"/>
      <c r="AJ245" s="604"/>
      <c r="AK245" s="606"/>
      <c r="AL245" s="185"/>
    </row>
    <row r="246" spans="1:38" ht="21" customHeight="1" x14ac:dyDescent="0.25">
      <c r="A246" s="607" t="s">
        <v>284</v>
      </c>
      <c r="B246" s="608"/>
      <c r="C246" s="614" t="s">
        <v>392</v>
      </c>
      <c r="D246" s="615"/>
      <c r="E246" s="618" t="s">
        <v>285</v>
      </c>
      <c r="F246" s="619"/>
      <c r="G246" s="619"/>
      <c r="H246" s="619"/>
      <c r="I246" s="619"/>
      <c r="J246" s="619"/>
      <c r="K246" s="620"/>
      <c r="L246" s="619"/>
      <c r="M246" s="619"/>
      <c r="N246" s="619"/>
      <c r="O246" s="624" t="s">
        <v>394</v>
      </c>
      <c r="P246" s="625"/>
      <c r="Q246" s="625"/>
      <c r="R246" s="625"/>
      <c r="S246" s="625"/>
      <c r="T246" s="625"/>
      <c r="U246" s="625"/>
      <c r="V246" s="625"/>
      <c r="W246" s="625"/>
      <c r="X246" s="625"/>
      <c r="Y246" s="625"/>
      <c r="Z246" s="625"/>
      <c r="AA246" s="625"/>
      <c r="AB246" s="625"/>
      <c r="AC246" s="625"/>
      <c r="AD246" s="625"/>
      <c r="AE246" s="625"/>
      <c r="AF246" s="625"/>
      <c r="AG246" s="625"/>
      <c r="AH246" s="625"/>
      <c r="AI246" s="625"/>
      <c r="AJ246" s="625"/>
      <c r="AK246" s="626"/>
      <c r="AL246" s="186"/>
    </row>
    <row r="247" spans="1:38" ht="36" customHeight="1" thickBot="1" x14ac:dyDescent="0.3">
      <c r="A247" s="609"/>
      <c r="B247" s="610"/>
      <c r="C247" s="616"/>
      <c r="D247" s="617"/>
      <c r="E247" s="621"/>
      <c r="F247" s="622"/>
      <c r="G247" s="622"/>
      <c r="H247" s="622"/>
      <c r="I247" s="622"/>
      <c r="J247" s="622"/>
      <c r="K247" s="623"/>
      <c r="L247" s="622"/>
      <c r="M247" s="622"/>
      <c r="N247" s="622"/>
      <c r="O247" s="627"/>
      <c r="P247" s="628"/>
      <c r="Q247" s="628"/>
      <c r="R247" s="628"/>
      <c r="S247" s="628"/>
      <c r="T247" s="628"/>
      <c r="U247" s="628"/>
      <c r="V247" s="628"/>
      <c r="W247" s="628"/>
      <c r="X247" s="628"/>
      <c r="Y247" s="628"/>
      <c r="Z247" s="628"/>
      <c r="AA247" s="628"/>
      <c r="AB247" s="628"/>
      <c r="AC247" s="628"/>
      <c r="AD247" s="628"/>
      <c r="AE247" s="628"/>
      <c r="AF247" s="628"/>
      <c r="AG247" s="628"/>
      <c r="AH247" s="628"/>
      <c r="AI247" s="628"/>
      <c r="AJ247" s="628"/>
      <c r="AK247" s="629"/>
      <c r="AL247" s="186"/>
    </row>
    <row r="248" spans="1:38" s="180" customFormat="1" ht="84" customHeight="1" thickBot="1" x14ac:dyDescent="0.35">
      <c r="A248" s="609"/>
      <c r="B248" s="611"/>
      <c r="C248" s="630" t="s">
        <v>211</v>
      </c>
      <c r="D248" s="632" t="s">
        <v>212</v>
      </c>
      <c r="E248" s="634" t="s">
        <v>0</v>
      </c>
      <c r="F248" s="635"/>
      <c r="G248" s="635"/>
      <c r="H248" s="636"/>
      <c r="I248" s="637" t="s">
        <v>1</v>
      </c>
      <c r="J248" s="638"/>
      <c r="K248" s="639"/>
      <c r="L248" s="640"/>
      <c r="M248" s="643" t="s">
        <v>2</v>
      </c>
      <c r="N248" s="644"/>
      <c r="O248" s="645" t="s">
        <v>213</v>
      </c>
      <c r="P248" s="646"/>
      <c r="Q248" s="646"/>
      <c r="R248" s="647"/>
      <c r="S248" s="648" t="s">
        <v>2</v>
      </c>
      <c r="T248" s="649"/>
      <c r="U248" s="650" t="s">
        <v>214</v>
      </c>
      <c r="V248" s="651"/>
      <c r="W248" s="651"/>
      <c r="X248" s="651"/>
      <c r="Y248" s="651"/>
      <c r="Z248" s="652"/>
      <c r="AA248" s="653" t="s">
        <v>2</v>
      </c>
      <c r="AB248" s="654"/>
      <c r="AC248" s="655" t="s">
        <v>5</v>
      </c>
      <c r="AD248" s="656"/>
      <c r="AE248" s="656"/>
      <c r="AF248" s="657"/>
      <c r="AG248" s="717" t="s">
        <v>2</v>
      </c>
      <c r="AH248" s="718"/>
      <c r="AI248" s="743" t="s">
        <v>215</v>
      </c>
      <c r="AJ248" s="744"/>
      <c r="AK248" s="745"/>
      <c r="AL248" s="187"/>
    </row>
    <row r="249" spans="1:38" ht="113.25" thickBot="1" x14ac:dyDescent="0.3">
      <c r="A249" s="612"/>
      <c r="B249" s="613"/>
      <c r="C249" s="631"/>
      <c r="D249" s="633"/>
      <c r="E249" s="41" t="s">
        <v>15</v>
      </c>
      <c r="F249" s="42" t="s">
        <v>216</v>
      </c>
      <c r="G249" s="41" t="s">
        <v>217</v>
      </c>
      <c r="H249" s="42" t="s">
        <v>14</v>
      </c>
      <c r="I249" s="43" t="s">
        <v>15</v>
      </c>
      <c r="J249" s="44" t="s">
        <v>218</v>
      </c>
      <c r="K249" s="43" t="s">
        <v>17</v>
      </c>
      <c r="L249" s="44" t="s">
        <v>219</v>
      </c>
      <c r="M249" s="45" t="s">
        <v>19</v>
      </c>
      <c r="N249" s="46" t="s">
        <v>20</v>
      </c>
      <c r="O249" s="47" t="s">
        <v>220</v>
      </c>
      <c r="P249" s="48" t="s">
        <v>221</v>
      </c>
      <c r="Q249" s="47" t="s">
        <v>222</v>
      </c>
      <c r="R249" s="48" t="s">
        <v>223</v>
      </c>
      <c r="S249" s="49" t="s">
        <v>224</v>
      </c>
      <c r="T249" s="50" t="s">
        <v>225</v>
      </c>
      <c r="U249" s="51" t="s">
        <v>220</v>
      </c>
      <c r="V249" s="52" t="s">
        <v>226</v>
      </c>
      <c r="W249" s="53" t="s">
        <v>227</v>
      </c>
      <c r="X249" s="54" t="s">
        <v>222</v>
      </c>
      <c r="Y249" s="52" t="s">
        <v>228</v>
      </c>
      <c r="Z249" s="53" t="s">
        <v>229</v>
      </c>
      <c r="AA249" s="55" t="s">
        <v>230</v>
      </c>
      <c r="AB249" s="56" t="s">
        <v>231</v>
      </c>
      <c r="AC249" s="57" t="s">
        <v>220</v>
      </c>
      <c r="AD249" s="58" t="s">
        <v>221</v>
      </c>
      <c r="AE249" s="57" t="s">
        <v>222</v>
      </c>
      <c r="AF249" s="58" t="s">
        <v>223</v>
      </c>
      <c r="AG249" s="59" t="s">
        <v>232</v>
      </c>
      <c r="AH249" s="60" t="s">
        <v>233</v>
      </c>
      <c r="AI249" s="61" t="s">
        <v>234</v>
      </c>
      <c r="AJ249" s="63" t="s">
        <v>235</v>
      </c>
      <c r="AK249" s="188" t="s">
        <v>286</v>
      </c>
      <c r="AL249" s="189"/>
    </row>
    <row r="250" spans="1:38" ht="15.75" thickBot="1" x14ac:dyDescent="0.3">
      <c r="A250" s="581" t="s">
        <v>238</v>
      </c>
      <c r="B250" s="658"/>
      <c r="C250" s="190" t="s">
        <v>239</v>
      </c>
      <c r="D250" s="191" t="s">
        <v>240</v>
      </c>
      <c r="E250" s="192" t="s">
        <v>241</v>
      </c>
      <c r="F250" s="193" t="s">
        <v>242</v>
      </c>
      <c r="G250" s="192" t="s">
        <v>243</v>
      </c>
      <c r="H250" s="193" t="s">
        <v>244</v>
      </c>
      <c r="I250" s="194" t="s">
        <v>245</v>
      </c>
      <c r="J250" s="193" t="s">
        <v>246</v>
      </c>
      <c r="K250" s="194" t="s">
        <v>247</v>
      </c>
      <c r="L250" s="193" t="s">
        <v>248</v>
      </c>
      <c r="M250" s="194" t="s">
        <v>249</v>
      </c>
      <c r="N250" s="193" t="s">
        <v>250</v>
      </c>
      <c r="O250" s="192" t="s">
        <v>251</v>
      </c>
      <c r="P250" s="193" t="s">
        <v>252</v>
      </c>
      <c r="Q250" s="192" t="s">
        <v>253</v>
      </c>
      <c r="R250" s="193" t="s">
        <v>254</v>
      </c>
      <c r="S250" s="194" t="s">
        <v>255</v>
      </c>
      <c r="T250" s="193" t="s">
        <v>256</v>
      </c>
      <c r="U250" s="192" t="s">
        <v>257</v>
      </c>
      <c r="V250" s="195" t="s">
        <v>258</v>
      </c>
      <c r="W250" s="196" t="s">
        <v>259</v>
      </c>
      <c r="X250" s="197" t="s">
        <v>260</v>
      </c>
      <c r="Y250" s="198" t="s">
        <v>261</v>
      </c>
      <c r="Z250" s="193" t="s">
        <v>262</v>
      </c>
      <c r="AA250" s="194" t="s">
        <v>263</v>
      </c>
      <c r="AB250" s="199" t="s">
        <v>264</v>
      </c>
      <c r="AC250" s="192" t="s">
        <v>265</v>
      </c>
      <c r="AD250" s="199" t="s">
        <v>266</v>
      </c>
      <c r="AE250" s="192" t="s">
        <v>267</v>
      </c>
      <c r="AF250" s="199" t="s">
        <v>268</v>
      </c>
      <c r="AG250" s="194" t="s">
        <v>269</v>
      </c>
      <c r="AH250" s="199" t="s">
        <v>270</v>
      </c>
      <c r="AI250" s="190" t="s">
        <v>271</v>
      </c>
      <c r="AJ250" s="199" t="s">
        <v>272</v>
      </c>
      <c r="AK250" s="200" t="s">
        <v>273</v>
      </c>
      <c r="AL250" s="201"/>
    </row>
    <row r="251" spans="1:38" ht="37.5" x14ac:dyDescent="0.25">
      <c r="A251" s="202">
        <v>1</v>
      </c>
      <c r="B251" s="203" t="s">
        <v>287</v>
      </c>
      <c r="C251" s="659">
        <f>N259</f>
        <v>1085699.6499999999</v>
      </c>
      <c r="D251" s="660">
        <f>C251-AH259</f>
        <v>38685.559999999939</v>
      </c>
      <c r="E251" s="81">
        <v>1</v>
      </c>
      <c r="F251" s="82">
        <v>67350</v>
      </c>
      <c r="G251" s="83">
        <v>1</v>
      </c>
      <c r="H251" s="84">
        <v>104000</v>
      </c>
      <c r="I251" s="339">
        <v>1</v>
      </c>
      <c r="J251" s="86">
        <v>67350</v>
      </c>
      <c r="K251" s="339">
        <v>1</v>
      </c>
      <c r="L251" s="86">
        <v>104000</v>
      </c>
      <c r="M251" s="87">
        <f t="shared" ref="M251:N254" si="45">SUM(I251,K251)</f>
        <v>2</v>
      </c>
      <c r="N251" s="88">
        <f t="shared" si="45"/>
        <v>171350</v>
      </c>
      <c r="O251" s="89">
        <v>0</v>
      </c>
      <c r="P251" s="90">
        <v>0</v>
      </c>
      <c r="Q251" s="89">
        <v>0</v>
      </c>
      <c r="R251" s="90">
        <v>0</v>
      </c>
      <c r="S251" s="91">
        <f t="shared" ref="S251:T254" si="46">SUM(O251,Q251)</f>
        <v>0</v>
      </c>
      <c r="T251" s="92">
        <f t="shared" si="46"/>
        <v>0</v>
      </c>
      <c r="U251" s="93">
        <v>0</v>
      </c>
      <c r="V251" s="94">
        <v>0</v>
      </c>
      <c r="W251" s="95">
        <v>0</v>
      </c>
      <c r="X251" s="96">
        <v>0</v>
      </c>
      <c r="Y251" s="94">
        <v>0</v>
      </c>
      <c r="Z251" s="95">
        <v>0</v>
      </c>
      <c r="AA251" s="97">
        <f>SUM(U251,X251)</f>
        <v>0</v>
      </c>
      <c r="AB251" s="98">
        <f>SUM(W251,Z251)</f>
        <v>0</v>
      </c>
      <c r="AC251" s="99">
        <v>1</v>
      </c>
      <c r="AD251" s="100">
        <v>56850</v>
      </c>
      <c r="AE251" s="99">
        <v>1</v>
      </c>
      <c r="AF251" s="100">
        <v>99368.37</v>
      </c>
      <c r="AG251" s="101">
        <f>SUM(AC251,AE251)</f>
        <v>2</v>
      </c>
      <c r="AH251" s="102">
        <f>SUM(AD251,AF251,AB251)</f>
        <v>156218.37</v>
      </c>
      <c r="AI251" s="103">
        <f>IFERROR(AD251/C251,0)</f>
        <v>5.2362547966189367E-2</v>
      </c>
      <c r="AJ251" s="134">
        <f>IFERROR(AF251/C251,0)</f>
        <v>9.1524732461689573E-2</v>
      </c>
      <c r="AK251" s="222">
        <f>IFERROR(AH251/C251,0)</f>
        <v>0.14388728042787893</v>
      </c>
      <c r="AL251" s="223"/>
    </row>
    <row r="252" spans="1:38" ht="75" x14ac:dyDescent="0.25">
      <c r="A252" s="224">
        <v>2</v>
      </c>
      <c r="B252" s="203" t="s">
        <v>288</v>
      </c>
      <c r="C252" s="659"/>
      <c r="D252" s="660"/>
      <c r="E252" s="81">
        <v>9</v>
      </c>
      <c r="F252" s="82">
        <v>134692.96</v>
      </c>
      <c r="G252" s="83">
        <v>6</v>
      </c>
      <c r="H252" s="84">
        <v>105000</v>
      </c>
      <c r="I252" s="339">
        <v>9</v>
      </c>
      <c r="J252" s="86">
        <v>129325.86</v>
      </c>
      <c r="K252" s="339">
        <v>6</v>
      </c>
      <c r="L252" s="86">
        <v>124500</v>
      </c>
      <c r="M252" s="87">
        <f t="shared" si="45"/>
        <v>15</v>
      </c>
      <c r="N252" s="88">
        <f t="shared" si="45"/>
        <v>253825.86</v>
      </c>
      <c r="O252" s="89">
        <v>0</v>
      </c>
      <c r="P252" s="90">
        <v>0</v>
      </c>
      <c r="Q252" s="89">
        <v>0</v>
      </c>
      <c r="R252" s="90">
        <v>0</v>
      </c>
      <c r="S252" s="91">
        <f t="shared" si="46"/>
        <v>0</v>
      </c>
      <c r="T252" s="92">
        <f t="shared" si="46"/>
        <v>0</v>
      </c>
      <c r="U252" s="93">
        <v>0</v>
      </c>
      <c r="V252" s="94">
        <v>0</v>
      </c>
      <c r="W252" s="95">
        <v>0</v>
      </c>
      <c r="X252" s="96">
        <v>0</v>
      </c>
      <c r="Y252" s="94">
        <v>0</v>
      </c>
      <c r="Z252" s="95">
        <v>0</v>
      </c>
      <c r="AA252" s="97">
        <f>SUM(U252,X252)</f>
        <v>0</v>
      </c>
      <c r="AB252" s="98">
        <f>SUM(W252,Z252)</f>
        <v>0</v>
      </c>
      <c r="AC252" s="99">
        <v>9</v>
      </c>
      <c r="AD252" s="100">
        <v>130532.01</v>
      </c>
      <c r="AE252" s="99">
        <v>6</v>
      </c>
      <c r="AF252" s="100">
        <v>124215.44</v>
      </c>
      <c r="AG252" s="101">
        <f>SUM(AC252,AE252)</f>
        <v>15</v>
      </c>
      <c r="AH252" s="102">
        <f>SUM(AD252,AF252,AB252)</f>
        <v>254747.45</v>
      </c>
      <c r="AI252" s="103">
        <f>IFERROR(AD252/C251,0)</f>
        <v>0.12022847202723148</v>
      </c>
      <c r="AJ252" s="134">
        <f>IFERROR(AF252/C251,0)</f>
        <v>0.11441050017838729</v>
      </c>
      <c r="AK252" s="222">
        <f>IFERROR(AH252/C251,0)</f>
        <v>0.23463897220561877</v>
      </c>
      <c r="AL252" s="223"/>
    </row>
    <row r="253" spans="1:38" ht="37.5" x14ac:dyDescent="0.25">
      <c r="A253" s="224">
        <v>3</v>
      </c>
      <c r="B253" s="203" t="s">
        <v>289</v>
      </c>
      <c r="C253" s="659"/>
      <c r="D253" s="660"/>
      <c r="E253" s="81">
        <v>3</v>
      </c>
      <c r="F253" s="82">
        <v>44367.040000000001</v>
      </c>
      <c r="G253" s="83">
        <v>0</v>
      </c>
      <c r="H253" s="84">
        <v>0</v>
      </c>
      <c r="I253" s="339">
        <v>3</v>
      </c>
      <c r="J253" s="86">
        <v>44367.040000000001</v>
      </c>
      <c r="K253" s="339">
        <v>0</v>
      </c>
      <c r="L253" s="86">
        <v>0</v>
      </c>
      <c r="M253" s="87">
        <f t="shared" si="45"/>
        <v>3</v>
      </c>
      <c r="N253" s="88">
        <f t="shared" si="45"/>
        <v>44367.040000000001</v>
      </c>
      <c r="O253" s="89">
        <v>0</v>
      </c>
      <c r="P253" s="90">
        <v>0</v>
      </c>
      <c r="Q253" s="89">
        <v>0</v>
      </c>
      <c r="R253" s="90">
        <v>0</v>
      </c>
      <c r="S253" s="91">
        <f t="shared" si="46"/>
        <v>0</v>
      </c>
      <c r="T253" s="92">
        <f t="shared" si="46"/>
        <v>0</v>
      </c>
      <c r="U253" s="93">
        <v>0</v>
      </c>
      <c r="V253" s="94">
        <v>0</v>
      </c>
      <c r="W253" s="95">
        <v>0</v>
      </c>
      <c r="X253" s="96">
        <v>0</v>
      </c>
      <c r="Y253" s="94">
        <v>0</v>
      </c>
      <c r="Z253" s="95">
        <v>0</v>
      </c>
      <c r="AA253" s="97">
        <f>SUM(U253,X253)</f>
        <v>0</v>
      </c>
      <c r="AB253" s="98">
        <f>SUM(W253,Z253)</f>
        <v>0</v>
      </c>
      <c r="AC253" s="99">
        <v>3</v>
      </c>
      <c r="AD253" s="100">
        <v>42074.83</v>
      </c>
      <c r="AE253" s="99">
        <v>0</v>
      </c>
      <c r="AF253" s="100">
        <v>0</v>
      </c>
      <c r="AG253" s="101">
        <f>SUM(AC253,AE253)</f>
        <v>3</v>
      </c>
      <c r="AH253" s="102">
        <f>SUM(AD253,AF253,AB253)</f>
        <v>42074.83</v>
      </c>
      <c r="AI253" s="103">
        <f>IFERROR(AD253/C251,0)</f>
        <v>3.8753655304208677E-2</v>
      </c>
      <c r="AJ253" s="134">
        <f>IFERROR(AF253/C251,0)</f>
        <v>0</v>
      </c>
      <c r="AK253" s="222">
        <f>IFERROR(AH253/C251,0)</f>
        <v>3.8753655304208677E-2</v>
      </c>
      <c r="AL253" s="223"/>
    </row>
    <row r="254" spans="1:38" ht="37.5" x14ac:dyDescent="0.25">
      <c r="A254" s="224">
        <v>4</v>
      </c>
      <c r="B254" s="203" t="s">
        <v>290</v>
      </c>
      <c r="C254" s="659"/>
      <c r="D254" s="660"/>
      <c r="E254" s="81">
        <v>34</v>
      </c>
      <c r="F254" s="82">
        <v>773052.09</v>
      </c>
      <c r="G254" s="83">
        <v>25</v>
      </c>
      <c r="H254" s="84">
        <v>542082.93999999994</v>
      </c>
      <c r="I254" s="339">
        <v>11</v>
      </c>
      <c r="J254" s="86">
        <v>176656.75</v>
      </c>
      <c r="K254" s="339">
        <v>25</v>
      </c>
      <c r="L254" s="86">
        <v>439500</v>
      </c>
      <c r="M254" s="87">
        <f t="shared" si="45"/>
        <v>36</v>
      </c>
      <c r="N254" s="88">
        <f t="shared" si="45"/>
        <v>616156.75</v>
      </c>
      <c r="O254" s="89">
        <v>0</v>
      </c>
      <c r="P254" s="90">
        <v>0</v>
      </c>
      <c r="Q254" s="89">
        <v>0</v>
      </c>
      <c r="R254" s="90">
        <v>0</v>
      </c>
      <c r="S254" s="91">
        <f t="shared" si="46"/>
        <v>0</v>
      </c>
      <c r="T254" s="92">
        <f t="shared" si="46"/>
        <v>0</v>
      </c>
      <c r="U254" s="93">
        <v>0</v>
      </c>
      <c r="V254" s="94">
        <v>0</v>
      </c>
      <c r="W254" s="95">
        <v>0</v>
      </c>
      <c r="X254" s="96">
        <v>0</v>
      </c>
      <c r="Y254" s="94">
        <v>0</v>
      </c>
      <c r="Z254" s="95">
        <v>0</v>
      </c>
      <c r="AA254" s="97">
        <f>SUM(U254,X254)</f>
        <v>0</v>
      </c>
      <c r="AB254" s="98">
        <f>SUM(W254,Z254)</f>
        <v>0</v>
      </c>
      <c r="AC254" s="99">
        <v>11</v>
      </c>
      <c r="AD254" s="100">
        <v>167763.22</v>
      </c>
      <c r="AE254" s="99">
        <v>24</v>
      </c>
      <c r="AF254" s="100">
        <v>426210.22</v>
      </c>
      <c r="AG254" s="101">
        <f>SUM(AC254,AE254)</f>
        <v>35</v>
      </c>
      <c r="AH254" s="102">
        <f>SUM(AD254,AF254,AB254)</f>
        <v>593973.43999999994</v>
      </c>
      <c r="AI254" s="103">
        <f>IFERROR(AD254/C251,0)</f>
        <v>0.15452083824472082</v>
      </c>
      <c r="AJ254" s="134">
        <f>IFERROR(AF254/C251,0)</f>
        <v>0.39256733664784732</v>
      </c>
      <c r="AK254" s="222">
        <f>IFERROR(AH254/C251,0)</f>
        <v>0.54708817489256811</v>
      </c>
      <c r="AL254" s="223"/>
    </row>
    <row r="255" spans="1:38" ht="37.5" x14ac:dyDescent="0.25">
      <c r="A255" s="224">
        <v>5</v>
      </c>
      <c r="B255" s="203" t="s">
        <v>291</v>
      </c>
      <c r="C255" s="659"/>
      <c r="D255" s="660"/>
      <c r="E255" s="81"/>
      <c r="F255" s="82"/>
      <c r="G255" s="83"/>
      <c r="H255" s="84"/>
      <c r="I255" s="339"/>
      <c r="J255" s="86"/>
      <c r="K255" s="339"/>
      <c r="L255" s="86"/>
      <c r="M255" s="87"/>
      <c r="N255" s="88"/>
      <c r="O255" s="89"/>
      <c r="P255" s="342"/>
      <c r="Q255" s="89"/>
      <c r="R255" s="90"/>
      <c r="S255" s="91"/>
      <c r="T255" s="92"/>
      <c r="U255" s="93"/>
      <c r="V255" s="94"/>
      <c r="W255" s="95"/>
      <c r="X255" s="96"/>
      <c r="Y255" s="94"/>
      <c r="Z255" s="95"/>
      <c r="AA255" s="97"/>
      <c r="AB255" s="98"/>
      <c r="AC255" s="99"/>
      <c r="AD255" s="100"/>
      <c r="AE255" s="99"/>
      <c r="AF255" s="100"/>
      <c r="AG255" s="101"/>
      <c r="AH255" s="102"/>
      <c r="AI255" s="103"/>
      <c r="AJ255" s="134"/>
      <c r="AK255" s="222"/>
      <c r="AL255" s="223"/>
    </row>
    <row r="256" spans="1:38" ht="37.5" x14ac:dyDescent="0.25">
      <c r="A256" s="224">
        <v>6</v>
      </c>
      <c r="B256" s="203" t="s">
        <v>292</v>
      </c>
      <c r="C256" s="659"/>
      <c r="D256" s="660"/>
      <c r="E256" s="81"/>
      <c r="F256" s="82"/>
      <c r="G256" s="83"/>
      <c r="H256" s="84"/>
      <c r="I256" s="339"/>
      <c r="J256" s="340"/>
      <c r="K256" s="339"/>
      <c r="L256" s="340"/>
      <c r="M256" s="87"/>
      <c r="N256" s="88"/>
      <c r="O256" s="89"/>
      <c r="P256" s="342"/>
      <c r="Q256" s="89"/>
      <c r="R256" s="90"/>
      <c r="S256" s="91"/>
      <c r="T256" s="92"/>
      <c r="U256" s="93"/>
      <c r="V256" s="94"/>
      <c r="W256" s="95"/>
      <c r="X256" s="96"/>
      <c r="Y256" s="94"/>
      <c r="Z256" s="95"/>
      <c r="AA256" s="97"/>
      <c r="AB256" s="98"/>
      <c r="AC256" s="99"/>
      <c r="AD256" s="100"/>
      <c r="AE256" s="99"/>
      <c r="AF256" s="100"/>
      <c r="AG256" s="101"/>
      <c r="AH256" s="102"/>
      <c r="AI256" s="103"/>
      <c r="AJ256" s="134"/>
      <c r="AK256" s="222"/>
      <c r="AL256" s="223"/>
    </row>
    <row r="257" spans="1:38" ht="37.5" x14ac:dyDescent="0.3">
      <c r="A257" s="306">
        <v>7</v>
      </c>
      <c r="B257" s="225" t="s">
        <v>293</v>
      </c>
      <c r="C257" s="659"/>
      <c r="D257" s="660"/>
      <c r="E257" s="81"/>
      <c r="F257" s="82"/>
      <c r="G257" s="83"/>
      <c r="H257" s="84"/>
      <c r="I257" s="339"/>
      <c r="J257" s="340"/>
      <c r="K257" s="339"/>
      <c r="L257" s="340"/>
      <c r="M257" s="87"/>
      <c r="N257" s="88"/>
      <c r="O257" s="89"/>
      <c r="P257" s="342"/>
      <c r="Q257" s="89"/>
      <c r="R257" s="90"/>
      <c r="S257" s="91"/>
      <c r="T257" s="92"/>
      <c r="U257" s="93"/>
      <c r="V257" s="94"/>
      <c r="W257" s="95"/>
      <c r="X257" s="96"/>
      <c r="Y257" s="94"/>
      <c r="Z257" s="95"/>
      <c r="AA257" s="97"/>
      <c r="AB257" s="98"/>
      <c r="AC257" s="99"/>
      <c r="AD257" s="100"/>
      <c r="AE257" s="99"/>
      <c r="AF257" s="100"/>
      <c r="AG257" s="101"/>
      <c r="AH257" s="102"/>
      <c r="AI257" s="103"/>
      <c r="AJ257" s="134"/>
      <c r="AK257" s="222"/>
      <c r="AL257" s="223"/>
    </row>
    <row r="258" spans="1:38" ht="37.5" x14ac:dyDescent="0.25">
      <c r="A258" s="229">
        <v>8</v>
      </c>
      <c r="B258" s="226" t="s">
        <v>294</v>
      </c>
      <c r="C258" s="659"/>
      <c r="D258" s="660"/>
      <c r="E258" s="81"/>
      <c r="F258" s="82"/>
      <c r="G258" s="83"/>
      <c r="H258" s="84"/>
      <c r="I258" s="339"/>
      <c r="J258" s="340"/>
      <c r="K258" s="339"/>
      <c r="L258" s="340"/>
      <c r="M258" s="122"/>
      <c r="N258" s="123"/>
      <c r="O258" s="89"/>
      <c r="P258" s="342"/>
      <c r="Q258" s="89"/>
      <c r="R258" s="90"/>
      <c r="S258" s="91"/>
      <c r="T258" s="92"/>
      <c r="U258" s="93"/>
      <c r="V258" s="94"/>
      <c r="W258" s="95"/>
      <c r="X258" s="96"/>
      <c r="Y258" s="94"/>
      <c r="Z258" s="95"/>
      <c r="AA258" s="97"/>
      <c r="AB258" s="98"/>
      <c r="AC258" s="99"/>
      <c r="AD258" s="100"/>
      <c r="AE258" s="99"/>
      <c r="AF258" s="100"/>
      <c r="AG258" s="101"/>
      <c r="AH258" s="102"/>
      <c r="AI258" s="103"/>
      <c r="AJ258" s="134"/>
      <c r="AK258" s="222"/>
      <c r="AL258" s="223"/>
    </row>
    <row r="259" spans="1:38" ht="24" thickBot="1" x14ac:dyDescent="0.3">
      <c r="A259" s="641" t="s">
        <v>277</v>
      </c>
      <c r="B259" s="642"/>
      <c r="C259" s="231">
        <f>C251</f>
        <v>1085699.6499999999</v>
      </c>
      <c r="D259" s="231">
        <f>D251</f>
        <v>38685.559999999939</v>
      </c>
      <c r="E259" s="167">
        <f t="shared" ref="E259:AH259" si="47">SUM(E251:E258)</f>
        <v>47</v>
      </c>
      <c r="F259" s="168">
        <f t="shared" si="47"/>
        <v>1019462.09</v>
      </c>
      <c r="G259" s="167">
        <f t="shared" si="47"/>
        <v>32</v>
      </c>
      <c r="H259" s="232">
        <f t="shared" si="47"/>
        <v>751082.94</v>
      </c>
      <c r="I259" s="233">
        <f t="shared" si="47"/>
        <v>24</v>
      </c>
      <c r="J259" s="168">
        <f t="shared" si="47"/>
        <v>417699.65</v>
      </c>
      <c r="K259" s="233">
        <f t="shared" si="47"/>
        <v>32</v>
      </c>
      <c r="L259" s="168">
        <f t="shared" si="47"/>
        <v>668000</v>
      </c>
      <c r="M259" s="233">
        <f t="shared" si="47"/>
        <v>56</v>
      </c>
      <c r="N259" s="168">
        <f t="shared" si="47"/>
        <v>1085699.6499999999</v>
      </c>
      <c r="O259" s="172">
        <f t="shared" si="47"/>
        <v>0</v>
      </c>
      <c r="P259" s="168">
        <f t="shared" si="47"/>
        <v>0</v>
      </c>
      <c r="Q259" s="172">
        <f t="shared" si="47"/>
        <v>0</v>
      </c>
      <c r="R259" s="234">
        <f t="shared" si="47"/>
        <v>0</v>
      </c>
      <c r="S259" s="173">
        <f t="shared" si="47"/>
        <v>0</v>
      </c>
      <c r="T259" s="234">
        <f t="shared" si="47"/>
        <v>0</v>
      </c>
      <c r="U259" s="235">
        <f t="shared" si="47"/>
        <v>0</v>
      </c>
      <c r="V259" s="234">
        <f t="shared" si="47"/>
        <v>0</v>
      </c>
      <c r="W259" s="232">
        <f t="shared" si="47"/>
        <v>0</v>
      </c>
      <c r="X259" s="173">
        <f t="shared" si="47"/>
        <v>0</v>
      </c>
      <c r="Y259" s="234">
        <f t="shared" si="47"/>
        <v>0</v>
      </c>
      <c r="Z259" s="234">
        <f t="shared" si="47"/>
        <v>0</v>
      </c>
      <c r="AA259" s="236">
        <f t="shared" si="47"/>
        <v>0</v>
      </c>
      <c r="AB259" s="168">
        <f t="shared" si="47"/>
        <v>0</v>
      </c>
      <c r="AC259" s="171">
        <f t="shared" si="47"/>
        <v>24</v>
      </c>
      <c r="AD259" s="168">
        <f t="shared" si="47"/>
        <v>397220.06000000006</v>
      </c>
      <c r="AE259" s="172">
        <f t="shared" si="47"/>
        <v>31</v>
      </c>
      <c r="AF259" s="168">
        <f t="shared" si="47"/>
        <v>649794.03</v>
      </c>
      <c r="AG259" s="173">
        <f t="shared" si="47"/>
        <v>55</v>
      </c>
      <c r="AH259" s="232">
        <f t="shared" si="47"/>
        <v>1047014.09</v>
      </c>
      <c r="AI259" s="237">
        <f>AD259/C218</f>
        <v>0.36586551354235042</v>
      </c>
      <c r="AJ259" s="238">
        <f>AF259/C218</f>
        <v>0.59850256928792422</v>
      </c>
      <c r="AK259" s="239">
        <f>AH259/C218</f>
        <v>0.96436808283027453</v>
      </c>
      <c r="AL259" s="223"/>
    </row>
    <row r="260" spans="1:38" ht="15.75" thickBot="1" x14ac:dyDescent="0.3">
      <c r="E260" s="240"/>
      <c r="F260" s="241"/>
      <c r="G260" s="240"/>
      <c r="H260" s="241"/>
      <c r="I260" s="242"/>
      <c r="J260" s="240"/>
      <c r="K260" s="242"/>
      <c r="L260" s="241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J260" s="243"/>
      <c r="AK260" s="243"/>
      <c r="AL260" s="243"/>
    </row>
    <row r="261" spans="1:38" ht="19.5" thickTop="1" x14ac:dyDescent="0.3">
      <c r="A261" s="591" t="s">
        <v>279</v>
      </c>
      <c r="B261" s="592"/>
      <c r="C261" s="592"/>
      <c r="D261" s="592"/>
      <c r="E261" s="592"/>
      <c r="F261" s="592"/>
      <c r="G261" s="592"/>
      <c r="H261" s="592"/>
      <c r="I261" s="592"/>
      <c r="J261" s="592"/>
      <c r="K261" s="593"/>
      <c r="L261" s="592"/>
      <c r="M261" s="592"/>
      <c r="N261" s="592"/>
      <c r="O261" s="592"/>
      <c r="P261" s="592"/>
      <c r="Q261" s="594"/>
      <c r="AD261" s="180"/>
    </row>
    <row r="262" spans="1:38" x14ac:dyDescent="0.25">
      <c r="A262" s="595"/>
      <c r="B262" s="596"/>
      <c r="C262" s="596"/>
      <c r="D262" s="596"/>
      <c r="E262" s="596"/>
      <c r="F262" s="596"/>
      <c r="G262" s="596"/>
      <c r="H262" s="596"/>
      <c r="I262" s="596"/>
      <c r="J262" s="596"/>
      <c r="K262" s="597"/>
      <c r="L262" s="596"/>
      <c r="M262" s="596"/>
      <c r="N262" s="596"/>
      <c r="O262" s="596"/>
      <c r="P262" s="596"/>
      <c r="Q262" s="598"/>
    </row>
    <row r="263" spans="1:38" x14ac:dyDescent="0.25">
      <c r="A263" s="595"/>
      <c r="B263" s="596"/>
      <c r="C263" s="596"/>
      <c r="D263" s="596"/>
      <c r="E263" s="596"/>
      <c r="F263" s="596"/>
      <c r="G263" s="596"/>
      <c r="H263" s="596"/>
      <c r="I263" s="596"/>
      <c r="J263" s="596"/>
      <c r="K263" s="597"/>
      <c r="L263" s="596"/>
      <c r="M263" s="596"/>
      <c r="N263" s="596"/>
      <c r="O263" s="596"/>
      <c r="P263" s="596"/>
      <c r="Q263" s="598"/>
    </row>
    <row r="264" spans="1:38" x14ac:dyDescent="0.25">
      <c r="A264" s="595"/>
      <c r="B264" s="596"/>
      <c r="C264" s="596"/>
      <c r="D264" s="596"/>
      <c r="E264" s="596"/>
      <c r="F264" s="596"/>
      <c r="G264" s="596"/>
      <c r="H264" s="596"/>
      <c r="I264" s="596"/>
      <c r="J264" s="596"/>
      <c r="K264" s="597"/>
      <c r="L264" s="596"/>
      <c r="M264" s="596"/>
      <c r="N264" s="596"/>
      <c r="O264" s="596"/>
      <c r="P264" s="596"/>
      <c r="Q264" s="598"/>
    </row>
    <row r="265" spans="1:38" x14ac:dyDescent="0.25">
      <c r="A265" s="595"/>
      <c r="B265" s="596"/>
      <c r="C265" s="596"/>
      <c r="D265" s="596"/>
      <c r="E265" s="596"/>
      <c r="F265" s="596"/>
      <c r="G265" s="596"/>
      <c r="H265" s="596"/>
      <c r="I265" s="596"/>
      <c r="J265" s="596"/>
      <c r="K265" s="597"/>
      <c r="L265" s="596"/>
      <c r="M265" s="596"/>
      <c r="N265" s="596"/>
      <c r="O265" s="596"/>
      <c r="P265" s="596"/>
      <c r="Q265" s="598"/>
    </row>
    <row r="266" spans="1:38" x14ac:dyDescent="0.25">
      <c r="A266" s="595"/>
      <c r="B266" s="596"/>
      <c r="C266" s="596"/>
      <c r="D266" s="596"/>
      <c r="E266" s="596"/>
      <c r="F266" s="596"/>
      <c r="G266" s="596"/>
      <c r="H266" s="596"/>
      <c r="I266" s="596"/>
      <c r="J266" s="596"/>
      <c r="K266" s="597"/>
      <c r="L266" s="596"/>
      <c r="M266" s="596"/>
      <c r="N266" s="596"/>
      <c r="O266" s="596"/>
      <c r="P266" s="596"/>
      <c r="Q266" s="598"/>
    </row>
    <row r="267" spans="1:38" x14ac:dyDescent="0.25">
      <c r="A267" s="595"/>
      <c r="B267" s="596"/>
      <c r="C267" s="596"/>
      <c r="D267" s="596"/>
      <c r="E267" s="596"/>
      <c r="F267" s="596"/>
      <c r="G267" s="596"/>
      <c r="H267" s="596"/>
      <c r="I267" s="596"/>
      <c r="J267" s="596"/>
      <c r="K267" s="597"/>
      <c r="L267" s="596"/>
      <c r="M267" s="596"/>
      <c r="N267" s="596"/>
      <c r="O267" s="596"/>
      <c r="P267" s="596"/>
      <c r="Q267" s="598"/>
    </row>
    <row r="268" spans="1:38" x14ac:dyDescent="0.25">
      <c r="A268" s="595"/>
      <c r="B268" s="596"/>
      <c r="C268" s="596"/>
      <c r="D268" s="596"/>
      <c r="E268" s="596"/>
      <c r="F268" s="596"/>
      <c r="G268" s="596"/>
      <c r="H268" s="596"/>
      <c r="I268" s="596"/>
      <c r="J268" s="596"/>
      <c r="K268" s="597"/>
      <c r="L268" s="596"/>
      <c r="M268" s="596"/>
      <c r="N268" s="596"/>
      <c r="O268" s="596"/>
      <c r="P268" s="596"/>
      <c r="Q268" s="598"/>
    </row>
    <row r="269" spans="1:38" ht="15.75" thickBot="1" x14ac:dyDescent="0.3">
      <c r="A269" s="599"/>
      <c r="B269" s="600"/>
      <c r="C269" s="600"/>
      <c r="D269" s="600"/>
      <c r="E269" s="600"/>
      <c r="F269" s="600"/>
      <c r="G269" s="600"/>
      <c r="H269" s="600"/>
      <c r="I269" s="600"/>
      <c r="J269" s="600"/>
      <c r="K269" s="601"/>
      <c r="L269" s="600"/>
      <c r="M269" s="600"/>
      <c r="N269" s="600"/>
      <c r="O269" s="600"/>
      <c r="P269" s="600"/>
      <c r="Q269" s="602"/>
    </row>
    <row r="270" spans="1:38" ht="15.75" thickTop="1" x14ac:dyDescent="0.25"/>
    <row r="271" spans="1:38" x14ac:dyDescent="0.25">
      <c r="B271" s="244"/>
      <c r="C271" s="244"/>
    </row>
    <row r="274" spans="1:38" ht="23.25" x14ac:dyDescent="0.35">
      <c r="A274" s="245"/>
      <c r="B274" s="343" t="s">
        <v>361</v>
      </c>
      <c r="C274" s="343"/>
      <c r="D274" s="343"/>
      <c r="E274" s="343"/>
      <c r="F274" s="344"/>
      <c r="G274" s="343"/>
      <c r="H274" s="344"/>
      <c r="I274" s="345"/>
      <c r="J274" s="344"/>
      <c r="K274" s="346"/>
      <c r="L274" s="347"/>
      <c r="M274" s="348"/>
      <c r="N274" s="347"/>
      <c r="S274" s="4"/>
      <c r="X274" s="4"/>
      <c r="AA274" s="4"/>
      <c r="AG274" s="4"/>
    </row>
    <row r="275" spans="1:38" ht="21.75" thickBot="1" x14ac:dyDescent="0.4">
      <c r="B275" s="37"/>
      <c r="C275" s="37"/>
      <c r="D275" s="37"/>
      <c r="E275" s="37"/>
      <c r="F275" s="38"/>
      <c r="G275" s="37"/>
      <c r="H275" s="38"/>
      <c r="I275" s="39"/>
      <c r="J275" s="38"/>
      <c r="K275" s="39"/>
      <c r="L275" s="38"/>
    </row>
    <row r="276" spans="1:38" ht="27" customHeight="1" thickBot="1" x14ac:dyDescent="0.3">
      <c r="A276" s="663" t="s">
        <v>391</v>
      </c>
      <c r="B276" s="664"/>
      <c r="C276" s="664"/>
      <c r="D276" s="664"/>
      <c r="E276" s="664"/>
      <c r="F276" s="664"/>
      <c r="G276" s="664"/>
      <c r="H276" s="664"/>
      <c r="I276" s="664"/>
      <c r="J276" s="664"/>
      <c r="K276" s="665"/>
      <c r="L276" s="664"/>
      <c r="M276" s="664"/>
      <c r="N276" s="664"/>
      <c r="O276" s="664"/>
      <c r="P276" s="664"/>
      <c r="Q276" s="664"/>
      <c r="R276" s="664"/>
      <c r="S276" s="664"/>
      <c r="T276" s="664"/>
      <c r="U276" s="664"/>
      <c r="V276" s="664"/>
      <c r="W276" s="664"/>
      <c r="X276" s="664"/>
      <c r="Y276" s="664"/>
      <c r="Z276" s="664"/>
      <c r="AA276" s="664"/>
      <c r="AB276" s="664"/>
      <c r="AC276" s="664"/>
      <c r="AD276" s="664"/>
      <c r="AE276" s="664"/>
      <c r="AF276" s="664"/>
      <c r="AG276" s="664"/>
      <c r="AH276" s="664"/>
      <c r="AI276" s="664"/>
      <c r="AJ276" s="664"/>
      <c r="AK276" s="664"/>
      <c r="AL276" s="40"/>
    </row>
    <row r="277" spans="1:38" ht="33.75" customHeight="1" x14ac:dyDescent="0.25">
      <c r="A277" s="666" t="s">
        <v>8</v>
      </c>
      <c r="B277" s="667"/>
      <c r="C277" s="614" t="s">
        <v>392</v>
      </c>
      <c r="D277" s="615"/>
      <c r="E277" s="618" t="s">
        <v>210</v>
      </c>
      <c r="F277" s="619"/>
      <c r="G277" s="619"/>
      <c r="H277" s="619"/>
      <c r="I277" s="619"/>
      <c r="J277" s="619"/>
      <c r="K277" s="620"/>
      <c r="L277" s="619"/>
      <c r="M277" s="619"/>
      <c r="N277" s="674"/>
      <c r="O277" s="624" t="s">
        <v>393</v>
      </c>
      <c r="P277" s="625"/>
      <c r="Q277" s="625"/>
      <c r="R277" s="625"/>
      <c r="S277" s="625"/>
      <c r="T277" s="625"/>
      <c r="U277" s="625"/>
      <c r="V277" s="625"/>
      <c r="W277" s="625"/>
      <c r="X277" s="625"/>
      <c r="Y277" s="625"/>
      <c r="Z277" s="625"/>
      <c r="AA277" s="625"/>
      <c r="AB277" s="625"/>
      <c r="AC277" s="625"/>
      <c r="AD277" s="625"/>
      <c r="AE277" s="625"/>
      <c r="AF277" s="625"/>
      <c r="AG277" s="625"/>
      <c r="AH277" s="625"/>
      <c r="AI277" s="625"/>
      <c r="AJ277" s="625"/>
      <c r="AK277" s="625"/>
      <c r="AL277" s="626"/>
    </row>
    <row r="278" spans="1:38" ht="51" customHeight="1" thickBot="1" x14ac:dyDescent="0.3">
      <c r="A278" s="668"/>
      <c r="B278" s="669"/>
      <c r="C278" s="672"/>
      <c r="D278" s="673"/>
      <c r="E278" s="675"/>
      <c r="F278" s="676"/>
      <c r="G278" s="676"/>
      <c r="H278" s="676"/>
      <c r="I278" s="676"/>
      <c r="J278" s="676"/>
      <c r="K278" s="677"/>
      <c r="L278" s="676"/>
      <c r="M278" s="676"/>
      <c r="N278" s="678"/>
      <c r="O278" s="641"/>
      <c r="P278" s="679"/>
      <c r="Q278" s="679"/>
      <c r="R278" s="679"/>
      <c r="S278" s="679"/>
      <c r="T278" s="679"/>
      <c r="U278" s="679"/>
      <c r="V278" s="679"/>
      <c r="W278" s="679"/>
      <c r="X278" s="679"/>
      <c r="Y278" s="679"/>
      <c r="Z278" s="679"/>
      <c r="AA278" s="679"/>
      <c r="AB278" s="679"/>
      <c r="AC278" s="679"/>
      <c r="AD278" s="679"/>
      <c r="AE278" s="679"/>
      <c r="AF278" s="679"/>
      <c r="AG278" s="679"/>
      <c r="AH278" s="679"/>
      <c r="AI278" s="679"/>
      <c r="AJ278" s="679"/>
      <c r="AK278" s="679"/>
      <c r="AL278" s="642"/>
    </row>
    <row r="279" spans="1:38" ht="75" customHeight="1" x14ac:dyDescent="0.25">
      <c r="A279" s="668"/>
      <c r="B279" s="669"/>
      <c r="C279" s="680" t="s">
        <v>211</v>
      </c>
      <c r="D279" s="682" t="s">
        <v>212</v>
      </c>
      <c r="E279" s="684" t="s">
        <v>0</v>
      </c>
      <c r="F279" s="685"/>
      <c r="G279" s="685"/>
      <c r="H279" s="686"/>
      <c r="I279" s="690" t="s">
        <v>1</v>
      </c>
      <c r="J279" s="691"/>
      <c r="K279" s="692"/>
      <c r="L279" s="693"/>
      <c r="M279" s="698" t="s">
        <v>2</v>
      </c>
      <c r="N279" s="699"/>
      <c r="O279" s="702" t="s">
        <v>213</v>
      </c>
      <c r="P279" s="703"/>
      <c r="Q279" s="703"/>
      <c r="R279" s="703"/>
      <c r="S279" s="725" t="s">
        <v>2</v>
      </c>
      <c r="T279" s="726"/>
      <c r="U279" s="708" t="s">
        <v>214</v>
      </c>
      <c r="V279" s="709"/>
      <c r="W279" s="709"/>
      <c r="X279" s="709"/>
      <c r="Y279" s="709"/>
      <c r="Z279" s="710"/>
      <c r="AA279" s="729" t="s">
        <v>2</v>
      </c>
      <c r="AB279" s="730"/>
      <c r="AC279" s="733" t="s">
        <v>5</v>
      </c>
      <c r="AD279" s="734"/>
      <c r="AE279" s="734"/>
      <c r="AF279" s="735"/>
      <c r="AG279" s="739" t="s">
        <v>2</v>
      </c>
      <c r="AH279" s="740"/>
      <c r="AI279" s="719" t="s">
        <v>215</v>
      </c>
      <c r="AJ279" s="720"/>
      <c r="AK279" s="720"/>
      <c r="AL279" s="721"/>
    </row>
    <row r="280" spans="1:38" ht="75" customHeight="1" thickBot="1" x14ac:dyDescent="0.3">
      <c r="A280" s="668"/>
      <c r="B280" s="669"/>
      <c r="C280" s="680"/>
      <c r="D280" s="682"/>
      <c r="E280" s="687"/>
      <c r="F280" s="688"/>
      <c r="G280" s="688"/>
      <c r="H280" s="689"/>
      <c r="I280" s="694"/>
      <c r="J280" s="695"/>
      <c r="K280" s="696"/>
      <c r="L280" s="697"/>
      <c r="M280" s="700"/>
      <c r="N280" s="701"/>
      <c r="O280" s="704"/>
      <c r="P280" s="705"/>
      <c r="Q280" s="705"/>
      <c r="R280" s="705"/>
      <c r="S280" s="727"/>
      <c r="T280" s="728"/>
      <c r="U280" s="711"/>
      <c r="V280" s="712"/>
      <c r="W280" s="712"/>
      <c r="X280" s="712"/>
      <c r="Y280" s="712"/>
      <c r="Z280" s="713"/>
      <c r="AA280" s="731"/>
      <c r="AB280" s="732"/>
      <c r="AC280" s="736"/>
      <c r="AD280" s="737"/>
      <c r="AE280" s="737"/>
      <c r="AF280" s="738"/>
      <c r="AG280" s="741"/>
      <c r="AH280" s="742"/>
      <c r="AI280" s="722"/>
      <c r="AJ280" s="723"/>
      <c r="AK280" s="723"/>
      <c r="AL280" s="724"/>
    </row>
    <row r="281" spans="1:38" ht="139.5" customHeight="1" thickBot="1" x14ac:dyDescent="0.3">
      <c r="A281" s="670"/>
      <c r="B281" s="671"/>
      <c r="C281" s="681"/>
      <c r="D281" s="683"/>
      <c r="E281" s="41" t="s">
        <v>15</v>
      </c>
      <c r="F281" s="42" t="s">
        <v>216</v>
      </c>
      <c r="G281" s="41" t="s">
        <v>217</v>
      </c>
      <c r="H281" s="42" t="s">
        <v>14</v>
      </c>
      <c r="I281" s="43" t="s">
        <v>15</v>
      </c>
      <c r="J281" s="44" t="s">
        <v>218</v>
      </c>
      <c r="K281" s="43" t="s">
        <v>17</v>
      </c>
      <c r="L281" s="44" t="s">
        <v>219</v>
      </c>
      <c r="M281" s="45" t="s">
        <v>19</v>
      </c>
      <c r="N281" s="46" t="s">
        <v>20</v>
      </c>
      <c r="O281" s="47" t="s">
        <v>220</v>
      </c>
      <c r="P281" s="48" t="s">
        <v>221</v>
      </c>
      <c r="Q281" s="47" t="s">
        <v>222</v>
      </c>
      <c r="R281" s="48" t="s">
        <v>223</v>
      </c>
      <c r="S281" s="49" t="s">
        <v>224</v>
      </c>
      <c r="T281" s="50" t="s">
        <v>225</v>
      </c>
      <c r="U281" s="51" t="s">
        <v>220</v>
      </c>
      <c r="V281" s="52" t="s">
        <v>226</v>
      </c>
      <c r="W281" s="53" t="s">
        <v>227</v>
      </c>
      <c r="X281" s="54" t="s">
        <v>222</v>
      </c>
      <c r="Y281" s="52" t="s">
        <v>228</v>
      </c>
      <c r="Z281" s="53" t="s">
        <v>229</v>
      </c>
      <c r="AA281" s="55" t="s">
        <v>230</v>
      </c>
      <c r="AB281" s="56" t="s">
        <v>231</v>
      </c>
      <c r="AC281" s="57" t="s">
        <v>220</v>
      </c>
      <c r="AD281" s="58" t="s">
        <v>221</v>
      </c>
      <c r="AE281" s="57" t="s">
        <v>222</v>
      </c>
      <c r="AF281" s="58" t="s">
        <v>223</v>
      </c>
      <c r="AG281" s="59" t="s">
        <v>232</v>
      </c>
      <c r="AH281" s="60" t="s">
        <v>233</v>
      </c>
      <c r="AI281" s="61" t="s">
        <v>234</v>
      </c>
      <c r="AJ281" s="62" t="s">
        <v>235</v>
      </c>
      <c r="AK281" s="63" t="s">
        <v>236</v>
      </c>
      <c r="AL281" s="64" t="s">
        <v>237</v>
      </c>
    </row>
    <row r="282" spans="1:38" ht="38.25" customHeight="1" thickBot="1" x14ac:dyDescent="0.3">
      <c r="A282" s="581" t="s">
        <v>238</v>
      </c>
      <c r="B282" s="582"/>
      <c r="C282" s="65" t="s">
        <v>239</v>
      </c>
      <c r="D282" s="575" t="s">
        <v>240</v>
      </c>
      <c r="E282" s="65" t="s">
        <v>241</v>
      </c>
      <c r="F282" s="66" t="s">
        <v>242</v>
      </c>
      <c r="G282" s="65" t="s">
        <v>243</v>
      </c>
      <c r="H282" s="66" t="s">
        <v>244</v>
      </c>
      <c r="I282" s="67" t="s">
        <v>245</v>
      </c>
      <c r="J282" s="66" t="s">
        <v>246</v>
      </c>
      <c r="K282" s="67" t="s">
        <v>247</v>
      </c>
      <c r="L282" s="66" t="s">
        <v>248</v>
      </c>
      <c r="M282" s="65" t="s">
        <v>249</v>
      </c>
      <c r="N282" s="66" t="s">
        <v>250</v>
      </c>
      <c r="O282" s="65" t="s">
        <v>251</v>
      </c>
      <c r="P282" s="66" t="s">
        <v>252</v>
      </c>
      <c r="Q282" s="65" t="s">
        <v>253</v>
      </c>
      <c r="R282" s="66" t="s">
        <v>254</v>
      </c>
      <c r="S282" s="65" t="s">
        <v>255</v>
      </c>
      <c r="T282" s="66" t="s">
        <v>256</v>
      </c>
      <c r="U282" s="65" t="s">
        <v>257</v>
      </c>
      <c r="V282" s="68" t="s">
        <v>258</v>
      </c>
      <c r="W282" s="66" t="s">
        <v>259</v>
      </c>
      <c r="X282" s="575" t="s">
        <v>260</v>
      </c>
      <c r="Y282" s="66" t="s">
        <v>261</v>
      </c>
      <c r="Z282" s="66" t="s">
        <v>262</v>
      </c>
      <c r="AA282" s="65" t="s">
        <v>263</v>
      </c>
      <c r="AB282" s="65" t="s">
        <v>264</v>
      </c>
      <c r="AC282" s="65" t="s">
        <v>265</v>
      </c>
      <c r="AD282" s="65" t="s">
        <v>266</v>
      </c>
      <c r="AE282" s="65" t="s">
        <v>267</v>
      </c>
      <c r="AF282" s="65" t="s">
        <v>268</v>
      </c>
      <c r="AG282" s="65" t="s">
        <v>269</v>
      </c>
      <c r="AH282" s="65" t="s">
        <v>270</v>
      </c>
      <c r="AI282" s="65" t="s">
        <v>271</v>
      </c>
      <c r="AJ282" s="575" t="s">
        <v>272</v>
      </c>
      <c r="AK282" s="65" t="s">
        <v>273</v>
      </c>
      <c r="AL282" s="576" t="s">
        <v>274</v>
      </c>
    </row>
    <row r="283" spans="1:38" ht="99" customHeight="1" x14ac:dyDescent="0.25">
      <c r="A283" s="69">
        <v>1</v>
      </c>
      <c r="B283" s="70" t="s">
        <v>275</v>
      </c>
      <c r="C283" s="583">
        <f>N296</f>
        <v>860849.5</v>
      </c>
      <c r="D283" s="586">
        <f>C283-AH296</f>
        <v>96449.049999999814</v>
      </c>
      <c r="E283" s="71"/>
      <c r="F283" s="72"/>
      <c r="G283" s="71"/>
      <c r="H283" s="72"/>
      <c r="I283" s="73"/>
      <c r="J283" s="72"/>
      <c r="K283" s="73"/>
      <c r="L283" s="72"/>
      <c r="M283" s="71"/>
      <c r="N283" s="72"/>
      <c r="O283" s="71"/>
      <c r="P283" s="72"/>
      <c r="Q283" s="71"/>
      <c r="R283" s="72"/>
      <c r="S283" s="71"/>
      <c r="T283" s="72"/>
      <c r="U283" s="71"/>
      <c r="V283" s="74"/>
      <c r="W283" s="72"/>
      <c r="X283" s="71"/>
      <c r="Y283" s="74"/>
      <c r="Z283" s="72"/>
      <c r="AA283" s="71"/>
      <c r="AB283" s="72"/>
      <c r="AC283" s="71"/>
      <c r="AD283" s="72"/>
      <c r="AE283" s="71"/>
      <c r="AF283" s="72"/>
      <c r="AG283" s="71"/>
      <c r="AH283" s="72"/>
      <c r="AI283" s="75"/>
      <c r="AJ283" s="76"/>
      <c r="AK283" s="77"/>
      <c r="AL283" s="78"/>
    </row>
    <row r="284" spans="1:38" ht="87" customHeight="1" x14ac:dyDescent="0.25">
      <c r="A284" s="79">
        <v>2</v>
      </c>
      <c r="B284" s="80" t="s">
        <v>96</v>
      </c>
      <c r="C284" s="584"/>
      <c r="D284" s="587"/>
      <c r="E284" s="71"/>
      <c r="F284" s="72"/>
      <c r="G284" s="71"/>
      <c r="H284" s="72"/>
      <c r="I284" s="73"/>
      <c r="J284" s="72"/>
      <c r="K284" s="73"/>
      <c r="L284" s="72"/>
      <c r="M284" s="71"/>
      <c r="N284" s="72"/>
      <c r="O284" s="71"/>
      <c r="P284" s="72"/>
      <c r="Q284" s="71"/>
      <c r="R284" s="72"/>
      <c r="S284" s="71"/>
      <c r="T284" s="72"/>
      <c r="U284" s="71"/>
      <c r="V284" s="74"/>
      <c r="W284" s="72"/>
      <c r="X284" s="71"/>
      <c r="Y284" s="74"/>
      <c r="Z284" s="72"/>
      <c r="AA284" s="71"/>
      <c r="AB284" s="72"/>
      <c r="AC284" s="71"/>
      <c r="AD284" s="72"/>
      <c r="AE284" s="71"/>
      <c r="AF284" s="72"/>
      <c r="AG284" s="71"/>
      <c r="AH284" s="72"/>
      <c r="AI284" s="75"/>
      <c r="AJ284" s="76"/>
      <c r="AK284" s="77"/>
      <c r="AL284" s="78"/>
    </row>
    <row r="285" spans="1:38" ht="85.5" customHeight="1" x14ac:dyDescent="0.25">
      <c r="A285" s="79">
        <v>3</v>
      </c>
      <c r="B285" s="80" t="s">
        <v>202</v>
      </c>
      <c r="C285" s="584"/>
      <c r="D285" s="587"/>
      <c r="E285" s="81"/>
      <c r="F285" s="82"/>
      <c r="G285" s="83"/>
      <c r="H285" s="84"/>
      <c r="I285" s="85"/>
      <c r="J285" s="86"/>
      <c r="K285" s="85"/>
      <c r="L285" s="86"/>
      <c r="M285" s="87"/>
      <c r="N285" s="88"/>
      <c r="O285" s="89"/>
      <c r="P285" s="90"/>
      <c r="Q285" s="89"/>
      <c r="R285" s="90"/>
      <c r="S285" s="91"/>
      <c r="T285" s="92"/>
      <c r="U285" s="93"/>
      <c r="V285" s="94"/>
      <c r="W285" s="95"/>
      <c r="X285" s="96"/>
      <c r="Y285" s="94"/>
      <c r="Z285" s="95"/>
      <c r="AA285" s="97"/>
      <c r="AB285" s="98"/>
      <c r="AC285" s="99"/>
      <c r="AD285" s="100"/>
      <c r="AE285" s="99"/>
      <c r="AF285" s="100"/>
      <c r="AG285" s="101"/>
      <c r="AH285" s="102"/>
      <c r="AI285" s="103"/>
      <c r="AJ285" s="104"/>
      <c r="AK285" s="77"/>
      <c r="AL285" s="105"/>
    </row>
    <row r="286" spans="1:38" ht="101.25" customHeight="1" x14ac:dyDescent="0.25">
      <c r="A286" s="79">
        <v>4</v>
      </c>
      <c r="B286" s="80" t="s">
        <v>40</v>
      </c>
      <c r="C286" s="584"/>
      <c r="D286" s="587"/>
      <c r="E286" s="81"/>
      <c r="F286" s="82"/>
      <c r="G286" s="83"/>
      <c r="H286" s="84"/>
      <c r="I286" s="85"/>
      <c r="J286" s="86"/>
      <c r="K286" s="85"/>
      <c r="L286" s="86"/>
      <c r="M286" s="87"/>
      <c r="N286" s="88"/>
      <c r="O286" s="89"/>
      <c r="P286" s="90"/>
      <c r="Q286" s="89"/>
      <c r="R286" s="90"/>
      <c r="S286" s="91"/>
      <c r="T286" s="92"/>
      <c r="U286" s="93"/>
      <c r="V286" s="94"/>
      <c r="W286" s="95"/>
      <c r="X286" s="96"/>
      <c r="Y286" s="94"/>
      <c r="Z286" s="95"/>
      <c r="AA286" s="97"/>
      <c r="AB286" s="98"/>
      <c r="AC286" s="99"/>
      <c r="AD286" s="100"/>
      <c r="AE286" s="99"/>
      <c r="AF286" s="100"/>
      <c r="AG286" s="101"/>
      <c r="AH286" s="102"/>
      <c r="AI286" s="103"/>
      <c r="AJ286" s="104"/>
      <c r="AK286" s="77"/>
      <c r="AL286" s="105"/>
    </row>
    <row r="287" spans="1:38" ht="138" customHeight="1" x14ac:dyDescent="0.25">
      <c r="A287" s="79">
        <v>5</v>
      </c>
      <c r="B287" s="80" t="s">
        <v>98</v>
      </c>
      <c r="C287" s="584"/>
      <c r="D287" s="587"/>
      <c r="E287" s="71"/>
      <c r="F287" s="72"/>
      <c r="G287" s="71"/>
      <c r="H287" s="72"/>
      <c r="I287" s="71"/>
      <c r="J287" s="72"/>
      <c r="K287" s="71"/>
      <c r="L287" s="72"/>
      <c r="M287" s="71"/>
      <c r="N287" s="72"/>
      <c r="O287" s="71"/>
      <c r="P287" s="72"/>
      <c r="Q287" s="71"/>
      <c r="R287" s="72"/>
      <c r="S287" s="71"/>
      <c r="T287" s="72"/>
      <c r="U287" s="71"/>
      <c r="V287" s="74"/>
      <c r="W287" s="72"/>
      <c r="X287" s="71"/>
      <c r="Y287" s="74"/>
      <c r="Z287" s="72"/>
      <c r="AA287" s="71"/>
      <c r="AB287" s="72"/>
      <c r="AC287" s="71"/>
      <c r="AD287" s="72"/>
      <c r="AE287" s="71"/>
      <c r="AF287" s="72"/>
      <c r="AG287" s="71"/>
      <c r="AH287" s="72"/>
      <c r="AI287" s="75"/>
      <c r="AJ287" s="76"/>
      <c r="AK287" s="77"/>
      <c r="AL287" s="78"/>
    </row>
    <row r="288" spans="1:38" ht="116.25" customHeight="1" x14ac:dyDescent="0.25">
      <c r="A288" s="79">
        <v>6</v>
      </c>
      <c r="B288" s="80" t="s">
        <v>42</v>
      </c>
      <c r="C288" s="584"/>
      <c r="D288" s="587"/>
      <c r="E288" s="81">
        <v>10</v>
      </c>
      <c r="F288" s="82">
        <v>1091278.8</v>
      </c>
      <c r="G288" s="83">
        <v>0</v>
      </c>
      <c r="H288" s="84">
        <v>0</v>
      </c>
      <c r="I288" s="246">
        <v>3</v>
      </c>
      <c r="J288" s="86">
        <v>80921.679999999993</v>
      </c>
      <c r="K288" s="85">
        <v>0</v>
      </c>
      <c r="L288" s="86">
        <v>0</v>
      </c>
      <c r="M288" s="87">
        <f>SUM(I288,K288)</f>
        <v>3</v>
      </c>
      <c r="N288" s="88">
        <f>SUM(J288,L288)</f>
        <v>80921.679999999993</v>
      </c>
      <c r="O288" s="89">
        <v>0</v>
      </c>
      <c r="P288" s="90">
        <v>0</v>
      </c>
      <c r="Q288" s="89">
        <v>0</v>
      </c>
      <c r="R288" s="90">
        <v>0</v>
      </c>
      <c r="S288" s="91">
        <f>SUM(O288,Q288)</f>
        <v>0</v>
      </c>
      <c r="T288" s="92">
        <f>SUM(P288,R288)</f>
        <v>0</v>
      </c>
      <c r="U288" s="93">
        <v>0</v>
      </c>
      <c r="V288" s="94">
        <v>0</v>
      </c>
      <c r="W288" s="95">
        <v>0</v>
      </c>
      <c r="X288" s="96">
        <v>0</v>
      </c>
      <c r="Y288" s="94">
        <v>0</v>
      </c>
      <c r="Z288" s="95">
        <v>0</v>
      </c>
      <c r="AA288" s="97">
        <f>SUM(U288,X288)</f>
        <v>0</v>
      </c>
      <c r="AB288" s="98">
        <f>SUM(W288,Z288)</f>
        <v>0</v>
      </c>
      <c r="AC288" s="99">
        <v>3</v>
      </c>
      <c r="AD288" s="100">
        <v>80200</v>
      </c>
      <c r="AE288" s="99">
        <v>0</v>
      </c>
      <c r="AF288" s="100">
        <v>0</v>
      </c>
      <c r="AG288" s="101">
        <f>SUM(AC288,AE288)</f>
        <v>3</v>
      </c>
      <c r="AH288" s="102">
        <f>SUM(AD288,AF288,AB288)</f>
        <v>80200</v>
      </c>
      <c r="AI288" s="103">
        <f>IFERROR(AD288/(C283-AH290),0)</f>
        <v>0.11400098231320246</v>
      </c>
      <c r="AJ288" s="104">
        <f>IFERROR(AF288/(C283-AH290),0)</f>
        <v>0</v>
      </c>
      <c r="AK288" s="77"/>
      <c r="AL288" s="105">
        <f>IFERROR(AH288/C283,0)</f>
        <v>9.3163787630706651E-2</v>
      </c>
    </row>
    <row r="289" spans="1:38" ht="65.25" customHeight="1" x14ac:dyDescent="0.25">
      <c r="A289" s="79">
        <v>7</v>
      </c>
      <c r="B289" s="80" t="s">
        <v>203</v>
      </c>
      <c r="C289" s="584"/>
      <c r="D289" s="587"/>
      <c r="E289" s="112"/>
      <c r="F289" s="113"/>
      <c r="G289" s="114"/>
      <c r="H289" s="72"/>
      <c r="I289" s="114"/>
      <c r="J289" s="72"/>
      <c r="K289" s="114"/>
      <c r="L289" s="72"/>
      <c r="M289" s="73"/>
      <c r="N289" s="72"/>
      <c r="O289" s="114"/>
      <c r="P289" s="72"/>
      <c r="Q289" s="114"/>
      <c r="R289" s="72"/>
      <c r="S289" s="73"/>
      <c r="T289" s="115"/>
      <c r="U289" s="114"/>
      <c r="V289" s="74"/>
      <c r="W289" s="72"/>
      <c r="X289" s="73"/>
      <c r="Y289" s="74"/>
      <c r="Z289" s="72"/>
      <c r="AA289" s="73"/>
      <c r="AB289" s="115"/>
      <c r="AC289" s="114"/>
      <c r="AD289" s="72"/>
      <c r="AE289" s="114"/>
      <c r="AF289" s="72"/>
      <c r="AG289" s="71"/>
      <c r="AH289" s="72"/>
      <c r="AI289" s="75"/>
      <c r="AJ289" s="76"/>
      <c r="AK289" s="77"/>
      <c r="AL289" s="78"/>
    </row>
    <row r="290" spans="1:38" ht="59.25" customHeight="1" x14ac:dyDescent="0.25">
      <c r="A290" s="79">
        <v>8</v>
      </c>
      <c r="B290" s="80" t="s">
        <v>276</v>
      </c>
      <c r="C290" s="584"/>
      <c r="D290" s="587"/>
      <c r="E290" s="118"/>
      <c r="F290" s="119"/>
      <c r="G290" s="83">
        <v>19</v>
      </c>
      <c r="H290" s="84">
        <v>322600</v>
      </c>
      <c r="I290" s="114"/>
      <c r="J290" s="72"/>
      <c r="K290" s="246">
        <v>14</v>
      </c>
      <c r="L290" s="86">
        <v>185210</v>
      </c>
      <c r="M290" s="122">
        <f t="shared" ref="M290:N295" si="48">SUM(I290,K290)</f>
        <v>14</v>
      </c>
      <c r="N290" s="123">
        <f t="shared" si="48"/>
        <v>185210</v>
      </c>
      <c r="O290" s="124"/>
      <c r="P290" s="125"/>
      <c r="Q290" s="126">
        <v>0</v>
      </c>
      <c r="R290" s="127">
        <v>0</v>
      </c>
      <c r="S290" s="349">
        <f t="shared" ref="S290:T295" si="49">SUM(O290,Q290)</f>
        <v>0</v>
      </c>
      <c r="T290" s="350">
        <f t="shared" si="49"/>
        <v>0</v>
      </c>
      <c r="U290" s="114"/>
      <c r="V290" s="74"/>
      <c r="W290" s="72"/>
      <c r="X290" s="321">
        <v>0</v>
      </c>
      <c r="Y290" s="319">
        <v>0</v>
      </c>
      <c r="Z290" s="320">
        <v>0</v>
      </c>
      <c r="AA290" s="351">
        <f t="shared" ref="AA290:AA295" si="50">SUM(U290,X290)</f>
        <v>0</v>
      </c>
      <c r="AB290" s="352">
        <f t="shared" ref="AB290:AB295" si="51">SUM(W290,Z290)</f>
        <v>0</v>
      </c>
      <c r="AC290" s="114"/>
      <c r="AD290" s="72"/>
      <c r="AE290" s="99">
        <v>14</v>
      </c>
      <c r="AF290" s="100">
        <v>157346.79</v>
      </c>
      <c r="AG290" s="101">
        <f t="shared" ref="AG290:AG295" si="52">SUM(AC290,AE290)</f>
        <v>14</v>
      </c>
      <c r="AH290" s="102">
        <f t="shared" ref="AH290:AH295" si="53">SUM(AD290,AF290,AB290)</f>
        <v>157346.79</v>
      </c>
      <c r="AI290" s="132"/>
      <c r="AJ290" s="133"/>
      <c r="AK290" s="134">
        <f>IFERROR(AH290/C283,0)</f>
        <v>0.18278083451288524</v>
      </c>
      <c r="AL290" s="105">
        <f>IFERROR(AH290/C283,0)</f>
        <v>0.18278083451288524</v>
      </c>
    </row>
    <row r="291" spans="1:38" ht="60" customHeight="1" x14ac:dyDescent="0.25">
      <c r="A291" s="79">
        <v>9</v>
      </c>
      <c r="B291" s="80" t="s">
        <v>44</v>
      </c>
      <c r="C291" s="584"/>
      <c r="D291" s="587"/>
      <c r="E291" s="81">
        <v>1</v>
      </c>
      <c r="F291" s="82">
        <v>27748.799999999999</v>
      </c>
      <c r="G291" s="83">
        <v>1</v>
      </c>
      <c r="H291" s="84">
        <v>195000</v>
      </c>
      <c r="I291" s="85">
        <v>0</v>
      </c>
      <c r="J291" s="86">
        <v>0</v>
      </c>
      <c r="K291" s="246">
        <v>0</v>
      </c>
      <c r="L291" s="86">
        <v>0</v>
      </c>
      <c r="M291" s="87">
        <f t="shared" si="48"/>
        <v>0</v>
      </c>
      <c r="N291" s="88">
        <f t="shared" si="48"/>
        <v>0</v>
      </c>
      <c r="O291" s="89">
        <v>0</v>
      </c>
      <c r="P291" s="90">
        <v>0</v>
      </c>
      <c r="Q291" s="89">
        <v>0</v>
      </c>
      <c r="R291" s="90">
        <v>0</v>
      </c>
      <c r="S291" s="91">
        <f t="shared" si="49"/>
        <v>0</v>
      </c>
      <c r="T291" s="92">
        <f t="shared" si="49"/>
        <v>0</v>
      </c>
      <c r="U291" s="93">
        <v>0</v>
      </c>
      <c r="V291" s="94">
        <v>0</v>
      </c>
      <c r="W291" s="95">
        <v>0</v>
      </c>
      <c r="X291" s="96">
        <v>0</v>
      </c>
      <c r="Y291" s="94">
        <v>0</v>
      </c>
      <c r="Z291" s="95">
        <v>0</v>
      </c>
      <c r="AA291" s="97">
        <f t="shared" si="50"/>
        <v>0</v>
      </c>
      <c r="AB291" s="98">
        <f t="shared" si="51"/>
        <v>0</v>
      </c>
      <c r="AC291" s="99">
        <v>0</v>
      </c>
      <c r="AD291" s="100">
        <v>0</v>
      </c>
      <c r="AE291" s="99">
        <v>0</v>
      </c>
      <c r="AF291" s="100">
        <v>0</v>
      </c>
      <c r="AG291" s="101">
        <f t="shared" si="52"/>
        <v>0</v>
      </c>
      <c r="AH291" s="102">
        <f t="shared" si="53"/>
        <v>0</v>
      </c>
      <c r="AI291" s="103">
        <f>IFERROR(AD291/(C283-AH290),0)</f>
        <v>0</v>
      </c>
      <c r="AJ291" s="104">
        <f>IFERROR(AF291/(C283-AH290),0)</f>
        <v>0</v>
      </c>
      <c r="AK291" s="77"/>
      <c r="AL291" s="105">
        <f>IFERROR(AH291/C283,0)</f>
        <v>0</v>
      </c>
    </row>
    <row r="292" spans="1:38" ht="73.5" customHeight="1" x14ac:dyDescent="0.25">
      <c r="A292" s="79">
        <v>10</v>
      </c>
      <c r="B292" s="80" t="s">
        <v>45</v>
      </c>
      <c r="C292" s="584"/>
      <c r="D292" s="587"/>
      <c r="E292" s="81">
        <v>6</v>
      </c>
      <c r="F292" s="82">
        <v>322204.05</v>
      </c>
      <c r="G292" s="83">
        <v>1</v>
      </c>
      <c r="H292" s="84">
        <v>90000</v>
      </c>
      <c r="I292" s="85">
        <v>0</v>
      </c>
      <c r="J292" s="86">
        <v>0</v>
      </c>
      <c r="K292" s="246">
        <v>1</v>
      </c>
      <c r="L292" s="86">
        <v>81401.100000000006</v>
      </c>
      <c r="M292" s="87">
        <f t="shared" si="48"/>
        <v>1</v>
      </c>
      <c r="N292" s="88">
        <f t="shared" si="48"/>
        <v>81401.100000000006</v>
      </c>
      <c r="O292" s="89">
        <v>0</v>
      </c>
      <c r="P292" s="90">
        <v>0</v>
      </c>
      <c r="Q292" s="89">
        <v>0</v>
      </c>
      <c r="R292" s="90">
        <v>0</v>
      </c>
      <c r="S292" s="91">
        <f t="shared" si="49"/>
        <v>0</v>
      </c>
      <c r="T292" s="92">
        <f t="shared" si="49"/>
        <v>0</v>
      </c>
      <c r="U292" s="93">
        <v>0</v>
      </c>
      <c r="V292" s="94">
        <v>0</v>
      </c>
      <c r="W292" s="95">
        <v>0</v>
      </c>
      <c r="X292" s="96">
        <v>0</v>
      </c>
      <c r="Y292" s="94">
        <v>0</v>
      </c>
      <c r="Z292" s="95">
        <v>0</v>
      </c>
      <c r="AA292" s="97">
        <f t="shared" si="50"/>
        <v>0</v>
      </c>
      <c r="AB292" s="98">
        <f t="shared" si="51"/>
        <v>0</v>
      </c>
      <c r="AC292" s="337">
        <v>0</v>
      </c>
      <c r="AD292" s="338">
        <v>0</v>
      </c>
      <c r="AE292" s="135">
        <v>1</v>
      </c>
      <c r="AF292" s="136">
        <v>81401.100000000006</v>
      </c>
      <c r="AG292" s="101">
        <f t="shared" si="52"/>
        <v>1</v>
      </c>
      <c r="AH292" s="102">
        <f t="shared" si="53"/>
        <v>81401.100000000006</v>
      </c>
      <c r="AI292" s="103">
        <f>IFERROR(AD292/(C283-AH290),0)</f>
        <v>0</v>
      </c>
      <c r="AJ292" s="104">
        <f>IFERROR(AF292/(C283-AH290),0)</f>
        <v>0.11570829627649908</v>
      </c>
      <c r="AK292" s="77"/>
      <c r="AL292" s="105">
        <f>IFERROR(AH292/C283,0)</f>
        <v>9.4559037323016404E-2</v>
      </c>
    </row>
    <row r="293" spans="1:38" ht="120" customHeight="1" x14ac:dyDescent="0.25">
      <c r="A293" s="79">
        <v>11</v>
      </c>
      <c r="B293" s="80" t="s">
        <v>46</v>
      </c>
      <c r="C293" s="584"/>
      <c r="D293" s="587"/>
      <c r="E293" s="81">
        <v>8</v>
      </c>
      <c r="F293" s="82">
        <v>438713.86</v>
      </c>
      <c r="G293" s="83">
        <v>0</v>
      </c>
      <c r="H293" s="84">
        <v>0</v>
      </c>
      <c r="I293" s="246">
        <v>6</v>
      </c>
      <c r="J293" s="86">
        <v>323064.12</v>
      </c>
      <c r="K293" s="85">
        <v>0</v>
      </c>
      <c r="L293" s="86">
        <v>0</v>
      </c>
      <c r="M293" s="87">
        <f t="shared" si="48"/>
        <v>6</v>
      </c>
      <c r="N293" s="88">
        <f t="shared" si="48"/>
        <v>323064.12</v>
      </c>
      <c r="O293" s="89">
        <v>0</v>
      </c>
      <c r="P293" s="90">
        <v>0</v>
      </c>
      <c r="Q293" s="89">
        <v>0</v>
      </c>
      <c r="R293" s="90">
        <v>0</v>
      </c>
      <c r="S293" s="91">
        <f t="shared" si="49"/>
        <v>0</v>
      </c>
      <c r="T293" s="92">
        <f t="shared" si="49"/>
        <v>0</v>
      </c>
      <c r="U293" s="93">
        <v>0</v>
      </c>
      <c r="V293" s="94">
        <v>0</v>
      </c>
      <c r="W293" s="95">
        <v>0</v>
      </c>
      <c r="X293" s="96">
        <v>0</v>
      </c>
      <c r="Y293" s="94">
        <v>0</v>
      </c>
      <c r="Z293" s="95">
        <v>0</v>
      </c>
      <c r="AA293" s="97">
        <f t="shared" si="50"/>
        <v>0</v>
      </c>
      <c r="AB293" s="98">
        <f t="shared" si="51"/>
        <v>0</v>
      </c>
      <c r="AC293" s="99">
        <v>6</v>
      </c>
      <c r="AD293" s="100">
        <v>287239.2</v>
      </c>
      <c r="AE293" s="99">
        <v>0</v>
      </c>
      <c r="AF293" s="100">
        <v>0</v>
      </c>
      <c r="AG293" s="101">
        <f t="shared" si="52"/>
        <v>6</v>
      </c>
      <c r="AH293" s="102">
        <f t="shared" si="53"/>
        <v>287239.2</v>
      </c>
      <c r="AI293" s="103">
        <f>IFERROR(AD293/(C283-AH290),0)</f>
        <v>0.40829864038476843</v>
      </c>
      <c r="AJ293" s="104">
        <f>IFERROR(AF293/(C283-AH290),0)</f>
        <v>0</v>
      </c>
      <c r="AK293" s="77"/>
      <c r="AL293" s="105">
        <f>IFERROR(AH293/C283,0)</f>
        <v>0.333669474164764</v>
      </c>
    </row>
    <row r="294" spans="1:38" ht="63.75" customHeight="1" x14ac:dyDescent="0.25">
      <c r="A294" s="79">
        <v>12</v>
      </c>
      <c r="B294" s="80" t="s">
        <v>47</v>
      </c>
      <c r="C294" s="584"/>
      <c r="D294" s="587"/>
      <c r="E294" s="81">
        <v>11</v>
      </c>
      <c r="F294" s="82">
        <v>244767.65</v>
      </c>
      <c r="G294" s="83">
        <v>0</v>
      </c>
      <c r="H294" s="84">
        <v>0</v>
      </c>
      <c r="I294" s="246">
        <v>6</v>
      </c>
      <c r="J294" s="86">
        <v>71639</v>
      </c>
      <c r="K294" s="85">
        <v>0</v>
      </c>
      <c r="L294" s="86">
        <v>0</v>
      </c>
      <c r="M294" s="87">
        <f t="shared" si="48"/>
        <v>6</v>
      </c>
      <c r="N294" s="88">
        <f t="shared" si="48"/>
        <v>71639</v>
      </c>
      <c r="O294" s="89">
        <v>0</v>
      </c>
      <c r="P294" s="90">
        <v>0</v>
      </c>
      <c r="Q294" s="89">
        <v>0</v>
      </c>
      <c r="R294" s="90">
        <v>0</v>
      </c>
      <c r="S294" s="91">
        <f t="shared" si="49"/>
        <v>0</v>
      </c>
      <c r="T294" s="92">
        <f t="shared" si="49"/>
        <v>0</v>
      </c>
      <c r="U294" s="93">
        <v>0</v>
      </c>
      <c r="V294" s="94">
        <v>0</v>
      </c>
      <c r="W294" s="95">
        <v>0</v>
      </c>
      <c r="X294" s="96">
        <v>0</v>
      </c>
      <c r="Y294" s="94">
        <v>0</v>
      </c>
      <c r="Z294" s="95">
        <v>0</v>
      </c>
      <c r="AA294" s="97">
        <f t="shared" si="50"/>
        <v>0</v>
      </c>
      <c r="AB294" s="98">
        <f t="shared" si="51"/>
        <v>0</v>
      </c>
      <c r="AC294" s="99">
        <v>6</v>
      </c>
      <c r="AD294" s="100">
        <v>61220.18</v>
      </c>
      <c r="AE294" s="99">
        <v>0</v>
      </c>
      <c r="AF294" s="100">
        <v>0</v>
      </c>
      <c r="AG294" s="101">
        <f t="shared" si="52"/>
        <v>6</v>
      </c>
      <c r="AH294" s="102">
        <f t="shared" si="53"/>
        <v>61220.18</v>
      </c>
      <c r="AI294" s="103">
        <f>IFERROR(AD294/(C283-AH290),0)</f>
        <v>8.7021953334053256E-2</v>
      </c>
      <c r="AJ294" s="104">
        <f>IFERROR(AF294/(C283-AH290),0)</f>
        <v>0</v>
      </c>
      <c r="AK294" s="77"/>
      <c r="AL294" s="105">
        <f>IFERROR(AH294/C283,0)</f>
        <v>7.111600808271365E-2</v>
      </c>
    </row>
    <row r="295" spans="1:38" ht="62.25" customHeight="1" thickBot="1" x14ac:dyDescent="0.3">
      <c r="A295" s="138">
        <v>13</v>
      </c>
      <c r="B295" s="139" t="s">
        <v>48</v>
      </c>
      <c r="C295" s="585"/>
      <c r="D295" s="588"/>
      <c r="E295" s="140">
        <v>6</v>
      </c>
      <c r="F295" s="141">
        <v>264019.3</v>
      </c>
      <c r="G295" s="142">
        <v>1</v>
      </c>
      <c r="H295" s="143">
        <v>35000</v>
      </c>
      <c r="I295" s="353">
        <v>3</v>
      </c>
      <c r="J295" s="145">
        <v>83613.600000000006</v>
      </c>
      <c r="K295" s="353">
        <v>1</v>
      </c>
      <c r="L295" s="145">
        <v>35000</v>
      </c>
      <c r="M295" s="146">
        <f t="shared" si="48"/>
        <v>4</v>
      </c>
      <c r="N295" s="147">
        <f t="shared" si="48"/>
        <v>118613.6</v>
      </c>
      <c r="O295" s="148">
        <v>0</v>
      </c>
      <c r="P295" s="149">
        <v>0</v>
      </c>
      <c r="Q295" s="148">
        <v>0</v>
      </c>
      <c r="R295" s="149">
        <v>0</v>
      </c>
      <c r="S295" s="150">
        <f t="shared" si="49"/>
        <v>0</v>
      </c>
      <c r="T295" s="151">
        <f t="shared" si="49"/>
        <v>0</v>
      </c>
      <c r="U295" s="152">
        <v>0</v>
      </c>
      <c r="V295" s="153">
        <v>0</v>
      </c>
      <c r="W295" s="154">
        <v>0</v>
      </c>
      <c r="X295" s="155">
        <v>0</v>
      </c>
      <c r="Y295" s="153">
        <v>0</v>
      </c>
      <c r="Z295" s="154">
        <v>0</v>
      </c>
      <c r="AA295" s="156">
        <f t="shared" si="50"/>
        <v>0</v>
      </c>
      <c r="AB295" s="157">
        <f t="shared" si="51"/>
        <v>0</v>
      </c>
      <c r="AC295" s="158">
        <v>3</v>
      </c>
      <c r="AD295" s="159">
        <v>73782.880000000005</v>
      </c>
      <c r="AE295" s="158">
        <v>1</v>
      </c>
      <c r="AF295" s="159">
        <v>23210.3</v>
      </c>
      <c r="AG295" s="160">
        <f t="shared" si="52"/>
        <v>4</v>
      </c>
      <c r="AH295" s="161">
        <f t="shared" si="53"/>
        <v>96993.180000000008</v>
      </c>
      <c r="AI295" s="162">
        <f>IFERROR(AD295/(C283-AH290),0)</f>
        <v>0.10487931169447806</v>
      </c>
      <c r="AJ295" s="163">
        <f>IFERROR(AF295/(C283-AH290),0)</f>
        <v>3.2992481294066373E-2</v>
      </c>
      <c r="AK295" s="164"/>
      <c r="AL295" s="165">
        <f>IFERROR(AH295/C283,0)</f>
        <v>0.11267147161031052</v>
      </c>
    </row>
    <row r="296" spans="1:38" ht="29.25" customHeight="1" thickBot="1" x14ac:dyDescent="0.3">
      <c r="A296" s="589" t="s">
        <v>277</v>
      </c>
      <c r="B296" s="590"/>
      <c r="C296" s="166">
        <f>C283</f>
        <v>860849.5</v>
      </c>
      <c r="D296" s="166">
        <f>D283</f>
        <v>96449.049999999814</v>
      </c>
      <c r="E296" s="167">
        <f t="shared" ref="E296:L296" si="54">SUM(E283:E295)</f>
        <v>42</v>
      </c>
      <c r="F296" s="168">
        <f t="shared" si="54"/>
        <v>2388732.46</v>
      </c>
      <c r="G296" s="167">
        <f t="shared" si="54"/>
        <v>22</v>
      </c>
      <c r="H296" s="168">
        <f t="shared" si="54"/>
        <v>642600</v>
      </c>
      <c r="I296" s="169">
        <f t="shared" si="54"/>
        <v>18</v>
      </c>
      <c r="J296" s="170">
        <f t="shared" si="54"/>
        <v>559238.40000000002</v>
      </c>
      <c r="K296" s="169">
        <f t="shared" si="54"/>
        <v>16</v>
      </c>
      <c r="L296" s="170">
        <f t="shared" si="54"/>
        <v>301611.09999999998</v>
      </c>
      <c r="M296" s="169">
        <f>SUM(M283:M295)</f>
        <v>34</v>
      </c>
      <c r="N296" s="170">
        <f>SUM(N283:N295)</f>
        <v>860849.5</v>
      </c>
      <c r="O296" s="171">
        <f>SUM(O283:O295)</f>
        <v>0</v>
      </c>
      <c r="P296" s="168">
        <f>SUM(P283:P295)</f>
        <v>0</v>
      </c>
      <c r="Q296" s="172">
        <f t="shared" ref="Q296:AJ296" si="55">SUM(Q283:Q295)</f>
        <v>0</v>
      </c>
      <c r="R296" s="168">
        <f t="shared" si="55"/>
        <v>0</v>
      </c>
      <c r="S296" s="173">
        <f t="shared" si="55"/>
        <v>0</v>
      </c>
      <c r="T296" s="168">
        <f t="shared" si="55"/>
        <v>0</v>
      </c>
      <c r="U296" s="172">
        <f t="shared" si="55"/>
        <v>0</v>
      </c>
      <c r="V296" s="168">
        <f t="shared" si="55"/>
        <v>0</v>
      </c>
      <c r="W296" s="168">
        <f t="shared" si="55"/>
        <v>0</v>
      </c>
      <c r="X296" s="173">
        <f t="shared" si="55"/>
        <v>0</v>
      </c>
      <c r="Y296" s="168">
        <f t="shared" si="55"/>
        <v>0</v>
      </c>
      <c r="Z296" s="168">
        <f t="shared" si="55"/>
        <v>0</v>
      </c>
      <c r="AA296" s="173">
        <f t="shared" si="55"/>
        <v>0</v>
      </c>
      <c r="AB296" s="168">
        <f t="shared" si="55"/>
        <v>0</v>
      </c>
      <c r="AC296" s="172">
        <f t="shared" si="55"/>
        <v>18</v>
      </c>
      <c r="AD296" s="168">
        <f t="shared" si="55"/>
        <v>502442.26</v>
      </c>
      <c r="AE296" s="172">
        <f t="shared" si="55"/>
        <v>16</v>
      </c>
      <c r="AF296" s="168">
        <f t="shared" si="55"/>
        <v>261958.19</v>
      </c>
      <c r="AG296" s="173">
        <f t="shared" si="55"/>
        <v>34</v>
      </c>
      <c r="AH296" s="168">
        <f t="shared" si="55"/>
        <v>764400.45000000019</v>
      </c>
      <c r="AI296" s="174">
        <f t="shared" si="55"/>
        <v>0.71420088772650225</v>
      </c>
      <c r="AJ296" s="174">
        <f t="shared" si="55"/>
        <v>0.14870077757056543</v>
      </c>
      <c r="AK296" s="175">
        <f>AK290</f>
        <v>0.18278083451288524</v>
      </c>
      <c r="AL296" s="176">
        <f>AH296/C283</f>
        <v>0.88796061332439669</v>
      </c>
    </row>
    <row r="297" spans="1:38" ht="21.75" thickBot="1" x14ac:dyDescent="0.4">
      <c r="AF297" s="177" t="s">
        <v>278</v>
      </c>
      <c r="AG297" s="178">
        <v>4.4240000000000004</v>
      </c>
      <c r="AH297" s="179">
        <f>AH296/AG297</f>
        <v>172784.91184448465</v>
      </c>
    </row>
    <row r="298" spans="1:38" ht="15.75" thickTop="1" x14ac:dyDescent="0.25">
      <c r="A298" s="591" t="s">
        <v>279</v>
      </c>
      <c r="B298" s="592"/>
      <c r="C298" s="592"/>
      <c r="D298" s="592"/>
      <c r="E298" s="592"/>
      <c r="F298" s="592"/>
      <c r="G298" s="592"/>
      <c r="H298" s="592"/>
      <c r="I298" s="592"/>
      <c r="J298" s="592"/>
      <c r="K298" s="593"/>
      <c r="L298" s="592"/>
      <c r="M298" s="592"/>
      <c r="N298" s="592"/>
      <c r="O298" s="592"/>
      <c r="P298" s="592"/>
      <c r="Q298" s="594"/>
    </row>
    <row r="299" spans="1:38" ht="18.75" x14ac:dyDescent="0.3">
      <c r="A299" s="595"/>
      <c r="B299" s="596"/>
      <c r="C299" s="596"/>
      <c r="D299" s="596"/>
      <c r="E299" s="596"/>
      <c r="F299" s="596"/>
      <c r="G299" s="596"/>
      <c r="H299" s="596"/>
      <c r="I299" s="596"/>
      <c r="J299" s="596"/>
      <c r="K299" s="597"/>
      <c r="L299" s="596"/>
      <c r="M299" s="596"/>
      <c r="N299" s="596"/>
      <c r="O299" s="596"/>
      <c r="P299" s="596"/>
      <c r="Q299" s="598"/>
      <c r="AF299" s="180"/>
    </row>
    <row r="300" spans="1:38" ht="15.75" x14ac:dyDescent="0.25">
      <c r="A300" s="595"/>
      <c r="B300" s="596"/>
      <c r="C300" s="596"/>
      <c r="D300" s="596"/>
      <c r="E300" s="596"/>
      <c r="F300" s="596"/>
      <c r="G300" s="596"/>
      <c r="H300" s="596"/>
      <c r="I300" s="596"/>
      <c r="J300" s="596"/>
      <c r="K300" s="597"/>
      <c r="L300" s="596"/>
      <c r="M300" s="596"/>
      <c r="N300" s="596"/>
      <c r="O300" s="596"/>
      <c r="P300" s="596"/>
      <c r="Q300" s="598"/>
      <c r="AE300" s="181" t="s">
        <v>280</v>
      </c>
      <c r="AF300" s="182"/>
    </row>
    <row r="301" spans="1:38" ht="15.75" x14ac:dyDescent="0.25">
      <c r="A301" s="595"/>
      <c r="B301" s="596"/>
      <c r="C301" s="596"/>
      <c r="D301" s="596"/>
      <c r="E301" s="596"/>
      <c r="F301" s="596"/>
      <c r="G301" s="596"/>
      <c r="H301" s="596"/>
      <c r="I301" s="596"/>
      <c r="J301" s="596"/>
      <c r="K301" s="597"/>
      <c r="L301" s="596"/>
      <c r="M301" s="596"/>
      <c r="N301" s="596"/>
      <c r="O301" s="596"/>
      <c r="P301" s="596"/>
      <c r="Q301" s="598"/>
      <c r="AE301" s="181" t="s">
        <v>281</v>
      </c>
      <c r="AF301" s="183">
        <f>(AF296-AF290)+(Z296-Z290)</f>
        <v>104611.4</v>
      </c>
    </row>
    <row r="302" spans="1:38" ht="15.75" x14ac:dyDescent="0.25">
      <c r="A302" s="595"/>
      <c r="B302" s="596"/>
      <c r="C302" s="596"/>
      <c r="D302" s="596"/>
      <c r="E302" s="596"/>
      <c r="F302" s="596"/>
      <c r="G302" s="596"/>
      <c r="H302" s="596"/>
      <c r="I302" s="596"/>
      <c r="J302" s="596"/>
      <c r="K302" s="597"/>
      <c r="L302" s="596"/>
      <c r="M302" s="596"/>
      <c r="N302" s="596"/>
      <c r="O302" s="596"/>
      <c r="P302" s="596"/>
      <c r="Q302" s="598"/>
      <c r="AE302" s="181" t="s">
        <v>282</v>
      </c>
      <c r="AF302" s="183">
        <f>AD296+W296</f>
        <v>502442.26</v>
      </c>
    </row>
    <row r="303" spans="1:38" ht="15.75" x14ac:dyDescent="0.25">
      <c r="A303" s="595"/>
      <c r="B303" s="596"/>
      <c r="C303" s="596"/>
      <c r="D303" s="596"/>
      <c r="E303" s="596"/>
      <c r="F303" s="596"/>
      <c r="G303" s="596"/>
      <c r="H303" s="596"/>
      <c r="I303" s="596"/>
      <c r="J303" s="596"/>
      <c r="K303" s="597"/>
      <c r="L303" s="596"/>
      <c r="M303" s="596"/>
      <c r="N303" s="596"/>
      <c r="O303" s="596"/>
      <c r="P303" s="596"/>
      <c r="Q303" s="598"/>
      <c r="AE303" s="181" t="s">
        <v>283</v>
      </c>
      <c r="AF303" s="183">
        <f>AF290+Z290</f>
        <v>157346.79</v>
      </c>
    </row>
    <row r="304" spans="1:38" ht="15.75" x14ac:dyDescent="0.25">
      <c r="A304" s="595"/>
      <c r="B304" s="596"/>
      <c r="C304" s="596"/>
      <c r="D304" s="596"/>
      <c r="E304" s="596"/>
      <c r="F304" s="596"/>
      <c r="G304" s="596"/>
      <c r="H304" s="596"/>
      <c r="I304" s="596"/>
      <c r="J304" s="596"/>
      <c r="K304" s="597"/>
      <c r="L304" s="596"/>
      <c r="M304" s="596"/>
      <c r="N304" s="596"/>
      <c r="O304" s="596"/>
      <c r="P304" s="596"/>
      <c r="Q304" s="598"/>
      <c r="AE304" s="181" t="s">
        <v>2</v>
      </c>
      <c r="AF304" s="184">
        <f>SUM(AF301:AF303)</f>
        <v>764400.45000000007</v>
      </c>
    </row>
    <row r="305" spans="1:38" x14ac:dyDescent="0.25">
      <c r="A305" s="595"/>
      <c r="B305" s="596"/>
      <c r="C305" s="596"/>
      <c r="D305" s="596"/>
      <c r="E305" s="596"/>
      <c r="F305" s="596"/>
      <c r="G305" s="596"/>
      <c r="H305" s="596"/>
      <c r="I305" s="596"/>
      <c r="J305" s="596"/>
      <c r="K305" s="597"/>
      <c r="L305" s="596"/>
      <c r="M305" s="596"/>
      <c r="N305" s="596"/>
      <c r="O305" s="596"/>
      <c r="P305" s="596"/>
      <c r="Q305" s="598"/>
    </row>
    <row r="306" spans="1:38" ht="15.75" thickBot="1" x14ac:dyDescent="0.3">
      <c r="A306" s="599"/>
      <c r="B306" s="600"/>
      <c r="C306" s="600"/>
      <c r="D306" s="600"/>
      <c r="E306" s="600"/>
      <c r="F306" s="600"/>
      <c r="G306" s="600"/>
      <c r="H306" s="600"/>
      <c r="I306" s="600"/>
      <c r="J306" s="600"/>
      <c r="K306" s="601"/>
      <c r="L306" s="600"/>
      <c r="M306" s="600"/>
      <c r="N306" s="600"/>
      <c r="O306" s="600"/>
      <c r="P306" s="600"/>
      <c r="Q306" s="602"/>
    </row>
    <row r="307" spans="1:38" ht="15.75" thickTop="1" x14ac:dyDescent="0.25"/>
    <row r="309" spans="1:38" ht="15.75" thickBot="1" x14ac:dyDescent="0.3"/>
    <row r="310" spans="1:38" ht="27" thickBot="1" x14ac:dyDescent="0.3">
      <c r="A310" s="603" t="s">
        <v>391</v>
      </c>
      <c r="B310" s="604"/>
      <c r="C310" s="604"/>
      <c r="D310" s="604"/>
      <c r="E310" s="604"/>
      <c r="F310" s="604"/>
      <c r="G310" s="604"/>
      <c r="H310" s="604"/>
      <c r="I310" s="604"/>
      <c r="J310" s="604"/>
      <c r="K310" s="605"/>
      <c r="L310" s="604"/>
      <c r="M310" s="604"/>
      <c r="N310" s="604"/>
      <c r="O310" s="604"/>
      <c r="P310" s="604"/>
      <c r="Q310" s="604"/>
      <c r="R310" s="604"/>
      <c r="S310" s="604"/>
      <c r="T310" s="604"/>
      <c r="U310" s="604"/>
      <c r="V310" s="604"/>
      <c r="W310" s="604"/>
      <c r="X310" s="604"/>
      <c r="Y310" s="604"/>
      <c r="Z310" s="604"/>
      <c r="AA310" s="604"/>
      <c r="AB310" s="604"/>
      <c r="AC310" s="604"/>
      <c r="AD310" s="604"/>
      <c r="AE310" s="604"/>
      <c r="AF310" s="604"/>
      <c r="AG310" s="604"/>
      <c r="AH310" s="604"/>
      <c r="AI310" s="604"/>
      <c r="AJ310" s="604"/>
      <c r="AK310" s="606"/>
      <c r="AL310" s="185"/>
    </row>
    <row r="311" spans="1:38" ht="21" customHeight="1" x14ac:dyDescent="0.25">
      <c r="A311" s="607" t="s">
        <v>284</v>
      </c>
      <c r="B311" s="608"/>
      <c r="C311" s="614" t="s">
        <v>392</v>
      </c>
      <c r="D311" s="615"/>
      <c r="E311" s="618" t="s">
        <v>285</v>
      </c>
      <c r="F311" s="619"/>
      <c r="G311" s="619"/>
      <c r="H311" s="619"/>
      <c r="I311" s="619"/>
      <c r="J311" s="619"/>
      <c r="K311" s="620"/>
      <c r="L311" s="619"/>
      <c r="M311" s="619"/>
      <c r="N311" s="619"/>
      <c r="O311" s="624" t="s">
        <v>394</v>
      </c>
      <c r="P311" s="625"/>
      <c r="Q311" s="625"/>
      <c r="R311" s="625"/>
      <c r="S311" s="625"/>
      <c r="T311" s="625"/>
      <c r="U311" s="625"/>
      <c r="V311" s="625"/>
      <c r="W311" s="625"/>
      <c r="X311" s="625"/>
      <c r="Y311" s="625"/>
      <c r="Z311" s="625"/>
      <c r="AA311" s="625"/>
      <c r="AB311" s="625"/>
      <c r="AC311" s="625"/>
      <c r="AD311" s="625"/>
      <c r="AE311" s="625"/>
      <c r="AF311" s="625"/>
      <c r="AG311" s="625"/>
      <c r="AH311" s="625"/>
      <c r="AI311" s="625"/>
      <c r="AJ311" s="625"/>
      <c r="AK311" s="626"/>
      <c r="AL311" s="186"/>
    </row>
    <row r="312" spans="1:38" ht="36" customHeight="1" thickBot="1" x14ac:dyDescent="0.3">
      <c r="A312" s="609"/>
      <c r="B312" s="610"/>
      <c r="C312" s="616"/>
      <c r="D312" s="617"/>
      <c r="E312" s="621"/>
      <c r="F312" s="622"/>
      <c r="G312" s="622"/>
      <c r="H312" s="622"/>
      <c r="I312" s="622"/>
      <c r="J312" s="622"/>
      <c r="K312" s="623"/>
      <c r="L312" s="622"/>
      <c r="M312" s="622"/>
      <c r="N312" s="622"/>
      <c r="O312" s="627"/>
      <c r="P312" s="628"/>
      <c r="Q312" s="628"/>
      <c r="R312" s="628"/>
      <c r="S312" s="628"/>
      <c r="T312" s="628"/>
      <c r="U312" s="628"/>
      <c r="V312" s="628"/>
      <c r="W312" s="628"/>
      <c r="X312" s="628"/>
      <c r="Y312" s="628"/>
      <c r="Z312" s="628"/>
      <c r="AA312" s="628"/>
      <c r="AB312" s="628"/>
      <c r="AC312" s="628"/>
      <c r="AD312" s="628"/>
      <c r="AE312" s="628"/>
      <c r="AF312" s="628"/>
      <c r="AG312" s="628"/>
      <c r="AH312" s="628"/>
      <c r="AI312" s="628"/>
      <c r="AJ312" s="628"/>
      <c r="AK312" s="629"/>
      <c r="AL312" s="186"/>
    </row>
    <row r="313" spans="1:38" s="180" customFormat="1" ht="84" customHeight="1" thickBot="1" x14ac:dyDescent="0.35">
      <c r="A313" s="609"/>
      <c r="B313" s="611"/>
      <c r="C313" s="630" t="s">
        <v>211</v>
      </c>
      <c r="D313" s="632" t="s">
        <v>212</v>
      </c>
      <c r="E313" s="634" t="s">
        <v>0</v>
      </c>
      <c r="F313" s="635"/>
      <c r="G313" s="635"/>
      <c r="H313" s="636"/>
      <c r="I313" s="637" t="s">
        <v>1</v>
      </c>
      <c r="J313" s="638"/>
      <c r="K313" s="639"/>
      <c r="L313" s="640"/>
      <c r="M313" s="643" t="s">
        <v>2</v>
      </c>
      <c r="N313" s="644"/>
      <c r="O313" s="645" t="s">
        <v>213</v>
      </c>
      <c r="P313" s="646"/>
      <c r="Q313" s="646"/>
      <c r="R313" s="647"/>
      <c r="S313" s="648" t="s">
        <v>2</v>
      </c>
      <c r="T313" s="649"/>
      <c r="U313" s="650" t="s">
        <v>214</v>
      </c>
      <c r="V313" s="651"/>
      <c r="W313" s="651"/>
      <c r="X313" s="651"/>
      <c r="Y313" s="651"/>
      <c r="Z313" s="652"/>
      <c r="AA313" s="653" t="s">
        <v>2</v>
      </c>
      <c r="AB313" s="654"/>
      <c r="AC313" s="655" t="s">
        <v>5</v>
      </c>
      <c r="AD313" s="656"/>
      <c r="AE313" s="656"/>
      <c r="AF313" s="657"/>
      <c r="AG313" s="717" t="s">
        <v>2</v>
      </c>
      <c r="AH313" s="718"/>
      <c r="AI313" s="743" t="s">
        <v>215</v>
      </c>
      <c r="AJ313" s="744"/>
      <c r="AK313" s="745"/>
      <c r="AL313" s="187"/>
    </row>
    <row r="314" spans="1:38" ht="113.25" thickBot="1" x14ac:dyDescent="0.3">
      <c r="A314" s="612"/>
      <c r="B314" s="613"/>
      <c r="C314" s="631"/>
      <c r="D314" s="633"/>
      <c r="E314" s="41" t="s">
        <v>15</v>
      </c>
      <c r="F314" s="42" t="s">
        <v>216</v>
      </c>
      <c r="G314" s="41" t="s">
        <v>217</v>
      </c>
      <c r="H314" s="42" t="s">
        <v>14</v>
      </c>
      <c r="I314" s="43" t="s">
        <v>15</v>
      </c>
      <c r="J314" s="44" t="s">
        <v>218</v>
      </c>
      <c r="K314" s="43" t="s">
        <v>17</v>
      </c>
      <c r="L314" s="44" t="s">
        <v>219</v>
      </c>
      <c r="M314" s="45" t="s">
        <v>19</v>
      </c>
      <c r="N314" s="46" t="s">
        <v>20</v>
      </c>
      <c r="O314" s="47" t="s">
        <v>220</v>
      </c>
      <c r="P314" s="48" t="s">
        <v>221</v>
      </c>
      <c r="Q314" s="47" t="s">
        <v>222</v>
      </c>
      <c r="R314" s="48" t="s">
        <v>223</v>
      </c>
      <c r="S314" s="49" t="s">
        <v>224</v>
      </c>
      <c r="T314" s="50" t="s">
        <v>225</v>
      </c>
      <c r="U314" s="51" t="s">
        <v>220</v>
      </c>
      <c r="V314" s="52" t="s">
        <v>226</v>
      </c>
      <c r="W314" s="53" t="s">
        <v>227</v>
      </c>
      <c r="X314" s="54" t="s">
        <v>222</v>
      </c>
      <c r="Y314" s="52" t="s">
        <v>228</v>
      </c>
      <c r="Z314" s="53" t="s">
        <v>229</v>
      </c>
      <c r="AA314" s="55" t="s">
        <v>230</v>
      </c>
      <c r="AB314" s="56" t="s">
        <v>231</v>
      </c>
      <c r="AC314" s="57" t="s">
        <v>220</v>
      </c>
      <c r="AD314" s="58" t="s">
        <v>221</v>
      </c>
      <c r="AE314" s="57" t="s">
        <v>222</v>
      </c>
      <c r="AF314" s="58" t="s">
        <v>223</v>
      </c>
      <c r="AG314" s="59" t="s">
        <v>232</v>
      </c>
      <c r="AH314" s="60" t="s">
        <v>233</v>
      </c>
      <c r="AI314" s="61" t="s">
        <v>234</v>
      </c>
      <c r="AJ314" s="63" t="s">
        <v>235</v>
      </c>
      <c r="AK314" s="188" t="s">
        <v>286</v>
      </c>
      <c r="AL314" s="189"/>
    </row>
    <row r="315" spans="1:38" ht="15.75" thickBot="1" x14ac:dyDescent="0.3">
      <c r="A315" s="581" t="s">
        <v>238</v>
      </c>
      <c r="B315" s="658"/>
      <c r="C315" s="190" t="s">
        <v>239</v>
      </c>
      <c r="D315" s="191" t="s">
        <v>240</v>
      </c>
      <c r="E315" s="192" t="s">
        <v>241</v>
      </c>
      <c r="F315" s="193" t="s">
        <v>242</v>
      </c>
      <c r="G315" s="192" t="s">
        <v>243</v>
      </c>
      <c r="H315" s="193" t="s">
        <v>244</v>
      </c>
      <c r="I315" s="194" t="s">
        <v>245</v>
      </c>
      <c r="J315" s="193" t="s">
        <v>246</v>
      </c>
      <c r="K315" s="194" t="s">
        <v>247</v>
      </c>
      <c r="L315" s="193" t="s">
        <v>248</v>
      </c>
      <c r="M315" s="194" t="s">
        <v>249</v>
      </c>
      <c r="N315" s="193" t="s">
        <v>250</v>
      </c>
      <c r="O315" s="192" t="s">
        <v>251</v>
      </c>
      <c r="P315" s="193" t="s">
        <v>252</v>
      </c>
      <c r="Q315" s="192" t="s">
        <v>253</v>
      </c>
      <c r="R315" s="193" t="s">
        <v>254</v>
      </c>
      <c r="S315" s="194" t="s">
        <v>255</v>
      </c>
      <c r="T315" s="193" t="s">
        <v>256</v>
      </c>
      <c r="U315" s="192" t="s">
        <v>257</v>
      </c>
      <c r="V315" s="195" t="s">
        <v>258</v>
      </c>
      <c r="W315" s="196" t="s">
        <v>259</v>
      </c>
      <c r="X315" s="197" t="s">
        <v>260</v>
      </c>
      <c r="Y315" s="198" t="s">
        <v>261</v>
      </c>
      <c r="Z315" s="193" t="s">
        <v>262</v>
      </c>
      <c r="AA315" s="194" t="s">
        <v>263</v>
      </c>
      <c r="AB315" s="199" t="s">
        <v>264</v>
      </c>
      <c r="AC315" s="192" t="s">
        <v>265</v>
      </c>
      <c r="AD315" s="199" t="s">
        <v>266</v>
      </c>
      <c r="AE315" s="192" t="s">
        <v>267</v>
      </c>
      <c r="AF315" s="199" t="s">
        <v>268</v>
      </c>
      <c r="AG315" s="194" t="s">
        <v>269</v>
      </c>
      <c r="AH315" s="199" t="s">
        <v>270</v>
      </c>
      <c r="AI315" s="190" t="s">
        <v>271</v>
      </c>
      <c r="AJ315" s="199" t="s">
        <v>272</v>
      </c>
      <c r="AK315" s="200" t="s">
        <v>273</v>
      </c>
      <c r="AL315" s="201"/>
    </row>
    <row r="316" spans="1:38" ht="37.5" x14ac:dyDescent="0.25">
      <c r="A316" s="202">
        <v>1</v>
      </c>
      <c r="B316" s="203" t="s">
        <v>287</v>
      </c>
      <c r="C316" s="659">
        <f>N325</f>
        <v>860849.5</v>
      </c>
      <c r="D316" s="660">
        <f>C316-AH325</f>
        <v>96449.04999999993</v>
      </c>
      <c r="E316" s="81"/>
      <c r="F316" s="82"/>
      <c r="G316" s="83"/>
      <c r="H316" s="84"/>
      <c r="I316" s="339"/>
      <c r="J316" s="86"/>
      <c r="K316" s="339"/>
      <c r="L316" s="86"/>
      <c r="M316" s="87"/>
      <c r="N316" s="88"/>
      <c r="O316" s="89"/>
      <c r="P316" s="90"/>
      <c r="Q316" s="89"/>
      <c r="R316" s="90"/>
      <c r="S316" s="91"/>
      <c r="T316" s="92"/>
      <c r="U316" s="93"/>
      <c r="V316" s="94"/>
      <c r="W316" s="95"/>
      <c r="X316" s="96"/>
      <c r="Y316" s="94"/>
      <c r="Z316" s="95"/>
      <c r="AA316" s="97"/>
      <c r="AB316" s="98"/>
      <c r="AC316" s="99"/>
      <c r="AD316" s="100"/>
      <c r="AE316" s="99"/>
      <c r="AF316" s="100"/>
      <c r="AG316" s="101"/>
      <c r="AH316" s="102"/>
      <c r="AI316" s="103"/>
      <c r="AJ316" s="134"/>
      <c r="AK316" s="222"/>
      <c r="AL316" s="223"/>
    </row>
    <row r="317" spans="1:38" ht="75" x14ac:dyDescent="0.25">
      <c r="A317" s="224">
        <v>2</v>
      </c>
      <c r="B317" s="203" t="s">
        <v>288</v>
      </c>
      <c r="C317" s="659"/>
      <c r="D317" s="660"/>
      <c r="E317" s="81">
        <v>16</v>
      </c>
      <c r="F317" s="82">
        <v>578712.06999999995</v>
      </c>
      <c r="G317" s="83">
        <v>3</v>
      </c>
      <c r="H317" s="84">
        <v>320000</v>
      </c>
      <c r="I317" s="339">
        <v>4</v>
      </c>
      <c r="J317" s="86">
        <v>92764.800000000003</v>
      </c>
      <c r="K317" s="339">
        <v>2</v>
      </c>
      <c r="L317" s="86">
        <v>116401.1</v>
      </c>
      <c r="M317" s="87">
        <f t="shared" ref="M317:N319" si="56">SUM(I317,K317)</f>
        <v>6</v>
      </c>
      <c r="N317" s="88">
        <f t="shared" si="56"/>
        <v>209165.90000000002</v>
      </c>
      <c r="O317" s="89">
        <v>0</v>
      </c>
      <c r="P317" s="90">
        <v>0</v>
      </c>
      <c r="Q317" s="89">
        <v>0</v>
      </c>
      <c r="R317" s="90">
        <v>0</v>
      </c>
      <c r="S317" s="91">
        <f t="shared" ref="S317:T319" si="57">SUM(O317,Q317)</f>
        <v>0</v>
      </c>
      <c r="T317" s="92">
        <f t="shared" si="57"/>
        <v>0</v>
      </c>
      <c r="U317" s="93">
        <v>0</v>
      </c>
      <c r="V317" s="94">
        <v>0</v>
      </c>
      <c r="W317" s="95">
        <v>0</v>
      </c>
      <c r="X317" s="96">
        <v>0</v>
      </c>
      <c r="Y317" s="94">
        <v>0</v>
      </c>
      <c r="Z317" s="95">
        <v>0</v>
      </c>
      <c r="AA317" s="97">
        <f>SUM(U317,X317)</f>
        <v>0</v>
      </c>
      <c r="AB317" s="98">
        <f>SUM(W317,Z317)</f>
        <v>0</v>
      </c>
      <c r="AC317" s="99">
        <v>4</v>
      </c>
      <c r="AD317" s="100">
        <v>77326.179999999993</v>
      </c>
      <c r="AE317" s="99">
        <v>2</v>
      </c>
      <c r="AF317" s="100">
        <v>104611.4</v>
      </c>
      <c r="AG317" s="101">
        <f>SUM(AC317,AE317)</f>
        <v>6</v>
      </c>
      <c r="AH317" s="102">
        <f>SUM(AD317,AF317,AB317)</f>
        <v>181937.58</v>
      </c>
      <c r="AI317" s="103">
        <f>IFERROR(AD317/C316,0)</f>
        <v>8.9825434062516141E-2</v>
      </c>
      <c r="AJ317" s="134">
        <f>IFERROR(AF317/C316,0)</f>
        <v>0.12152112535350255</v>
      </c>
      <c r="AK317" s="222">
        <f>IFERROR(AH317/C316,0)</f>
        <v>0.21134655941601871</v>
      </c>
      <c r="AL317" s="223"/>
    </row>
    <row r="318" spans="1:38" ht="37.5" x14ac:dyDescent="0.25">
      <c r="A318" s="224">
        <v>3</v>
      </c>
      <c r="B318" s="203" t="s">
        <v>289</v>
      </c>
      <c r="C318" s="659"/>
      <c r="D318" s="660"/>
      <c r="E318" s="81">
        <v>9</v>
      </c>
      <c r="F318" s="82">
        <v>1092324.98</v>
      </c>
      <c r="G318" s="83">
        <v>0</v>
      </c>
      <c r="H318" s="84">
        <v>0</v>
      </c>
      <c r="I318" s="339">
        <v>6</v>
      </c>
      <c r="J318" s="86">
        <v>61586.48</v>
      </c>
      <c r="K318" s="339">
        <v>0</v>
      </c>
      <c r="L318" s="86">
        <v>0</v>
      </c>
      <c r="M318" s="87">
        <f t="shared" si="56"/>
        <v>6</v>
      </c>
      <c r="N318" s="88">
        <f t="shared" si="56"/>
        <v>61586.48</v>
      </c>
      <c r="O318" s="89">
        <v>0</v>
      </c>
      <c r="P318" s="90">
        <v>0</v>
      </c>
      <c r="Q318" s="89">
        <v>0</v>
      </c>
      <c r="R318" s="90">
        <v>0</v>
      </c>
      <c r="S318" s="91">
        <f t="shared" si="57"/>
        <v>0</v>
      </c>
      <c r="T318" s="92">
        <f t="shared" si="57"/>
        <v>0</v>
      </c>
      <c r="U318" s="93">
        <v>0</v>
      </c>
      <c r="V318" s="94">
        <v>0</v>
      </c>
      <c r="W318" s="95">
        <v>0</v>
      </c>
      <c r="X318" s="96">
        <v>0</v>
      </c>
      <c r="Y318" s="94">
        <v>0</v>
      </c>
      <c r="Z318" s="95">
        <v>0</v>
      </c>
      <c r="AA318" s="97">
        <f>SUM(U318,X318)</f>
        <v>0</v>
      </c>
      <c r="AB318" s="98">
        <f>SUM(W318,Z318)</f>
        <v>0</v>
      </c>
      <c r="AC318" s="99">
        <v>6</v>
      </c>
      <c r="AD318" s="100">
        <v>65146.879999999997</v>
      </c>
      <c r="AE318" s="99">
        <v>0</v>
      </c>
      <c r="AF318" s="100">
        <v>0</v>
      </c>
      <c r="AG318" s="101">
        <f>SUM(AC318,AE318)</f>
        <v>6</v>
      </c>
      <c r="AH318" s="102">
        <f>SUM(AD318,AF318,AB318)</f>
        <v>65146.879999999997</v>
      </c>
      <c r="AI318" s="103">
        <f>IFERROR(AD318/C316,0)</f>
        <v>7.5677432582582665E-2</v>
      </c>
      <c r="AJ318" s="134">
        <f>IFERROR(AF318/C316,0)</f>
        <v>0</v>
      </c>
      <c r="AK318" s="222">
        <f>IFERROR(AH318/C316,0)</f>
        <v>7.5677432582582665E-2</v>
      </c>
      <c r="AL318" s="223"/>
    </row>
    <row r="319" spans="1:38" ht="37.5" x14ac:dyDescent="0.25">
      <c r="A319" s="224">
        <v>4</v>
      </c>
      <c r="B319" s="203" t="s">
        <v>290</v>
      </c>
      <c r="C319" s="659"/>
      <c r="D319" s="660"/>
      <c r="E319" s="81">
        <v>17</v>
      </c>
      <c r="F319" s="82">
        <v>717695.41</v>
      </c>
      <c r="G319" s="83">
        <v>0</v>
      </c>
      <c r="H319" s="84">
        <v>0</v>
      </c>
      <c r="I319" s="339">
        <v>8</v>
      </c>
      <c r="J319" s="86">
        <v>404887.12</v>
      </c>
      <c r="K319" s="339">
        <v>0</v>
      </c>
      <c r="L319" s="86">
        <v>0</v>
      </c>
      <c r="M319" s="87">
        <f t="shared" si="56"/>
        <v>8</v>
      </c>
      <c r="N319" s="88">
        <f t="shared" si="56"/>
        <v>404887.12</v>
      </c>
      <c r="O319" s="89">
        <v>0</v>
      </c>
      <c r="P319" s="90">
        <v>0</v>
      </c>
      <c r="Q319" s="89">
        <v>0</v>
      </c>
      <c r="R319" s="90">
        <v>0</v>
      </c>
      <c r="S319" s="91">
        <f t="shared" si="57"/>
        <v>0</v>
      </c>
      <c r="T319" s="92">
        <f t="shared" si="57"/>
        <v>0</v>
      </c>
      <c r="U319" s="93">
        <v>0</v>
      </c>
      <c r="V319" s="94">
        <v>0</v>
      </c>
      <c r="W319" s="95">
        <v>0</v>
      </c>
      <c r="X319" s="96">
        <v>0</v>
      </c>
      <c r="Y319" s="94">
        <v>0</v>
      </c>
      <c r="Z319" s="95">
        <v>0</v>
      </c>
      <c r="AA319" s="97">
        <f>SUM(U319,X319)</f>
        <v>0</v>
      </c>
      <c r="AB319" s="98">
        <f>SUM(W319,Z319)</f>
        <v>0</v>
      </c>
      <c r="AC319" s="99">
        <v>8</v>
      </c>
      <c r="AD319" s="100">
        <v>359969.2</v>
      </c>
      <c r="AE319" s="99">
        <v>0</v>
      </c>
      <c r="AF319" s="100">
        <v>0</v>
      </c>
      <c r="AG319" s="101">
        <f>SUM(AC319,AE319)</f>
        <v>8</v>
      </c>
      <c r="AH319" s="102">
        <f>SUM(AD319,AF319,AB319)</f>
        <v>359969.2</v>
      </c>
      <c r="AI319" s="103">
        <f>IFERROR(AD319/C316,0)</f>
        <v>0.41815578681290982</v>
      </c>
      <c r="AJ319" s="134">
        <f>IFERROR(AF319/C316,0)</f>
        <v>0</v>
      </c>
      <c r="AK319" s="222">
        <f>IFERROR(AH319/C316,0)</f>
        <v>0.41815578681290982</v>
      </c>
      <c r="AL319" s="223"/>
    </row>
    <row r="320" spans="1:38" ht="37.5" x14ac:dyDescent="0.25">
      <c r="A320" s="224">
        <v>5</v>
      </c>
      <c r="B320" s="203" t="s">
        <v>291</v>
      </c>
      <c r="C320" s="659"/>
      <c r="D320" s="660"/>
      <c r="E320" s="81"/>
      <c r="F320" s="82"/>
      <c r="G320" s="83"/>
      <c r="H320" s="84"/>
      <c r="I320" s="339"/>
      <c r="J320" s="86"/>
      <c r="K320" s="339"/>
      <c r="L320" s="86"/>
      <c r="M320" s="87"/>
      <c r="N320" s="88"/>
      <c r="O320" s="89"/>
      <c r="P320" s="342"/>
      <c r="Q320" s="89"/>
      <c r="R320" s="90"/>
      <c r="S320" s="91"/>
      <c r="T320" s="92"/>
      <c r="U320" s="93"/>
      <c r="V320" s="94"/>
      <c r="W320" s="95"/>
      <c r="X320" s="96"/>
      <c r="Y320" s="94"/>
      <c r="Z320" s="95"/>
      <c r="AA320" s="97"/>
      <c r="AB320" s="98"/>
      <c r="AC320" s="99"/>
      <c r="AD320" s="100"/>
      <c r="AE320" s="99"/>
      <c r="AF320" s="100"/>
      <c r="AG320" s="101"/>
      <c r="AH320" s="102"/>
      <c r="AI320" s="103"/>
      <c r="AJ320" s="134"/>
      <c r="AK320" s="222"/>
      <c r="AL320" s="223"/>
    </row>
    <row r="321" spans="1:38" ht="37.5" x14ac:dyDescent="0.25">
      <c r="A321" s="224">
        <v>6</v>
      </c>
      <c r="B321" s="203" t="s">
        <v>292</v>
      </c>
      <c r="C321" s="659"/>
      <c r="D321" s="660"/>
      <c r="E321" s="81"/>
      <c r="F321" s="82"/>
      <c r="G321" s="83"/>
      <c r="H321" s="84"/>
      <c r="I321" s="339"/>
      <c r="J321" s="340"/>
      <c r="K321" s="339"/>
      <c r="L321" s="340"/>
      <c r="M321" s="87"/>
      <c r="N321" s="88"/>
      <c r="O321" s="89"/>
      <c r="P321" s="342"/>
      <c r="Q321" s="89"/>
      <c r="R321" s="90"/>
      <c r="S321" s="91"/>
      <c r="T321" s="92"/>
      <c r="U321" s="93"/>
      <c r="V321" s="94"/>
      <c r="W321" s="95"/>
      <c r="X321" s="96"/>
      <c r="Y321" s="94"/>
      <c r="Z321" s="95"/>
      <c r="AA321" s="97"/>
      <c r="AB321" s="98"/>
      <c r="AC321" s="99"/>
      <c r="AD321" s="100"/>
      <c r="AE321" s="99"/>
      <c r="AF321" s="100"/>
      <c r="AG321" s="101"/>
      <c r="AH321" s="102"/>
      <c r="AI321" s="103"/>
      <c r="AJ321" s="134"/>
      <c r="AK321" s="222"/>
      <c r="AL321" s="223"/>
    </row>
    <row r="322" spans="1:38" ht="37.5" x14ac:dyDescent="0.25">
      <c r="A322" s="306">
        <v>7</v>
      </c>
      <c r="B322" s="354" t="s">
        <v>293</v>
      </c>
      <c r="C322" s="659"/>
      <c r="D322" s="660"/>
      <c r="E322" s="81"/>
      <c r="F322" s="82"/>
      <c r="G322" s="83"/>
      <c r="H322" s="84"/>
      <c r="I322" s="339"/>
      <c r="J322" s="340"/>
      <c r="K322" s="339"/>
      <c r="L322" s="340"/>
      <c r="M322" s="87"/>
      <c r="N322" s="88"/>
      <c r="O322" s="89"/>
      <c r="P322" s="342"/>
      <c r="Q322" s="89"/>
      <c r="R322" s="90"/>
      <c r="S322" s="91"/>
      <c r="T322" s="92"/>
      <c r="U322" s="93"/>
      <c r="V322" s="94"/>
      <c r="W322" s="95"/>
      <c r="X322" s="96"/>
      <c r="Y322" s="94"/>
      <c r="Z322" s="95"/>
      <c r="AA322" s="97"/>
      <c r="AB322" s="98"/>
      <c r="AC322" s="99"/>
      <c r="AD322" s="100"/>
      <c r="AE322" s="99"/>
      <c r="AF322" s="100"/>
      <c r="AG322" s="101"/>
      <c r="AH322" s="102"/>
      <c r="AI322" s="103"/>
      <c r="AJ322" s="134"/>
      <c r="AK322" s="222"/>
      <c r="AL322" s="223"/>
    </row>
    <row r="323" spans="1:38" ht="37.5" x14ac:dyDescent="0.25">
      <c r="A323" s="229">
        <v>8</v>
      </c>
      <c r="B323" s="226" t="s">
        <v>294</v>
      </c>
      <c r="C323" s="659"/>
      <c r="D323" s="660"/>
      <c r="E323" s="81">
        <v>0</v>
      </c>
      <c r="F323" s="82">
        <v>0</v>
      </c>
      <c r="G323" s="83">
        <v>19</v>
      </c>
      <c r="H323" s="84">
        <v>322600</v>
      </c>
      <c r="I323" s="339">
        <v>0</v>
      </c>
      <c r="J323" s="340">
        <v>0</v>
      </c>
      <c r="K323" s="339">
        <v>14</v>
      </c>
      <c r="L323" s="355">
        <v>185210</v>
      </c>
      <c r="M323" s="87">
        <f>SUM(I323,K323)</f>
        <v>14</v>
      </c>
      <c r="N323" s="88">
        <f>SUM(J323,L323)</f>
        <v>185210</v>
      </c>
      <c r="O323" s="89">
        <v>0</v>
      </c>
      <c r="P323" s="342">
        <v>0</v>
      </c>
      <c r="Q323" s="89">
        <v>0</v>
      </c>
      <c r="R323" s="90">
        <v>0</v>
      </c>
      <c r="S323" s="91">
        <f>SUM(O323,Q323)</f>
        <v>0</v>
      </c>
      <c r="T323" s="92">
        <f>SUM(P323,R323)</f>
        <v>0</v>
      </c>
      <c r="U323" s="93">
        <v>0</v>
      </c>
      <c r="V323" s="94">
        <v>0</v>
      </c>
      <c r="W323" s="95">
        <v>0</v>
      </c>
      <c r="X323" s="96">
        <v>0</v>
      </c>
      <c r="Y323" s="94">
        <v>0</v>
      </c>
      <c r="Z323" s="95">
        <v>0</v>
      </c>
      <c r="AA323" s="97">
        <f>SUM(U323,X323)</f>
        <v>0</v>
      </c>
      <c r="AB323" s="98">
        <f>SUM(W323,Z323)</f>
        <v>0</v>
      </c>
      <c r="AC323" s="99">
        <v>0</v>
      </c>
      <c r="AD323" s="100">
        <v>0</v>
      </c>
      <c r="AE323" s="99">
        <v>14</v>
      </c>
      <c r="AF323" s="100">
        <v>157346.79</v>
      </c>
      <c r="AG323" s="101">
        <f>SUM(AC323,AE323)</f>
        <v>14</v>
      </c>
      <c r="AH323" s="102">
        <f>SUM(AD323,AF323,AB323)</f>
        <v>157346.79</v>
      </c>
      <c r="AI323" s="103">
        <f>IFERROR(AD323/C316,0)</f>
        <v>0</v>
      </c>
      <c r="AJ323" s="134">
        <f>IFERROR(AF323/C316,0)</f>
        <v>0.18278083451288524</v>
      </c>
      <c r="AK323" s="222">
        <f>IFERROR(AH323/C316,0)</f>
        <v>0.18278083451288524</v>
      </c>
      <c r="AL323" s="223"/>
    </row>
    <row r="324" spans="1:38" ht="21.75" thickBot="1" x14ac:dyDescent="0.3">
      <c r="A324" s="229" t="s">
        <v>295</v>
      </c>
      <c r="B324" s="80"/>
      <c r="C324" s="756"/>
      <c r="D324" s="757"/>
      <c r="E324" s="140"/>
      <c r="F324" s="141"/>
      <c r="G324" s="142"/>
      <c r="H324" s="143"/>
      <c r="I324" s="356"/>
      <c r="J324" s="357"/>
      <c r="K324" s="356"/>
      <c r="L324" s="357"/>
      <c r="M324" s="87"/>
      <c r="N324" s="88"/>
      <c r="O324" s="148"/>
      <c r="P324" s="149"/>
      <c r="Q324" s="148"/>
      <c r="R324" s="149"/>
      <c r="S324" s="150"/>
      <c r="T324" s="151"/>
      <c r="U324" s="152"/>
      <c r="V324" s="153"/>
      <c r="W324" s="154"/>
      <c r="X324" s="155"/>
      <c r="Y324" s="153"/>
      <c r="Z324" s="154"/>
      <c r="AA324" s="156"/>
      <c r="AB324" s="157"/>
      <c r="AC324" s="358"/>
      <c r="AD324" s="359"/>
      <c r="AE324" s="358"/>
      <c r="AF324" s="359"/>
      <c r="AG324" s="160"/>
      <c r="AH324" s="161"/>
      <c r="AI324" s="162"/>
      <c r="AJ324" s="360"/>
      <c r="AK324" s="361"/>
      <c r="AL324" s="223"/>
    </row>
    <row r="325" spans="1:38" ht="24" thickBot="1" x14ac:dyDescent="0.3">
      <c r="A325" s="641" t="s">
        <v>277</v>
      </c>
      <c r="B325" s="642"/>
      <c r="C325" s="231">
        <f>C316</f>
        <v>860849.5</v>
      </c>
      <c r="D325" s="231">
        <f>D316</f>
        <v>96449.04999999993</v>
      </c>
      <c r="E325" s="167">
        <f t="shared" ref="E325:AH325" si="58">SUM(E316:E324)</f>
        <v>42</v>
      </c>
      <c r="F325" s="168">
        <f t="shared" si="58"/>
        <v>2388732.46</v>
      </c>
      <c r="G325" s="167">
        <f t="shared" si="58"/>
        <v>22</v>
      </c>
      <c r="H325" s="232">
        <f t="shared" si="58"/>
        <v>642600</v>
      </c>
      <c r="I325" s="233">
        <f t="shared" si="58"/>
        <v>18</v>
      </c>
      <c r="J325" s="168">
        <f t="shared" si="58"/>
        <v>559238.40000000002</v>
      </c>
      <c r="K325" s="233">
        <f t="shared" si="58"/>
        <v>16</v>
      </c>
      <c r="L325" s="168">
        <f t="shared" si="58"/>
        <v>301611.09999999998</v>
      </c>
      <c r="M325" s="233">
        <f t="shared" si="58"/>
        <v>34</v>
      </c>
      <c r="N325" s="168">
        <f t="shared" si="58"/>
        <v>860849.5</v>
      </c>
      <c r="O325" s="172">
        <f t="shared" si="58"/>
        <v>0</v>
      </c>
      <c r="P325" s="168">
        <f t="shared" si="58"/>
        <v>0</v>
      </c>
      <c r="Q325" s="172">
        <f t="shared" si="58"/>
        <v>0</v>
      </c>
      <c r="R325" s="234">
        <f t="shared" si="58"/>
        <v>0</v>
      </c>
      <c r="S325" s="173">
        <f t="shared" si="58"/>
        <v>0</v>
      </c>
      <c r="T325" s="234">
        <f t="shared" si="58"/>
        <v>0</v>
      </c>
      <c r="U325" s="235">
        <f t="shared" si="58"/>
        <v>0</v>
      </c>
      <c r="V325" s="234">
        <f t="shared" si="58"/>
        <v>0</v>
      </c>
      <c r="W325" s="232">
        <f t="shared" si="58"/>
        <v>0</v>
      </c>
      <c r="X325" s="173">
        <f t="shared" si="58"/>
        <v>0</v>
      </c>
      <c r="Y325" s="234">
        <f t="shared" si="58"/>
        <v>0</v>
      </c>
      <c r="Z325" s="234">
        <f t="shared" si="58"/>
        <v>0</v>
      </c>
      <c r="AA325" s="236">
        <f t="shared" si="58"/>
        <v>0</v>
      </c>
      <c r="AB325" s="168">
        <f t="shared" si="58"/>
        <v>0</v>
      </c>
      <c r="AC325" s="171">
        <f t="shared" si="58"/>
        <v>18</v>
      </c>
      <c r="AD325" s="168">
        <f t="shared" si="58"/>
        <v>502442.26</v>
      </c>
      <c r="AE325" s="172">
        <f t="shared" si="58"/>
        <v>16</v>
      </c>
      <c r="AF325" s="168">
        <f t="shared" si="58"/>
        <v>261958.19</v>
      </c>
      <c r="AG325" s="173">
        <f t="shared" si="58"/>
        <v>34</v>
      </c>
      <c r="AH325" s="232">
        <f t="shared" si="58"/>
        <v>764400.45000000007</v>
      </c>
      <c r="AI325" s="237">
        <f>AD325/C283</f>
        <v>0.5836586534580086</v>
      </c>
      <c r="AJ325" s="238">
        <f>AF325/C283</f>
        <v>0.30430195986638781</v>
      </c>
      <c r="AK325" s="239">
        <f>AH325/C283</f>
        <v>0.88796061332439646</v>
      </c>
      <c r="AL325" s="223"/>
    </row>
    <row r="326" spans="1:38" ht="15.75" thickBot="1" x14ac:dyDescent="0.3">
      <c r="E326" s="240"/>
      <c r="F326" s="241"/>
      <c r="G326" s="240"/>
      <c r="H326" s="241"/>
      <c r="I326" s="242"/>
      <c r="J326" s="240"/>
      <c r="K326" s="242"/>
      <c r="L326" s="241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J326" s="243"/>
      <c r="AK326" s="243"/>
      <c r="AL326" s="243"/>
    </row>
    <row r="327" spans="1:38" ht="19.5" thickTop="1" x14ac:dyDescent="0.3">
      <c r="A327" s="591" t="s">
        <v>279</v>
      </c>
      <c r="B327" s="592"/>
      <c r="C327" s="592"/>
      <c r="D327" s="592"/>
      <c r="E327" s="592"/>
      <c r="F327" s="592"/>
      <c r="G327" s="592"/>
      <c r="H327" s="592"/>
      <c r="I327" s="592"/>
      <c r="J327" s="592"/>
      <c r="K327" s="593"/>
      <c r="L327" s="592"/>
      <c r="M327" s="592"/>
      <c r="N327" s="592"/>
      <c r="O327" s="592"/>
      <c r="P327" s="592"/>
      <c r="Q327" s="594"/>
      <c r="AD327" s="180"/>
    </row>
    <row r="328" spans="1:38" x14ac:dyDescent="0.25">
      <c r="A328" s="595"/>
      <c r="B328" s="596"/>
      <c r="C328" s="596"/>
      <c r="D328" s="596"/>
      <c r="E328" s="596"/>
      <c r="F328" s="596"/>
      <c r="G328" s="596"/>
      <c r="H328" s="596"/>
      <c r="I328" s="596"/>
      <c r="J328" s="596"/>
      <c r="K328" s="597"/>
      <c r="L328" s="596"/>
      <c r="M328" s="596"/>
      <c r="N328" s="596"/>
      <c r="O328" s="596"/>
      <c r="P328" s="596"/>
      <c r="Q328" s="598"/>
    </row>
    <row r="329" spans="1:38" x14ac:dyDescent="0.25">
      <c r="A329" s="595"/>
      <c r="B329" s="596"/>
      <c r="C329" s="596"/>
      <c r="D329" s="596"/>
      <c r="E329" s="596"/>
      <c r="F329" s="596"/>
      <c r="G329" s="596"/>
      <c r="H329" s="596"/>
      <c r="I329" s="596"/>
      <c r="J329" s="596"/>
      <c r="K329" s="597"/>
      <c r="L329" s="596"/>
      <c r="M329" s="596"/>
      <c r="N329" s="596"/>
      <c r="O329" s="596"/>
      <c r="P329" s="596"/>
      <c r="Q329" s="598"/>
    </row>
    <row r="330" spans="1:38" x14ac:dyDescent="0.25">
      <c r="A330" s="595"/>
      <c r="B330" s="596"/>
      <c r="C330" s="596"/>
      <c r="D330" s="596"/>
      <c r="E330" s="596"/>
      <c r="F330" s="596"/>
      <c r="G330" s="596"/>
      <c r="H330" s="596"/>
      <c r="I330" s="596"/>
      <c r="J330" s="596"/>
      <c r="K330" s="597"/>
      <c r="L330" s="596"/>
      <c r="M330" s="596"/>
      <c r="N330" s="596"/>
      <c r="O330" s="596"/>
      <c r="P330" s="596"/>
      <c r="Q330" s="598"/>
    </row>
    <row r="331" spans="1:38" x14ac:dyDescent="0.25">
      <c r="A331" s="595"/>
      <c r="B331" s="596"/>
      <c r="C331" s="596"/>
      <c r="D331" s="596"/>
      <c r="E331" s="596"/>
      <c r="F331" s="596"/>
      <c r="G331" s="596"/>
      <c r="H331" s="596"/>
      <c r="I331" s="596"/>
      <c r="J331" s="596"/>
      <c r="K331" s="597"/>
      <c r="L331" s="596"/>
      <c r="M331" s="596"/>
      <c r="N331" s="596"/>
      <c r="O331" s="596"/>
      <c r="P331" s="596"/>
      <c r="Q331" s="598"/>
    </row>
    <row r="332" spans="1:38" x14ac:dyDescent="0.25">
      <c r="A332" s="595"/>
      <c r="B332" s="596"/>
      <c r="C332" s="596"/>
      <c r="D332" s="596"/>
      <c r="E332" s="596"/>
      <c r="F332" s="596"/>
      <c r="G332" s="596"/>
      <c r="H332" s="596"/>
      <c r="I332" s="596"/>
      <c r="J332" s="596"/>
      <c r="K332" s="597"/>
      <c r="L332" s="596"/>
      <c r="M332" s="596"/>
      <c r="N332" s="596"/>
      <c r="O332" s="596"/>
      <c r="P332" s="596"/>
      <c r="Q332" s="598"/>
    </row>
    <row r="333" spans="1:38" x14ac:dyDescent="0.25">
      <c r="A333" s="595"/>
      <c r="B333" s="596"/>
      <c r="C333" s="596"/>
      <c r="D333" s="596"/>
      <c r="E333" s="596"/>
      <c r="F333" s="596"/>
      <c r="G333" s="596"/>
      <c r="H333" s="596"/>
      <c r="I333" s="596"/>
      <c r="J333" s="596"/>
      <c r="K333" s="597"/>
      <c r="L333" s="596"/>
      <c r="M333" s="596"/>
      <c r="N333" s="596"/>
      <c r="O333" s="596"/>
      <c r="P333" s="596"/>
      <c r="Q333" s="598"/>
    </row>
    <row r="334" spans="1:38" x14ac:dyDescent="0.25">
      <c r="A334" s="595"/>
      <c r="B334" s="596"/>
      <c r="C334" s="596"/>
      <c r="D334" s="596"/>
      <c r="E334" s="596"/>
      <c r="F334" s="596"/>
      <c r="G334" s="596"/>
      <c r="H334" s="596"/>
      <c r="I334" s="596"/>
      <c r="J334" s="596"/>
      <c r="K334" s="597"/>
      <c r="L334" s="596"/>
      <c r="M334" s="596"/>
      <c r="N334" s="596"/>
      <c r="O334" s="596"/>
      <c r="P334" s="596"/>
      <c r="Q334" s="598"/>
    </row>
    <row r="335" spans="1:38" ht="15.75" thickBot="1" x14ac:dyDescent="0.3">
      <c r="A335" s="599"/>
      <c r="B335" s="600"/>
      <c r="C335" s="600"/>
      <c r="D335" s="600"/>
      <c r="E335" s="600"/>
      <c r="F335" s="600"/>
      <c r="G335" s="600"/>
      <c r="H335" s="600"/>
      <c r="I335" s="600"/>
      <c r="J335" s="600"/>
      <c r="K335" s="601"/>
      <c r="L335" s="600"/>
      <c r="M335" s="600"/>
      <c r="N335" s="600"/>
      <c r="O335" s="600"/>
      <c r="P335" s="600"/>
      <c r="Q335" s="602"/>
    </row>
    <row r="336" spans="1:38" ht="15.75" thickTop="1" x14ac:dyDescent="0.25"/>
    <row r="337" spans="1:38" x14ac:dyDescent="0.25">
      <c r="B337" s="244"/>
      <c r="C337" s="244"/>
    </row>
    <row r="340" spans="1:38" ht="23.25" x14ac:dyDescent="0.35">
      <c r="A340" s="245"/>
      <c r="B340" s="362" t="s">
        <v>362</v>
      </c>
      <c r="C340" s="362"/>
      <c r="D340" s="362"/>
      <c r="E340" s="362"/>
      <c r="F340" s="363"/>
      <c r="G340" s="362"/>
      <c r="H340" s="363"/>
      <c r="I340" s="364"/>
      <c r="J340" s="363"/>
      <c r="K340" s="346"/>
      <c r="L340" s="347"/>
      <c r="M340" s="348"/>
      <c r="N340" s="347"/>
      <c r="S340" s="4"/>
      <c r="X340" s="4"/>
      <c r="AA340" s="4"/>
      <c r="AG340" s="4"/>
    </row>
    <row r="341" spans="1:38" ht="21.75" thickBot="1" x14ac:dyDescent="0.4">
      <c r="B341" s="37"/>
      <c r="C341" s="37"/>
      <c r="D341" s="37"/>
      <c r="E341" s="37"/>
      <c r="F341" s="38"/>
      <c r="G341" s="37"/>
      <c r="H341" s="38"/>
      <c r="I341" s="39"/>
      <c r="J341" s="38"/>
      <c r="K341" s="39"/>
      <c r="L341" s="38"/>
    </row>
    <row r="342" spans="1:38" ht="27" customHeight="1" thickBot="1" x14ac:dyDescent="0.3">
      <c r="A342" s="663" t="s">
        <v>391</v>
      </c>
      <c r="B342" s="664"/>
      <c r="C342" s="664"/>
      <c r="D342" s="664"/>
      <c r="E342" s="664"/>
      <c r="F342" s="664"/>
      <c r="G342" s="664"/>
      <c r="H342" s="664"/>
      <c r="I342" s="664"/>
      <c r="J342" s="664"/>
      <c r="K342" s="665"/>
      <c r="L342" s="664"/>
      <c r="M342" s="664"/>
      <c r="N342" s="664"/>
      <c r="O342" s="664"/>
      <c r="P342" s="664"/>
      <c r="Q342" s="664"/>
      <c r="R342" s="664"/>
      <c r="S342" s="664"/>
      <c r="T342" s="664"/>
      <c r="U342" s="664"/>
      <c r="V342" s="664"/>
      <c r="W342" s="664"/>
      <c r="X342" s="664"/>
      <c r="Y342" s="664"/>
      <c r="Z342" s="664"/>
      <c r="AA342" s="664"/>
      <c r="AB342" s="664"/>
      <c r="AC342" s="664"/>
      <c r="AD342" s="664"/>
      <c r="AE342" s="664"/>
      <c r="AF342" s="664"/>
      <c r="AG342" s="664"/>
      <c r="AH342" s="664"/>
      <c r="AI342" s="664"/>
      <c r="AJ342" s="664"/>
      <c r="AK342" s="664"/>
      <c r="AL342" s="40"/>
    </row>
    <row r="343" spans="1:38" ht="33.75" customHeight="1" x14ac:dyDescent="0.25">
      <c r="A343" s="666" t="s">
        <v>8</v>
      </c>
      <c r="B343" s="667"/>
      <c r="C343" s="614" t="s">
        <v>392</v>
      </c>
      <c r="D343" s="615"/>
      <c r="E343" s="618" t="s">
        <v>210</v>
      </c>
      <c r="F343" s="619"/>
      <c r="G343" s="619"/>
      <c r="H343" s="619"/>
      <c r="I343" s="619"/>
      <c r="J343" s="619"/>
      <c r="K343" s="620"/>
      <c r="L343" s="619"/>
      <c r="M343" s="619"/>
      <c r="N343" s="674"/>
      <c r="O343" s="624" t="s">
        <v>393</v>
      </c>
      <c r="P343" s="625"/>
      <c r="Q343" s="625"/>
      <c r="R343" s="625"/>
      <c r="S343" s="625"/>
      <c r="T343" s="625"/>
      <c r="U343" s="625"/>
      <c r="V343" s="625"/>
      <c r="W343" s="625"/>
      <c r="X343" s="625"/>
      <c r="Y343" s="625"/>
      <c r="Z343" s="625"/>
      <c r="AA343" s="625"/>
      <c r="AB343" s="625"/>
      <c r="AC343" s="625"/>
      <c r="AD343" s="625"/>
      <c r="AE343" s="625"/>
      <c r="AF343" s="625"/>
      <c r="AG343" s="625"/>
      <c r="AH343" s="625"/>
      <c r="AI343" s="625"/>
      <c r="AJ343" s="625"/>
      <c r="AK343" s="625"/>
      <c r="AL343" s="626"/>
    </row>
    <row r="344" spans="1:38" ht="51" customHeight="1" thickBot="1" x14ac:dyDescent="0.3">
      <c r="A344" s="668"/>
      <c r="B344" s="669"/>
      <c r="C344" s="672"/>
      <c r="D344" s="673"/>
      <c r="E344" s="675"/>
      <c r="F344" s="676"/>
      <c r="G344" s="676"/>
      <c r="H344" s="676"/>
      <c r="I344" s="676"/>
      <c r="J344" s="676"/>
      <c r="K344" s="677"/>
      <c r="L344" s="676"/>
      <c r="M344" s="676"/>
      <c r="N344" s="678"/>
      <c r="O344" s="641"/>
      <c r="P344" s="679"/>
      <c r="Q344" s="679"/>
      <c r="R344" s="679"/>
      <c r="S344" s="679"/>
      <c r="T344" s="679"/>
      <c r="U344" s="679"/>
      <c r="V344" s="679"/>
      <c r="W344" s="679"/>
      <c r="X344" s="679"/>
      <c r="Y344" s="679"/>
      <c r="Z344" s="679"/>
      <c r="AA344" s="679"/>
      <c r="AB344" s="679"/>
      <c r="AC344" s="679"/>
      <c r="AD344" s="679"/>
      <c r="AE344" s="679"/>
      <c r="AF344" s="679"/>
      <c r="AG344" s="679"/>
      <c r="AH344" s="679"/>
      <c r="AI344" s="679"/>
      <c r="AJ344" s="679"/>
      <c r="AK344" s="679"/>
      <c r="AL344" s="642"/>
    </row>
    <row r="345" spans="1:38" ht="75" customHeight="1" x14ac:dyDescent="0.25">
      <c r="A345" s="668"/>
      <c r="B345" s="669"/>
      <c r="C345" s="680" t="s">
        <v>211</v>
      </c>
      <c r="D345" s="682" t="s">
        <v>212</v>
      </c>
      <c r="E345" s="684" t="s">
        <v>0</v>
      </c>
      <c r="F345" s="685"/>
      <c r="G345" s="685"/>
      <c r="H345" s="686"/>
      <c r="I345" s="690" t="s">
        <v>1</v>
      </c>
      <c r="J345" s="691"/>
      <c r="K345" s="692"/>
      <c r="L345" s="693"/>
      <c r="M345" s="698" t="s">
        <v>2</v>
      </c>
      <c r="N345" s="699"/>
      <c r="O345" s="702" t="s">
        <v>213</v>
      </c>
      <c r="P345" s="703"/>
      <c r="Q345" s="703"/>
      <c r="R345" s="703"/>
      <c r="S345" s="725" t="s">
        <v>2</v>
      </c>
      <c r="T345" s="726"/>
      <c r="U345" s="708" t="s">
        <v>214</v>
      </c>
      <c r="V345" s="709"/>
      <c r="W345" s="709"/>
      <c r="X345" s="709"/>
      <c r="Y345" s="709"/>
      <c r="Z345" s="710"/>
      <c r="AA345" s="729" t="s">
        <v>2</v>
      </c>
      <c r="AB345" s="730"/>
      <c r="AC345" s="733" t="s">
        <v>5</v>
      </c>
      <c r="AD345" s="734"/>
      <c r="AE345" s="734"/>
      <c r="AF345" s="735"/>
      <c r="AG345" s="739" t="s">
        <v>2</v>
      </c>
      <c r="AH345" s="740"/>
      <c r="AI345" s="719" t="s">
        <v>215</v>
      </c>
      <c r="AJ345" s="720"/>
      <c r="AK345" s="720"/>
      <c r="AL345" s="721"/>
    </row>
    <row r="346" spans="1:38" ht="75" customHeight="1" thickBot="1" x14ac:dyDescent="0.3">
      <c r="A346" s="668"/>
      <c r="B346" s="669"/>
      <c r="C346" s="680"/>
      <c r="D346" s="682"/>
      <c r="E346" s="687"/>
      <c r="F346" s="688"/>
      <c r="G346" s="688"/>
      <c r="H346" s="689"/>
      <c r="I346" s="694"/>
      <c r="J346" s="695"/>
      <c r="K346" s="696"/>
      <c r="L346" s="697"/>
      <c r="M346" s="700"/>
      <c r="N346" s="701"/>
      <c r="O346" s="704"/>
      <c r="P346" s="705"/>
      <c r="Q346" s="705"/>
      <c r="R346" s="705"/>
      <c r="S346" s="727"/>
      <c r="T346" s="728"/>
      <c r="U346" s="711"/>
      <c r="V346" s="712"/>
      <c r="W346" s="712"/>
      <c r="X346" s="712"/>
      <c r="Y346" s="712"/>
      <c r="Z346" s="713"/>
      <c r="AA346" s="731"/>
      <c r="AB346" s="732"/>
      <c r="AC346" s="736"/>
      <c r="AD346" s="737"/>
      <c r="AE346" s="737"/>
      <c r="AF346" s="738"/>
      <c r="AG346" s="741"/>
      <c r="AH346" s="742"/>
      <c r="AI346" s="722"/>
      <c r="AJ346" s="723"/>
      <c r="AK346" s="723"/>
      <c r="AL346" s="724"/>
    </row>
    <row r="347" spans="1:38" ht="139.5" customHeight="1" thickBot="1" x14ac:dyDescent="0.3">
      <c r="A347" s="670"/>
      <c r="B347" s="671"/>
      <c r="C347" s="681"/>
      <c r="D347" s="683"/>
      <c r="E347" s="41" t="s">
        <v>15</v>
      </c>
      <c r="F347" s="42" t="s">
        <v>216</v>
      </c>
      <c r="G347" s="41" t="s">
        <v>217</v>
      </c>
      <c r="H347" s="42" t="s">
        <v>14</v>
      </c>
      <c r="I347" s="43" t="s">
        <v>15</v>
      </c>
      <c r="J347" s="44" t="s">
        <v>218</v>
      </c>
      <c r="K347" s="43" t="s">
        <v>17</v>
      </c>
      <c r="L347" s="44" t="s">
        <v>219</v>
      </c>
      <c r="M347" s="45" t="s">
        <v>19</v>
      </c>
      <c r="N347" s="46" t="s">
        <v>20</v>
      </c>
      <c r="O347" s="47" t="s">
        <v>220</v>
      </c>
      <c r="P347" s="48" t="s">
        <v>221</v>
      </c>
      <c r="Q347" s="47" t="s">
        <v>222</v>
      </c>
      <c r="R347" s="48" t="s">
        <v>223</v>
      </c>
      <c r="S347" s="49" t="s">
        <v>224</v>
      </c>
      <c r="T347" s="50" t="s">
        <v>225</v>
      </c>
      <c r="U347" s="51" t="s">
        <v>220</v>
      </c>
      <c r="V347" s="52" t="s">
        <v>226</v>
      </c>
      <c r="W347" s="53" t="s">
        <v>227</v>
      </c>
      <c r="X347" s="54" t="s">
        <v>222</v>
      </c>
      <c r="Y347" s="52" t="s">
        <v>228</v>
      </c>
      <c r="Z347" s="53" t="s">
        <v>229</v>
      </c>
      <c r="AA347" s="55" t="s">
        <v>230</v>
      </c>
      <c r="AB347" s="56" t="s">
        <v>231</v>
      </c>
      <c r="AC347" s="57" t="s">
        <v>220</v>
      </c>
      <c r="AD347" s="58" t="s">
        <v>221</v>
      </c>
      <c r="AE347" s="57" t="s">
        <v>222</v>
      </c>
      <c r="AF347" s="58" t="s">
        <v>223</v>
      </c>
      <c r="AG347" s="59" t="s">
        <v>232</v>
      </c>
      <c r="AH347" s="60" t="s">
        <v>233</v>
      </c>
      <c r="AI347" s="61" t="s">
        <v>234</v>
      </c>
      <c r="AJ347" s="62" t="s">
        <v>235</v>
      </c>
      <c r="AK347" s="63" t="s">
        <v>236</v>
      </c>
      <c r="AL347" s="64" t="s">
        <v>237</v>
      </c>
    </row>
    <row r="348" spans="1:38" ht="38.25" customHeight="1" thickBot="1" x14ac:dyDescent="0.3">
      <c r="A348" s="581" t="s">
        <v>238</v>
      </c>
      <c r="B348" s="582"/>
      <c r="C348" s="65" t="s">
        <v>239</v>
      </c>
      <c r="D348" s="575" t="s">
        <v>240</v>
      </c>
      <c r="E348" s="65" t="s">
        <v>241</v>
      </c>
      <c r="F348" s="66" t="s">
        <v>242</v>
      </c>
      <c r="G348" s="65" t="s">
        <v>243</v>
      </c>
      <c r="H348" s="66" t="s">
        <v>244</v>
      </c>
      <c r="I348" s="67" t="s">
        <v>245</v>
      </c>
      <c r="J348" s="66" t="s">
        <v>246</v>
      </c>
      <c r="K348" s="67" t="s">
        <v>247</v>
      </c>
      <c r="L348" s="66" t="s">
        <v>248</v>
      </c>
      <c r="M348" s="65" t="s">
        <v>249</v>
      </c>
      <c r="N348" s="66" t="s">
        <v>250</v>
      </c>
      <c r="O348" s="65" t="s">
        <v>251</v>
      </c>
      <c r="P348" s="66" t="s">
        <v>252</v>
      </c>
      <c r="Q348" s="65" t="s">
        <v>253</v>
      </c>
      <c r="R348" s="66" t="s">
        <v>254</v>
      </c>
      <c r="S348" s="65" t="s">
        <v>255</v>
      </c>
      <c r="T348" s="66" t="s">
        <v>256</v>
      </c>
      <c r="U348" s="65" t="s">
        <v>257</v>
      </c>
      <c r="V348" s="68" t="s">
        <v>258</v>
      </c>
      <c r="W348" s="66" t="s">
        <v>259</v>
      </c>
      <c r="X348" s="575" t="s">
        <v>260</v>
      </c>
      <c r="Y348" s="66" t="s">
        <v>261</v>
      </c>
      <c r="Z348" s="66" t="s">
        <v>262</v>
      </c>
      <c r="AA348" s="65" t="s">
        <v>263</v>
      </c>
      <c r="AB348" s="65" t="s">
        <v>264</v>
      </c>
      <c r="AC348" s="65" t="s">
        <v>265</v>
      </c>
      <c r="AD348" s="65" t="s">
        <v>266</v>
      </c>
      <c r="AE348" s="65" t="s">
        <v>267</v>
      </c>
      <c r="AF348" s="65" t="s">
        <v>268</v>
      </c>
      <c r="AG348" s="65" t="s">
        <v>269</v>
      </c>
      <c r="AH348" s="65" t="s">
        <v>270</v>
      </c>
      <c r="AI348" s="65" t="s">
        <v>271</v>
      </c>
      <c r="AJ348" s="575" t="s">
        <v>272</v>
      </c>
      <c r="AK348" s="65" t="s">
        <v>273</v>
      </c>
      <c r="AL348" s="576" t="s">
        <v>274</v>
      </c>
    </row>
    <row r="349" spans="1:38" ht="99" customHeight="1" x14ac:dyDescent="0.25">
      <c r="A349" s="69">
        <v>1</v>
      </c>
      <c r="B349" s="70" t="s">
        <v>275</v>
      </c>
      <c r="C349" s="583">
        <f>N362</f>
        <v>1893110</v>
      </c>
      <c r="D349" s="586">
        <f>C349-AH362</f>
        <v>11685.959999999963</v>
      </c>
      <c r="E349" s="71"/>
      <c r="F349" s="72"/>
      <c r="G349" s="71"/>
      <c r="H349" s="72"/>
      <c r="I349" s="73"/>
      <c r="J349" s="72"/>
      <c r="K349" s="73"/>
      <c r="L349" s="72"/>
      <c r="M349" s="71"/>
      <c r="N349" s="72"/>
      <c r="O349" s="71"/>
      <c r="P349" s="72"/>
      <c r="Q349" s="71"/>
      <c r="R349" s="72"/>
      <c r="S349" s="71"/>
      <c r="T349" s="72"/>
      <c r="U349" s="71"/>
      <c r="V349" s="74"/>
      <c r="W349" s="72"/>
      <c r="X349" s="71"/>
      <c r="Y349" s="74"/>
      <c r="Z349" s="72"/>
      <c r="AA349" s="71"/>
      <c r="AB349" s="72"/>
      <c r="AC349" s="71"/>
      <c r="AD349" s="72"/>
      <c r="AE349" s="71"/>
      <c r="AF349" s="72"/>
      <c r="AG349" s="71"/>
      <c r="AH349" s="72"/>
      <c r="AI349" s="75"/>
      <c r="AJ349" s="76"/>
      <c r="AK349" s="77"/>
      <c r="AL349" s="78"/>
    </row>
    <row r="350" spans="1:38" ht="87" customHeight="1" x14ac:dyDescent="0.25">
      <c r="A350" s="79">
        <v>2</v>
      </c>
      <c r="B350" s="80" t="s">
        <v>96</v>
      </c>
      <c r="C350" s="584"/>
      <c r="D350" s="587"/>
      <c r="E350" s="71"/>
      <c r="F350" s="72"/>
      <c r="G350" s="71"/>
      <c r="H350" s="72"/>
      <c r="I350" s="73"/>
      <c r="J350" s="72"/>
      <c r="K350" s="73"/>
      <c r="L350" s="72"/>
      <c r="M350" s="71"/>
      <c r="N350" s="72"/>
      <c r="O350" s="71"/>
      <c r="P350" s="72"/>
      <c r="Q350" s="71"/>
      <c r="R350" s="72"/>
      <c r="S350" s="71"/>
      <c r="T350" s="72"/>
      <c r="U350" s="71"/>
      <c r="V350" s="74"/>
      <c r="W350" s="72"/>
      <c r="X350" s="71"/>
      <c r="Y350" s="74"/>
      <c r="Z350" s="72"/>
      <c r="AA350" s="71"/>
      <c r="AB350" s="72"/>
      <c r="AC350" s="71"/>
      <c r="AD350" s="72"/>
      <c r="AE350" s="71"/>
      <c r="AF350" s="72"/>
      <c r="AG350" s="71"/>
      <c r="AH350" s="72"/>
      <c r="AI350" s="75"/>
      <c r="AJ350" s="76"/>
      <c r="AK350" s="77"/>
      <c r="AL350" s="78"/>
    </row>
    <row r="351" spans="1:38" ht="85.5" customHeight="1" x14ac:dyDescent="0.25">
      <c r="A351" s="79">
        <v>3</v>
      </c>
      <c r="B351" s="80" t="s">
        <v>202</v>
      </c>
      <c r="C351" s="584"/>
      <c r="D351" s="587"/>
      <c r="E351" s="81"/>
      <c r="F351" s="82"/>
      <c r="G351" s="83"/>
      <c r="H351" s="84"/>
      <c r="I351" s="365"/>
      <c r="J351" s="86"/>
      <c r="K351" s="365"/>
      <c r="L351" s="86"/>
      <c r="M351" s="87"/>
      <c r="N351" s="88"/>
      <c r="O351" s="89"/>
      <c r="P351" s="90"/>
      <c r="Q351" s="89"/>
      <c r="R351" s="90"/>
      <c r="S351" s="91"/>
      <c r="T351" s="92"/>
      <c r="U351" s="93"/>
      <c r="V351" s="94"/>
      <c r="W351" s="95"/>
      <c r="X351" s="96"/>
      <c r="Y351" s="94"/>
      <c r="Z351" s="95"/>
      <c r="AA351" s="97"/>
      <c r="AB351" s="98"/>
      <c r="AC351" s="99"/>
      <c r="AD351" s="100"/>
      <c r="AE351" s="99"/>
      <c r="AF351" s="100"/>
      <c r="AG351" s="101"/>
      <c r="AH351" s="102"/>
      <c r="AI351" s="103"/>
      <c r="AJ351" s="104"/>
      <c r="AK351" s="77"/>
      <c r="AL351" s="105"/>
    </row>
    <row r="352" spans="1:38" ht="101.25" customHeight="1" x14ac:dyDescent="0.25">
      <c r="A352" s="79">
        <v>4</v>
      </c>
      <c r="B352" s="80" t="s">
        <v>40</v>
      </c>
      <c r="C352" s="584"/>
      <c r="D352" s="587"/>
      <c r="E352" s="81">
        <v>1</v>
      </c>
      <c r="F352" s="82">
        <v>114356</v>
      </c>
      <c r="G352" s="83">
        <v>0</v>
      </c>
      <c r="H352" s="84">
        <v>0</v>
      </c>
      <c r="I352" s="365">
        <v>0</v>
      </c>
      <c r="J352" s="86">
        <v>0</v>
      </c>
      <c r="K352" s="365">
        <v>0</v>
      </c>
      <c r="L352" s="86">
        <v>0</v>
      </c>
      <c r="M352" s="87">
        <f>SUM(I352,K352)</f>
        <v>0</v>
      </c>
      <c r="N352" s="88">
        <f>SUM(J352,L352)</f>
        <v>0</v>
      </c>
      <c r="O352" s="89">
        <v>0</v>
      </c>
      <c r="P352" s="90">
        <v>0</v>
      </c>
      <c r="Q352" s="89">
        <v>0</v>
      </c>
      <c r="R352" s="90">
        <v>0</v>
      </c>
      <c r="S352" s="91">
        <f>SUM(O352,Q352)</f>
        <v>0</v>
      </c>
      <c r="T352" s="92">
        <f>SUM(P352,R352)</f>
        <v>0</v>
      </c>
      <c r="U352" s="93">
        <v>0</v>
      </c>
      <c r="V352" s="94">
        <v>0</v>
      </c>
      <c r="W352" s="95">
        <v>0</v>
      </c>
      <c r="X352" s="96">
        <v>0</v>
      </c>
      <c r="Y352" s="94">
        <v>0</v>
      </c>
      <c r="Z352" s="95">
        <v>0</v>
      </c>
      <c r="AA352" s="97">
        <f>SUM(U352,X352)</f>
        <v>0</v>
      </c>
      <c r="AB352" s="98">
        <f>SUM(W352,Z352)</f>
        <v>0</v>
      </c>
      <c r="AC352" s="99">
        <v>0</v>
      </c>
      <c r="AD352" s="100">
        <v>0</v>
      </c>
      <c r="AE352" s="99">
        <v>0</v>
      </c>
      <c r="AF352" s="100">
        <v>0</v>
      </c>
      <c r="AG352" s="101">
        <f>SUM(AC352,AE352)</f>
        <v>0</v>
      </c>
      <c r="AH352" s="102">
        <f>SUM(AD352,AF352,AB352)</f>
        <v>0</v>
      </c>
      <c r="AI352" s="103">
        <f>IFERROR(AD352/(C349-AH356),0)</f>
        <v>0</v>
      </c>
      <c r="AJ352" s="104">
        <f>IFERROR(AF352/(C349-AH356),0)</f>
        <v>0</v>
      </c>
      <c r="AK352" s="77"/>
      <c r="AL352" s="105">
        <f>IFERROR(AH352/C349,0)</f>
        <v>0</v>
      </c>
    </row>
    <row r="353" spans="1:38" ht="138" customHeight="1" x14ac:dyDescent="0.25">
      <c r="A353" s="79">
        <v>5</v>
      </c>
      <c r="B353" s="80" t="s">
        <v>98</v>
      </c>
      <c r="C353" s="584"/>
      <c r="D353" s="587"/>
      <c r="E353" s="73"/>
      <c r="F353" s="72"/>
      <c r="G353" s="73"/>
      <c r="H353" s="72"/>
      <c r="I353" s="73"/>
      <c r="J353" s="72"/>
      <c r="K353" s="73"/>
      <c r="L353" s="72"/>
      <c r="M353" s="73"/>
      <c r="N353" s="72"/>
      <c r="O353" s="71"/>
      <c r="P353" s="72"/>
      <c r="Q353" s="71"/>
      <c r="R353" s="72"/>
      <c r="S353" s="71"/>
      <c r="T353" s="72"/>
      <c r="U353" s="71"/>
      <c r="V353" s="74"/>
      <c r="W353" s="72"/>
      <c r="X353" s="71"/>
      <c r="Y353" s="74"/>
      <c r="Z353" s="72"/>
      <c r="AA353" s="71"/>
      <c r="AB353" s="72"/>
      <c r="AC353" s="71"/>
      <c r="AD353" s="72"/>
      <c r="AE353" s="71"/>
      <c r="AF353" s="72"/>
      <c r="AG353" s="71"/>
      <c r="AH353" s="72"/>
      <c r="AI353" s="75"/>
      <c r="AJ353" s="76"/>
      <c r="AK353" s="77"/>
      <c r="AL353" s="78"/>
    </row>
    <row r="354" spans="1:38" ht="116.25" customHeight="1" x14ac:dyDescent="0.25">
      <c r="A354" s="79">
        <v>6</v>
      </c>
      <c r="B354" s="80" t="s">
        <v>42</v>
      </c>
      <c r="C354" s="584"/>
      <c r="D354" s="587"/>
      <c r="E354" s="81">
        <v>5</v>
      </c>
      <c r="F354" s="82">
        <v>379412.78</v>
      </c>
      <c r="G354" s="83">
        <v>1</v>
      </c>
      <c r="H354" s="84">
        <v>20000</v>
      </c>
      <c r="I354" s="365">
        <v>0</v>
      </c>
      <c r="J354" s="86">
        <v>0</v>
      </c>
      <c r="K354" s="365">
        <v>0</v>
      </c>
      <c r="L354" s="86">
        <v>0</v>
      </c>
      <c r="M354" s="87">
        <f>SUM(I354,K354)</f>
        <v>0</v>
      </c>
      <c r="N354" s="88">
        <f>SUM(J354,L354)</f>
        <v>0</v>
      </c>
      <c r="O354" s="89">
        <v>0</v>
      </c>
      <c r="P354" s="90">
        <v>0</v>
      </c>
      <c r="Q354" s="89">
        <v>0</v>
      </c>
      <c r="R354" s="90">
        <v>0</v>
      </c>
      <c r="S354" s="91">
        <f>SUM(O354,Q354)</f>
        <v>0</v>
      </c>
      <c r="T354" s="92">
        <f>SUM(P354,R354)</f>
        <v>0</v>
      </c>
      <c r="U354" s="93">
        <v>0</v>
      </c>
      <c r="V354" s="94">
        <v>0</v>
      </c>
      <c r="W354" s="95">
        <v>0</v>
      </c>
      <c r="X354" s="96">
        <v>0</v>
      </c>
      <c r="Y354" s="94">
        <v>0</v>
      </c>
      <c r="Z354" s="95">
        <v>0</v>
      </c>
      <c r="AA354" s="97">
        <f>SUM(U354,X354)</f>
        <v>0</v>
      </c>
      <c r="AB354" s="98">
        <f>SUM(W354,Z354)</f>
        <v>0</v>
      </c>
      <c r="AC354" s="99">
        <v>0</v>
      </c>
      <c r="AD354" s="100">
        <v>0</v>
      </c>
      <c r="AE354" s="99">
        <v>0</v>
      </c>
      <c r="AF354" s="100">
        <v>0</v>
      </c>
      <c r="AG354" s="101">
        <f>SUM(AC354,AE354)</f>
        <v>0</v>
      </c>
      <c r="AH354" s="102">
        <f>SUM(AD354,AF354,AB354)</f>
        <v>0</v>
      </c>
      <c r="AI354" s="103">
        <f>IFERROR(AD354/(C349-AH356),0)</f>
        <v>0</v>
      </c>
      <c r="AJ354" s="104">
        <f>IFERROR(AF354/(C349-AH356),0)</f>
        <v>0</v>
      </c>
      <c r="AK354" s="77"/>
      <c r="AL354" s="105">
        <f>IFERROR(AH354/C349,0)</f>
        <v>0</v>
      </c>
    </row>
    <row r="355" spans="1:38" ht="65.25" customHeight="1" x14ac:dyDescent="0.25">
      <c r="A355" s="79">
        <v>7</v>
      </c>
      <c r="B355" s="80" t="s">
        <v>203</v>
      </c>
      <c r="C355" s="584"/>
      <c r="D355" s="587"/>
      <c r="E355" s="112"/>
      <c r="F355" s="113"/>
      <c r="G355" s="114"/>
      <c r="H355" s="72"/>
      <c r="I355" s="73"/>
      <c r="J355" s="72"/>
      <c r="K355" s="73"/>
      <c r="L355" s="72"/>
      <c r="M355" s="73"/>
      <c r="N355" s="72"/>
      <c r="O355" s="114"/>
      <c r="P355" s="72"/>
      <c r="Q355" s="114"/>
      <c r="R355" s="72"/>
      <c r="S355" s="73"/>
      <c r="T355" s="115"/>
      <c r="U355" s="114"/>
      <c r="V355" s="74"/>
      <c r="W355" s="72"/>
      <c r="X355" s="73"/>
      <c r="Y355" s="74"/>
      <c r="Z355" s="72"/>
      <c r="AA355" s="73"/>
      <c r="AB355" s="115"/>
      <c r="AC355" s="114"/>
      <c r="AD355" s="72"/>
      <c r="AE355" s="114"/>
      <c r="AF355" s="72"/>
      <c r="AG355" s="71"/>
      <c r="AH355" s="72"/>
      <c r="AI355" s="75"/>
      <c r="AJ355" s="76"/>
      <c r="AK355" s="77"/>
      <c r="AL355" s="78"/>
    </row>
    <row r="356" spans="1:38" ht="59.25" customHeight="1" x14ac:dyDescent="0.25">
      <c r="A356" s="79">
        <v>8</v>
      </c>
      <c r="B356" s="80" t="s">
        <v>276</v>
      </c>
      <c r="C356" s="584"/>
      <c r="D356" s="587"/>
      <c r="E356" s="118"/>
      <c r="F356" s="119"/>
      <c r="G356" s="307">
        <v>12</v>
      </c>
      <c r="H356" s="308">
        <v>207700</v>
      </c>
      <c r="I356" s="73"/>
      <c r="J356" s="72"/>
      <c r="K356" s="365">
        <v>12</v>
      </c>
      <c r="L356" s="86">
        <v>207700</v>
      </c>
      <c r="M356" s="87">
        <f t="shared" ref="M356:N361" si="59">SUM(I356,K356)</f>
        <v>12</v>
      </c>
      <c r="N356" s="88">
        <f t="shared" si="59"/>
        <v>207700</v>
      </c>
      <c r="O356" s="124"/>
      <c r="P356" s="125"/>
      <c r="Q356" s="126">
        <v>0</v>
      </c>
      <c r="R356" s="127">
        <v>0</v>
      </c>
      <c r="S356" s="128">
        <f t="shared" ref="S356:T361" si="60">SUM(O356,Q356)</f>
        <v>0</v>
      </c>
      <c r="T356" s="129">
        <f t="shared" si="60"/>
        <v>0</v>
      </c>
      <c r="U356" s="114"/>
      <c r="V356" s="74"/>
      <c r="W356" s="72"/>
      <c r="X356" s="96">
        <v>0</v>
      </c>
      <c r="Y356" s="94">
        <v>0</v>
      </c>
      <c r="Z356" s="95">
        <v>0</v>
      </c>
      <c r="AA356" s="97">
        <f t="shared" ref="AA356:AA361" si="61">SUM(U356,X356)</f>
        <v>0</v>
      </c>
      <c r="AB356" s="98">
        <f t="shared" ref="AB356:AB361" si="62">SUM(W356,Z356)</f>
        <v>0</v>
      </c>
      <c r="AC356" s="114"/>
      <c r="AD356" s="72"/>
      <c r="AE356" s="99">
        <v>12</v>
      </c>
      <c r="AF356" s="100">
        <v>202781.59999999998</v>
      </c>
      <c r="AG356" s="101">
        <f t="shared" ref="AG356:AG361" si="63">SUM(AC356,AE356)</f>
        <v>12</v>
      </c>
      <c r="AH356" s="102">
        <f t="shared" ref="AH356:AH361" si="64">SUM(AD356,AF356,AB356)</f>
        <v>202781.59999999998</v>
      </c>
      <c r="AI356" s="132"/>
      <c r="AJ356" s="133"/>
      <c r="AK356" s="134">
        <f>IFERROR(AH356/C349,0)</f>
        <v>0.10711559286042542</v>
      </c>
      <c r="AL356" s="105">
        <f>IFERROR(AH356/C349,0)</f>
        <v>0.10711559286042542</v>
      </c>
    </row>
    <row r="357" spans="1:38" ht="60" customHeight="1" x14ac:dyDescent="0.25">
      <c r="A357" s="79">
        <v>9</v>
      </c>
      <c r="B357" s="80" t="s">
        <v>44</v>
      </c>
      <c r="C357" s="584"/>
      <c r="D357" s="587"/>
      <c r="E357" s="81">
        <v>1</v>
      </c>
      <c r="F357" s="82">
        <v>8164.33</v>
      </c>
      <c r="G357" s="83">
        <v>0</v>
      </c>
      <c r="H357" s="84">
        <v>0</v>
      </c>
      <c r="I357" s="365">
        <v>1</v>
      </c>
      <c r="J357" s="86">
        <v>9000</v>
      </c>
      <c r="K357" s="365">
        <v>0</v>
      </c>
      <c r="L357" s="86">
        <v>0</v>
      </c>
      <c r="M357" s="87">
        <f t="shared" si="59"/>
        <v>1</v>
      </c>
      <c r="N357" s="88">
        <f t="shared" si="59"/>
        <v>9000</v>
      </c>
      <c r="O357" s="89">
        <v>0</v>
      </c>
      <c r="P357" s="90">
        <v>0</v>
      </c>
      <c r="Q357" s="89">
        <v>0</v>
      </c>
      <c r="R357" s="90">
        <v>0</v>
      </c>
      <c r="S357" s="91">
        <f t="shared" si="60"/>
        <v>0</v>
      </c>
      <c r="T357" s="92">
        <f t="shared" si="60"/>
        <v>0</v>
      </c>
      <c r="U357" s="93">
        <v>0</v>
      </c>
      <c r="V357" s="94">
        <v>0</v>
      </c>
      <c r="W357" s="95">
        <v>0</v>
      </c>
      <c r="X357" s="96">
        <v>0</v>
      </c>
      <c r="Y357" s="94">
        <v>0</v>
      </c>
      <c r="Z357" s="95">
        <v>0</v>
      </c>
      <c r="AA357" s="97">
        <f t="shared" si="61"/>
        <v>0</v>
      </c>
      <c r="AB357" s="98">
        <f t="shared" si="62"/>
        <v>0</v>
      </c>
      <c r="AC357" s="99">
        <v>1</v>
      </c>
      <c r="AD357" s="100">
        <v>8999.56</v>
      </c>
      <c r="AE357" s="99">
        <v>0</v>
      </c>
      <c r="AF357" s="100">
        <v>0</v>
      </c>
      <c r="AG357" s="101">
        <f t="shared" si="63"/>
        <v>1</v>
      </c>
      <c r="AH357" s="102">
        <f t="shared" si="64"/>
        <v>8999.56</v>
      </c>
      <c r="AI357" s="103">
        <f>IFERROR(AD357/(C349-AH356),0)</f>
        <v>5.3241488458692409E-3</v>
      </c>
      <c r="AJ357" s="104">
        <f>IFERROR(AF357/(C349-AH356),0)</f>
        <v>0</v>
      </c>
      <c r="AK357" s="77"/>
      <c r="AL357" s="105">
        <f>IFERROR(AH357/C349,0)</f>
        <v>4.7538494857668071E-3</v>
      </c>
    </row>
    <row r="358" spans="1:38" ht="73.5" customHeight="1" x14ac:dyDescent="0.25">
      <c r="A358" s="79">
        <v>10</v>
      </c>
      <c r="B358" s="80" t="s">
        <v>45</v>
      </c>
      <c r="C358" s="584"/>
      <c r="D358" s="587"/>
      <c r="E358" s="81">
        <v>5</v>
      </c>
      <c r="F358" s="82">
        <v>246118.73</v>
      </c>
      <c r="G358" s="83">
        <v>8</v>
      </c>
      <c r="H358" s="84">
        <v>1070260</v>
      </c>
      <c r="I358" s="365">
        <v>2</v>
      </c>
      <c r="J358" s="86">
        <v>137900</v>
      </c>
      <c r="K358" s="365">
        <v>8</v>
      </c>
      <c r="L358" s="86">
        <v>1071060</v>
      </c>
      <c r="M358" s="87">
        <f t="shared" si="59"/>
        <v>10</v>
      </c>
      <c r="N358" s="88">
        <f t="shared" si="59"/>
        <v>1208960</v>
      </c>
      <c r="O358" s="89">
        <v>0</v>
      </c>
      <c r="P358" s="90">
        <v>0</v>
      </c>
      <c r="Q358" s="89">
        <v>0</v>
      </c>
      <c r="R358" s="90">
        <v>0</v>
      </c>
      <c r="S358" s="91">
        <f t="shared" si="60"/>
        <v>0</v>
      </c>
      <c r="T358" s="92">
        <f t="shared" si="60"/>
        <v>0</v>
      </c>
      <c r="U358" s="93">
        <v>0</v>
      </c>
      <c r="V358" s="94">
        <v>0</v>
      </c>
      <c r="W358" s="95">
        <v>0</v>
      </c>
      <c r="X358" s="96">
        <v>0</v>
      </c>
      <c r="Y358" s="94">
        <v>0</v>
      </c>
      <c r="Z358" s="95">
        <v>0</v>
      </c>
      <c r="AA358" s="97">
        <f t="shared" si="61"/>
        <v>0</v>
      </c>
      <c r="AB358" s="98">
        <f t="shared" si="62"/>
        <v>0</v>
      </c>
      <c r="AC358" s="266">
        <v>2</v>
      </c>
      <c r="AD358" s="267">
        <v>137845.25</v>
      </c>
      <c r="AE358" s="266">
        <v>8</v>
      </c>
      <c r="AF358" s="267">
        <v>1068838.53</v>
      </c>
      <c r="AG358" s="101">
        <f t="shared" si="63"/>
        <v>10</v>
      </c>
      <c r="AH358" s="102">
        <f t="shared" si="64"/>
        <v>1206683.78</v>
      </c>
      <c r="AI358" s="103">
        <f>IFERROR(AD358/(C349-AH356),0)</f>
        <v>8.1549390047519765E-2</v>
      </c>
      <c r="AJ358" s="104">
        <f>IFERROR(AF358/(C349-AH356),0)</f>
        <v>0.63232596103810368</v>
      </c>
      <c r="AK358" s="77"/>
      <c r="AL358" s="105">
        <f>IFERROR(AH358/C349,0)</f>
        <v>0.63740816962564251</v>
      </c>
    </row>
    <row r="359" spans="1:38" ht="120" customHeight="1" x14ac:dyDescent="0.25">
      <c r="A359" s="79">
        <v>11</v>
      </c>
      <c r="B359" s="80" t="s">
        <v>46</v>
      </c>
      <c r="C359" s="584"/>
      <c r="D359" s="587"/>
      <c r="E359" s="81">
        <v>3</v>
      </c>
      <c r="F359" s="82">
        <v>342361.57</v>
      </c>
      <c r="G359" s="83">
        <v>0</v>
      </c>
      <c r="H359" s="84">
        <v>0</v>
      </c>
      <c r="I359" s="365">
        <v>0</v>
      </c>
      <c r="J359" s="86">
        <v>0</v>
      </c>
      <c r="K359" s="365">
        <v>0</v>
      </c>
      <c r="L359" s="86">
        <v>0</v>
      </c>
      <c r="M359" s="87">
        <f t="shared" si="59"/>
        <v>0</v>
      </c>
      <c r="N359" s="88">
        <f t="shared" si="59"/>
        <v>0</v>
      </c>
      <c r="O359" s="89">
        <v>0</v>
      </c>
      <c r="P359" s="90">
        <v>0</v>
      </c>
      <c r="Q359" s="89">
        <v>0</v>
      </c>
      <c r="R359" s="90">
        <v>0</v>
      </c>
      <c r="S359" s="91">
        <f t="shared" si="60"/>
        <v>0</v>
      </c>
      <c r="T359" s="92">
        <f t="shared" si="60"/>
        <v>0</v>
      </c>
      <c r="U359" s="93">
        <v>0</v>
      </c>
      <c r="V359" s="94">
        <v>0</v>
      </c>
      <c r="W359" s="95">
        <v>0</v>
      </c>
      <c r="X359" s="96">
        <v>0</v>
      </c>
      <c r="Y359" s="94">
        <v>0</v>
      </c>
      <c r="Z359" s="95">
        <v>0</v>
      </c>
      <c r="AA359" s="97">
        <f t="shared" si="61"/>
        <v>0</v>
      </c>
      <c r="AB359" s="98">
        <f t="shared" si="62"/>
        <v>0</v>
      </c>
      <c r="AC359" s="99">
        <v>0</v>
      </c>
      <c r="AD359" s="100">
        <v>0</v>
      </c>
      <c r="AE359" s="99">
        <v>0</v>
      </c>
      <c r="AF359" s="100">
        <v>0</v>
      </c>
      <c r="AG359" s="101">
        <f t="shared" si="63"/>
        <v>0</v>
      </c>
      <c r="AH359" s="102">
        <f t="shared" si="64"/>
        <v>0</v>
      </c>
      <c r="AI359" s="103">
        <f>IFERROR(AD359/(C349-AH356),0)</f>
        <v>0</v>
      </c>
      <c r="AJ359" s="104">
        <f>IFERROR(AF359/(C349-AH356),0)</f>
        <v>0</v>
      </c>
      <c r="AK359" s="77"/>
      <c r="AL359" s="105">
        <f>IFERROR(AH359/C349,0)</f>
        <v>0</v>
      </c>
    </row>
    <row r="360" spans="1:38" ht="63.75" customHeight="1" x14ac:dyDescent="0.25">
      <c r="A360" s="79">
        <v>12</v>
      </c>
      <c r="B360" s="80" t="s">
        <v>47</v>
      </c>
      <c r="C360" s="584"/>
      <c r="D360" s="587"/>
      <c r="E360" s="81">
        <v>4</v>
      </c>
      <c r="F360" s="82">
        <v>228942.15</v>
      </c>
      <c r="G360" s="83">
        <v>1</v>
      </c>
      <c r="H360" s="84">
        <v>25000</v>
      </c>
      <c r="I360" s="365">
        <v>1</v>
      </c>
      <c r="J360" s="86">
        <v>49100</v>
      </c>
      <c r="K360" s="365">
        <v>1</v>
      </c>
      <c r="L360" s="86">
        <v>21000</v>
      </c>
      <c r="M360" s="87">
        <f t="shared" si="59"/>
        <v>2</v>
      </c>
      <c r="N360" s="88">
        <f t="shared" si="59"/>
        <v>70100</v>
      </c>
      <c r="O360" s="89">
        <v>0</v>
      </c>
      <c r="P360" s="90">
        <v>0</v>
      </c>
      <c r="Q360" s="89">
        <v>0</v>
      </c>
      <c r="R360" s="90">
        <v>0</v>
      </c>
      <c r="S360" s="91">
        <f t="shared" si="60"/>
        <v>0</v>
      </c>
      <c r="T360" s="92">
        <f t="shared" si="60"/>
        <v>0</v>
      </c>
      <c r="U360" s="93">
        <v>0</v>
      </c>
      <c r="V360" s="94">
        <v>0</v>
      </c>
      <c r="W360" s="95">
        <v>0</v>
      </c>
      <c r="X360" s="96">
        <v>0</v>
      </c>
      <c r="Y360" s="94">
        <v>0</v>
      </c>
      <c r="Z360" s="95">
        <v>0</v>
      </c>
      <c r="AA360" s="97">
        <f t="shared" si="61"/>
        <v>0</v>
      </c>
      <c r="AB360" s="98">
        <f t="shared" si="62"/>
        <v>0</v>
      </c>
      <c r="AC360" s="99">
        <v>1</v>
      </c>
      <c r="AD360" s="100">
        <v>46899.85</v>
      </c>
      <c r="AE360" s="99">
        <v>1</v>
      </c>
      <c r="AF360" s="100">
        <v>21000</v>
      </c>
      <c r="AG360" s="101">
        <f t="shared" si="63"/>
        <v>2</v>
      </c>
      <c r="AH360" s="102">
        <f t="shared" si="64"/>
        <v>67899.850000000006</v>
      </c>
      <c r="AI360" s="103">
        <f>IFERROR(AD360/(C349-AH356),0)</f>
        <v>2.7745998943163944E-2</v>
      </c>
      <c r="AJ360" s="104">
        <f>IFERROR(AF360/(C349-AH356),0)</f>
        <v>1.242362135073871E-2</v>
      </c>
      <c r="AK360" s="77"/>
      <c r="AL360" s="105">
        <f>IFERROR(AH360/C349,0)</f>
        <v>3.5866827601143098E-2</v>
      </c>
    </row>
    <row r="361" spans="1:38" ht="62.25" customHeight="1" thickBot="1" x14ac:dyDescent="0.3">
      <c r="A361" s="138">
        <v>13</v>
      </c>
      <c r="B361" s="139" t="s">
        <v>48</v>
      </c>
      <c r="C361" s="585"/>
      <c r="D361" s="588"/>
      <c r="E361" s="140">
        <v>9</v>
      </c>
      <c r="F361" s="141">
        <v>692495.66</v>
      </c>
      <c r="G361" s="142">
        <v>4</v>
      </c>
      <c r="H361" s="143">
        <v>90150</v>
      </c>
      <c r="I361" s="366">
        <v>3</v>
      </c>
      <c r="J361" s="145">
        <v>307200</v>
      </c>
      <c r="K361" s="366">
        <v>4</v>
      </c>
      <c r="L361" s="145">
        <v>90150</v>
      </c>
      <c r="M361" s="87">
        <f t="shared" si="59"/>
        <v>7</v>
      </c>
      <c r="N361" s="88">
        <f t="shared" si="59"/>
        <v>397350</v>
      </c>
      <c r="O361" s="148">
        <v>0</v>
      </c>
      <c r="P361" s="149">
        <v>0</v>
      </c>
      <c r="Q361" s="148">
        <v>0</v>
      </c>
      <c r="R361" s="149">
        <v>0</v>
      </c>
      <c r="S361" s="91">
        <f t="shared" si="60"/>
        <v>0</v>
      </c>
      <c r="T361" s="92">
        <f t="shared" si="60"/>
        <v>0</v>
      </c>
      <c r="U361" s="152">
        <v>0</v>
      </c>
      <c r="V361" s="153">
        <v>0</v>
      </c>
      <c r="W361" s="154">
        <v>0</v>
      </c>
      <c r="X361" s="155">
        <v>0</v>
      </c>
      <c r="Y361" s="153">
        <v>0</v>
      </c>
      <c r="Z361" s="154">
        <v>0</v>
      </c>
      <c r="AA361" s="97">
        <f t="shared" si="61"/>
        <v>0</v>
      </c>
      <c r="AB361" s="98">
        <f t="shared" si="62"/>
        <v>0</v>
      </c>
      <c r="AC361" s="158">
        <v>3</v>
      </c>
      <c r="AD361" s="159">
        <v>305103.55</v>
      </c>
      <c r="AE361" s="158">
        <v>4</v>
      </c>
      <c r="AF361" s="159">
        <v>89955.7</v>
      </c>
      <c r="AG361" s="160">
        <f t="shared" si="63"/>
        <v>7</v>
      </c>
      <c r="AH361" s="161">
        <f t="shared" si="64"/>
        <v>395059.25</v>
      </c>
      <c r="AI361" s="162">
        <f>IFERROR(AD361/(C349-AH356),0)</f>
        <v>0.18049957037934167</v>
      </c>
      <c r="AJ361" s="163">
        <f>IFERROR(AF361/(C349-AH356),0)</f>
        <v>5.3217883578126006E-2</v>
      </c>
      <c r="AK361" s="164"/>
      <c r="AL361" s="165">
        <f>IFERROR(AH361/C349,0)</f>
        <v>0.20868267031498433</v>
      </c>
    </row>
    <row r="362" spans="1:38" ht="29.25" customHeight="1" thickBot="1" x14ac:dyDescent="0.3">
      <c r="A362" s="589" t="s">
        <v>277</v>
      </c>
      <c r="B362" s="590"/>
      <c r="C362" s="166">
        <f>C349</f>
        <v>1893110</v>
      </c>
      <c r="D362" s="166">
        <f>D349</f>
        <v>11685.959999999963</v>
      </c>
      <c r="E362" s="167">
        <f t="shared" ref="E362:L362" si="65">SUM(E349:E361)</f>
        <v>28</v>
      </c>
      <c r="F362" s="168">
        <f t="shared" si="65"/>
        <v>2011851.2200000002</v>
      </c>
      <c r="G362" s="167">
        <f t="shared" si="65"/>
        <v>26</v>
      </c>
      <c r="H362" s="168">
        <f t="shared" si="65"/>
        <v>1413110</v>
      </c>
      <c r="I362" s="169">
        <f t="shared" si="65"/>
        <v>7</v>
      </c>
      <c r="J362" s="170">
        <f t="shared" si="65"/>
        <v>503200</v>
      </c>
      <c r="K362" s="169">
        <f t="shared" si="65"/>
        <v>25</v>
      </c>
      <c r="L362" s="170">
        <f t="shared" si="65"/>
        <v>1389910</v>
      </c>
      <c r="M362" s="169">
        <f>SUM(M349:M361)</f>
        <v>32</v>
      </c>
      <c r="N362" s="170">
        <f>SUM(N349:N361)</f>
        <v>1893110</v>
      </c>
      <c r="O362" s="171">
        <f>SUM(O349:O361)</f>
        <v>0</v>
      </c>
      <c r="P362" s="168">
        <f>SUM(P349:P361)</f>
        <v>0</v>
      </c>
      <c r="Q362" s="172">
        <f t="shared" ref="Q362:AJ362" si="66">SUM(Q349:Q361)</f>
        <v>0</v>
      </c>
      <c r="R362" s="168">
        <f t="shared" si="66"/>
        <v>0</v>
      </c>
      <c r="S362" s="173">
        <f t="shared" si="66"/>
        <v>0</v>
      </c>
      <c r="T362" s="168">
        <f t="shared" si="66"/>
        <v>0</v>
      </c>
      <c r="U362" s="172">
        <f t="shared" si="66"/>
        <v>0</v>
      </c>
      <c r="V362" s="168">
        <f t="shared" si="66"/>
        <v>0</v>
      </c>
      <c r="W362" s="168">
        <f t="shared" si="66"/>
        <v>0</v>
      </c>
      <c r="X362" s="173">
        <f t="shared" si="66"/>
        <v>0</v>
      </c>
      <c r="Y362" s="168">
        <f t="shared" si="66"/>
        <v>0</v>
      </c>
      <c r="Z362" s="168">
        <f t="shared" si="66"/>
        <v>0</v>
      </c>
      <c r="AA362" s="173">
        <f t="shared" si="66"/>
        <v>0</v>
      </c>
      <c r="AB362" s="168">
        <f t="shared" si="66"/>
        <v>0</v>
      </c>
      <c r="AC362" s="172">
        <f t="shared" si="66"/>
        <v>7</v>
      </c>
      <c r="AD362" s="168">
        <f t="shared" si="66"/>
        <v>498848.20999999996</v>
      </c>
      <c r="AE362" s="172">
        <f t="shared" si="66"/>
        <v>25</v>
      </c>
      <c r="AF362" s="168">
        <f t="shared" si="66"/>
        <v>1382575.8299999998</v>
      </c>
      <c r="AG362" s="173">
        <f t="shared" si="66"/>
        <v>32</v>
      </c>
      <c r="AH362" s="168">
        <f t="shared" si="66"/>
        <v>1881424.04</v>
      </c>
      <c r="AI362" s="174">
        <f t="shared" si="66"/>
        <v>0.2951191082158946</v>
      </c>
      <c r="AJ362" s="174">
        <f t="shared" si="66"/>
        <v>0.69796746596696835</v>
      </c>
      <c r="AK362" s="175">
        <f>AK356</f>
        <v>0.10711559286042542</v>
      </c>
      <c r="AL362" s="176">
        <f>AH362/C349</f>
        <v>0.99382710988796219</v>
      </c>
    </row>
    <row r="363" spans="1:38" ht="21.75" thickBot="1" x14ac:dyDescent="0.4">
      <c r="AF363" s="177" t="s">
        <v>278</v>
      </c>
      <c r="AG363" s="178">
        <v>4.4240000000000004</v>
      </c>
      <c r="AH363" s="179">
        <f>AH362/AG363</f>
        <v>425276.6817359855</v>
      </c>
    </row>
    <row r="364" spans="1:38" ht="15.75" thickTop="1" x14ac:dyDescent="0.25">
      <c r="A364" s="591" t="s">
        <v>319</v>
      </c>
      <c r="B364" s="592"/>
      <c r="C364" s="592"/>
      <c r="D364" s="592"/>
      <c r="E364" s="592"/>
      <c r="F364" s="592"/>
      <c r="G364" s="592"/>
      <c r="H364" s="592"/>
      <c r="I364" s="592"/>
      <c r="J364" s="592"/>
      <c r="K364" s="593"/>
      <c r="L364" s="592"/>
      <c r="M364" s="592"/>
      <c r="N364" s="592"/>
      <c r="O364" s="592"/>
      <c r="P364" s="592"/>
      <c r="Q364" s="594"/>
    </row>
    <row r="365" spans="1:38" ht="18.75" x14ac:dyDescent="0.3">
      <c r="A365" s="595"/>
      <c r="B365" s="596"/>
      <c r="C365" s="596"/>
      <c r="D365" s="596"/>
      <c r="E365" s="596"/>
      <c r="F365" s="596"/>
      <c r="G365" s="596"/>
      <c r="H365" s="596"/>
      <c r="I365" s="596"/>
      <c r="J365" s="596"/>
      <c r="K365" s="597"/>
      <c r="L365" s="596"/>
      <c r="M365" s="596"/>
      <c r="N365" s="596"/>
      <c r="O365" s="596"/>
      <c r="P365" s="596"/>
      <c r="Q365" s="598"/>
      <c r="AF365" s="180"/>
    </row>
    <row r="366" spans="1:38" ht="15.75" x14ac:dyDescent="0.25">
      <c r="A366" s="595"/>
      <c r="B366" s="596"/>
      <c r="C366" s="596"/>
      <c r="D366" s="596"/>
      <c r="E366" s="596"/>
      <c r="F366" s="596"/>
      <c r="G366" s="596"/>
      <c r="H366" s="596"/>
      <c r="I366" s="596"/>
      <c r="J366" s="596"/>
      <c r="K366" s="597"/>
      <c r="L366" s="596"/>
      <c r="M366" s="596"/>
      <c r="N366" s="596"/>
      <c r="O366" s="596"/>
      <c r="P366" s="596"/>
      <c r="Q366" s="598"/>
      <c r="AE366" s="181" t="s">
        <v>280</v>
      </c>
      <c r="AF366" s="182"/>
    </row>
    <row r="367" spans="1:38" ht="15.75" x14ac:dyDescent="0.25">
      <c r="A367" s="595"/>
      <c r="B367" s="596"/>
      <c r="C367" s="596"/>
      <c r="D367" s="596"/>
      <c r="E367" s="596"/>
      <c r="F367" s="596"/>
      <c r="G367" s="596"/>
      <c r="H367" s="596"/>
      <c r="I367" s="596"/>
      <c r="J367" s="596"/>
      <c r="K367" s="597"/>
      <c r="L367" s="596"/>
      <c r="M367" s="596"/>
      <c r="N367" s="596"/>
      <c r="O367" s="596"/>
      <c r="P367" s="596"/>
      <c r="Q367" s="598"/>
      <c r="AE367" s="181" t="s">
        <v>281</v>
      </c>
      <c r="AF367" s="183">
        <f>(AF362-AF356)+(Z362-Z356)</f>
        <v>1179794.23</v>
      </c>
    </row>
    <row r="368" spans="1:38" ht="15.75" x14ac:dyDescent="0.25">
      <c r="A368" s="595"/>
      <c r="B368" s="596"/>
      <c r="C368" s="596"/>
      <c r="D368" s="596"/>
      <c r="E368" s="596"/>
      <c r="F368" s="596"/>
      <c r="G368" s="596"/>
      <c r="H368" s="596"/>
      <c r="I368" s="596"/>
      <c r="J368" s="596"/>
      <c r="K368" s="597"/>
      <c r="L368" s="596"/>
      <c r="M368" s="596"/>
      <c r="N368" s="596"/>
      <c r="O368" s="596"/>
      <c r="P368" s="596"/>
      <c r="Q368" s="598"/>
      <c r="AE368" s="181" t="s">
        <v>282</v>
      </c>
      <c r="AF368" s="183">
        <f>AD362+W362</f>
        <v>498848.20999999996</v>
      </c>
    </row>
    <row r="369" spans="1:38" ht="15.75" x14ac:dyDescent="0.25">
      <c r="A369" s="595"/>
      <c r="B369" s="596"/>
      <c r="C369" s="596"/>
      <c r="D369" s="596"/>
      <c r="E369" s="596"/>
      <c r="F369" s="596"/>
      <c r="G369" s="596"/>
      <c r="H369" s="596"/>
      <c r="I369" s="596"/>
      <c r="J369" s="596"/>
      <c r="K369" s="597"/>
      <c r="L369" s="596"/>
      <c r="M369" s="596"/>
      <c r="N369" s="596"/>
      <c r="O369" s="596"/>
      <c r="P369" s="596"/>
      <c r="Q369" s="598"/>
      <c r="AE369" s="181" t="s">
        <v>283</v>
      </c>
      <c r="AF369" s="183">
        <f>AF356+Z356</f>
        <v>202781.59999999998</v>
      </c>
    </row>
    <row r="370" spans="1:38" ht="15.75" x14ac:dyDescent="0.25">
      <c r="A370" s="595"/>
      <c r="B370" s="596"/>
      <c r="C370" s="596"/>
      <c r="D370" s="596"/>
      <c r="E370" s="596"/>
      <c r="F370" s="596"/>
      <c r="G370" s="596"/>
      <c r="H370" s="596"/>
      <c r="I370" s="596"/>
      <c r="J370" s="596"/>
      <c r="K370" s="597"/>
      <c r="L370" s="596"/>
      <c r="M370" s="596"/>
      <c r="N370" s="596"/>
      <c r="O370" s="596"/>
      <c r="P370" s="596"/>
      <c r="Q370" s="598"/>
      <c r="AE370" s="181" t="s">
        <v>2</v>
      </c>
      <c r="AF370" s="184">
        <f>SUM(AF367:AF369)</f>
        <v>1881424.04</v>
      </c>
    </row>
    <row r="371" spans="1:38" x14ac:dyDescent="0.25">
      <c r="A371" s="595"/>
      <c r="B371" s="596"/>
      <c r="C371" s="596"/>
      <c r="D371" s="596"/>
      <c r="E371" s="596"/>
      <c r="F371" s="596"/>
      <c r="G371" s="596"/>
      <c r="H371" s="596"/>
      <c r="I371" s="596"/>
      <c r="J371" s="596"/>
      <c r="K371" s="597"/>
      <c r="L371" s="596"/>
      <c r="M371" s="596"/>
      <c r="N371" s="596"/>
      <c r="O371" s="596"/>
      <c r="P371" s="596"/>
      <c r="Q371" s="598"/>
    </row>
    <row r="372" spans="1:38" ht="15.75" thickBot="1" x14ac:dyDescent="0.3">
      <c r="A372" s="599"/>
      <c r="B372" s="600"/>
      <c r="C372" s="600"/>
      <c r="D372" s="600"/>
      <c r="E372" s="600"/>
      <c r="F372" s="600"/>
      <c r="G372" s="600"/>
      <c r="H372" s="600"/>
      <c r="I372" s="600"/>
      <c r="J372" s="600"/>
      <c r="K372" s="601"/>
      <c r="L372" s="600"/>
      <c r="M372" s="600"/>
      <c r="N372" s="600"/>
      <c r="O372" s="600"/>
      <c r="P372" s="600"/>
      <c r="Q372" s="602"/>
    </row>
    <row r="373" spans="1:38" ht="15.75" thickTop="1" x14ac:dyDescent="0.25"/>
    <row r="375" spans="1:38" ht="15.75" thickBot="1" x14ac:dyDescent="0.3"/>
    <row r="376" spans="1:38" ht="27" thickBot="1" x14ac:dyDescent="0.3">
      <c r="A376" s="603" t="s">
        <v>391</v>
      </c>
      <c r="B376" s="604"/>
      <c r="C376" s="604"/>
      <c r="D376" s="604"/>
      <c r="E376" s="604"/>
      <c r="F376" s="604"/>
      <c r="G376" s="604"/>
      <c r="H376" s="604"/>
      <c r="I376" s="604"/>
      <c r="J376" s="604"/>
      <c r="K376" s="605"/>
      <c r="L376" s="604"/>
      <c r="M376" s="604"/>
      <c r="N376" s="604"/>
      <c r="O376" s="604"/>
      <c r="P376" s="604"/>
      <c r="Q376" s="604"/>
      <c r="R376" s="604"/>
      <c r="S376" s="604"/>
      <c r="T376" s="604"/>
      <c r="U376" s="604"/>
      <c r="V376" s="604"/>
      <c r="W376" s="604"/>
      <c r="X376" s="604"/>
      <c r="Y376" s="604"/>
      <c r="Z376" s="604"/>
      <c r="AA376" s="604"/>
      <c r="AB376" s="604"/>
      <c r="AC376" s="604"/>
      <c r="AD376" s="604"/>
      <c r="AE376" s="604"/>
      <c r="AF376" s="604"/>
      <c r="AG376" s="604"/>
      <c r="AH376" s="604"/>
      <c r="AI376" s="604"/>
      <c r="AJ376" s="604"/>
      <c r="AK376" s="606"/>
      <c r="AL376" s="185"/>
    </row>
    <row r="377" spans="1:38" ht="21" customHeight="1" x14ac:dyDescent="0.25">
      <c r="A377" s="607" t="s">
        <v>284</v>
      </c>
      <c r="B377" s="608"/>
      <c r="C377" s="614" t="s">
        <v>392</v>
      </c>
      <c r="D377" s="615"/>
      <c r="E377" s="618" t="s">
        <v>285</v>
      </c>
      <c r="F377" s="619"/>
      <c r="G377" s="619"/>
      <c r="H377" s="619"/>
      <c r="I377" s="619"/>
      <c r="J377" s="619"/>
      <c r="K377" s="620"/>
      <c r="L377" s="619"/>
      <c r="M377" s="619"/>
      <c r="N377" s="619"/>
      <c r="O377" s="624" t="s">
        <v>394</v>
      </c>
      <c r="P377" s="625"/>
      <c r="Q377" s="625"/>
      <c r="R377" s="625"/>
      <c r="S377" s="625"/>
      <c r="T377" s="625"/>
      <c r="U377" s="625"/>
      <c r="V377" s="625"/>
      <c r="W377" s="625"/>
      <c r="X377" s="625"/>
      <c r="Y377" s="625"/>
      <c r="Z377" s="625"/>
      <c r="AA377" s="625"/>
      <c r="AB377" s="625"/>
      <c r="AC377" s="625"/>
      <c r="AD377" s="625"/>
      <c r="AE377" s="625"/>
      <c r="AF377" s="625"/>
      <c r="AG377" s="625"/>
      <c r="AH377" s="625"/>
      <c r="AI377" s="625"/>
      <c r="AJ377" s="625"/>
      <c r="AK377" s="626"/>
      <c r="AL377" s="186"/>
    </row>
    <row r="378" spans="1:38" ht="36" customHeight="1" thickBot="1" x14ac:dyDescent="0.3">
      <c r="A378" s="609"/>
      <c r="B378" s="610"/>
      <c r="C378" s="616"/>
      <c r="D378" s="617"/>
      <c r="E378" s="621"/>
      <c r="F378" s="622"/>
      <c r="G378" s="622"/>
      <c r="H378" s="622"/>
      <c r="I378" s="622"/>
      <c r="J378" s="622"/>
      <c r="K378" s="623"/>
      <c r="L378" s="622"/>
      <c r="M378" s="622"/>
      <c r="N378" s="622"/>
      <c r="O378" s="627"/>
      <c r="P378" s="628"/>
      <c r="Q378" s="628"/>
      <c r="R378" s="628"/>
      <c r="S378" s="628"/>
      <c r="T378" s="628"/>
      <c r="U378" s="628"/>
      <c r="V378" s="628"/>
      <c r="W378" s="628"/>
      <c r="X378" s="628"/>
      <c r="Y378" s="628"/>
      <c r="Z378" s="628"/>
      <c r="AA378" s="628"/>
      <c r="AB378" s="628"/>
      <c r="AC378" s="628"/>
      <c r="AD378" s="628"/>
      <c r="AE378" s="628"/>
      <c r="AF378" s="628"/>
      <c r="AG378" s="628"/>
      <c r="AH378" s="628"/>
      <c r="AI378" s="628"/>
      <c r="AJ378" s="628"/>
      <c r="AK378" s="629"/>
      <c r="AL378" s="186"/>
    </row>
    <row r="379" spans="1:38" s="180" customFormat="1" ht="84" customHeight="1" thickBot="1" x14ac:dyDescent="0.35">
      <c r="A379" s="609"/>
      <c r="B379" s="611"/>
      <c r="C379" s="630" t="s">
        <v>211</v>
      </c>
      <c r="D379" s="632" t="s">
        <v>212</v>
      </c>
      <c r="E379" s="634" t="s">
        <v>0</v>
      </c>
      <c r="F379" s="635"/>
      <c r="G379" s="635"/>
      <c r="H379" s="636"/>
      <c r="I379" s="637" t="s">
        <v>1</v>
      </c>
      <c r="J379" s="638"/>
      <c r="K379" s="639"/>
      <c r="L379" s="640"/>
      <c r="M379" s="643" t="s">
        <v>2</v>
      </c>
      <c r="N379" s="644"/>
      <c r="O379" s="645" t="s">
        <v>213</v>
      </c>
      <c r="P379" s="646"/>
      <c r="Q379" s="646"/>
      <c r="R379" s="647"/>
      <c r="S379" s="648" t="s">
        <v>2</v>
      </c>
      <c r="T379" s="649"/>
      <c r="U379" s="650" t="s">
        <v>214</v>
      </c>
      <c r="V379" s="651"/>
      <c r="W379" s="651"/>
      <c r="X379" s="651"/>
      <c r="Y379" s="651"/>
      <c r="Z379" s="652"/>
      <c r="AA379" s="653" t="s">
        <v>2</v>
      </c>
      <c r="AB379" s="654"/>
      <c r="AC379" s="655" t="s">
        <v>5</v>
      </c>
      <c r="AD379" s="656"/>
      <c r="AE379" s="656"/>
      <c r="AF379" s="657"/>
      <c r="AG379" s="717" t="s">
        <v>2</v>
      </c>
      <c r="AH379" s="718"/>
      <c r="AI379" s="743" t="s">
        <v>215</v>
      </c>
      <c r="AJ379" s="744"/>
      <c r="AK379" s="745"/>
      <c r="AL379" s="187"/>
    </row>
    <row r="380" spans="1:38" ht="113.25" thickBot="1" x14ac:dyDescent="0.3">
      <c r="A380" s="612"/>
      <c r="B380" s="613"/>
      <c r="C380" s="631"/>
      <c r="D380" s="633"/>
      <c r="E380" s="41" t="s">
        <v>15</v>
      </c>
      <c r="F380" s="42" t="s">
        <v>216</v>
      </c>
      <c r="G380" s="41" t="s">
        <v>217</v>
      </c>
      <c r="H380" s="42" t="s">
        <v>14</v>
      </c>
      <c r="I380" s="43" t="s">
        <v>15</v>
      </c>
      <c r="J380" s="44" t="s">
        <v>218</v>
      </c>
      <c r="K380" s="43" t="s">
        <v>17</v>
      </c>
      <c r="L380" s="44" t="s">
        <v>219</v>
      </c>
      <c r="M380" s="45" t="s">
        <v>19</v>
      </c>
      <c r="N380" s="46" t="s">
        <v>20</v>
      </c>
      <c r="O380" s="47" t="s">
        <v>220</v>
      </c>
      <c r="P380" s="48" t="s">
        <v>221</v>
      </c>
      <c r="Q380" s="47" t="s">
        <v>222</v>
      </c>
      <c r="R380" s="48" t="s">
        <v>223</v>
      </c>
      <c r="S380" s="49" t="s">
        <v>224</v>
      </c>
      <c r="T380" s="50" t="s">
        <v>225</v>
      </c>
      <c r="U380" s="51" t="s">
        <v>220</v>
      </c>
      <c r="V380" s="52" t="s">
        <v>226</v>
      </c>
      <c r="W380" s="53" t="s">
        <v>227</v>
      </c>
      <c r="X380" s="54" t="s">
        <v>222</v>
      </c>
      <c r="Y380" s="52" t="s">
        <v>228</v>
      </c>
      <c r="Z380" s="53" t="s">
        <v>229</v>
      </c>
      <c r="AA380" s="55" t="s">
        <v>230</v>
      </c>
      <c r="AB380" s="56" t="s">
        <v>231</v>
      </c>
      <c r="AC380" s="57" t="s">
        <v>220</v>
      </c>
      <c r="AD380" s="58" t="s">
        <v>221</v>
      </c>
      <c r="AE380" s="57" t="s">
        <v>222</v>
      </c>
      <c r="AF380" s="58" t="s">
        <v>223</v>
      </c>
      <c r="AG380" s="59" t="s">
        <v>232</v>
      </c>
      <c r="AH380" s="60" t="s">
        <v>233</v>
      </c>
      <c r="AI380" s="61" t="s">
        <v>234</v>
      </c>
      <c r="AJ380" s="63" t="s">
        <v>235</v>
      </c>
      <c r="AK380" s="188" t="s">
        <v>286</v>
      </c>
      <c r="AL380" s="189"/>
    </row>
    <row r="381" spans="1:38" ht="15.75" thickBot="1" x14ac:dyDescent="0.3">
      <c r="A381" s="581" t="s">
        <v>238</v>
      </c>
      <c r="B381" s="658"/>
      <c r="C381" s="190" t="s">
        <v>239</v>
      </c>
      <c r="D381" s="191" t="s">
        <v>240</v>
      </c>
      <c r="E381" s="192" t="s">
        <v>241</v>
      </c>
      <c r="F381" s="193" t="s">
        <v>242</v>
      </c>
      <c r="G381" s="192" t="s">
        <v>243</v>
      </c>
      <c r="H381" s="193" t="s">
        <v>244</v>
      </c>
      <c r="I381" s="194" t="s">
        <v>245</v>
      </c>
      <c r="J381" s="193" t="s">
        <v>246</v>
      </c>
      <c r="K381" s="194" t="s">
        <v>247</v>
      </c>
      <c r="L381" s="193" t="s">
        <v>248</v>
      </c>
      <c r="M381" s="194" t="s">
        <v>249</v>
      </c>
      <c r="N381" s="193" t="s">
        <v>250</v>
      </c>
      <c r="O381" s="192" t="s">
        <v>251</v>
      </c>
      <c r="P381" s="193" t="s">
        <v>252</v>
      </c>
      <c r="Q381" s="192" t="s">
        <v>253</v>
      </c>
      <c r="R381" s="193" t="s">
        <v>254</v>
      </c>
      <c r="S381" s="194" t="s">
        <v>255</v>
      </c>
      <c r="T381" s="193" t="s">
        <v>256</v>
      </c>
      <c r="U381" s="192" t="s">
        <v>257</v>
      </c>
      <c r="V381" s="195" t="s">
        <v>258</v>
      </c>
      <c r="W381" s="196" t="s">
        <v>259</v>
      </c>
      <c r="X381" s="197" t="s">
        <v>260</v>
      </c>
      <c r="Y381" s="198" t="s">
        <v>261</v>
      </c>
      <c r="Z381" s="193" t="s">
        <v>262</v>
      </c>
      <c r="AA381" s="194" t="s">
        <v>263</v>
      </c>
      <c r="AB381" s="199" t="s">
        <v>264</v>
      </c>
      <c r="AC381" s="192" t="s">
        <v>265</v>
      </c>
      <c r="AD381" s="199" t="s">
        <v>266</v>
      </c>
      <c r="AE381" s="192" t="s">
        <v>267</v>
      </c>
      <c r="AF381" s="199" t="s">
        <v>268</v>
      </c>
      <c r="AG381" s="194" t="s">
        <v>269</v>
      </c>
      <c r="AH381" s="199" t="s">
        <v>270</v>
      </c>
      <c r="AI381" s="190" t="s">
        <v>271</v>
      </c>
      <c r="AJ381" s="199" t="s">
        <v>272</v>
      </c>
      <c r="AK381" s="200" t="s">
        <v>273</v>
      </c>
      <c r="AL381" s="201"/>
    </row>
    <row r="382" spans="1:38" ht="37.5" x14ac:dyDescent="0.25">
      <c r="A382" s="202">
        <v>1</v>
      </c>
      <c r="B382" s="203" t="s">
        <v>287</v>
      </c>
      <c r="C382" s="659">
        <f>N394</f>
        <v>1893110</v>
      </c>
      <c r="D382" s="660">
        <f>C382-AH394</f>
        <v>11685.95999999973</v>
      </c>
      <c r="E382" s="81">
        <v>2</v>
      </c>
      <c r="F382" s="82">
        <v>337366</v>
      </c>
      <c r="G382" s="83">
        <v>1</v>
      </c>
      <c r="H382" s="84">
        <v>20000</v>
      </c>
      <c r="I382" s="365">
        <v>0</v>
      </c>
      <c r="J382" s="86">
        <v>0</v>
      </c>
      <c r="K382" s="365">
        <v>0</v>
      </c>
      <c r="L382" s="86">
        <v>0</v>
      </c>
      <c r="M382" s="87">
        <f t="shared" ref="M382:N387" si="67">SUM(I382,K382)</f>
        <v>0</v>
      </c>
      <c r="N382" s="88">
        <f t="shared" si="67"/>
        <v>0</v>
      </c>
      <c r="O382" s="89">
        <v>0</v>
      </c>
      <c r="P382" s="90">
        <v>0</v>
      </c>
      <c r="Q382" s="89">
        <v>0</v>
      </c>
      <c r="R382" s="90">
        <v>0</v>
      </c>
      <c r="S382" s="91">
        <f t="shared" ref="S382:T387" si="68">SUM(O382,Q382)</f>
        <v>0</v>
      </c>
      <c r="T382" s="92">
        <f t="shared" si="68"/>
        <v>0</v>
      </c>
      <c r="U382" s="93">
        <v>0</v>
      </c>
      <c r="V382" s="94">
        <v>0</v>
      </c>
      <c r="W382" s="95">
        <v>0</v>
      </c>
      <c r="X382" s="96">
        <v>0</v>
      </c>
      <c r="Y382" s="94">
        <v>0</v>
      </c>
      <c r="Z382" s="95">
        <v>0</v>
      </c>
      <c r="AA382" s="97">
        <f t="shared" ref="AA382:AA387" si="69">SUM(U382,X382)</f>
        <v>0</v>
      </c>
      <c r="AB382" s="98">
        <f t="shared" ref="AB382:AB387" si="70">SUM(W382,Z382)</f>
        <v>0</v>
      </c>
      <c r="AC382" s="99">
        <v>0</v>
      </c>
      <c r="AD382" s="100">
        <v>0</v>
      </c>
      <c r="AE382" s="99">
        <v>0</v>
      </c>
      <c r="AF382" s="100">
        <v>0</v>
      </c>
      <c r="AG382" s="101">
        <f t="shared" ref="AG382:AG387" si="71">SUM(AC382,AE382)</f>
        <v>0</v>
      </c>
      <c r="AH382" s="102">
        <f t="shared" ref="AH382:AH387" si="72">SUM(AD382,AF382,AB382)</f>
        <v>0</v>
      </c>
      <c r="AI382" s="103">
        <f>IFERROR(AD382/C382,0)</f>
        <v>0</v>
      </c>
      <c r="AJ382" s="134">
        <f>IFERROR(AF382/C382,0)</f>
        <v>0</v>
      </c>
      <c r="AK382" s="222">
        <f>IFERROR(AH382/C382,0)</f>
        <v>0</v>
      </c>
      <c r="AL382" s="223"/>
    </row>
    <row r="383" spans="1:38" ht="75" x14ac:dyDescent="0.25">
      <c r="A383" s="224">
        <v>2</v>
      </c>
      <c r="B383" s="203" t="s">
        <v>288</v>
      </c>
      <c r="C383" s="659"/>
      <c r="D383" s="660"/>
      <c r="E383" s="81">
        <v>12</v>
      </c>
      <c r="F383" s="82">
        <v>830054.58</v>
      </c>
      <c r="G383" s="83">
        <v>2</v>
      </c>
      <c r="H383" s="84">
        <v>310000</v>
      </c>
      <c r="I383" s="365">
        <v>5</v>
      </c>
      <c r="J383" s="86">
        <v>255000</v>
      </c>
      <c r="K383" s="365">
        <v>2</v>
      </c>
      <c r="L383" s="86">
        <v>310800</v>
      </c>
      <c r="M383" s="87">
        <f t="shared" si="67"/>
        <v>7</v>
      </c>
      <c r="N383" s="88">
        <f t="shared" si="67"/>
        <v>565800</v>
      </c>
      <c r="O383" s="89">
        <v>0</v>
      </c>
      <c r="P383" s="90">
        <v>0</v>
      </c>
      <c r="Q383" s="89">
        <v>0</v>
      </c>
      <c r="R383" s="90">
        <v>0</v>
      </c>
      <c r="S383" s="91">
        <f t="shared" si="68"/>
        <v>0</v>
      </c>
      <c r="T383" s="92">
        <f t="shared" si="68"/>
        <v>0</v>
      </c>
      <c r="U383" s="93">
        <v>0</v>
      </c>
      <c r="V383" s="94">
        <v>0</v>
      </c>
      <c r="W383" s="95">
        <v>0</v>
      </c>
      <c r="X383" s="96">
        <v>0</v>
      </c>
      <c r="Y383" s="94">
        <v>0</v>
      </c>
      <c r="Z383" s="95">
        <v>0</v>
      </c>
      <c r="AA383" s="97">
        <f t="shared" si="69"/>
        <v>0</v>
      </c>
      <c r="AB383" s="98">
        <f t="shared" si="70"/>
        <v>0</v>
      </c>
      <c r="AC383" s="99">
        <v>5</v>
      </c>
      <c r="AD383" s="100">
        <v>252735.46</v>
      </c>
      <c r="AE383" s="99">
        <v>2</v>
      </c>
      <c r="AF383" s="100">
        <v>310719.82</v>
      </c>
      <c r="AG383" s="101">
        <f t="shared" si="71"/>
        <v>7</v>
      </c>
      <c r="AH383" s="102">
        <f t="shared" si="72"/>
        <v>563455.28</v>
      </c>
      <c r="AI383" s="103">
        <f>IFERROR(AD383/C382,0)</f>
        <v>0.13350278642022914</v>
      </c>
      <c r="AJ383" s="134">
        <f>IFERROR(AF383/C382,0)</f>
        <v>0.16413194161987418</v>
      </c>
      <c r="AK383" s="222">
        <f>IFERROR(AH383/C382,0)</f>
        <v>0.29763472804010332</v>
      </c>
      <c r="AL383" s="223"/>
    </row>
    <row r="384" spans="1:38" ht="37.5" x14ac:dyDescent="0.25">
      <c r="A384" s="224">
        <v>3</v>
      </c>
      <c r="B384" s="203" t="s">
        <v>289</v>
      </c>
      <c r="C384" s="659"/>
      <c r="D384" s="660"/>
      <c r="E384" s="81">
        <v>1</v>
      </c>
      <c r="F384" s="82">
        <v>36980.550000000003</v>
      </c>
      <c r="G384" s="83">
        <v>0</v>
      </c>
      <c r="H384" s="84">
        <v>0</v>
      </c>
      <c r="I384" s="365">
        <v>0</v>
      </c>
      <c r="J384" s="86">
        <v>0</v>
      </c>
      <c r="K384" s="365">
        <v>0</v>
      </c>
      <c r="L384" s="86">
        <v>0</v>
      </c>
      <c r="M384" s="87">
        <f t="shared" si="67"/>
        <v>0</v>
      </c>
      <c r="N384" s="88">
        <f t="shared" si="67"/>
        <v>0</v>
      </c>
      <c r="O384" s="89">
        <v>0</v>
      </c>
      <c r="P384" s="90">
        <v>0</v>
      </c>
      <c r="Q384" s="89">
        <v>0</v>
      </c>
      <c r="R384" s="90">
        <v>0</v>
      </c>
      <c r="S384" s="91">
        <f t="shared" si="68"/>
        <v>0</v>
      </c>
      <c r="T384" s="92">
        <f t="shared" si="68"/>
        <v>0</v>
      </c>
      <c r="U384" s="93">
        <v>0</v>
      </c>
      <c r="V384" s="94">
        <v>0</v>
      </c>
      <c r="W384" s="95">
        <v>0</v>
      </c>
      <c r="X384" s="96">
        <v>0</v>
      </c>
      <c r="Y384" s="94">
        <v>0</v>
      </c>
      <c r="Z384" s="95">
        <v>0</v>
      </c>
      <c r="AA384" s="97">
        <f t="shared" si="69"/>
        <v>0</v>
      </c>
      <c r="AB384" s="98">
        <f t="shared" si="70"/>
        <v>0</v>
      </c>
      <c r="AC384" s="99">
        <v>0</v>
      </c>
      <c r="AD384" s="100">
        <v>0</v>
      </c>
      <c r="AE384" s="99">
        <v>0</v>
      </c>
      <c r="AF384" s="100">
        <v>0</v>
      </c>
      <c r="AG384" s="101">
        <f t="shared" si="71"/>
        <v>0</v>
      </c>
      <c r="AH384" s="102">
        <f t="shared" si="72"/>
        <v>0</v>
      </c>
      <c r="AI384" s="103">
        <f>IFERROR(AD384/C382,0)</f>
        <v>0</v>
      </c>
      <c r="AJ384" s="134">
        <f>IFERROR(AF384/C382,0)</f>
        <v>0</v>
      </c>
      <c r="AK384" s="222">
        <f>IFERROR(AH384/C382,0)</f>
        <v>0</v>
      </c>
      <c r="AL384" s="223"/>
    </row>
    <row r="385" spans="1:38" ht="37.5" x14ac:dyDescent="0.25">
      <c r="A385" s="224">
        <v>4</v>
      </c>
      <c r="B385" s="203" t="s">
        <v>290</v>
      </c>
      <c r="C385" s="659"/>
      <c r="D385" s="660"/>
      <c r="E385" s="81">
        <v>9</v>
      </c>
      <c r="F385" s="82">
        <v>556339.23</v>
      </c>
      <c r="G385" s="83">
        <v>10</v>
      </c>
      <c r="H385" s="84">
        <v>850410</v>
      </c>
      <c r="I385" s="365">
        <v>2</v>
      </c>
      <c r="J385" s="86">
        <v>248200</v>
      </c>
      <c r="K385" s="365">
        <v>10</v>
      </c>
      <c r="L385" s="86">
        <v>850410</v>
      </c>
      <c r="M385" s="87">
        <f t="shared" si="67"/>
        <v>12</v>
      </c>
      <c r="N385" s="88">
        <f t="shared" si="67"/>
        <v>1098610</v>
      </c>
      <c r="O385" s="89">
        <v>0</v>
      </c>
      <c r="P385" s="90">
        <v>0</v>
      </c>
      <c r="Q385" s="89">
        <v>0</v>
      </c>
      <c r="R385" s="90">
        <v>0</v>
      </c>
      <c r="S385" s="91">
        <f t="shared" si="68"/>
        <v>0</v>
      </c>
      <c r="T385" s="92">
        <f t="shared" si="68"/>
        <v>0</v>
      </c>
      <c r="U385" s="93">
        <v>0</v>
      </c>
      <c r="V385" s="94">
        <v>0</v>
      </c>
      <c r="W385" s="95">
        <v>0</v>
      </c>
      <c r="X385" s="96">
        <v>0</v>
      </c>
      <c r="Y385" s="94">
        <v>0</v>
      </c>
      <c r="Z385" s="95">
        <v>0</v>
      </c>
      <c r="AA385" s="97">
        <f t="shared" si="69"/>
        <v>0</v>
      </c>
      <c r="AB385" s="98">
        <f t="shared" si="70"/>
        <v>0</v>
      </c>
      <c r="AC385" s="99">
        <v>2</v>
      </c>
      <c r="AD385" s="100">
        <v>246112.75</v>
      </c>
      <c r="AE385" s="99">
        <v>10</v>
      </c>
      <c r="AF385" s="100">
        <v>848074.41</v>
      </c>
      <c r="AG385" s="101">
        <f t="shared" si="71"/>
        <v>12</v>
      </c>
      <c r="AH385" s="102">
        <f t="shared" si="72"/>
        <v>1094187.1600000001</v>
      </c>
      <c r="AI385" s="103">
        <f>IFERROR(AD385/C382,0)</f>
        <v>0.13000446355467987</v>
      </c>
      <c r="AJ385" s="134">
        <f>IFERROR(AF385/C382,0)</f>
        <v>0.44797946764847263</v>
      </c>
      <c r="AK385" s="222">
        <f>IFERROR(AH385/C382,0)</f>
        <v>0.57798393120315261</v>
      </c>
      <c r="AL385" s="223"/>
    </row>
    <row r="386" spans="1:38" ht="37.5" x14ac:dyDescent="0.25">
      <c r="A386" s="224">
        <v>5</v>
      </c>
      <c r="B386" s="203" t="s">
        <v>291</v>
      </c>
      <c r="C386" s="659"/>
      <c r="D386" s="660"/>
      <c r="E386" s="81">
        <v>0</v>
      </c>
      <c r="F386" s="82">
        <v>0</v>
      </c>
      <c r="G386" s="83">
        <v>2</v>
      </c>
      <c r="H386" s="84">
        <v>34600</v>
      </c>
      <c r="I386" s="365">
        <v>0</v>
      </c>
      <c r="J386" s="86">
        <v>0</v>
      </c>
      <c r="K386" s="365">
        <v>2</v>
      </c>
      <c r="L386" s="86">
        <v>38600</v>
      </c>
      <c r="M386" s="87">
        <f t="shared" si="67"/>
        <v>2</v>
      </c>
      <c r="N386" s="88">
        <f t="shared" si="67"/>
        <v>38600</v>
      </c>
      <c r="O386" s="89">
        <v>0</v>
      </c>
      <c r="P386" s="90">
        <v>0</v>
      </c>
      <c r="Q386" s="89">
        <v>0</v>
      </c>
      <c r="R386" s="90">
        <v>0</v>
      </c>
      <c r="S386" s="91">
        <f t="shared" si="68"/>
        <v>0</v>
      </c>
      <c r="T386" s="92">
        <f t="shared" si="68"/>
        <v>0</v>
      </c>
      <c r="U386" s="93">
        <v>0</v>
      </c>
      <c r="V386" s="94">
        <v>0</v>
      </c>
      <c r="W386" s="95">
        <v>0</v>
      </c>
      <c r="X386" s="96">
        <v>0</v>
      </c>
      <c r="Y386" s="94">
        <v>0</v>
      </c>
      <c r="Z386" s="95">
        <v>0</v>
      </c>
      <c r="AA386" s="97">
        <f t="shared" si="69"/>
        <v>0</v>
      </c>
      <c r="AB386" s="98">
        <f t="shared" si="70"/>
        <v>0</v>
      </c>
      <c r="AC386" s="99">
        <v>0</v>
      </c>
      <c r="AD386" s="100">
        <v>0</v>
      </c>
      <c r="AE386" s="99">
        <v>2</v>
      </c>
      <c r="AF386" s="100">
        <v>34777.49</v>
      </c>
      <c r="AG386" s="101">
        <f t="shared" si="71"/>
        <v>2</v>
      </c>
      <c r="AH386" s="102">
        <f t="shared" si="72"/>
        <v>34777.49</v>
      </c>
      <c r="AI386" s="103">
        <f>IFERROR(AD386/C382,0)</f>
        <v>0</v>
      </c>
      <c r="AJ386" s="134">
        <f>IFERROR(AF386/C382,0)</f>
        <v>1.8370559555440518E-2</v>
      </c>
      <c r="AK386" s="222">
        <f>IFERROR(AH386/C382,0)</f>
        <v>1.8370559555440518E-2</v>
      </c>
      <c r="AL386" s="223"/>
    </row>
    <row r="387" spans="1:38" ht="37.5" x14ac:dyDescent="0.25">
      <c r="A387" s="224">
        <v>6</v>
      </c>
      <c r="B387" s="203" t="s">
        <v>292</v>
      </c>
      <c r="C387" s="659"/>
      <c r="D387" s="660"/>
      <c r="E387" s="81">
        <v>1</v>
      </c>
      <c r="F387" s="82">
        <v>114356</v>
      </c>
      <c r="G387" s="83">
        <v>0</v>
      </c>
      <c r="H387" s="84">
        <v>0</v>
      </c>
      <c r="I387" s="365">
        <v>0</v>
      </c>
      <c r="J387" s="86">
        <v>0</v>
      </c>
      <c r="K387" s="365">
        <v>0</v>
      </c>
      <c r="L387" s="86">
        <v>0</v>
      </c>
      <c r="M387" s="87">
        <f t="shared" si="67"/>
        <v>0</v>
      </c>
      <c r="N387" s="88">
        <f t="shared" si="67"/>
        <v>0</v>
      </c>
      <c r="O387" s="89">
        <v>0</v>
      </c>
      <c r="P387" s="90">
        <v>0</v>
      </c>
      <c r="Q387" s="89">
        <v>0</v>
      </c>
      <c r="R387" s="90">
        <v>0</v>
      </c>
      <c r="S387" s="91">
        <f t="shared" si="68"/>
        <v>0</v>
      </c>
      <c r="T387" s="92">
        <f t="shared" si="68"/>
        <v>0</v>
      </c>
      <c r="U387" s="93">
        <v>0</v>
      </c>
      <c r="V387" s="94">
        <v>0</v>
      </c>
      <c r="W387" s="95">
        <v>0</v>
      </c>
      <c r="X387" s="96">
        <v>0</v>
      </c>
      <c r="Y387" s="94">
        <v>0</v>
      </c>
      <c r="Z387" s="95">
        <v>0</v>
      </c>
      <c r="AA387" s="97">
        <f t="shared" si="69"/>
        <v>0</v>
      </c>
      <c r="AB387" s="98">
        <f t="shared" si="70"/>
        <v>0</v>
      </c>
      <c r="AC387" s="99">
        <v>0</v>
      </c>
      <c r="AD387" s="100">
        <v>0</v>
      </c>
      <c r="AE387" s="99">
        <v>0</v>
      </c>
      <c r="AF387" s="100">
        <v>0</v>
      </c>
      <c r="AG387" s="101">
        <f t="shared" si="71"/>
        <v>0</v>
      </c>
      <c r="AH387" s="102">
        <f t="shared" si="72"/>
        <v>0</v>
      </c>
      <c r="AI387" s="103">
        <f>IFERROR(AD387/C382,0)</f>
        <v>0</v>
      </c>
      <c r="AJ387" s="134">
        <f>IFERROR(AF387/C382,0)</f>
        <v>0</v>
      </c>
      <c r="AK387" s="222">
        <f>IFERROR(AH387/C382,0)</f>
        <v>0</v>
      </c>
      <c r="AL387" s="223"/>
    </row>
    <row r="388" spans="1:38" ht="37.5" x14ac:dyDescent="0.3">
      <c r="A388" s="306">
        <v>7</v>
      </c>
      <c r="B388" s="225" t="s">
        <v>293</v>
      </c>
      <c r="C388" s="659"/>
      <c r="D388" s="660"/>
      <c r="E388" s="81"/>
      <c r="F388" s="82"/>
      <c r="G388" s="83"/>
      <c r="H388" s="84"/>
      <c r="I388" s="365"/>
      <c r="J388" s="86"/>
      <c r="K388" s="365"/>
      <c r="L388" s="86"/>
      <c r="M388" s="87"/>
      <c r="N388" s="88"/>
      <c r="O388" s="89"/>
      <c r="P388" s="90"/>
      <c r="Q388" s="89"/>
      <c r="R388" s="90"/>
      <c r="S388" s="91"/>
      <c r="T388" s="92"/>
      <c r="U388" s="93"/>
      <c r="V388" s="94"/>
      <c r="W388" s="95"/>
      <c r="X388" s="96"/>
      <c r="Y388" s="94"/>
      <c r="Z388" s="95"/>
      <c r="AA388" s="97"/>
      <c r="AB388" s="98"/>
      <c r="AC388" s="99"/>
      <c r="AD388" s="100"/>
      <c r="AE388" s="99"/>
      <c r="AF388" s="100"/>
      <c r="AG388" s="101"/>
      <c r="AH388" s="102"/>
      <c r="AI388" s="103"/>
      <c r="AJ388" s="134"/>
      <c r="AK388" s="222"/>
      <c r="AL388" s="223"/>
    </row>
    <row r="389" spans="1:38" ht="37.5" x14ac:dyDescent="0.25">
      <c r="A389" s="229">
        <v>8</v>
      </c>
      <c r="B389" s="226" t="s">
        <v>294</v>
      </c>
      <c r="C389" s="659"/>
      <c r="D389" s="660"/>
      <c r="E389" s="81"/>
      <c r="F389" s="82"/>
      <c r="G389" s="83"/>
      <c r="H389" s="84"/>
      <c r="I389" s="365"/>
      <c r="J389" s="86"/>
      <c r="K389" s="365"/>
      <c r="L389" s="86"/>
      <c r="M389" s="122"/>
      <c r="N389" s="123"/>
      <c r="O389" s="89"/>
      <c r="P389" s="90"/>
      <c r="Q389" s="89"/>
      <c r="R389" s="90"/>
      <c r="S389" s="91"/>
      <c r="T389" s="92"/>
      <c r="U389" s="93"/>
      <c r="V389" s="94"/>
      <c r="W389" s="95"/>
      <c r="X389" s="96"/>
      <c r="Y389" s="94"/>
      <c r="Z389" s="95"/>
      <c r="AA389" s="97"/>
      <c r="AB389" s="98"/>
      <c r="AC389" s="99"/>
      <c r="AD389" s="100"/>
      <c r="AE389" s="99"/>
      <c r="AF389" s="100"/>
      <c r="AG389" s="101"/>
      <c r="AH389" s="102"/>
      <c r="AI389" s="103"/>
      <c r="AJ389" s="134"/>
      <c r="AK389" s="222"/>
      <c r="AL389" s="223"/>
    </row>
    <row r="390" spans="1:38" ht="21" x14ac:dyDescent="0.25">
      <c r="A390" s="229" t="s">
        <v>309</v>
      </c>
      <c r="B390" s="226" t="s">
        <v>62</v>
      </c>
      <c r="C390" s="659"/>
      <c r="D390" s="660"/>
      <c r="E390" s="81">
        <v>0</v>
      </c>
      <c r="F390" s="82">
        <v>0</v>
      </c>
      <c r="G390" s="83">
        <v>1</v>
      </c>
      <c r="H390" s="84">
        <v>25000</v>
      </c>
      <c r="I390" s="365">
        <v>0</v>
      </c>
      <c r="J390" s="86">
        <v>0</v>
      </c>
      <c r="K390" s="365">
        <v>1</v>
      </c>
      <c r="L390" s="86">
        <v>21000</v>
      </c>
      <c r="M390" s="122">
        <f t="shared" ref="M390:N393" si="73">SUM(I390,K390)</f>
        <v>1</v>
      </c>
      <c r="N390" s="123">
        <f t="shared" si="73"/>
        <v>21000</v>
      </c>
      <c r="O390" s="89">
        <v>0</v>
      </c>
      <c r="P390" s="90">
        <v>0</v>
      </c>
      <c r="Q390" s="89">
        <v>0</v>
      </c>
      <c r="R390" s="90">
        <v>0</v>
      </c>
      <c r="S390" s="91">
        <f t="shared" ref="S390:T393" si="74">SUM(O390,Q390)</f>
        <v>0</v>
      </c>
      <c r="T390" s="92">
        <f t="shared" si="74"/>
        <v>0</v>
      </c>
      <c r="U390" s="93">
        <v>0</v>
      </c>
      <c r="V390" s="94">
        <v>0</v>
      </c>
      <c r="W390" s="95">
        <v>0</v>
      </c>
      <c r="X390" s="96">
        <v>0</v>
      </c>
      <c r="Y390" s="94">
        <v>0</v>
      </c>
      <c r="Z390" s="95">
        <v>0</v>
      </c>
      <c r="AA390" s="97">
        <f>SUM(U390,X390)</f>
        <v>0</v>
      </c>
      <c r="AB390" s="98">
        <f>SUM(W390,Z390)</f>
        <v>0</v>
      </c>
      <c r="AC390" s="99">
        <v>0</v>
      </c>
      <c r="AD390" s="100">
        <v>0</v>
      </c>
      <c r="AE390" s="99">
        <v>1</v>
      </c>
      <c r="AF390" s="100">
        <v>21000</v>
      </c>
      <c r="AG390" s="101">
        <f>SUM(AC390,AE390)</f>
        <v>1</v>
      </c>
      <c r="AH390" s="102">
        <f>SUM(AD390,AF390,AB390)</f>
        <v>21000</v>
      </c>
      <c r="AI390" s="103">
        <f>IFERROR(AD390/C382,0)</f>
        <v>0</v>
      </c>
      <c r="AJ390" s="134">
        <f>IFERROR(AF390/C382,0)</f>
        <v>1.1092857784280893E-2</v>
      </c>
      <c r="AK390" s="222">
        <f>IFERROR(AH390/C382,0)</f>
        <v>1.1092857784280893E-2</v>
      </c>
      <c r="AL390" s="223"/>
    </row>
    <row r="391" spans="1:38" ht="37.5" x14ac:dyDescent="0.25">
      <c r="A391" s="229" t="s">
        <v>310</v>
      </c>
      <c r="B391" s="226" t="s">
        <v>63</v>
      </c>
      <c r="C391" s="659"/>
      <c r="D391" s="660"/>
      <c r="E391" s="81">
        <v>1</v>
      </c>
      <c r="F391" s="82">
        <v>40105.199999999997</v>
      </c>
      <c r="G391" s="83">
        <v>0</v>
      </c>
      <c r="H391" s="84">
        <v>0</v>
      </c>
      <c r="I391" s="365">
        <v>0</v>
      </c>
      <c r="J391" s="86">
        <v>0</v>
      </c>
      <c r="K391" s="365">
        <v>0</v>
      </c>
      <c r="L391" s="86">
        <v>0</v>
      </c>
      <c r="M391" s="122">
        <f t="shared" si="73"/>
        <v>0</v>
      </c>
      <c r="N391" s="123">
        <f t="shared" si="73"/>
        <v>0</v>
      </c>
      <c r="O391" s="89">
        <v>0</v>
      </c>
      <c r="P391" s="90">
        <v>0</v>
      </c>
      <c r="Q391" s="89">
        <v>0</v>
      </c>
      <c r="R391" s="90">
        <v>0</v>
      </c>
      <c r="S391" s="91">
        <f t="shared" si="74"/>
        <v>0</v>
      </c>
      <c r="T391" s="92">
        <f t="shared" si="74"/>
        <v>0</v>
      </c>
      <c r="U391" s="93">
        <v>0</v>
      </c>
      <c r="V391" s="94">
        <v>0</v>
      </c>
      <c r="W391" s="95">
        <v>0</v>
      </c>
      <c r="X391" s="96">
        <v>0</v>
      </c>
      <c r="Y391" s="94">
        <v>0</v>
      </c>
      <c r="Z391" s="95">
        <v>0</v>
      </c>
      <c r="AA391" s="97">
        <f>SUM(U391,X391)</f>
        <v>0</v>
      </c>
      <c r="AB391" s="98">
        <f>SUM(W391,Z391)</f>
        <v>0</v>
      </c>
      <c r="AC391" s="99">
        <v>0</v>
      </c>
      <c r="AD391" s="100">
        <v>0</v>
      </c>
      <c r="AE391" s="99">
        <v>0</v>
      </c>
      <c r="AF391" s="100">
        <v>0</v>
      </c>
      <c r="AG391" s="101">
        <f>SUM(AC391,AE391)</f>
        <v>0</v>
      </c>
      <c r="AH391" s="102">
        <f>SUM(AD391,AF391,AB391)</f>
        <v>0</v>
      </c>
      <c r="AI391" s="103">
        <f>IFERROR(AD391/C382,0)</f>
        <v>0</v>
      </c>
      <c r="AJ391" s="134">
        <f>IFERROR(AF391/C382,0)</f>
        <v>0</v>
      </c>
      <c r="AK391" s="222">
        <f>IFERROR(AH391/C382,0)</f>
        <v>0</v>
      </c>
      <c r="AL391" s="223"/>
    </row>
    <row r="392" spans="1:38" ht="37.5" x14ac:dyDescent="0.25">
      <c r="A392" s="229" t="s">
        <v>311</v>
      </c>
      <c r="B392" s="226" t="s">
        <v>64</v>
      </c>
      <c r="C392" s="659"/>
      <c r="D392" s="660"/>
      <c r="E392" s="81">
        <v>2</v>
      </c>
      <c r="F392" s="82">
        <v>96649.66</v>
      </c>
      <c r="G392" s="83">
        <v>0</v>
      </c>
      <c r="H392" s="84">
        <v>0</v>
      </c>
      <c r="I392" s="365">
        <v>0</v>
      </c>
      <c r="J392" s="86">
        <v>0</v>
      </c>
      <c r="K392" s="365">
        <v>0</v>
      </c>
      <c r="L392" s="86">
        <v>0</v>
      </c>
      <c r="M392" s="122">
        <f t="shared" si="73"/>
        <v>0</v>
      </c>
      <c r="N392" s="123">
        <f t="shared" si="73"/>
        <v>0</v>
      </c>
      <c r="O392" s="89">
        <v>0</v>
      </c>
      <c r="P392" s="90">
        <v>0</v>
      </c>
      <c r="Q392" s="89">
        <v>0</v>
      </c>
      <c r="R392" s="90">
        <v>0</v>
      </c>
      <c r="S392" s="91">
        <f t="shared" si="74"/>
        <v>0</v>
      </c>
      <c r="T392" s="92">
        <f t="shared" si="74"/>
        <v>0</v>
      </c>
      <c r="U392" s="93">
        <v>0</v>
      </c>
      <c r="V392" s="94">
        <v>0</v>
      </c>
      <c r="W392" s="95">
        <v>0</v>
      </c>
      <c r="X392" s="96">
        <v>0</v>
      </c>
      <c r="Y392" s="94">
        <v>0</v>
      </c>
      <c r="Z392" s="95">
        <v>0</v>
      </c>
      <c r="AA392" s="97">
        <f>SUM(U392,X392)</f>
        <v>0</v>
      </c>
      <c r="AB392" s="98">
        <f>SUM(W392,Z392)</f>
        <v>0</v>
      </c>
      <c r="AC392" s="99">
        <v>0</v>
      </c>
      <c r="AD392" s="100">
        <v>0</v>
      </c>
      <c r="AE392" s="99">
        <v>0</v>
      </c>
      <c r="AF392" s="100">
        <v>0</v>
      </c>
      <c r="AG392" s="101">
        <f>SUM(AC392,AE392)</f>
        <v>0</v>
      </c>
      <c r="AH392" s="102">
        <f>SUM(AD392,AF392,AB392)</f>
        <v>0</v>
      </c>
      <c r="AI392" s="103">
        <f>IFERROR(AD392/C382,0)</f>
        <v>0</v>
      </c>
      <c r="AJ392" s="134">
        <f>IFERROR(AF392/C382,0)</f>
        <v>0</v>
      </c>
      <c r="AK392" s="222">
        <f>IFERROR(AH392/C382,0)</f>
        <v>0</v>
      </c>
      <c r="AL392" s="223"/>
    </row>
    <row r="393" spans="1:38" ht="21" x14ac:dyDescent="0.25">
      <c r="A393" s="229" t="s">
        <v>312</v>
      </c>
      <c r="B393" s="226" t="s">
        <v>65</v>
      </c>
      <c r="C393" s="659"/>
      <c r="D393" s="660"/>
      <c r="E393" s="81">
        <v>0</v>
      </c>
      <c r="F393" s="82">
        <v>0</v>
      </c>
      <c r="G393" s="83">
        <v>10</v>
      </c>
      <c r="H393" s="84">
        <v>173100</v>
      </c>
      <c r="I393" s="365">
        <v>0</v>
      </c>
      <c r="J393" s="86">
        <v>0</v>
      </c>
      <c r="K393" s="365">
        <v>10</v>
      </c>
      <c r="L393" s="86">
        <v>169100</v>
      </c>
      <c r="M393" s="122">
        <f t="shared" si="73"/>
        <v>10</v>
      </c>
      <c r="N393" s="123">
        <f t="shared" si="73"/>
        <v>169100</v>
      </c>
      <c r="O393" s="89">
        <v>0</v>
      </c>
      <c r="P393" s="90">
        <v>0</v>
      </c>
      <c r="Q393" s="89">
        <v>0</v>
      </c>
      <c r="R393" s="90">
        <v>0</v>
      </c>
      <c r="S393" s="91">
        <f t="shared" si="74"/>
        <v>0</v>
      </c>
      <c r="T393" s="92">
        <f t="shared" si="74"/>
        <v>0</v>
      </c>
      <c r="U393" s="93">
        <v>0</v>
      </c>
      <c r="V393" s="94">
        <v>0</v>
      </c>
      <c r="W393" s="95">
        <v>0</v>
      </c>
      <c r="X393" s="96">
        <v>0</v>
      </c>
      <c r="Y393" s="94">
        <v>0</v>
      </c>
      <c r="Z393" s="95">
        <v>0</v>
      </c>
      <c r="AA393" s="97">
        <f>SUM(U393,X393)</f>
        <v>0</v>
      </c>
      <c r="AB393" s="98">
        <f>SUM(W393,Z393)</f>
        <v>0</v>
      </c>
      <c r="AC393" s="99">
        <v>0</v>
      </c>
      <c r="AD393" s="100">
        <v>0</v>
      </c>
      <c r="AE393" s="99">
        <v>10</v>
      </c>
      <c r="AF393" s="100">
        <v>168004.11000000002</v>
      </c>
      <c r="AG393" s="101">
        <f>SUM(AC393,AE393)</f>
        <v>10</v>
      </c>
      <c r="AH393" s="102">
        <f>SUM(AD393,AF393,AB393)</f>
        <v>168004.11000000002</v>
      </c>
      <c r="AI393" s="103">
        <f>IFERROR(AD393/C382,0)</f>
        <v>0</v>
      </c>
      <c r="AJ393" s="134">
        <f>IFERROR(AF393/C382,0)</f>
        <v>8.8745033304984927E-2</v>
      </c>
      <c r="AK393" s="222">
        <f>IFERROR(AH393/C382,0)</f>
        <v>8.8745033304984927E-2</v>
      </c>
      <c r="AL393" s="223"/>
    </row>
    <row r="394" spans="1:38" ht="24" thickBot="1" x14ac:dyDescent="0.3">
      <c r="A394" s="641" t="s">
        <v>277</v>
      </c>
      <c r="B394" s="642"/>
      <c r="C394" s="231">
        <f>C382</f>
        <v>1893110</v>
      </c>
      <c r="D394" s="231">
        <f>D382</f>
        <v>11685.95999999973</v>
      </c>
      <c r="E394" s="167">
        <f t="shared" ref="E394:AH394" si="75">SUM(E382:E393)</f>
        <v>28</v>
      </c>
      <c r="F394" s="168">
        <f t="shared" si="75"/>
        <v>2011851.22</v>
      </c>
      <c r="G394" s="167">
        <f t="shared" si="75"/>
        <v>26</v>
      </c>
      <c r="H394" s="232">
        <f t="shared" si="75"/>
        <v>1413110</v>
      </c>
      <c r="I394" s="233">
        <f t="shared" si="75"/>
        <v>7</v>
      </c>
      <c r="J394" s="168">
        <f t="shared" si="75"/>
        <v>503200</v>
      </c>
      <c r="K394" s="233">
        <f t="shared" si="75"/>
        <v>25</v>
      </c>
      <c r="L394" s="168">
        <f t="shared" si="75"/>
        <v>1389910</v>
      </c>
      <c r="M394" s="233">
        <f t="shared" si="75"/>
        <v>32</v>
      </c>
      <c r="N394" s="168">
        <f t="shared" si="75"/>
        <v>1893110</v>
      </c>
      <c r="O394" s="172">
        <f t="shared" si="75"/>
        <v>0</v>
      </c>
      <c r="P394" s="168">
        <f t="shared" si="75"/>
        <v>0</v>
      </c>
      <c r="Q394" s="172">
        <f t="shared" si="75"/>
        <v>0</v>
      </c>
      <c r="R394" s="234">
        <f t="shared" si="75"/>
        <v>0</v>
      </c>
      <c r="S394" s="173">
        <f t="shared" si="75"/>
        <v>0</v>
      </c>
      <c r="T394" s="234">
        <f t="shared" si="75"/>
        <v>0</v>
      </c>
      <c r="U394" s="235">
        <f t="shared" si="75"/>
        <v>0</v>
      </c>
      <c r="V394" s="234">
        <f t="shared" si="75"/>
        <v>0</v>
      </c>
      <c r="W394" s="232">
        <f t="shared" si="75"/>
        <v>0</v>
      </c>
      <c r="X394" s="173">
        <f t="shared" si="75"/>
        <v>0</v>
      </c>
      <c r="Y394" s="234">
        <f t="shared" si="75"/>
        <v>0</v>
      </c>
      <c r="Z394" s="234">
        <f t="shared" si="75"/>
        <v>0</v>
      </c>
      <c r="AA394" s="236">
        <f t="shared" si="75"/>
        <v>0</v>
      </c>
      <c r="AB394" s="168">
        <f t="shared" si="75"/>
        <v>0</v>
      </c>
      <c r="AC394" s="171">
        <f t="shared" si="75"/>
        <v>7</v>
      </c>
      <c r="AD394" s="168">
        <f t="shared" si="75"/>
        <v>498848.20999999996</v>
      </c>
      <c r="AE394" s="172">
        <f t="shared" si="75"/>
        <v>25</v>
      </c>
      <c r="AF394" s="168">
        <f t="shared" si="75"/>
        <v>1382575.83</v>
      </c>
      <c r="AG394" s="173">
        <f t="shared" si="75"/>
        <v>32</v>
      </c>
      <c r="AH394" s="232">
        <f t="shared" si="75"/>
        <v>1881424.0400000003</v>
      </c>
      <c r="AI394" s="237">
        <f>AD394/C349</f>
        <v>0.26350724997490899</v>
      </c>
      <c r="AJ394" s="238">
        <f>AF394/C349</f>
        <v>0.73031985991305315</v>
      </c>
      <c r="AK394" s="239">
        <f>AH394/C349</f>
        <v>0.9938271098879623</v>
      </c>
      <c r="AL394" s="223"/>
    </row>
    <row r="395" spans="1:38" ht="15.75" thickBot="1" x14ac:dyDescent="0.3">
      <c r="E395" s="240"/>
      <c r="F395" s="241"/>
      <c r="G395" s="240"/>
      <c r="H395" s="241"/>
      <c r="I395" s="242"/>
      <c r="J395" s="240"/>
      <c r="K395" s="242"/>
      <c r="L395" s="241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J395" s="243"/>
      <c r="AK395" s="243"/>
      <c r="AL395" s="243"/>
    </row>
    <row r="396" spans="1:38" ht="19.5" thickTop="1" x14ac:dyDescent="0.3">
      <c r="A396" s="715" t="s">
        <v>279</v>
      </c>
      <c r="B396" s="592"/>
      <c r="C396" s="592"/>
      <c r="D396" s="592"/>
      <c r="E396" s="592"/>
      <c r="F396" s="592"/>
      <c r="G396" s="592"/>
      <c r="H396" s="592"/>
      <c r="I396" s="592"/>
      <c r="J396" s="592"/>
      <c r="K396" s="593"/>
      <c r="L396" s="592"/>
      <c r="M396" s="592"/>
      <c r="N396" s="592"/>
      <c r="O396" s="592"/>
      <c r="P396" s="592"/>
      <c r="Q396" s="594"/>
      <c r="AD396" s="180"/>
    </row>
    <row r="397" spans="1:38" x14ac:dyDescent="0.25">
      <c r="A397" s="595"/>
      <c r="B397" s="596"/>
      <c r="C397" s="596"/>
      <c r="D397" s="596"/>
      <c r="E397" s="596"/>
      <c r="F397" s="596"/>
      <c r="G397" s="596"/>
      <c r="H397" s="596"/>
      <c r="I397" s="596"/>
      <c r="J397" s="596"/>
      <c r="K397" s="597"/>
      <c r="L397" s="596"/>
      <c r="M397" s="596"/>
      <c r="N397" s="596"/>
      <c r="O397" s="596"/>
      <c r="P397" s="596"/>
      <c r="Q397" s="598"/>
    </row>
    <row r="398" spans="1:38" x14ac:dyDescent="0.25">
      <c r="A398" s="595"/>
      <c r="B398" s="596"/>
      <c r="C398" s="596"/>
      <c r="D398" s="596"/>
      <c r="E398" s="596"/>
      <c r="F398" s="596"/>
      <c r="G398" s="596"/>
      <c r="H398" s="596"/>
      <c r="I398" s="596"/>
      <c r="J398" s="596"/>
      <c r="K398" s="597"/>
      <c r="L398" s="596"/>
      <c r="M398" s="596"/>
      <c r="N398" s="596"/>
      <c r="O398" s="596"/>
      <c r="P398" s="596"/>
      <c r="Q398" s="598"/>
    </row>
    <row r="399" spans="1:38" x14ac:dyDescent="0.25">
      <c r="A399" s="595"/>
      <c r="B399" s="596"/>
      <c r="C399" s="596"/>
      <c r="D399" s="596"/>
      <c r="E399" s="596"/>
      <c r="F399" s="596"/>
      <c r="G399" s="596"/>
      <c r="H399" s="596"/>
      <c r="I399" s="596"/>
      <c r="J399" s="596"/>
      <c r="K399" s="597"/>
      <c r="L399" s="596"/>
      <c r="M399" s="596"/>
      <c r="N399" s="596"/>
      <c r="O399" s="596"/>
      <c r="P399" s="596"/>
      <c r="Q399" s="598"/>
    </row>
    <row r="400" spans="1:38" x14ac:dyDescent="0.25">
      <c r="A400" s="595"/>
      <c r="B400" s="596"/>
      <c r="C400" s="596"/>
      <c r="D400" s="596"/>
      <c r="E400" s="596"/>
      <c r="F400" s="596"/>
      <c r="G400" s="596"/>
      <c r="H400" s="596"/>
      <c r="I400" s="596"/>
      <c r="J400" s="596"/>
      <c r="K400" s="597"/>
      <c r="L400" s="596"/>
      <c r="M400" s="596"/>
      <c r="N400" s="596"/>
      <c r="O400" s="596"/>
      <c r="P400" s="596"/>
      <c r="Q400" s="598"/>
    </row>
    <row r="401" spans="1:38" x14ac:dyDescent="0.25">
      <c r="A401" s="595"/>
      <c r="B401" s="596"/>
      <c r="C401" s="596"/>
      <c r="D401" s="596"/>
      <c r="E401" s="596"/>
      <c r="F401" s="596"/>
      <c r="G401" s="596"/>
      <c r="H401" s="596"/>
      <c r="I401" s="596"/>
      <c r="J401" s="596"/>
      <c r="K401" s="597"/>
      <c r="L401" s="596"/>
      <c r="M401" s="596"/>
      <c r="N401" s="596"/>
      <c r="O401" s="596"/>
      <c r="P401" s="596"/>
      <c r="Q401" s="598"/>
    </row>
    <row r="402" spans="1:38" x14ac:dyDescent="0.25">
      <c r="A402" s="595"/>
      <c r="B402" s="596"/>
      <c r="C402" s="596"/>
      <c r="D402" s="596"/>
      <c r="E402" s="596"/>
      <c r="F402" s="596"/>
      <c r="G402" s="596"/>
      <c r="H402" s="596"/>
      <c r="I402" s="596"/>
      <c r="J402" s="596"/>
      <c r="K402" s="597"/>
      <c r="L402" s="596"/>
      <c r="M402" s="596"/>
      <c r="N402" s="596"/>
      <c r="O402" s="596"/>
      <c r="P402" s="596"/>
      <c r="Q402" s="598"/>
    </row>
    <row r="403" spans="1:38" x14ac:dyDescent="0.25">
      <c r="A403" s="595"/>
      <c r="B403" s="596"/>
      <c r="C403" s="596"/>
      <c r="D403" s="596"/>
      <c r="E403" s="596"/>
      <c r="F403" s="596"/>
      <c r="G403" s="596"/>
      <c r="H403" s="596"/>
      <c r="I403" s="596"/>
      <c r="J403" s="596"/>
      <c r="K403" s="597"/>
      <c r="L403" s="596"/>
      <c r="M403" s="596"/>
      <c r="N403" s="596"/>
      <c r="O403" s="596"/>
      <c r="P403" s="596"/>
      <c r="Q403" s="598"/>
    </row>
    <row r="404" spans="1:38" ht="15.75" thickBot="1" x14ac:dyDescent="0.3">
      <c r="A404" s="599"/>
      <c r="B404" s="600"/>
      <c r="C404" s="600"/>
      <c r="D404" s="600"/>
      <c r="E404" s="600"/>
      <c r="F404" s="600"/>
      <c r="G404" s="600"/>
      <c r="H404" s="600"/>
      <c r="I404" s="600"/>
      <c r="J404" s="600"/>
      <c r="K404" s="601"/>
      <c r="L404" s="600"/>
      <c r="M404" s="600"/>
      <c r="N404" s="600"/>
      <c r="O404" s="600"/>
      <c r="P404" s="600"/>
      <c r="Q404" s="602"/>
    </row>
    <row r="405" spans="1:38" ht="15.75" thickTop="1" x14ac:dyDescent="0.25"/>
    <row r="406" spans="1:38" x14ac:dyDescent="0.25">
      <c r="B406" s="244"/>
      <c r="C406" s="244"/>
    </row>
    <row r="409" spans="1:38" ht="23.25" x14ac:dyDescent="0.35">
      <c r="A409" s="367"/>
      <c r="B409" s="661" t="s">
        <v>363</v>
      </c>
      <c r="C409" s="661"/>
      <c r="D409" s="661"/>
      <c r="E409" s="661"/>
      <c r="F409" s="661"/>
      <c r="G409" s="661"/>
      <c r="H409" s="661"/>
      <c r="I409" s="661"/>
      <c r="J409" s="661"/>
      <c r="K409" s="716"/>
      <c r="L409" s="347"/>
      <c r="M409" s="348"/>
      <c r="N409" s="347"/>
      <c r="S409" s="4"/>
      <c r="X409" s="4"/>
      <c r="AA409" s="4"/>
      <c r="AG409" s="4"/>
    </row>
    <row r="410" spans="1:38" ht="21.75" thickBot="1" x14ac:dyDescent="0.4">
      <c r="B410" s="37"/>
      <c r="C410" s="37"/>
      <c r="D410" s="37"/>
      <c r="E410" s="37"/>
      <c r="F410" s="38"/>
      <c r="G410" s="37"/>
      <c r="H410" s="38"/>
      <c r="I410" s="39"/>
      <c r="J410" s="38"/>
      <c r="K410" s="39"/>
      <c r="L410" s="38"/>
    </row>
    <row r="411" spans="1:38" ht="27" customHeight="1" thickBot="1" x14ac:dyDescent="0.3">
      <c r="A411" s="663" t="s">
        <v>391</v>
      </c>
      <c r="B411" s="664"/>
      <c r="C411" s="664"/>
      <c r="D411" s="664"/>
      <c r="E411" s="664"/>
      <c r="F411" s="664"/>
      <c r="G411" s="664"/>
      <c r="H411" s="664"/>
      <c r="I411" s="664"/>
      <c r="J411" s="664"/>
      <c r="K411" s="665"/>
      <c r="L411" s="664"/>
      <c r="M411" s="664"/>
      <c r="N411" s="664"/>
      <c r="O411" s="664"/>
      <c r="P411" s="664"/>
      <c r="Q411" s="664"/>
      <c r="R411" s="664"/>
      <c r="S411" s="664"/>
      <c r="T411" s="664"/>
      <c r="U411" s="664"/>
      <c r="V411" s="664"/>
      <c r="W411" s="664"/>
      <c r="X411" s="664"/>
      <c r="Y411" s="664"/>
      <c r="Z411" s="664"/>
      <c r="AA411" s="664"/>
      <c r="AB411" s="664"/>
      <c r="AC411" s="664"/>
      <c r="AD411" s="664"/>
      <c r="AE411" s="664"/>
      <c r="AF411" s="664"/>
      <c r="AG411" s="664"/>
      <c r="AH411" s="664"/>
      <c r="AI411" s="664"/>
      <c r="AJ411" s="664"/>
      <c r="AK411" s="664"/>
      <c r="AL411" s="40"/>
    </row>
    <row r="412" spans="1:38" ht="33.75" customHeight="1" x14ac:dyDescent="0.25">
      <c r="A412" s="666" t="s">
        <v>8</v>
      </c>
      <c r="B412" s="667"/>
      <c r="C412" s="614" t="s">
        <v>392</v>
      </c>
      <c r="D412" s="615"/>
      <c r="E412" s="618" t="s">
        <v>210</v>
      </c>
      <c r="F412" s="619"/>
      <c r="G412" s="619"/>
      <c r="H412" s="619"/>
      <c r="I412" s="619"/>
      <c r="J412" s="619"/>
      <c r="K412" s="620"/>
      <c r="L412" s="619"/>
      <c r="M412" s="619"/>
      <c r="N412" s="674"/>
      <c r="O412" s="624" t="s">
        <v>393</v>
      </c>
      <c r="P412" s="625"/>
      <c r="Q412" s="625"/>
      <c r="R412" s="625"/>
      <c r="S412" s="625"/>
      <c r="T412" s="625"/>
      <c r="U412" s="625"/>
      <c r="V412" s="625"/>
      <c r="W412" s="625"/>
      <c r="X412" s="625"/>
      <c r="Y412" s="625"/>
      <c r="Z412" s="625"/>
      <c r="AA412" s="625"/>
      <c r="AB412" s="625"/>
      <c r="AC412" s="625"/>
      <c r="AD412" s="625"/>
      <c r="AE412" s="625"/>
      <c r="AF412" s="625"/>
      <c r="AG412" s="625"/>
      <c r="AH412" s="625"/>
      <c r="AI412" s="625"/>
      <c r="AJ412" s="625"/>
      <c r="AK412" s="625"/>
      <c r="AL412" s="626"/>
    </row>
    <row r="413" spans="1:38" ht="51" customHeight="1" thickBot="1" x14ac:dyDescent="0.3">
      <c r="A413" s="668"/>
      <c r="B413" s="669"/>
      <c r="C413" s="672"/>
      <c r="D413" s="673"/>
      <c r="E413" s="675"/>
      <c r="F413" s="676"/>
      <c r="G413" s="676"/>
      <c r="H413" s="676"/>
      <c r="I413" s="676"/>
      <c r="J413" s="676"/>
      <c r="K413" s="677"/>
      <c r="L413" s="676"/>
      <c r="M413" s="676"/>
      <c r="N413" s="678"/>
      <c r="O413" s="641"/>
      <c r="P413" s="679"/>
      <c r="Q413" s="679"/>
      <c r="R413" s="679"/>
      <c r="S413" s="679"/>
      <c r="T413" s="679"/>
      <c r="U413" s="679"/>
      <c r="V413" s="679"/>
      <c r="W413" s="679"/>
      <c r="X413" s="679"/>
      <c r="Y413" s="679"/>
      <c r="Z413" s="679"/>
      <c r="AA413" s="679"/>
      <c r="AB413" s="679"/>
      <c r="AC413" s="679"/>
      <c r="AD413" s="679"/>
      <c r="AE413" s="679"/>
      <c r="AF413" s="679"/>
      <c r="AG413" s="679"/>
      <c r="AH413" s="679"/>
      <c r="AI413" s="679"/>
      <c r="AJ413" s="679"/>
      <c r="AK413" s="679"/>
      <c r="AL413" s="642"/>
    </row>
    <row r="414" spans="1:38" ht="75" customHeight="1" x14ac:dyDescent="0.25">
      <c r="A414" s="668"/>
      <c r="B414" s="669"/>
      <c r="C414" s="680" t="s">
        <v>211</v>
      </c>
      <c r="D414" s="682" t="s">
        <v>212</v>
      </c>
      <c r="E414" s="684" t="s">
        <v>0</v>
      </c>
      <c r="F414" s="685"/>
      <c r="G414" s="685"/>
      <c r="H414" s="686"/>
      <c r="I414" s="690" t="s">
        <v>1</v>
      </c>
      <c r="J414" s="691"/>
      <c r="K414" s="692"/>
      <c r="L414" s="693"/>
      <c r="M414" s="698" t="s">
        <v>2</v>
      </c>
      <c r="N414" s="699"/>
      <c r="O414" s="702" t="s">
        <v>213</v>
      </c>
      <c r="P414" s="703"/>
      <c r="Q414" s="703"/>
      <c r="R414" s="703"/>
      <c r="S414" s="725" t="s">
        <v>2</v>
      </c>
      <c r="T414" s="726"/>
      <c r="U414" s="708" t="s">
        <v>214</v>
      </c>
      <c r="V414" s="709"/>
      <c r="W414" s="709"/>
      <c r="X414" s="709"/>
      <c r="Y414" s="709"/>
      <c r="Z414" s="710"/>
      <c r="AA414" s="729" t="s">
        <v>2</v>
      </c>
      <c r="AB414" s="730"/>
      <c r="AC414" s="733" t="s">
        <v>5</v>
      </c>
      <c r="AD414" s="734"/>
      <c r="AE414" s="734"/>
      <c r="AF414" s="735"/>
      <c r="AG414" s="739" t="s">
        <v>2</v>
      </c>
      <c r="AH414" s="740"/>
      <c r="AI414" s="719" t="s">
        <v>215</v>
      </c>
      <c r="AJ414" s="720"/>
      <c r="AK414" s="720"/>
      <c r="AL414" s="721"/>
    </row>
    <row r="415" spans="1:38" ht="75" customHeight="1" thickBot="1" x14ac:dyDescent="0.3">
      <c r="A415" s="668"/>
      <c r="B415" s="669"/>
      <c r="C415" s="680"/>
      <c r="D415" s="682"/>
      <c r="E415" s="687"/>
      <c r="F415" s="688"/>
      <c r="G415" s="688"/>
      <c r="H415" s="689"/>
      <c r="I415" s="694"/>
      <c r="J415" s="695"/>
      <c r="K415" s="696"/>
      <c r="L415" s="697"/>
      <c r="M415" s="700"/>
      <c r="N415" s="701"/>
      <c r="O415" s="704"/>
      <c r="P415" s="705"/>
      <c r="Q415" s="705"/>
      <c r="R415" s="705"/>
      <c r="S415" s="727"/>
      <c r="T415" s="728"/>
      <c r="U415" s="711"/>
      <c r="V415" s="712"/>
      <c r="W415" s="712"/>
      <c r="X415" s="712"/>
      <c r="Y415" s="712"/>
      <c r="Z415" s="713"/>
      <c r="AA415" s="731"/>
      <c r="AB415" s="732"/>
      <c r="AC415" s="736"/>
      <c r="AD415" s="737"/>
      <c r="AE415" s="737"/>
      <c r="AF415" s="738"/>
      <c r="AG415" s="741"/>
      <c r="AH415" s="742"/>
      <c r="AI415" s="722"/>
      <c r="AJ415" s="723"/>
      <c r="AK415" s="723"/>
      <c r="AL415" s="724"/>
    </row>
    <row r="416" spans="1:38" ht="139.5" customHeight="1" thickBot="1" x14ac:dyDescent="0.3">
      <c r="A416" s="670"/>
      <c r="B416" s="671"/>
      <c r="C416" s="681"/>
      <c r="D416" s="683"/>
      <c r="E416" s="41" t="s">
        <v>15</v>
      </c>
      <c r="F416" s="42" t="s">
        <v>216</v>
      </c>
      <c r="G416" s="41" t="s">
        <v>217</v>
      </c>
      <c r="H416" s="42" t="s">
        <v>14</v>
      </c>
      <c r="I416" s="43" t="s">
        <v>15</v>
      </c>
      <c r="J416" s="44" t="s">
        <v>218</v>
      </c>
      <c r="K416" s="43" t="s">
        <v>17</v>
      </c>
      <c r="L416" s="44" t="s">
        <v>219</v>
      </c>
      <c r="M416" s="45" t="s">
        <v>19</v>
      </c>
      <c r="N416" s="46" t="s">
        <v>20</v>
      </c>
      <c r="O416" s="47" t="s">
        <v>220</v>
      </c>
      <c r="P416" s="48" t="s">
        <v>221</v>
      </c>
      <c r="Q416" s="47" t="s">
        <v>222</v>
      </c>
      <c r="R416" s="48" t="s">
        <v>223</v>
      </c>
      <c r="S416" s="49" t="s">
        <v>224</v>
      </c>
      <c r="T416" s="50" t="s">
        <v>225</v>
      </c>
      <c r="U416" s="51" t="s">
        <v>220</v>
      </c>
      <c r="V416" s="52" t="s">
        <v>226</v>
      </c>
      <c r="W416" s="53" t="s">
        <v>227</v>
      </c>
      <c r="X416" s="54" t="s">
        <v>222</v>
      </c>
      <c r="Y416" s="52" t="s">
        <v>228</v>
      </c>
      <c r="Z416" s="53" t="s">
        <v>229</v>
      </c>
      <c r="AA416" s="55" t="s">
        <v>230</v>
      </c>
      <c r="AB416" s="56" t="s">
        <v>231</v>
      </c>
      <c r="AC416" s="57" t="s">
        <v>220</v>
      </c>
      <c r="AD416" s="58" t="s">
        <v>221</v>
      </c>
      <c r="AE416" s="57" t="s">
        <v>222</v>
      </c>
      <c r="AF416" s="58" t="s">
        <v>223</v>
      </c>
      <c r="AG416" s="59" t="s">
        <v>232</v>
      </c>
      <c r="AH416" s="60" t="s">
        <v>233</v>
      </c>
      <c r="AI416" s="61" t="s">
        <v>234</v>
      </c>
      <c r="AJ416" s="62" t="s">
        <v>235</v>
      </c>
      <c r="AK416" s="63" t="s">
        <v>236</v>
      </c>
      <c r="AL416" s="64" t="s">
        <v>237</v>
      </c>
    </row>
    <row r="417" spans="1:38" ht="38.25" customHeight="1" thickBot="1" x14ac:dyDescent="0.3">
      <c r="A417" s="581" t="s">
        <v>238</v>
      </c>
      <c r="B417" s="582"/>
      <c r="C417" s="65" t="s">
        <v>239</v>
      </c>
      <c r="D417" s="575" t="s">
        <v>240</v>
      </c>
      <c r="E417" s="65" t="s">
        <v>241</v>
      </c>
      <c r="F417" s="66" t="s">
        <v>242</v>
      </c>
      <c r="G417" s="65" t="s">
        <v>243</v>
      </c>
      <c r="H417" s="66" t="s">
        <v>244</v>
      </c>
      <c r="I417" s="67" t="s">
        <v>245</v>
      </c>
      <c r="J417" s="66" t="s">
        <v>246</v>
      </c>
      <c r="K417" s="67" t="s">
        <v>247</v>
      </c>
      <c r="L417" s="66" t="s">
        <v>248</v>
      </c>
      <c r="M417" s="65" t="s">
        <v>249</v>
      </c>
      <c r="N417" s="66" t="s">
        <v>250</v>
      </c>
      <c r="O417" s="65" t="s">
        <v>251</v>
      </c>
      <c r="P417" s="66" t="s">
        <v>252</v>
      </c>
      <c r="Q417" s="65" t="s">
        <v>253</v>
      </c>
      <c r="R417" s="66" t="s">
        <v>254</v>
      </c>
      <c r="S417" s="65" t="s">
        <v>255</v>
      </c>
      <c r="T417" s="66" t="s">
        <v>256</v>
      </c>
      <c r="U417" s="65" t="s">
        <v>257</v>
      </c>
      <c r="V417" s="68" t="s">
        <v>258</v>
      </c>
      <c r="W417" s="66" t="s">
        <v>259</v>
      </c>
      <c r="X417" s="575" t="s">
        <v>260</v>
      </c>
      <c r="Y417" s="66" t="s">
        <v>261</v>
      </c>
      <c r="Z417" s="66" t="s">
        <v>262</v>
      </c>
      <c r="AA417" s="65" t="s">
        <v>263</v>
      </c>
      <c r="AB417" s="65" t="s">
        <v>264</v>
      </c>
      <c r="AC417" s="65" t="s">
        <v>265</v>
      </c>
      <c r="AD417" s="65" t="s">
        <v>266</v>
      </c>
      <c r="AE417" s="65" t="s">
        <v>267</v>
      </c>
      <c r="AF417" s="65" t="s">
        <v>268</v>
      </c>
      <c r="AG417" s="65" t="s">
        <v>269</v>
      </c>
      <c r="AH417" s="65" t="s">
        <v>270</v>
      </c>
      <c r="AI417" s="65" t="s">
        <v>271</v>
      </c>
      <c r="AJ417" s="575" t="s">
        <v>272</v>
      </c>
      <c r="AK417" s="65" t="s">
        <v>273</v>
      </c>
      <c r="AL417" s="576" t="s">
        <v>274</v>
      </c>
    </row>
    <row r="418" spans="1:38" ht="99" customHeight="1" x14ac:dyDescent="0.25">
      <c r="A418" s="69">
        <v>1</v>
      </c>
      <c r="B418" s="70" t="s">
        <v>275</v>
      </c>
      <c r="C418" s="583">
        <f>N431</f>
        <v>3504651.31</v>
      </c>
      <c r="D418" s="586">
        <f>C418-AH431</f>
        <v>422604.05000000028</v>
      </c>
      <c r="E418" s="71"/>
      <c r="F418" s="72"/>
      <c r="G418" s="71"/>
      <c r="H418" s="72"/>
      <c r="I418" s="73"/>
      <c r="J418" s="72"/>
      <c r="K418" s="73"/>
      <c r="L418" s="72"/>
      <c r="M418" s="71"/>
      <c r="N418" s="72"/>
      <c r="O418" s="71"/>
      <c r="P418" s="72"/>
      <c r="Q418" s="71"/>
      <c r="R418" s="72"/>
      <c r="S418" s="71"/>
      <c r="T418" s="72"/>
      <c r="U418" s="71"/>
      <c r="V418" s="74"/>
      <c r="W418" s="72"/>
      <c r="X418" s="71"/>
      <c r="Y418" s="74"/>
      <c r="Z418" s="72"/>
      <c r="AA418" s="71"/>
      <c r="AB418" s="72"/>
      <c r="AC418" s="71"/>
      <c r="AD418" s="72"/>
      <c r="AE418" s="71"/>
      <c r="AF418" s="72"/>
      <c r="AG418" s="71"/>
      <c r="AH418" s="72"/>
      <c r="AI418" s="75"/>
      <c r="AJ418" s="76"/>
      <c r="AK418" s="77"/>
      <c r="AL418" s="78"/>
    </row>
    <row r="419" spans="1:38" ht="87" customHeight="1" x14ac:dyDescent="0.25">
      <c r="A419" s="79">
        <v>2</v>
      </c>
      <c r="B419" s="80" t="s">
        <v>96</v>
      </c>
      <c r="C419" s="584"/>
      <c r="D419" s="587"/>
      <c r="E419" s="71"/>
      <c r="F419" s="72"/>
      <c r="G419" s="71"/>
      <c r="H419" s="72"/>
      <c r="I419" s="73"/>
      <c r="J419" s="72"/>
      <c r="K419" s="73"/>
      <c r="L419" s="72"/>
      <c r="M419" s="71"/>
      <c r="N419" s="72"/>
      <c r="O419" s="71"/>
      <c r="P419" s="72"/>
      <c r="Q419" s="71"/>
      <c r="R419" s="72"/>
      <c r="S419" s="71"/>
      <c r="T419" s="72"/>
      <c r="U419" s="71"/>
      <c r="V419" s="74"/>
      <c r="W419" s="72"/>
      <c r="X419" s="71"/>
      <c r="Y419" s="74"/>
      <c r="Z419" s="72"/>
      <c r="AA419" s="71"/>
      <c r="AB419" s="72"/>
      <c r="AC419" s="71"/>
      <c r="AD419" s="72"/>
      <c r="AE419" s="71"/>
      <c r="AF419" s="72"/>
      <c r="AG419" s="71"/>
      <c r="AH419" s="72"/>
      <c r="AI419" s="75"/>
      <c r="AJ419" s="76"/>
      <c r="AK419" s="77"/>
      <c r="AL419" s="78"/>
    </row>
    <row r="420" spans="1:38" ht="85.5" customHeight="1" x14ac:dyDescent="0.25">
      <c r="A420" s="79">
        <v>3</v>
      </c>
      <c r="B420" s="80" t="s">
        <v>202</v>
      </c>
      <c r="C420" s="584"/>
      <c r="D420" s="587"/>
      <c r="E420" s="81"/>
      <c r="F420" s="82"/>
      <c r="G420" s="83"/>
      <c r="H420" s="84"/>
      <c r="I420" s="365"/>
      <c r="J420" s="86"/>
      <c r="K420" s="365"/>
      <c r="L420" s="86"/>
      <c r="M420" s="87"/>
      <c r="N420" s="88"/>
      <c r="O420" s="89"/>
      <c r="P420" s="90"/>
      <c r="Q420" s="89"/>
      <c r="R420" s="90"/>
      <c r="S420" s="91"/>
      <c r="T420" s="92"/>
      <c r="U420" s="93"/>
      <c r="V420" s="94"/>
      <c r="W420" s="95"/>
      <c r="X420" s="96"/>
      <c r="Y420" s="94"/>
      <c r="Z420" s="95"/>
      <c r="AA420" s="97"/>
      <c r="AB420" s="98"/>
      <c r="AC420" s="99"/>
      <c r="AD420" s="100"/>
      <c r="AE420" s="99"/>
      <c r="AF420" s="100"/>
      <c r="AG420" s="101"/>
      <c r="AH420" s="102"/>
      <c r="AI420" s="103"/>
      <c r="AJ420" s="104"/>
      <c r="AK420" s="77"/>
      <c r="AL420" s="105"/>
    </row>
    <row r="421" spans="1:38" ht="101.25" customHeight="1" x14ac:dyDescent="0.25">
      <c r="A421" s="79">
        <v>4</v>
      </c>
      <c r="B421" s="80" t="s">
        <v>40</v>
      </c>
      <c r="C421" s="584"/>
      <c r="D421" s="587"/>
      <c r="E421" s="81">
        <v>4</v>
      </c>
      <c r="F421" s="82">
        <v>308954.98</v>
      </c>
      <c r="G421" s="83">
        <v>0</v>
      </c>
      <c r="H421" s="84">
        <v>0</v>
      </c>
      <c r="I421" s="365">
        <v>1</v>
      </c>
      <c r="J421" s="86">
        <v>52380</v>
      </c>
      <c r="K421" s="365">
        <v>0</v>
      </c>
      <c r="L421" s="86">
        <v>0</v>
      </c>
      <c r="M421" s="87">
        <f>SUM(I421,K421)</f>
        <v>1</v>
      </c>
      <c r="N421" s="88">
        <f>SUM(J421,L421)</f>
        <v>52380</v>
      </c>
      <c r="O421" s="89">
        <v>0</v>
      </c>
      <c r="P421" s="90">
        <v>0</v>
      </c>
      <c r="Q421" s="89">
        <v>0</v>
      </c>
      <c r="R421" s="90">
        <v>0</v>
      </c>
      <c r="S421" s="91">
        <f>SUM(O421,Q421)</f>
        <v>0</v>
      </c>
      <c r="T421" s="92">
        <f>SUM(P421,R421)</f>
        <v>0</v>
      </c>
      <c r="U421" s="93">
        <v>0</v>
      </c>
      <c r="V421" s="94">
        <v>0</v>
      </c>
      <c r="W421" s="95">
        <v>0</v>
      </c>
      <c r="X421" s="96">
        <v>0</v>
      </c>
      <c r="Y421" s="94">
        <v>0</v>
      </c>
      <c r="Z421" s="95">
        <v>0</v>
      </c>
      <c r="AA421" s="97">
        <f>SUM(U421,X421)</f>
        <v>0</v>
      </c>
      <c r="AB421" s="98">
        <f>SUM(W421,Z421)</f>
        <v>0</v>
      </c>
      <c r="AC421" s="99">
        <v>1</v>
      </c>
      <c r="AD421" s="100">
        <v>50000</v>
      </c>
      <c r="AE421" s="99">
        <v>0</v>
      </c>
      <c r="AF421" s="100">
        <v>0</v>
      </c>
      <c r="AG421" s="101">
        <f>SUM(AC421,AE421)</f>
        <v>1</v>
      </c>
      <c r="AH421" s="102">
        <f>SUM(AD421,AF421,AB421)</f>
        <v>50000</v>
      </c>
      <c r="AI421" s="103">
        <f>IFERROR(AD421/(C418-AH425),0)</f>
        <v>1.9815054131498037E-2</v>
      </c>
      <c r="AJ421" s="104">
        <f>IFERROR(AF421/(C418-AH425),0)</f>
        <v>0</v>
      </c>
      <c r="AK421" s="77"/>
      <c r="AL421" s="105">
        <f>IFERROR(AH421/C418,0)</f>
        <v>1.4266754543407058E-2</v>
      </c>
    </row>
    <row r="422" spans="1:38" ht="138" customHeight="1" x14ac:dyDescent="0.25">
      <c r="A422" s="79">
        <v>5</v>
      </c>
      <c r="B422" s="80" t="s">
        <v>98</v>
      </c>
      <c r="C422" s="584"/>
      <c r="D422" s="587"/>
      <c r="E422" s="71"/>
      <c r="F422" s="72"/>
      <c r="G422" s="71"/>
      <c r="H422" s="72"/>
      <c r="I422" s="368"/>
      <c r="J422" s="72"/>
      <c r="K422" s="73"/>
      <c r="L422" s="72"/>
      <c r="M422" s="71"/>
      <c r="N422" s="72"/>
      <c r="O422" s="71"/>
      <c r="P422" s="72"/>
      <c r="Q422" s="71"/>
      <c r="R422" s="72"/>
      <c r="S422" s="71"/>
      <c r="T422" s="72"/>
      <c r="U422" s="71"/>
      <c r="V422" s="74"/>
      <c r="W422" s="72"/>
      <c r="X422" s="71"/>
      <c r="Y422" s="74"/>
      <c r="Z422" s="72"/>
      <c r="AA422" s="71"/>
      <c r="AB422" s="72"/>
      <c r="AC422" s="71"/>
      <c r="AD422" s="72"/>
      <c r="AE422" s="71"/>
      <c r="AF422" s="72"/>
      <c r="AG422" s="71"/>
      <c r="AH422" s="72"/>
      <c r="AI422" s="75"/>
      <c r="AJ422" s="76"/>
      <c r="AK422" s="77"/>
      <c r="AL422" s="78"/>
    </row>
    <row r="423" spans="1:38" ht="116.25" customHeight="1" x14ac:dyDescent="0.25">
      <c r="A423" s="79">
        <v>6</v>
      </c>
      <c r="B423" s="80" t="s">
        <v>42</v>
      </c>
      <c r="C423" s="584"/>
      <c r="D423" s="587"/>
      <c r="E423" s="81">
        <v>13</v>
      </c>
      <c r="F423" s="82">
        <v>220929.72</v>
      </c>
      <c r="G423" s="83">
        <v>0</v>
      </c>
      <c r="H423" s="84">
        <v>0</v>
      </c>
      <c r="I423" s="365">
        <v>3</v>
      </c>
      <c r="J423" s="86">
        <v>72381.88</v>
      </c>
      <c r="K423" s="365">
        <v>0</v>
      </c>
      <c r="L423" s="86">
        <v>0</v>
      </c>
      <c r="M423" s="87">
        <f>SUM(I423,K423)</f>
        <v>3</v>
      </c>
      <c r="N423" s="88">
        <f>SUM(J423,L423)</f>
        <v>72381.88</v>
      </c>
      <c r="O423" s="89">
        <v>0</v>
      </c>
      <c r="P423" s="90">
        <v>0</v>
      </c>
      <c r="Q423" s="89">
        <v>0</v>
      </c>
      <c r="R423" s="90">
        <v>0</v>
      </c>
      <c r="S423" s="91">
        <f>SUM(O423,Q423)</f>
        <v>0</v>
      </c>
      <c r="T423" s="92">
        <f>SUM(P423,R423)</f>
        <v>0</v>
      </c>
      <c r="U423" s="93">
        <v>0</v>
      </c>
      <c r="V423" s="94">
        <v>0</v>
      </c>
      <c r="W423" s="95">
        <v>0</v>
      </c>
      <c r="X423" s="96">
        <v>0</v>
      </c>
      <c r="Y423" s="94">
        <v>0</v>
      </c>
      <c r="Z423" s="95">
        <v>0</v>
      </c>
      <c r="AA423" s="97">
        <f>SUM(U423,X423)</f>
        <v>0</v>
      </c>
      <c r="AB423" s="98">
        <f>SUM(W423,Z423)</f>
        <v>0</v>
      </c>
      <c r="AC423" s="99">
        <v>2</v>
      </c>
      <c r="AD423" s="100">
        <v>30301.72</v>
      </c>
      <c r="AE423" s="99">
        <v>0</v>
      </c>
      <c r="AF423" s="100">
        <v>0</v>
      </c>
      <c r="AG423" s="101">
        <f>SUM(AC423,AE423)</f>
        <v>2</v>
      </c>
      <c r="AH423" s="102">
        <f>SUM(AD423,AF423,AB423)</f>
        <v>30301.72</v>
      </c>
      <c r="AI423" s="103">
        <f>IFERROR(AD423/(C418-AH425),0)</f>
        <v>1.2008604441549933E-2</v>
      </c>
      <c r="AJ423" s="104">
        <f>IFERROR(AF423/(C418-AH425),0)</f>
        <v>0</v>
      </c>
      <c r="AK423" s="77"/>
      <c r="AL423" s="105">
        <f>IFERROR(AH423/C418,0)</f>
        <v>8.6461440296609713E-3</v>
      </c>
    </row>
    <row r="424" spans="1:38" ht="65.25" customHeight="1" x14ac:dyDescent="0.25">
      <c r="A424" s="79">
        <v>7</v>
      </c>
      <c r="B424" s="80" t="s">
        <v>203</v>
      </c>
      <c r="C424" s="584"/>
      <c r="D424" s="587"/>
      <c r="E424" s="112"/>
      <c r="F424" s="113"/>
      <c r="G424" s="114"/>
      <c r="H424" s="72"/>
      <c r="I424" s="368"/>
      <c r="J424" s="72"/>
      <c r="K424" s="73"/>
      <c r="L424" s="72"/>
      <c r="M424" s="73"/>
      <c r="N424" s="72"/>
      <c r="O424" s="114"/>
      <c r="P424" s="72"/>
      <c r="Q424" s="114"/>
      <c r="R424" s="72"/>
      <c r="S424" s="73"/>
      <c r="T424" s="115"/>
      <c r="U424" s="114"/>
      <c r="V424" s="74"/>
      <c r="W424" s="72"/>
      <c r="X424" s="73"/>
      <c r="Y424" s="74"/>
      <c r="Z424" s="72"/>
      <c r="AA424" s="73"/>
      <c r="AB424" s="115"/>
      <c r="AC424" s="114"/>
      <c r="AD424" s="72"/>
      <c r="AE424" s="114"/>
      <c r="AF424" s="72"/>
      <c r="AG424" s="71"/>
      <c r="AH424" s="72"/>
      <c r="AI424" s="75"/>
      <c r="AJ424" s="76"/>
      <c r="AK424" s="77"/>
      <c r="AL424" s="78"/>
    </row>
    <row r="425" spans="1:38" ht="59.25" customHeight="1" x14ac:dyDescent="0.25">
      <c r="A425" s="79">
        <v>8</v>
      </c>
      <c r="B425" s="80" t="s">
        <v>276</v>
      </c>
      <c r="C425" s="584"/>
      <c r="D425" s="587"/>
      <c r="E425" s="118"/>
      <c r="F425" s="119"/>
      <c r="G425" s="307">
        <v>20</v>
      </c>
      <c r="H425" s="308">
        <v>1238552.8400000001</v>
      </c>
      <c r="I425" s="368"/>
      <c r="J425" s="72"/>
      <c r="K425" s="365">
        <v>20</v>
      </c>
      <c r="L425" s="86">
        <v>1238552.8400000001</v>
      </c>
      <c r="M425" s="122">
        <f t="shared" ref="M425:N430" si="76">SUM(I425,K425)</f>
        <v>20</v>
      </c>
      <c r="N425" s="123">
        <f t="shared" si="76"/>
        <v>1238552.8400000001</v>
      </c>
      <c r="O425" s="124"/>
      <c r="P425" s="125"/>
      <c r="Q425" s="126">
        <v>0</v>
      </c>
      <c r="R425" s="127">
        <v>0</v>
      </c>
      <c r="S425" s="128">
        <f t="shared" ref="S425:T430" si="77">SUM(O425,Q425)</f>
        <v>0</v>
      </c>
      <c r="T425" s="129">
        <f t="shared" si="77"/>
        <v>0</v>
      </c>
      <c r="U425" s="114"/>
      <c r="V425" s="74"/>
      <c r="W425" s="72"/>
      <c r="X425" s="96">
        <v>0</v>
      </c>
      <c r="Y425" s="319">
        <v>0</v>
      </c>
      <c r="Z425" s="95">
        <v>0</v>
      </c>
      <c r="AA425" s="130">
        <f t="shared" ref="AA425:AA430" si="78">SUM(U425,X425)</f>
        <v>0</v>
      </c>
      <c r="AB425" s="131">
        <f t="shared" ref="AB425:AB430" si="79">SUM(W425,Z425)</f>
        <v>0</v>
      </c>
      <c r="AC425" s="114"/>
      <c r="AD425" s="72"/>
      <c r="AE425" s="110">
        <v>18</v>
      </c>
      <c r="AF425" s="111">
        <v>981317.3</v>
      </c>
      <c r="AG425" s="101">
        <f t="shared" ref="AG425:AG430" si="80">SUM(AC425,AE425)</f>
        <v>18</v>
      </c>
      <c r="AH425" s="102">
        <f t="shared" ref="AH425:AH430" si="81">SUM(AD425,AF425,AB425)</f>
        <v>981317.3</v>
      </c>
      <c r="AI425" s="132"/>
      <c r="AJ425" s="133"/>
      <c r="AK425" s="134">
        <f>IFERROR(AH425/C418,0)</f>
        <v>0.28000426096597897</v>
      </c>
      <c r="AL425" s="105">
        <f>IFERROR(AH425/C418,0)</f>
        <v>0.28000426096597897</v>
      </c>
    </row>
    <row r="426" spans="1:38" ht="60" customHeight="1" x14ac:dyDescent="0.25">
      <c r="A426" s="79">
        <v>9</v>
      </c>
      <c r="B426" s="80" t="s">
        <v>44</v>
      </c>
      <c r="C426" s="584"/>
      <c r="D426" s="587"/>
      <c r="E426" s="81">
        <v>1</v>
      </c>
      <c r="F426" s="82">
        <v>0</v>
      </c>
      <c r="G426" s="83">
        <v>0</v>
      </c>
      <c r="H426" s="84">
        <v>0</v>
      </c>
      <c r="I426" s="369">
        <v>0</v>
      </c>
      <c r="J426" s="86">
        <v>0</v>
      </c>
      <c r="K426" s="365">
        <v>0</v>
      </c>
      <c r="L426" s="86">
        <v>0</v>
      </c>
      <c r="M426" s="87">
        <f t="shared" si="76"/>
        <v>0</v>
      </c>
      <c r="N426" s="88">
        <f t="shared" si="76"/>
        <v>0</v>
      </c>
      <c r="O426" s="89">
        <v>0</v>
      </c>
      <c r="P426" s="90">
        <v>0</v>
      </c>
      <c r="Q426" s="89">
        <v>0</v>
      </c>
      <c r="R426" s="90">
        <v>0</v>
      </c>
      <c r="S426" s="91">
        <f t="shared" si="77"/>
        <v>0</v>
      </c>
      <c r="T426" s="92">
        <f t="shared" si="77"/>
        <v>0</v>
      </c>
      <c r="U426" s="93">
        <v>0</v>
      </c>
      <c r="V426" s="94">
        <v>0</v>
      </c>
      <c r="W426" s="95">
        <v>0</v>
      </c>
      <c r="X426" s="96">
        <v>0</v>
      </c>
      <c r="Y426" s="319">
        <v>0</v>
      </c>
      <c r="Z426" s="95">
        <v>0</v>
      </c>
      <c r="AA426" s="97">
        <f t="shared" si="78"/>
        <v>0</v>
      </c>
      <c r="AB426" s="98">
        <f t="shared" si="79"/>
        <v>0</v>
      </c>
      <c r="AC426" s="99">
        <v>0</v>
      </c>
      <c r="AD426" s="100">
        <v>0</v>
      </c>
      <c r="AE426" s="99">
        <v>0</v>
      </c>
      <c r="AF426" s="100">
        <v>0</v>
      </c>
      <c r="AG426" s="101">
        <f t="shared" si="80"/>
        <v>0</v>
      </c>
      <c r="AH426" s="102">
        <f t="shared" si="81"/>
        <v>0</v>
      </c>
      <c r="AI426" s="103">
        <f>IFERROR(AD426/(C418-AH425),0)</f>
        <v>0</v>
      </c>
      <c r="AJ426" s="104">
        <f>IFERROR(AF426/(C418-AH425),0)</f>
        <v>0</v>
      </c>
      <c r="AK426" s="77"/>
      <c r="AL426" s="105">
        <f>IFERROR(AH426/C418,0)</f>
        <v>0</v>
      </c>
    </row>
    <row r="427" spans="1:38" ht="73.5" customHeight="1" x14ac:dyDescent="0.25">
      <c r="A427" s="79">
        <v>10</v>
      </c>
      <c r="B427" s="80" t="s">
        <v>45</v>
      </c>
      <c r="C427" s="584"/>
      <c r="D427" s="587"/>
      <c r="E427" s="307">
        <v>7</v>
      </c>
      <c r="F427" s="308">
        <v>102744.7</v>
      </c>
      <c r="G427" s="309">
        <v>12</v>
      </c>
      <c r="H427" s="310">
        <v>414075.26</v>
      </c>
      <c r="I427" s="370">
        <v>2</v>
      </c>
      <c r="J427" s="313">
        <v>18311.55</v>
      </c>
      <c r="K427" s="370">
        <v>12</v>
      </c>
      <c r="L427" s="313">
        <v>390576.33</v>
      </c>
      <c r="M427" s="314">
        <f t="shared" si="76"/>
        <v>14</v>
      </c>
      <c r="N427" s="315">
        <f t="shared" si="76"/>
        <v>408887.88</v>
      </c>
      <c r="O427" s="316">
        <v>0</v>
      </c>
      <c r="P427" s="317">
        <v>0</v>
      </c>
      <c r="Q427" s="316">
        <v>0</v>
      </c>
      <c r="R427" s="317">
        <v>0</v>
      </c>
      <c r="S427" s="329">
        <f t="shared" si="77"/>
        <v>0</v>
      </c>
      <c r="T427" s="371">
        <f t="shared" si="77"/>
        <v>0</v>
      </c>
      <c r="U427" s="330">
        <v>0</v>
      </c>
      <c r="V427" s="319">
        <v>0</v>
      </c>
      <c r="W427" s="320">
        <v>0</v>
      </c>
      <c r="X427" s="321">
        <v>0</v>
      </c>
      <c r="Y427" s="319">
        <v>0</v>
      </c>
      <c r="Z427" s="320">
        <v>0</v>
      </c>
      <c r="AA427" s="322">
        <f t="shared" si="78"/>
        <v>0</v>
      </c>
      <c r="AB427" s="323">
        <f t="shared" si="79"/>
        <v>0</v>
      </c>
      <c r="AC427" s="135">
        <v>2</v>
      </c>
      <c r="AD427" s="136">
        <v>18311.55</v>
      </c>
      <c r="AE427" s="135">
        <v>12</v>
      </c>
      <c r="AF427" s="136">
        <v>378958.68</v>
      </c>
      <c r="AG427" s="324">
        <f t="shared" si="80"/>
        <v>14</v>
      </c>
      <c r="AH427" s="325">
        <f t="shared" si="81"/>
        <v>397270.23</v>
      </c>
      <c r="AI427" s="103">
        <f>IFERROR(AD427/(C418-AH425),0)</f>
        <v>7.2568870896326564E-3</v>
      </c>
      <c r="AJ427" s="104">
        <f>IFERROR(AF427/(C418-AH425),0)</f>
        <v>0.15018173515602085</v>
      </c>
      <c r="AK427" s="77"/>
      <c r="AL427" s="105">
        <f>IFERROR(AH427/C418,0)</f>
        <v>0.11335513717625734</v>
      </c>
    </row>
    <row r="428" spans="1:38" ht="120" customHeight="1" x14ac:dyDescent="0.25">
      <c r="A428" s="79">
        <v>11</v>
      </c>
      <c r="B428" s="80" t="s">
        <v>46</v>
      </c>
      <c r="C428" s="584"/>
      <c r="D428" s="587"/>
      <c r="E428" s="307">
        <v>15</v>
      </c>
      <c r="F428" s="308">
        <v>795421.75</v>
      </c>
      <c r="G428" s="309">
        <v>2</v>
      </c>
      <c r="H428" s="310">
        <v>40000</v>
      </c>
      <c r="I428" s="370">
        <v>5</v>
      </c>
      <c r="J428" s="313">
        <v>108148.72</v>
      </c>
      <c r="K428" s="370">
        <v>2</v>
      </c>
      <c r="L428" s="313">
        <v>40000</v>
      </c>
      <c r="M428" s="314">
        <f t="shared" si="76"/>
        <v>7</v>
      </c>
      <c r="N428" s="315">
        <f t="shared" si="76"/>
        <v>148148.72</v>
      </c>
      <c r="O428" s="316">
        <v>0</v>
      </c>
      <c r="P428" s="317">
        <v>0</v>
      </c>
      <c r="Q428" s="316">
        <v>0</v>
      </c>
      <c r="R428" s="317">
        <v>0</v>
      </c>
      <c r="S428" s="329">
        <f t="shared" si="77"/>
        <v>0</v>
      </c>
      <c r="T428" s="371">
        <f t="shared" si="77"/>
        <v>0</v>
      </c>
      <c r="U428" s="330">
        <v>0</v>
      </c>
      <c r="V428" s="319">
        <v>0</v>
      </c>
      <c r="W428" s="320">
        <v>0</v>
      </c>
      <c r="X428" s="321">
        <v>0</v>
      </c>
      <c r="Y428" s="319">
        <v>0</v>
      </c>
      <c r="Z428" s="320">
        <v>0</v>
      </c>
      <c r="AA428" s="322">
        <f t="shared" si="78"/>
        <v>0</v>
      </c>
      <c r="AB428" s="323">
        <f t="shared" si="79"/>
        <v>0</v>
      </c>
      <c r="AC428" s="110">
        <v>5</v>
      </c>
      <c r="AD428" s="111">
        <v>99364.89</v>
      </c>
      <c r="AE428" s="110">
        <v>2</v>
      </c>
      <c r="AF428" s="111">
        <v>35794.959999999999</v>
      </c>
      <c r="AG428" s="324">
        <f t="shared" si="80"/>
        <v>7</v>
      </c>
      <c r="AH428" s="325">
        <f t="shared" si="81"/>
        <v>135159.85</v>
      </c>
      <c r="AI428" s="103">
        <f>IFERROR(AD428/(C418-AH425),0)</f>
        <v>3.9378413482406956E-2</v>
      </c>
      <c r="AJ428" s="104">
        <f>IFERROR(AF428/(C418-AH425),0)</f>
        <v>1.4185581400696139E-2</v>
      </c>
      <c r="AK428" s="77"/>
      <c r="AL428" s="105">
        <f>IFERROR(AH428/C418,0)</f>
        <v>3.8565848081474334E-2</v>
      </c>
    </row>
    <row r="429" spans="1:38" ht="63.75" customHeight="1" x14ac:dyDescent="0.25">
      <c r="A429" s="79">
        <v>12</v>
      </c>
      <c r="B429" s="80" t="s">
        <v>47</v>
      </c>
      <c r="C429" s="584"/>
      <c r="D429" s="587"/>
      <c r="E429" s="307">
        <v>11</v>
      </c>
      <c r="F429" s="308">
        <v>207657.38</v>
      </c>
      <c r="G429" s="309">
        <v>5</v>
      </c>
      <c r="H429" s="310">
        <v>270000</v>
      </c>
      <c r="I429" s="370">
        <v>4</v>
      </c>
      <c r="J429" s="313">
        <v>71260.800000000003</v>
      </c>
      <c r="K429" s="370">
        <v>5</v>
      </c>
      <c r="L429" s="313">
        <v>270000</v>
      </c>
      <c r="M429" s="314">
        <f t="shared" si="76"/>
        <v>9</v>
      </c>
      <c r="N429" s="315">
        <f t="shared" si="76"/>
        <v>341260.79999999999</v>
      </c>
      <c r="O429" s="316">
        <v>0</v>
      </c>
      <c r="P429" s="317">
        <v>0</v>
      </c>
      <c r="Q429" s="316">
        <v>0</v>
      </c>
      <c r="R429" s="317">
        <v>0</v>
      </c>
      <c r="S429" s="329">
        <f t="shared" si="77"/>
        <v>0</v>
      </c>
      <c r="T429" s="371">
        <f t="shared" si="77"/>
        <v>0</v>
      </c>
      <c r="U429" s="330">
        <v>0</v>
      </c>
      <c r="V429" s="319">
        <v>0</v>
      </c>
      <c r="W429" s="320">
        <v>0</v>
      </c>
      <c r="X429" s="321">
        <v>0</v>
      </c>
      <c r="Y429" s="319">
        <v>0</v>
      </c>
      <c r="Z429" s="320">
        <v>0</v>
      </c>
      <c r="AA429" s="322">
        <f t="shared" si="78"/>
        <v>0</v>
      </c>
      <c r="AB429" s="323">
        <f t="shared" si="79"/>
        <v>0</v>
      </c>
      <c r="AC429" s="110">
        <v>4</v>
      </c>
      <c r="AD429" s="111">
        <v>69560.41</v>
      </c>
      <c r="AE429" s="110">
        <v>5</v>
      </c>
      <c r="AF429" s="111">
        <v>213099.61</v>
      </c>
      <c r="AG429" s="324">
        <f t="shared" si="80"/>
        <v>9</v>
      </c>
      <c r="AH429" s="325">
        <f t="shared" si="81"/>
        <v>282660.02</v>
      </c>
      <c r="AI429" s="103">
        <f>IFERROR(AD429/(C418-AH425),0)</f>
        <v>2.7566865791183948E-2</v>
      </c>
      <c r="AJ429" s="104">
        <f>IFERROR(AF429/(C418-AH425),0)</f>
        <v>8.4451606151022401E-2</v>
      </c>
      <c r="AK429" s="77"/>
      <c r="AL429" s="105">
        <f>IFERROR(AH429/C418,0)</f>
        <v>8.0652822491490611E-2</v>
      </c>
    </row>
    <row r="430" spans="1:38" ht="62.25" customHeight="1" thickBot="1" x14ac:dyDescent="0.3">
      <c r="A430" s="138">
        <v>13</v>
      </c>
      <c r="B430" s="139" t="s">
        <v>48</v>
      </c>
      <c r="C430" s="585"/>
      <c r="D430" s="588"/>
      <c r="E430" s="372">
        <v>40</v>
      </c>
      <c r="F430" s="373">
        <v>2255637.8299999996</v>
      </c>
      <c r="G430" s="374">
        <v>9</v>
      </c>
      <c r="H430" s="375">
        <v>399400.47</v>
      </c>
      <c r="I430" s="376">
        <v>23</v>
      </c>
      <c r="J430" s="377">
        <v>846627.72</v>
      </c>
      <c r="K430" s="376">
        <v>9</v>
      </c>
      <c r="L430" s="377">
        <v>396411.47</v>
      </c>
      <c r="M430" s="378">
        <f t="shared" si="76"/>
        <v>32</v>
      </c>
      <c r="N430" s="379">
        <f t="shared" si="76"/>
        <v>1243039.19</v>
      </c>
      <c r="O430" s="380">
        <v>0</v>
      </c>
      <c r="P430" s="381">
        <v>0</v>
      </c>
      <c r="Q430" s="380">
        <v>0</v>
      </c>
      <c r="R430" s="381">
        <v>0</v>
      </c>
      <c r="S430" s="382">
        <f t="shared" si="77"/>
        <v>0</v>
      </c>
      <c r="T430" s="383">
        <f t="shared" si="77"/>
        <v>0</v>
      </c>
      <c r="U430" s="384">
        <v>0</v>
      </c>
      <c r="V430" s="385">
        <v>0</v>
      </c>
      <c r="W430" s="386">
        <v>0</v>
      </c>
      <c r="X430" s="387">
        <v>0</v>
      </c>
      <c r="Y430" s="385">
        <v>0</v>
      </c>
      <c r="Z430" s="386">
        <v>0</v>
      </c>
      <c r="AA430" s="388">
        <f t="shared" si="78"/>
        <v>0</v>
      </c>
      <c r="AB430" s="389">
        <f t="shared" si="79"/>
        <v>0</v>
      </c>
      <c r="AC430" s="390">
        <v>23</v>
      </c>
      <c r="AD430" s="391">
        <v>820119.66999999993</v>
      </c>
      <c r="AE430" s="390">
        <v>9</v>
      </c>
      <c r="AF430" s="391">
        <v>385218.47</v>
      </c>
      <c r="AG430" s="392">
        <f t="shared" si="80"/>
        <v>32</v>
      </c>
      <c r="AH430" s="393">
        <f t="shared" si="81"/>
        <v>1205338.1399999999</v>
      </c>
      <c r="AI430" s="162">
        <f>IFERROR(AD430/(C418-AH425),0)</f>
        <v>0.32501431310712608</v>
      </c>
      <c r="AJ430" s="163">
        <f>IFERROR(AF430/(C418-AH425),0)</f>
        <v>0.15266249671005702</v>
      </c>
      <c r="AK430" s="164"/>
      <c r="AL430" s="165">
        <f>IFERROR(AH430/C418,0)</f>
        <v>0.34392526770373621</v>
      </c>
    </row>
    <row r="431" spans="1:38" ht="29.25" customHeight="1" thickBot="1" x14ac:dyDescent="0.3">
      <c r="A431" s="589" t="s">
        <v>277</v>
      </c>
      <c r="B431" s="590"/>
      <c r="C431" s="166">
        <f>C418</f>
        <v>3504651.31</v>
      </c>
      <c r="D431" s="166">
        <f>D418</f>
        <v>422604.05000000028</v>
      </c>
      <c r="E431" s="167">
        <f t="shared" ref="E431:L431" si="82">SUM(E418:E430)</f>
        <v>91</v>
      </c>
      <c r="F431" s="168">
        <f t="shared" si="82"/>
        <v>3891346.3599999994</v>
      </c>
      <c r="G431" s="167">
        <f t="shared" si="82"/>
        <v>48</v>
      </c>
      <c r="H431" s="168">
        <f t="shared" si="82"/>
        <v>2362028.5700000003</v>
      </c>
      <c r="I431" s="169">
        <f t="shared" si="82"/>
        <v>38</v>
      </c>
      <c r="J431" s="170">
        <f t="shared" si="82"/>
        <v>1169110.67</v>
      </c>
      <c r="K431" s="169">
        <f t="shared" si="82"/>
        <v>48</v>
      </c>
      <c r="L431" s="170">
        <f t="shared" si="82"/>
        <v>2335540.64</v>
      </c>
      <c r="M431" s="169">
        <f>SUM(M418:M430)</f>
        <v>86</v>
      </c>
      <c r="N431" s="170">
        <f>SUM(N418:N430)</f>
        <v>3504651.31</v>
      </c>
      <c r="O431" s="171">
        <f>SUM(O418:O430)</f>
        <v>0</v>
      </c>
      <c r="P431" s="168">
        <f>SUM(P418:P430)</f>
        <v>0</v>
      </c>
      <c r="Q431" s="172">
        <f t="shared" ref="Q431:AJ431" si="83">SUM(Q418:Q430)</f>
        <v>0</v>
      </c>
      <c r="R431" s="168">
        <f t="shared" si="83"/>
        <v>0</v>
      </c>
      <c r="S431" s="173">
        <f t="shared" si="83"/>
        <v>0</v>
      </c>
      <c r="T431" s="168">
        <f t="shared" si="83"/>
        <v>0</v>
      </c>
      <c r="U431" s="172">
        <f t="shared" si="83"/>
        <v>0</v>
      </c>
      <c r="V431" s="168">
        <f t="shared" si="83"/>
        <v>0</v>
      </c>
      <c r="W431" s="168">
        <f t="shared" si="83"/>
        <v>0</v>
      </c>
      <c r="X431" s="173">
        <f t="shared" si="83"/>
        <v>0</v>
      </c>
      <c r="Y431" s="168">
        <f t="shared" si="83"/>
        <v>0</v>
      </c>
      <c r="Z431" s="168">
        <f t="shared" si="83"/>
        <v>0</v>
      </c>
      <c r="AA431" s="173">
        <f t="shared" si="83"/>
        <v>0</v>
      </c>
      <c r="AB431" s="168">
        <f t="shared" si="83"/>
        <v>0</v>
      </c>
      <c r="AC431" s="172">
        <f t="shared" si="83"/>
        <v>37</v>
      </c>
      <c r="AD431" s="168">
        <f t="shared" si="83"/>
        <v>1087658.24</v>
      </c>
      <c r="AE431" s="172">
        <f t="shared" si="83"/>
        <v>46</v>
      </c>
      <c r="AF431" s="168">
        <f t="shared" si="83"/>
        <v>1994389.0199999998</v>
      </c>
      <c r="AG431" s="173">
        <f t="shared" si="83"/>
        <v>83</v>
      </c>
      <c r="AH431" s="168">
        <f t="shared" si="83"/>
        <v>3082047.26</v>
      </c>
      <c r="AI431" s="174">
        <f t="shared" si="83"/>
        <v>0.43104013804339758</v>
      </c>
      <c r="AJ431" s="174">
        <f t="shared" si="83"/>
        <v>0.40148141941779641</v>
      </c>
      <c r="AK431" s="175">
        <f>AK425</f>
        <v>0.28000426096597897</v>
      </c>
      <c r="AL431" s="176">
        <f>AH431/C418</f>
        <v>0.8794162349920055</v>
      </c>
    </row>
    <row r="432" spans="1:38" ht="21.75" thickBot="1" x14ac:dyDescent="0.4">
      <c r="AF432" s="177" t="s">
        <v>278</v>
      </c>
      <c r="AG432" s="178">
        <v>4.4240000000000004</v>
      </c>
      <c r="AH432" s="179">
        <f>AH431/AG432</f>
        <v>696665.29385171784</v>
      </c>
    </row>
    <row r="433" spans="1:38" ht="15.75" thickTop="1" x14ac:dyDescent="0.25">
      <c r="A433" s="591" t="s">
        <v>320</v>
      </c>
      <c r="B433" s="592"/>
      <c r="C433" s="592"/>
      <c r="D433" s="592"/>
      <c r="E433" s="592"/>
      <c r="F433" s="592"/>
      <c r="G433" s="592"/>
      <c r="H433" s="592"/>
      <c r="I433" s="592"/>
      <c r="J433" s="592"/>
      <c r="K433" s="593"/>
      <c r="L433" s="592"/>
      <c r="M433" s="592"/>
      <c r="N433" s="592"/>
      <c r="O433" s="592"/>
      <c r="P433" s="592"/>
      <c r="Q433" s="594"/>
    </row>
    <row r="434" spans="1:38" ht="18.75" x14ac:dyDescent="0.3">
      <c r="A434" s="595"/>
      <c r="B434" s="596"/>
      <c r="C434" s="596"/>
      <c r="D434" s="596"/>
      <c r="E434" s="596"/>
      <c r="F434" s="596"/>
      <c r="G434" s="596"/>
      <c r="H434" s="596"/>
      <c r="I434" s="596"/>
      <c r="J434" s="596"/>
      <c r="K434" s="597"/>
      <c r="L434" s="596"/>
      <c r="M434" s="596"/>
      <c r="N434" s="596"/>
      <c r="O434" s="596"/>
      <c r="P434" s="596"/>
      <c r="Q434" s="598"/>
      <c r="AF434" s="180"/>
    </row>
    <row r="435" spans="1:38" ht="15.75" x14ac:dyDescent="0.25">
      <c r="A435" s="595"/>
      <c r="B435" s="596"/>
      <c r="C435" s="596"/>
      <c r="D435" s="596"/>
      <c r="E435" s="596"/>
      <c r="F435" s="596"/>
      <c r="G435" s="596"/>
      <c r="H435" s="596"/>
      <c r="I435" s="596"/>
      <c r="J435" s="596"/>
      <c r="K435" s="597"/>
      <c r="L435" s="596"/>
      <c r="M435" s="596"/>
      <c r="N435" s="596"/>
      <c r="O435" s="596"/>
      <c r="P435" s="596"/>
      <c r="Q435" s="598"/>
      <c r="AE435" s="181" t="s">
        <v>280</v>
      </c>
      <c r="AF435" s="182"/>
    </row>
    <row r="436" spans="1:38" ht="15.75" x14ac:dyDescent="0.25">
      <c r="A436" s="595"/>
      <c r="B436" s="596"/>
      <c r="C436" s="596"/>
      <c r="D436" s="596"/>
      <c r="E436" s="596"/>
      <c r="F436" s="596"/>
      <c r="G436" s="596"/>
      <c r="H436" s="596"/>
      <c r="I436" s="596"/>
      <c r="J436" s="596"/>
      <c r="K436" s="597"/>
      <c r="L436" s="596"/>
      <c r="M436" s="596"/>
      <c r="N436" s="596"/>
      <c r="O436" s="596"/>
      <c r="P436" s="596"/>
      <c r="Q436" s="598"/>
      <c r="AE436" s="181" t="s">
        <v>281</v>
      </c>
      <c r="AF436" s="183">
        <f>(AF431-AF425)+(Z431-Z425)</f>
        <v>1013071.7199999997</v>
      </c>
    </row>
    <row r="437" spans="1:38" ht="15.75" x14ac:dyDescent="0.25">
      <c r="A437" s="595"/>
      <c r="B437" s="596"/>
      <c r="C437" s="596"/>
      <c r="D437" s="596"/>
      <c r="E437" s="596"/>
      <c r="F437" s="596"/>
      <c r="G437" s="596"/>
      <c r="H437" s="596"/>
      <c r="I437" s="596"/>
      <c r="J437" s="596"/>
      <c r="K437" s="597"/>
      <c r="L437" s="596"/>
      <c r="M437" s="596"/>
      <c r="N437" s="596"/>
      <c r="O437" s="596"/>
      <c r="P437" s="596"/>
      <c r="Q437" s="598"/>
      <c r="AE437" s="181" t="s">
        <v>282</v>
      </c>
      <c r="AF437" s="183">
        <f>AD431+W431</f>
        <v>1087658.24</v>
      </c>
    </row>
    <row r="438" spans="1:38" ht="15.75" x14ac:dyDescent="0.25">
      <c r="A438" s="595"/>
      <c r="B438" s="596"/>
      <c r="C438" s="596"/>
      <c r="D438" s="596"/>
      <c r="E438" s="596"/>
      <c r="F438" s="596"/>
      <c r="G438" s="596"/>
      <c r="H438" s="596"/>
      <c r="I438" s="596"/>
      <c r="J438" s="596"/>
      <c r="K438" s="597"/>
      <c r="L438" s="596"/>
      <c r="M438" s="596"/>
      <c r="N438" s="596"/>
      <c r="O438" s="596"/>
      <c r="P438" s="596"/>
      <c r="Q438" s="598"/>
      <c r="AE438" s="181" t="s">
        <v>283</v>
      </c>
      <c r="AF438" s="183">
        <f>AF425+Z425</f>
        <v>981317.3</v>
      </c>
    </row>
    <row r="439" spans="1:38" ht="15.75" x14ac:dyDescent="0.25">
      <c r="A439" s="595"/>
      <c r="B439" s="596"/>
      <c r="C439" s="596"/>
      <c r="D439" s="596"/>
      <c r="E439" s="596"/>
      <c r="F439" s="596"/>
      <c r="G439" s="596"/>
      <c r="H439" s="596"/>
      <c r="I439" s="596"/>
      <c r="J439" s="596"/>
      <c r="K439" s="597"/>
      <c r="L439" s="596"/>
      <c r="M439" s="596"/>
      <c r="N439" s="596"/>
      <c r="O439" s="596"/>
      <c r="P439" s="596"/>
      <c r="Q439" s="598"/>
      <c r="AE439" s="181" t="s">
        <v>2</v>
      </c>
      <c r="AF439" s="184">
        <f>SUM(AF436:AF438)</f>
        <v>3082047.26</v>
      </c>
    </row>
    <row r="440" spans="1:38" x14ac:dyDescent="0.25">
      <c r="A440" s="595"/>
      <c r="B440" s="596"/>
      <c r="C440" s="596"/>
      <c r="D440" s="596"/>
      <c r="E440" s="596"/>
      <c r="F440" s="596"/>
      <c r="G440" s="596"/>
      <c r="H440" s="596"/>
      <c r="I440" s="596"/>
      <c r="J440" s="596"/>
      <c r="K440" s="597"/>
      <c r="L440" s="596"/>
      <c r="M440" s="596"/>
      <c r="N440" s="596"/>
      <c r="O440" s="596"/>
      <c r="P440" s="596"/>
      <c r="Q440" s="598"/>
    </row>
    <row r="441" spans="1:38" ht="15.75" thickBot="1" x14ac:dyDescent="0.3">
      <c r="A441" s="599"/>
      <c r="B441" s="600"/>
      <c r="C441" s="600"/>
      <c r="D441" s="600"/>
      <c r="E441" s="600"/>
      <c r="F441" s="600"/>
      <c r="G441" s="600"/>
      <c r="H441" s="600"/>
      <c r="I441" s="600"/>
      <c r="J441" s="600"/>
      <c r="K441" s="601"/>
      <c r="L441" s="600"/>
      <c r="M441" s="600"/>
      <c r="N441" s="600"/>
      <c r="O441" s="600"/>
      <c r="P441" s="600"/>
      <c r="Q441" s="602"/>
    </row>
    <row r="442" spans="1:38" ht="15.75" thickTop="1" x14ac:dyDescent="0.25"/>
    <row r="444" spans="1:38" ht="15.75" thickBot="1" x14ac:dyDescent="0.3"/>
    <row r="445" spans="1:38" ht="27" thickBot="1" x14ac:dyDescent="0.3">
      <c r="A445" s="603" t="s">
        <v>391</v>
      </c>
      <c r="B445" s="604"/>
      <c r="C445" s="604"/>
      <c r="D445" s="604"/>
      <c r="E445" s="604"/>
      <c r="F445" s="604"/>
      <c r="G445" s="604"/>
      <c r="H445" s="604"/>
      <c r="I445" s="604"/>
      <c r="J445" s="604"/>
      <c r="K445" s="605"/>
      <c r="L445" s="604"/>
      <c r="M445" s="604"/>
      <c r="N445" s="604"/>
      <c r="O445" s="604"/>
      <c r="P445" s="604"/>
      <c r="Q445" s="604"/>
      <c r="R445" s="604"/>
      <c r="S445" s="604"/>
      <c r="T445" s="604"/>
      <c r="U445" s="604"/>
      <c r="V445" s="604"/>
      <c r="W445" s="604"/>
      <c r="X445" s="604"/>
      <c r="Y445" s="604"/>
      <c r="Z445" s="604"/>
      <c r="AA445" s="604"/>
      <c r="AB445" s="604"/>
      <c r="AC445" s="604"/>
      <c r="AD445" s="604"/>
      <c r="AE445" s="604"/>
      <c r="AF445" s="604"/>
      <c r="AG445" s="604"/>
      <c r="AH445" s="604"/>
      <c r="AI445" s="604"/>
      <c r="AJ445" s="604"/>
      <c r="AK445" s="606"/>
      <c r="AL445" s="185"/>
    </row>
    <row r="446" spans="1:38" ht="21" customHeight="1" x14ac:dyDescent="0.25">
      <c r="A446" s="607" t="s">
        <v>284</v>
      </c>
      <c r="B446" s="608"/>
      <c r="C446" s="614" t="s">
        <v>392</v>
      </c>
      <c r="D446" s="615"/>
      <c r="E446" s="618" t="s">
        <v>285</v>
      </c>
      <c r="F446" s="619"/>
      <c r="G446" s="619"/>
      <c r="H446" s="619"/>
      <c r="I446" s="619"/>
      <c r="J446" s="619"/>
      <c r="K446" s="620"/>
      <c r="L446" s="619"/>
      <c r="M446" s="619"/>
      <c r="N446" s="619"/>
      <c r="O446" s="624" t="s">
        <v>394</v>
      </c>
      <c r="P446" s="625"/>
      <c r="Q446" s="625"/>
      <c r="R446" s="625"/>
      <c r="S446" s="625"/>
      <c r="T446" s="625"/>
      <c r="U446" s="625"/>
      <c r="V446" s="625"/>
      <c r="W446" s="625"/>
      <c r="X446" s="625"/>
      <c r="Y446" s="625"/>
      <c r="Z446" s="625"/>
      <c r="AA446" s="625"/>
      <c r="AB446" s="625"/>
      <c r="AC446" s="625"/>
      <c r="AD446" s="625"/>
      <c r="AE446" s="625"/>
      <c r="AF446" s="625"/>
      <c r="AG446" s="625"/>
      <c r="AH446" s="625"/>
      <c r="AI446" s="625"/>
      <c r="AJ446" s="625"/>
      <c r="AK446" s="626"/>
      <c r="AL446" s="186"/>
    </row>
    <row r="447" spans="1:38" ht="36" customHeight="1" thickBot="1" x14ac:dyDescent="0.3">
      <c r="A447" s="609"/>
      <c r="B447" s="610"/>
      <c r="C447" s="616"/>
      <c r="D447" s="617"/>
      <c r="E447" s="621"/>
      <c r="F447" s="622"/>
      <c r="G447" s="622"/>
      <c r="H447" s="622"/>
      <c r="I447" s="622"/>
      <c r="J447" s="622"/>
      <c r="K447" s="623"/>
      <c r="L447" s="622"/>
      <c r="M447" s="622"/>
      <c r="N447" s="622"/>
      <c r="O447" s="627"/>
      <c r="P447" s="628"/>
      <c r="Q447" s="628"/>
      <c r="R447" s="628"/>
      <c r="S447" s="628"/>
      <c r="T447" s="628"/>
      <c r="U447" s="628"/>
      <c r="V447" s="628"/>
      <c r="W447" s="628"/>
      <c r="X447" s="628"/>
      <c r="Y447" s="628"/>
      <c r="Z447" s="628"/>
      <c r="AA447" s="628"/>
      <c r="AB447" s="628"/>
      <c r="AC447" s="628"/>
      <c r="AD447" s="628"/>
      <c r="AE447" s="628"/>
      <c r="AF447" s="628"/>
      <c r="AG447" s="628"/>
      <c r="AH447" s="628"/>
      <c r="AI447" s="628"/>
      <c r="AJ447" s="628"/>
      <c r="AK447" s="629"/>
      <c r="AL447" s="186"/>
    </row>
    <row r="448" spans="1:38" s="180" customFormat="1" ht="84" customHeight="1" thickBot="1" x14ac:dyDescent="0.35">
      <c r="A448" s="609"/>
      <c r="B448" s="611"/>
      <c r="C448" s="630" t="s">
        <v>211</v>
      </c>
      <c r="D448" s="632" t="s">
        <v>212</v>
      </c>
      <c r="E448" s="634" t="s">
        <v>0</v>
      </c>
      <c r="F448" s="635"/>
      <c r="G448" s="635"/>
      <c r="H448" s="636"/>
      <c r="I448" s="637" t="s">
        <v>1</v>
      </c>
      <c r="J448" s="638"/>
      <c r="K448" s="639"/>
      <c r="L448" s="640"/>
      <c r="M448" s="643" t="s">
        <v>2</v>
      </c>
      <c r="N448" s="644"/>
      <c r="O448" s="645" t="s">
        <v>213</v>
      </c>
      <c r="P448" s="646"/>
      <c r="Q448" s="646"/>
      <c r="R448" s="647"/>
      <c r="S448" s="648" t="s">
        <v>2</v>
      </c>
      <c r="T448" s="649"/>
      <c r="U448" s="650" t="s">
        <v>214</v>
      </c>
      <c r="V448" s="651"/>
      <c r="W448" s="651"/>
      <c r="X448" s="651"/>
      <c r="Y448" s="651"/>
      <c r="Z448" s="652"/>
      <c r="AA448" s="653" t="s">
        <v>2</v>
      </c>
      <c r="AB448" s="654"/>
      <c r="AC448" s="655" t="s">
        <v>5</v>
      </c>
      <c r="AD448" s="656"/>
      <c r="AE448" s="656"/>
      <c r="AF448" s="657"/>
      <c r="AG448" s="717" t="s">
        <v>2</v>
      </c>
      <c r="AH448" s="718"/>
      <c r="AI448" s="743" t="s">
        <v>215</v>
      </c>
      <c r="AJ448" s="744"/>
      <c r="AK448" s="745"/>
      <c r="AL448" s="187"/>
    </row>
    <row r="449" spans="1:38" ht="113.25" thickBot="1" x14ac:dyDescent="0.3">
      <c r="A449" s="612"/>
      <c r="B449" s="613"/>
      <c r="C449" s="631"/>
      <c r="D449" s="633"/>
      <c r="E449" s="41" t="s">
        <v>15</v>
      </c>
      <c r="F449" s="42" t="s">
        <v>216</v>
      </c>
      <c r="G449" s="41" t="s">
        <v>217</v>
      </c>
      <c r="H449" s="42" t="s">
        <v>14</v>
      </c>
      <c r="I449" s="43" t="s">
        <v>15</v>
      </c>
      <c r="J449" s="44" t="s">
        <v>218</v>
      </c>
      <c r="K449" s="43" t="s">
        <v>17</v>
      </c>
      <c r="L449" s="44" t="s">
        <v>219</v>
      </c>
      <c r="M449" s="45" t="s">
        <v>19</v>
      </c>
      <c r="N449" s="46" t="s">
        <v>20</v>
      </c>
      <c r="O449" s="47" t="s">
        <v>220</v>
      </c>
      <c r="P449" s="48" t="s">
        <v>221</v>
      </c>
      <c r="Q449" s="47" t="s">
        <v>222</v>
      </c>
      <c r="R449" s="48" t="s">
        <v>223</v>
      </c>
      <c r="S449" s="49" t="s">
        <v>224</v>
      </c>
      <c r="T449" s="50" t="s">
        <v>225</v>
      </c>
      <c r="U449" s="51" t="s">
        <v>220</v>
      </c>
      <c r="V449" s="52" t="s">
        <v>226</v>
      </c>
      <c r="W449" s="53" t="s">
        <v>227</v>
      </c>
      <c r="X449" s="54" t="s">
        <v>222</v>
      </c>
      <c r="Y449" s="52" t="s">
        <v>228</v>
      </c>
      <c r="Z449" s="53" t="s">
        <v>229</v>
      </c>
      <c r="AA449" s="55" t="s">
        <v>230</v>
      </c>
      <c r="AB449" s="56" t="s">
        <v>231</v>
      </c>
      <c r="AC449" s="57" t="s">
        <v>220</v>
      </c>
      <c r="AD449" s="58" t="s">
        <v>221</v>
      </c>
      <c r="AE449" s="57" t="s">
        <v>222</v>
      </c>
      <c r="AF449" s="58" t="s">
        <v>223</v>
      </c>
      <c r="AG449" s="59" t="s">
        <v>232</v>
      </c>
      <c r="AH449" s="60" t="s">
        <v>233</v>
      </c>
      <c r="AI449" s="61" t="s">
        <v>234</v>
      </c>
      <c r="AJ449" s="63" t="s">
        <v>235</v>
      </c>
      <c r="AK449" s="188" t="s">
        <v>286</v>
      </c>
      <c r="AL449" s="189"/>
    </row>
    <row r="450" spans="1:38" ht="15.75" thickBot="1" x14ac:dyDescent="0.3">
      <c r="A450" s="581" t="s">
        <v>238</v>
      </c>
      <c r="B450" s="658"/>
      <c r="C450" s="190" t="s">
        <v>239</v>
      </c>
      <c r="D450" s="191" t="s">
        <v>240</v>
      </c>
      <c r="E450" s="192" t="s">
        <v>241</v>
      </c>
      <c r="F450" s="193" t="s">
        <v>242</v>
      </c>
      <c r="G450" s="192" t="s">
        <v>243</v>
      </c>
      <c r="H450" s="193" t="s">
        <v>244</v>
      </c>
      <c r="I450" s="194" t="s">
        <v>245</v>
      </c>
      <c r="J450" s="193" t="s">
        <v>246</v>
      </c>
      <c r="K450" s="194" t="s">
        <v>247</v>
      </c>
      <c r="L450" s="193" t="s">
        <v>248</v>
      </c>
      <c r="M450" s="194" t="s">
        <v>249</v>
      </c>
      <c r="N450" s="193" t="s">
        <v>250</v>
      </c>
      <c r="O450" s="192" t="s">
        <v>251</v>
      </c>
      <c r="P450" s="193" t="s">
        <v>252</v>
      </c>
      <c r="Q450" s="192" t="s">
        <v>253</v>
      </c>
      <c r="R450" s="193" t="s">
        <v>254</v>
      </c>
      <c r="S450" s="194" t="s">
        <v>255</v>
      </c>
      <c r="T450" s="193" t="s">
        <v>256</v>
      </c>
      <c r="U450" s="192" t="s">
        <v>257</v>
      </c>
      <c r="V450" s="195" t="s">
        <v>258</v>
      </c>
      <c r="W450" s="196" t="s">
        <v>259</v>
      </c>
      <c r="X450" s="197" t="s">
        <v>260</v>
      </c>
      <c r="Y450" s="198" t="s">
        <v>261</v>
      </c>
      <c r="Z450" s="193" t="s">
        <v>262</v>
      </c>
      <c r="AA450" s="194" t="s">
        <v>263</v>
      </c>
      <c r="AB450" s="199" t="s">
        <v>264</v>
      </c>
      <c r="AC450" s="192" t="s">
        <v>265</v>
      </c>
      <c r="AD450" s="199" t="s">
        <v>266</v>
      </c>
      <c r="AE450" s="192" t="s">
        <v>267</v>
      </c>
      <c r="AF450" s="199" t="s">
        <v>268</v>
      </c>
      <c r="AG450" s="194" t="s">
        <v>269</v>
      </c>
      <c r="AH450" s="199" t="s">
        <v>270</v>
      </c>
      <c r="AI450" s="190" t="s">
        <v>271</v>
      </c>
      <c r="AJ450" s="199" t="s">
        <v>272</v>
      </c>
      <c r="AK450" s="200" t="s">
        <v>273</v>
      </c>
      <c r="AL450" s="201"/>
    </row>
    <row r="451" spans="1:38" ht="37.5" x14ac:dyDescent="0.25">
      <c r="A451" s="202">
        <v>1</v>
      </c>
      <c r="B451" s="203" t="s">
        <v>287</v>
      </c>
      <c r="C451" s="659">
        <f>N464</f>
        <v>3504651.31</v>
      </c>
      <c r="D451" s="660">
        <f>C451-AH464</f>
        <v>422604.05000000028</v>
      </c>
      <c r="E451" s="307">
        <v>4</v>
      </c>
      <c r="F451" s="308">
        <v>38052.06</v>
      </c>
      <c r="G451" s="309">
        <v>11</v>
      </c>
      <c r="H451" s="310">
        <v>507195.47</v>
      </c>
      <c r="I451" s="311">
        <v>4</v>
      </c>
      <c r="J451" s="313">
        <v>38052.06</v>
      </c>
      <c r="K451" s="311">
        <v>11</v>
      </c>
      <c r="L451" s="313">
        <v>507195.47</v>
      </c>
      <c r="M451" s="314">
        <f t="shared" ref="M451:N455" si="84">SUM(I451,K451)</f>
        <v>15</v>
      </c>
      <c r="N451" s="315">
        <f t="shared" si="84"/>
        <v>545247.53</v>
      </c>
      <c r="O451" s="316">
        <v>0</v>
      </c>
      <c r="P451" s="317">
        <v>0</v>
      </c>
      <c r="Q451" s="316">
        <v>0</v>
      </c>
      <c r="R451" s="317">
        <v>0</v>
      </c>
      <c r="S451" s="329">
        <f t="shared" ref="S451:T455" si="85">SUM(O451,Q451)</f>
        <v>0</v>
      </c>
      <c r="T451" s="371">
        <f t="shared" si="85"/>
        <v>0</v>
      </c>
      <c r="U451" s="330">
        <v>0</v>
      </c>
      <c r="V451" s="319">
        <v>0</v>
      </c>
      <c r="W451" s="320">
        <v>0</v>
      </c>
      <c r="X451" s="321">
        <v>0</v>
      </c>
      <c r="Y451" s="319">
        <v>0</v>
      </c>
      <c r="Z451" s="320">
        <v>0</v>
      </c>
      <c r="AA451" s="322">
        <f>SUM(U451,X451)</f>
        <v>0</v>
      </c>
      <c r="AB451" s="323">
        <f>SUM(W451,Z451)</f>
        <v>0</v>
      </c>
      <c r="AC451" s="110">
        <v>4</v>
      </c>
      <c r="AD451" s="111">
        <v>38052.06</v>
      </c>
      <c r="AE451" s="110">
        <v>11</v>
      </c>
      <c r="AF451" s="111">
        <v>507195.47</v>
      </c>
      <c r="AG451" s="324">
        <f>SUM(AC451,AE451)</f>
        <v>15</v>
      </c>
      <c r="AH451" s="325">
        <f>SUM(AD451,AF451,AB451)</f>
        <v>545247.53</v>
      </c>
      <c r="AI451" s="103">
        <f>IFERROR(AD451/C451,0)</f>
        <v>1.0857587997819959E-2</v>
      </c>
      <c r="AJ451" s="134">
        <f>IFERROR(AF451/C451,0)</f>
        <v>0.14472066552035956</v>
      </c>
      <c r="AK451" s="222">
        <f>IFERROR(AH451/C451,0)</f>
        <v>0.15557825351817953</v>
      </c>
      <c r="AL451" s="223"/>
    </row>
    <row r="452" spans="1:38" ht="75" x14ac:dyDescent="0.25">
      <c r="A452" s="224">
        <v>2</v>
      </c>
      <c r="B452" s="203" t="s">
        <v>288</v>
      </c>
      <c r="C452" s="659"/>
      <c r="D452" s="660"/>
      <c r="E452" s="307">
        <v>27</v>
      </c>
      <c r="F452" s="308">
        <v>877318.77999999991</v>
      </c>
      <c r="G452" s="309">
        <v>13</v>
      </c>
      <c r="H452" s="310">
        <v>375000</v>
      </c>
      <c r="I452" s="311">
        <v>10</v>
      </c>
      <c r="J452" s="313">
        <v>206374.08</v>
      </c>
      <c r="K452" s="311">
        <v>13</v>
      </c>
      <c r="L452" s="313">
        <v>348512.07</v>
      </c>
      <c r="M452" s="314">
        <f t="shared" si="84"/>
        <v>23</v>
      </c>
      <c r="N452" s="315">
        <f t="shared" si="84"/>
        <v>554886.15</v>
      </c>
      <c r="O452" s="316">
        <v>0</v>
      </c>
      <c r="P452" s="317">
        <v>0</v>
      </c>
      <c r="Q452" s="316">
        <v>0</v>
      </c>
      <c r="R452" s="317">
        <v>0</v>
      </c>
      <c r="S452" s="329">
        <f t="shared" si="85"/>
        <v>0</v>
      </c>
      <c r="T452" s="371">
        <f t="shared" si="85"/>
        <v>0</v>
      </c>
      <c r="U452" s="330">
        <v>0</v>
      </c>
      <c r="V452" s="319">
        <v>0</v>
      </c>
      <c r="W452" s="320">
        <v>0</v>
      </c>
      <c r="X452" s="321">
        <v>0</v>
      </c>
      <c r="Y452" s="319">
        <v>0</v>
      </c>
      <c r="Z452" s="320">
        <v>0</v>
      </c>
      <c r="AA452" s="322">
        <f>SUM(U452,X452)</f>
        <v>0</v>
      </c>
      <c r="AB452" s="323">
        <f>SUM(W452,Z452)</f>
        <v>0</v>
      </c>
      <c r="AC452" s="110">
        <v>10</v>
      </c>
      <c r="AD452" s="111">
        <v>202257.94</v>
      </c>
      <c r="AE452" s="110">
        <v>13</v>
      </c>
      <c r="AF452" s="111">
        <v>325701.42</v>
      </c>
      <c r="AG452" s="324">
        <f>SUM(AC452,AE452)</f>
        <v>23</v>
      </c>
      <c r="AH452" s="325">
        <f>SUM(AD452,AF452,AB452)</f>
        <v>527959.36</v>
      </c>
      <c r="AI452" s="103">
        <f>IFERROR(AD452/C451,0)</f>
        <v>5.7711287688703046E-2</v>
      </c>
      <c r="AJ452" s="134">
        <f>IFERROR(AF452/C451,0)</f>
        <v>9.2934044271582611E-2</v>
      </c>
      <c r="AK452" s="222">
        <f>IFERROR(AH452/C451,0)</f>
        <v>0.15064533196028565</v>
      </c>
      <c r="AL452" s="223"/>
    </row>
    <row r="453" spans="1:38" ht="37.5" x14ac:dyDescent="0.25">
      <c r="A453" s="224">
        <v>3</v>
      </c>
      <c r="B453" s="203" t="s">
        <v>289</v>
      </c>
      <c r="C453" s="659"/>
      <c r="D453" s="660"/>
      <c r="E453" s="307">
        <v>12</v>
      </c>
      <c r="F453" s="308">
        <v>219316.76</v>
      </c>
      <c r="G453" s="309">
        <v>4</v>
      </c>
      <c r="H453" s="310">
        <v>210000</v>
      </c>
      <c r="I453" s="311">
        <v>5</v>
      </c>
      <c r="J453" s="313">
        <v>128329.96</v>
      </c>
      <c r="K453" s="311">
        <v>4</v>
      </c>
      <c r="L453" s="313">
        <v>210000</v>
      </c>
      <c r="M453" s="314">
        <f t="shared" si="84"/>
        <v>9</v>
      </c>
      <c r="N453" s="315">
        <f t="shared" si="84"/>
        <v>338329.96</v>
      </c>
      <c r="O453" s="316">
        <v>0</v>
      </c>
      <c r="P453" s="317">
        <v>0</v>
      </c>
      <c r="Q453" s="316">
        <v>0</v>
      </c>
      <c r="R453" s="317">
        <v>0</v>
      </c>
      <c r="S453" s="329">
        <f t="shared" si="85"/>
        <v>0</v>
      </c>
      <c r="T453" s="371">
        <f t="shared" si="85"/>
        <v>0</v>
      </c>
      <c r="U453" s="330">
        <v>0</v>
      </c>
      <c r="V453" s="319">
        <v>0</v>
      </c>
      <c r="W453" s="320">
        <v>0</v>
      </c>
      <c r="X453" s="321">
        <v>0</v>
      </c>
      <c r="Y453" s="319">
        <v>0</v>
      </c>
      <c r="Z453" s="320">
        <v>0</v>
      </c>
      <c r="AA453" s="322">
        <f>SUM(U453,X453)</f>
        <v>0</v>
      </c>
      <c r="AB453" s="323">
        <f>SUM(W453,Z453)</f>
        <v>0</v>
      </c>
      <c r="AC453" s="110">
        <v>5</v>
      </c>
      <c r="AD453" s="111">
        <v>74065.5</v>
      </c>
      <c r="AE453" s="110">
        <v>3</v>
      </c>
      <c r="AF453" s="111">
        <v>73963.399999999994</v>
      </c>
      <c r="AG453" s="324">
        <f>SUM(AC453,AE453)</f>
        <v>8</v>
      </c>
      <c r="AH453" s="325">
        <f>SUM(AD453,AF453,AB453)</f>
        <v>148028.9</v>
      </c>
      <c r="AI453" s="103">
        <f>IFERROR(AD453/C451,0)</f>
        <v>2.113348617269431E-2</v>
      </c>
      <c r="AJ453" s="134">
        <f>IFERROR(AF453/C451,0)</f>
        <v>2.110435345991667E-2</v>
      </c>
      <c r="AK453" s="222">
        <f>IFERROR(AH453/C451,0)</f>
        <v>4.2237839632610984E-2</v>
      </c>
      <c r="AL453" s="223"/>
    </row>
    <row r="454" spans="1:38" ht="37.5" x14ac:dyDescent="0.25">
      <c r="A454" s="224">
        <v>4</v>
      </c>
      <c r="B454" s="203" t="s">
        <v>290</v>
      </c>
      <c r="C454" s="659"/>
      <c r="D454" s="660"/>
      <c r="E454" s="307">
        <v>38</v>
      </c>
      <c r="F454" s="308">
        <v>1948352.28</v>
      </c>
      <c r="G454" s="309">
        <v>3</v>
      </c>
      <c r="H454" s="310">
        <v>61000</v>
      </c>
      <c r="I454" s="311">
        <v>16</v>
      </c>
      <c r="J454" s="313">
        <v>449389.57</v>
      </c>
      <c r="K454" s="311">
        <v>3</v>
      </c>
      <c r="L454" s="313">
        <v>61000</v>
      </c>
      <c r="M454" s="314">
        <f t="shared" si="84"/>
        <v>19</v>
      </c>
      <c r="N454" s="315">
        <f t="shared" si="84"/>
        <v>510389.57</v>
      </c>
      <c r="O454" s="316">
        <v>0</v>
      </c>
      <c r="P454" s="317">
        <v>0</v>
      </c>
      <c r="Q454" s="316">
        <v>0</v>
      </c>
      <c r="R454" s="317">
        <v>0</v>
      </c>
      <c r="S454" s="329">
        <f t="shared" si="85"/>
        <v>0</v>
      </c>
      <c r="T454" s="371">
        <f t="shared" si="85"/>
        <v>0</v>
      </c>
      <c r="U454" s="330">
        <v>0</v>
      </c>
      <c r="V454" s="319">
        <v>0</v>
      </c>
      <c r="W454" s="320">
        <v>0</v>
      </c>
      <c r="X454" s="321">
        <v>0</v>
      </c>
      <c r="Y454" s="319">
        <v>0</v>
      </c>
      <c r="Z454" s="320">
        <v>0</v>
      </c>
      <c r="AA454" s="322">
        <f>SUM(U454,X454)</f>
        <v>0</v>
      </c>
      <c r="AB454" s="323">
        <f>SUM(W454,Z454)</f>
        <v>0</v>
      </c>
      <c r="AC454" s="110">
        <v>15</v>
      </c>
      <c r="AD454" s="111">
        <v>428697.74</v>
      </c>
      <c r="AE454" s="110">
        <v>3</v>
      </c>
      <c r="AF454" s="111">
        <v>37270.959999999999</v>
      </c>
      <c r="AG454" s="324">
        <f>SUM(AC454,AE454)</f>
        <v>18</v>
      </c>
      <c r="AH454" s="325">
        <f>SUM(AD454,AF454,AB454)</f>
        <v>465968.7</v>
      </c>
      <c r="AI454" s="103">
        <f>IFERROR(AD454/C451,0)</f>
        <v>0.12232250859786675</v>
      </c>
      <c r="AJ454" s="134">
        <f>IFERROR(AF454/C451,0)</f>
        <v>1.0634712758342855E-2</v>
      </c>
      <c r="AK454" s="222">
        <f>IFERROR(AH454/C451,0)</f>
        <v>0.1329572213562096</v>
      </c>
      <c r="AL454" s="223"/>
    </row>
    <row r="455" spans="1:38" ht="37.5" x14ac:dyDescent="0.25">
      <c r="A455" s="224">
        <v>5</v>
      </c>
      <c r="B455" s="203" t="s">
        <v>291</v>
      </c>
      <c r="C455" s="659"/>
      <c r="D455" s="660"/>
      <c r="E455" s="307">
        <v>5</v>
      </c>
      <c r="F455" s="308">
        <v>333165.98</v>
      </c>
      <c r="G455" s="309">
        <v>4</v>
      </c>
      <c r="H455" s="310">
        <v>181000</v>
      </c>
      <c r="I455" s="311">
        <v>1</v>
      </c>
      <c r="J455" s="313">
        <v>52380</v>
      </c>
      <c r="K455" s="311">
        <v>4</v>
      </c>
      <c r="L455" s="313">
        <v>175081</v>
      </c>
      <c r="M455" s="314">
        <f t="shared" si="84"/>
        <v>5</v>
      </c>
      <c r="N455" s="315">
        <f t="shared" si="84"/>
        <v>227461</v>
      </c>
      <c r="O455" s="316">
        <v>0</v>
      </c>
      <c r="P455" s="394">
        <v>0</v>
      </c>
      <c r="Q455" s="316">
        <v>0</v>
      </c>
      <c r="R455" s="317">
        <v>0</v>
      </c>
      <c r="S455" s="329">
        <f t="shared" si="85"/>
        <v>0</v>
      </c>
      <c r="T455" s="371">
        <f t="shared" si="85"/>
        <v>0</v>
      </c>
      <c r="U455" s="330">
        <v>0</v>
      </c>
      <c r="V455" s="319">
        <v>0</v>
      </c>
      <c r="W455" s="320">
        <v>0</v>
      </c>
      <c r="X455" s="321">
        <v>0</v>
      </c>
      <c r="Y455" s="319">
        <v>0</v>
      </c>
      <c r="Z455" s="320">
        <v>0</v>
      </c>
      <c r="AA455" s="322">
        <f>SUM(U455,X455)</f>
        <v>0</v>
      </c>
      <c r="AB455" s="323">
        <f>SUM(W455,Z455)</f>
        <v>0</v>
      </c>
      <c r="AC455" s="110">
        <v>1</v>
      </c>
      <c r="AD455" s="111">
        <v>50000</v>
      </c>
      <c r="AE455" s="110">
        <v>4</v>
      </c>
      <c r="AF455" s="111">
        <v>155314.17000000001</v>
      </c>
      <c r="AG455" s="324">
        <f>SUM(AC455,AE455)</f>
        <v>5</v>
      </c>
      <c r="AH455" s="325">
        <f>SUM(AD455,AF455,AB455)</f>
        <v>205314.17</v>
      </c>
      <c r="AI455" s="103">
        <f>IFERROR(AD455/C451,0)</f>
        <v>1.4266754543407058E-2</v>
      </c>
      <c r="AJ455" s="134">
        <f>IFERROR(AF455/C451,0)</f>
        <v>4.4316582810059929E-2</v>
      </c>
      <c r="AK455" s="222">
        <f>IFERROR(AH455/C451,0)</f>
        <v>5.8583337353466984E-2</v>
      </c>
      <c r="AL455" s="223"/>
    </row>
    <row r="456" spans="1:38" ht="37.5" x14ac:dyDescent="0.25">
      <c r="A456" s="224">
        <v>6</v>
      </c>
      <c r="B456" s="203" t="s">
        <v>292</v>
      </c>
      <c r="C456" s="659"/>
      <c r="D456" s="660"/>
      <c r="E456" s="81"/>
      <c r="F456" s="82"/>
      <c r="G456" s="83"/>
      <c r="H456" s="84"/>
      <c r="I456" s="339"/>
      <c r="J456" s="86"/>
      <c r="K456" s="339"/>
      <c r="L456" s="340"/>
      <c r="M456" s="87"/>
      <c r="N456" s="88"/>
      <c r="O456" s="89"/>
      <c r="P456" s="342"/>
      <c r="Q456" s="89"/>
      <c r="R456" s="90"/>
      <c r="S456" s="91"/>
      <c r="T456" s="92"/>
      <c r="U456" s="93"/>
      <c r="V456" s="94"/>
      <c r="W456" s="95"/>
      <c r="X456" s="96"/>
      <c r="Y456" s="94"/>
      <c r="Z456" s="95"/>
      <c r="AA456" s="97"/>
      <c r="AB456" s="98"/>
      <c r="AC456" s="99"/>
      <c r="AD456" s="100"/>
      <c r="AE456" s="99"/>
      <c r="AF456" s="100"/>
      <c r="AG456" s="101"/>
      <c r="AH456" s="102"/>
      <c r="AI456" s="103"/>
      <c r="AJ456" s="134"/>
      <c r="AK456" s="222"/>
      <c r="AL456" s="223"/>
    </row>
    <row r="457" spans="1:38" ht="37.5" x14ac:dyDescent="0.3">
      <c r="A457" s="306">
        <v>7</v>
      </c>
      <c r="B457" s="225" t="s">
        <v>293</v>
      </c>
      <c r="C457" s="659"/>
      <c r="D457" s="660"/>
      <c r="E457" s="81"/>
      <c r="F457" s="82"/>
      <c r="G457" s="83"/>
      <c r="H457" s="84"/>
      <c r="I457" s="339"/>
      <c r="J457" s="86"/>
      <c r="K457" s="339"/>
      <c r="L457" s="340"/>
      <c r="M457" s="87"/>
      <c r="N457" s="88"/>
      <c r="O457" s="89"/>
      <c r="P457" s="342"/>
      <c r="Q457" s="89"/>
      <c r="R457" s="90"/>
      <c r="S457" s="91"/>
      <c r="T457" s="92"/>
      <c r="U457" s="93"/>
      <c r="V457" s="94"/>
      <c r="W457" s="95"/>
      <c r="X457" s="96"/>
      <c r="Y457" s="94"/>
      <c r="Z457" s="95"/>
      <c r="AA457" s="97"/>
      <c r="AB457" s="98"/>
      <c r="AC457" s="99"/>
      <c r="AD457" s="100"/>
      <c r="AE457" s="99"/>
      <c r="AF457" s="100"/>
      <c r="AG457" s="101"/>
      <c r="AH457" s="102"/>
      <c r="AI457" s="103"/>
      <c r="AJ457" s="134"/>
      <c r="AK457" s="222"/>
      <c r="AL457" s="223"/>
    </row>
    <row r="458" spans="1:38" ht="37.5" x14ac:dyDescent="0.25">
      <c r="A458" s="229">
        <v>8</v>
      </c>
      <c r="B458" s="226" t="s">
        <v>294</v>
      </c>
      <c r="C458" s="659"/>
      <c r="D458" s="660"/>
      <c r="E458" s="81"/>
      <c r="F458" s="82"/>
      <c r="G458" s="83"/>
      <c r="H458" s="84"/>
      <c r="I458" s="339"/>
      <c r="J458" s="86"/>
      <c r="K458" s="339"/>
      <c r="L458" s="340"/>
      <c r="M458" s="87"/>
      <c r="N458" s="88"/>
      <c r="O458" s="89"/>
      <c r="P458" s="90"/>
      <c r="Q458" s="89"/>
      <c r="R458" s="90"/>
      <c r="S458" s="91"/>
      <c r="T458" s="92"/>
      <c r="U458" s="93"/>
      <c r="V458" s="94"/>
      <c r="W458" s="95"/>
      <c r="X458" s="96"/>
      <c r="Y458" s="94"/>
      <c r="Z458" s="95"/>
      <c r="AA458" s="97"/>
      <c r="AB458" s="98"/>
      <c r="AC458" s="99"/>
      <c r="AD458" s="100"/>
      <c r="AE458" s="99"/>
      <c r="AF458" s="100"/>
      <c r="AG458" s="101"/>
      <c r="AH458" s="102"/>
      <c r="AI458" s="103"/>
      <c r="AJ458" s="134"/>
      <c r="AK458" s="222"/>
      <c r="AL458" s="223"/>
    </row>
    <row r="459" spans="1:38" ht="21" x14ac:dyDescent="0.25">
      <c r="A459" s="229" t="s">
        <v>309</v>
      </c>
      <c r="B459" s="226" t="s">
        <v>90</v>
      </c>
      <c r="C459" s="659"/>
      <c r="D459" s="660"/>
      <c r="E459" s="81">
        <v>0</v>
      </c>
      <c r="F459" s="82">
        <v>0</v>
      </c>
      <c r="G459" s="83">
        <v>4</v>
      </c>
      <c r="H459" s="84">
        <v>269833.09999999998</v>
      </c>
      <c r="I459" s="339">
        <v>0</v>
      </c>
      <c r="J459" s="86">
        <v>0</v>
      </c>
      <c r="K459" s="339">
        <v>4</v>
      </c>
      <c r="L459" s="340">
        <v>269833.09999999998</v>
      </c>
      <c r="M459" s="87">
        <f t="shared" ref="M459:N463" si="86">SUM(I459,K459)</f>
        <v>4</v>
      </c>
      <c r="N459" s="88">
        <f t="shared" si="86"/>
        <v>269833.09999999998</v>
      </c>
      <c r="O459" s="89">
        <v>0</v>
      </c>
      <c r="P459" s="90">
        <v>0</v>
      </c>
      <c r="Q459" s="89">
        <v>0</v>
      </c>
      <c r="R459" s="90">
        <v>0</v>
      </c>
      <c r="S459" s="91">
        <f t="shared" ref="S459:T463" si="87">SUM(O459,Q459)</f>
        <v>0</v>
      </c>
      <c r="T459" s="92">
        <f t="shared" si="87"/>
        <v>0</v>
      </c>
      <c r="U459" s="93">
        <v>0</v>
      </c>
      <c r="V459" s="94">
        <v>0</v>
      </c>
      <c r="W459" s="95">
        <v>0</v>
      </c>
      <c r="X459" s="96">
        <v>0</v>
      </c>
      <c r="Y459" s="94">
        <v>0</v>
      </c>
      <c r="Z459" s="95">
        <v>0</v>
      </c>
      <c r="AA459" s="97">
        <f>SUM(U459,X459)</f>
        <v>0</v>
      </c>
      <c r="AB459" s="98">
        <f>SUM(W459,Z459)</f>
        <v>0</v>
      </c>
      <c r="AC459" s="99">
        <v>0</v>
      </c>
      <c r="AD459" s="100">
        <v>0</v>
      </c>
      <c r="AE459" s="99">
        <v>4</v>
      </c>
      <c r="AF459" s="100">
        <v>269833.09999999998</v>
      </c>
      <c r="AG459" s="101">
        <f>SUM(AC459,AE459)</f>
        <v>4</v>
      </c>
      <c r="AH459" s="102">
        <f>SUM(AD459,AF459,AB459)</f>
        <v>269833.09999999998</v>
      </c>
      <c r="AI459" s="103">
        <f>IFERROR(AD459/C451,0)</f>
        <v>0</v>
      </c>
      <c r="AJ459" s="134">
        <f>IFERROR(AF459/C451,0)</f>
        <v>7.6992852107732213E-2</v>
      </c>
      <c r="AK459" s="222">
        <f>IFERROR(AH459/C451,0)</f>
        <v>7.6992852107732213E-2</v>
      </c>
      <c r="AL459" s="223"/>
    </row>
    <row r="460" spans="1:38" ht="21" x14ac:dyDescent="0.25">
      <c r="A460" s="229" t="s">
        <v>310</v>
      </c>
      <c r="B460" s="226" t="s">
        <v>91</v>
      </c>
      <c r="C460" s="659"/>
      <c r="D460" s="660"/>
      <c r="E460" s="81">
        <v>2</v>
      </c>
      <c r="F460" s="82">
        <v>21227</v>
      </c>
      <c r="G460" s="83">
        <v>0</v>
      </c>
      <c r="H460" s="84">
        <v>0</v>
      </c>
      <c r="I460" s="339">
        <v>1</v>
      </c>
      <c r="J460" s="86">
        <v>14391</v>
      </c>
      <c r="K460" s="339">
        <v>0</v>
      </c>
      <c r="L460" s="340">
        <v>0</v>
      </c>
      <c r="M460" s="87">
        <f t="shared" si="86"/>
        <v>1</v>
      </c>
      <c r="N460" s="88">
        <f t="shared" si="86"/>
        <v>14391</v>
      </c>
      <c r="O460" s="89">
        <v>0</v>
      </c>
      <c r="P460" s="90">
        <v>0</v>
      </c>
      <c r="Q460" s="89">
        <v>0</v>
      </c>
      <c r="R460" s="90">
        <v>0</v>
      </c>
      <c r="S460" s="91">
        <f t="shared" si="87"/>
        <v>0</v>
      </c>
      <c r="T460" s="92">
        <f t="shared" si="87"/>
        <v>0</v>
      </c>
      <c r="U460" s="93">
        <v>0</v>
      </c>
      <c r="V460" s="94">
        <v>0</v>
      </c>
      <c r="W460" s="95">
        <v>0</v>
      </c>
      <c r="X460" s="96">
        <v>0</v>
      </c>
      <c r="Y460" s="94">
        <v>0</v>
      </c>
      <c r="Z460" s="95">
        <v>0</v>
      </c>
      <c r="AA460" s="97">
        <f>SUM(U460,X460)</f>
        <v>0</v>
      </c>
      <c r="AB460" s="98">
        <f>SUM(W460,Z460)</f>
        <v>0</v>
      </c>
      <c r="AC460" s="99">
        <v>1</v>
      </c>
      <c r="AD460" s="100">
        <v>14391</v>
      </c>
      <c r="AE460" s="99">
        <v>0</v>
      </c>
      <c r="AF460" s="100">
        <v>0</v>
      </c>
      <c r="AG460" s="101">
        <f>SUM(AC460,AE460)</f>
        <v>1</v>
      </c>
      <c r="AH460" s="102">
        <f>SUM(AD460,AF460,AB460)</f>
        <v>14391</v>
      </c>
      <c r="AI460" s="103">
        <f>IFERROR(AD460/C451,0)</f>
        <v>4.1062572926834195E-3</v>
      </c>
      <c r="AJ460" s="134">
        <f>IFERROR(AF460/C451,0)</f>
        <v>0</v>
      </c>
      <c r="AK460" s="222">
        <f>IFERROR(AH460/C451,0)</f>
        <v>4.1062572926834195E-3</v>
      </c>
      <c r="AL460" s="223"/>
    </row>
    <row r="461" spans="1:38" ht="21" x14ac:dyDescent="0.25">
      <c r="A461" s="229" t="s">
        <v>311</v>
      </c>
      <c r="B461" s="226" t="s">
        <v>92</v>
      </c>
      <c r="C461" s="659"/>
      <c r="D461" s="660"/>
      <c r="E461" s="81">
        <v>1</v>
      </c>
      <c r="F461" s="82">
        <v>307254</v>
      </c>
      <c r="G461" s="83">
        <v>9</v>
      </c>
      <c r="H461" s="84">
        <v>758000</v>
      </c>
      <c r="I461" s="339">
        <v>1</v>
      </c>
      <c r="J461" s="86">
        <v>280194</v>
      </c>
      <c r="K461" s="339">
        <v>9</v>
      </c>
      <c r="L461" s="340">
        <v>763919</v>
      </c>
      <c r="M461" s="87">
        <f t="shared" si="86"/>
        <v>10</v>
      </c>
      <c r="N461" s="88">
        <f t="shared" si="86"/>
        <v>1044113</v>
      </c>
      <c r="O461" s="89">
        <v>0</v>
      </c>
      <c r="P461" s="90">
        <v>0</v>
      </c>
      <c r="Q461" s="89">
        <v>0</v>
      </c>
      <c r="R461" s="90">
        <v>0</v>
      </c>
      <c r="S461" s="91">
        <f t="shared" si="87"/>
        <v>0</v>
      </c>
      <c r="T461" s="92">
        <f t="shared" si="87"/>
        <v>0</v>
      </c>
      <c r="U461" s="93">
        <v>0</v>
      </c>
      <c r="V461" s="94">
        <v>0</v>
      </c>
      <c r="W461" s="95">
        <v>0</v>
      </c>
      <c r="X461" s="96">
        <v>0</v>
      </c>
      <c r="Y461" s="94">
        <v>0</v>
      </c>
      <c r="Z461" s="95">
        <v>0</v>
      </c>
      <c r="AA461" s="97">
        <f>SUM(U461,X461)</f>
        <v>0</v>
      </c>
      <c r="AB461" s="98">
        <f>SUM(W461,Z461)</f>
        <v>0</v>
      </c>
      <c r="AC461" s="99">
        <v>1</v>
      </c>
      <c r="AD461" s="100">
        <v>280194</v>
      </c>
      <c r="AE461" s="99">
        <v>8</v>
      </c>
      <c r="AF461" s="100">
        <v>625110.5</v>
      </c>
      <c r="AG461" s="101">
        <f>SUM(AC461,AE461)</f>
        <v>9</v>
      </c>
      <c r="AH461" s="102">
        <f>SUM(AD461,AF461,AB461)</f>
        <v>905304.5</v>
      </c>
      <c r="AI461" s="103">
        <f>IFERROR(AD461/C451,0)</f>
        <v>7.9949180450707952E-2</v>
      </c>
      <c r="AJ461" s="134">
        <f>IFERROR(AF461/C451,0)</f>
        <v>0.17836596132012916</v>
      </c>
      <c r="AK461" s="222">
        <f>IFERROR(AH461/C451,0)</f>
        <v>0.25831514177083709</v>
      </c>
      <c r="AL461" s="223"/>
    </row>
    <row r="462" spans="1:38" ht="21" x14ac:dyDescent="0.25">
      <c r="A462" s="229" t="s">
        <v>312</v>
      </c>
      <c r="B462" s="226" t="s">
        <v>93</v>
      </c>
      <c r="C462" s="659"/>
      <c r="D462" s="660"/>
      <c r="E462" s="81">
        <v>1</v>
      </c>
      <c r="F462" s="82">
        <v>120817</v>
      </c>
      <c r="G462" s="83">
        <v>0</v>
      </c>
      <c r="H462" s="84">
        <v>0</v>
      </c>
      <c r="I462" s="339">
        <v>0</v>
      </c>
      <c r="J462" s="86">
        <v>0</v>
      </c>
      <c r="K462" s="339">
        <v>0</v>
      </c>
      <c r="L462" s="340">
        <v>0</v>
      </c>
      <c r="M462" s="87">
        <f t="shared" si="86"/>
        <v>0</v>
      </c>
      <c r="N462" s="88">
        <f t="shared" si="86"/>
        <v>0</v>
      </c>
      <c r="O462" s="89">
        <v>0</v>
      </c>
      <c r="P462" s="90">
        <v>0</v>
      </c>
      <c r="Q462" s="89">
        <v>0</v>
      </c>
      <c r="R462" s="90">
        <v>0</v>
      </c>
      <c r="S462" s="91">
        <f t="shared" si="87"/>
        <v>0</v>
      </c>
      <c r="T462" s="92">
        <f t="shared" si="87"/>
        <v>0</v>
      </c>
      <c r="U462" s="93">
        <v>0</v>
      </c>
      <c r="V462" s="94">
        <v>0</v>
      </c>
      <c r="W462" s="95">
        <v>0</v>
      </c>
      <c r="X462" s="96">
        <v>0</v>
      </c>
      <c r="Y462" s="94">
        <v>0</v>
      </c>
      <c r="Z462" s="95">
        <v>0</v>
      </c>
      <c r="AA462" s="97">
        <f>SUM(U462,X462)</f>
        <v>0</v>
      </c>
      <c r="AB462" s="98">
        <f>SUM(W462,Z462)</f>
        <v>0</v>
      </c>
      <c r="AC462" s="99">
        <v>0</v>
      </c>
      <c r="AD462" s="100">
        <v>0</v>
      </c>
      <c r="AE462" s="99">
        <v>0</v>
      </c>
      <c r="AF462" s="100">
        <v>0</v>
      </c>
      <c r="AG462" s="101">
        <f>SUM(AC462,AE462)</f>
        <v>0</v>
      </c>
      <c r="AH462" s="102">
        <f>SUM(AD462,AF462,AB462)</f>
        <v>0</v>
      </c>
      <c r="AI462" s="103">
        <f>IFERROR(AD462/C451,0)</f>
        <v>0</v>
      </c>
      <c r="AJ462" s="134">
        <f>IFERROR(AF462/C451,0)</f>
        <v>0</v>
      </c>
      <c r="AK462" s="222">
        <f>IFERROR(AH462/C451,0)</f>
        <v>0</v>
      </c>
      <c r="AL462" s="223"/>
    </row>
    <row r="463" spans="1:38" ht="21" x14ac:dyDescent="0.25">
      <c r="A463" s="229" t="s">
        <v>313</v>
      </c>
      <c r="B463" s="226" t="s">
        <v>94</v>
      </c>
      <c r="C463" s="659"/>
      <c r="D463" s="660"/>
      <c r="E463" s="81">
        <v>1</v>
      </c>
      <c r="F463" s="82">
        <v>25842.5</v>
      </c>
      <c r="G463" s="83">
        <v>0</v>
      </c>
      <c r="H463" s="84">
        <v>0</v>
      </c>
      <c r="I463" s="339">
        <v>0</v>
      </c>
      <c r="J463" s="86">
        <v>0</v>
      </c>
      <c r="K463" s="339">
        <v>0</v>
      </c>
      <c r="L463" s="340">
        <v>0</v>
      </c>
      <c r="M463" s="87">
        <f t="shared" si="86"/>
        <v>0</v>
      </c>
      <c r="N463" s="88">
        <f t="shared" si="86"/>
        <v>0</v>
      </c>
      <c r="O463" s="89">
        <v>0</v>
      </c>
      <c r="P463" s="90">
        <v>0</v>
      </c>
      <c r="Q463" s="89">
        <v>0</v>
      </c>
      <c r="R463" s="90">
        <v>0</v>
      </c>
      <c r="S463" s="91">
        <f t="shared" si="87"/>
        <v>0</v>
      </c>
      <c r="T463" s="92">
        <f t="shared" si="87"/>
        <v>0</v>
      </c>
      <c r="U463" s="93">
        <v>0</v>
      </c>
      <c r="V463" s="94">
        <v>0</v>
      </c>
      <c r="W463" s="95">
        <v>0</v>
      </c>
      <c r="X463" s="96">
        <v>0</v>
      </c>
      <c r="Y463" s="94">
        <v>0</v>
      </c>
      <c r="Z463" s="95">
        <v>0</v>
      </c>
      <c r="AA463" s="97">
        <f>SUM(U463,X463)</f>
        <v>0</v>
      </c>
      <c r="AB463" s="98">
        <f>SUM(W463,Z463)</f>
        <v>0</v>
      </c>
      <c r="AC463" s="99">
        <v>0</v>
      </c>
      <c r="AD463" s="100">
        <v>0</v>
      </c>
      <c r="AE463" s="99">
        <v>0</v>
      </c>
      <c r="AF463" s="100">
        <v>0</v>
      </c>
      <c r="AG463" s="101">
        <f>SUM(AC463,AE463)</f>
        <v>0</v>
      </c>
      <c r="AH463" s="102">
        <f>SUM(AD463,AF463,AB463)</f>
        <v>0</v>
      </c>
      <c r="AI463" s="103">
        <f>IFERROR(AD463/C451,0)</f>
        <v>0</v>
      </c>
      <c r="AJ463" s="134">
        <f>IFERROR(AF463/C451,0)</f>
        <v>0</v>
      </c>
      <c r="AK463" s="222">
        <f>IFERROR(AH463/C451,0)</f>
        <v>0</v>
      </c>
      <c r="AL463" s="223"/>
    </row>
    <row r="464" spans="1:38" ht="24" thickBot="1" x14ac:dyDescent="0.3">
      <c r="A464" s="641" t="s">
        <v>277</v>
      </c>
      <c r="B464" s="642"/>
      <c r="C464" s="231">
        <f>C451</f>
        <v>3504651.31</v>
      </c>
      <c r="D464" s="231">
        <f>D451</f>
        <v>422604.05000000028</v>
      </c>
      <c r="E464" s="167">
        <f t="shared" ref="E464:AH464" si="88">SUM(E451:E463)</f>
        <v>91</v>
      </c>
      <c r="F464" s="168">
        <f t="shared" si="88"/>
        <v>3891346.36</v>
      </c>
      <c r="G464" s="167">
        <f t="shared" si="88"/>
        <v>48</v>
      </c>
      <c r="H464" s="232">
        <f t="shared" si="88"/>
        <v>2362028.5699999998</v>
      </c>
      <c r="I464" s="233">
        <f t="shared" si="88"/>
        <v>38</v>
      </c>
      <c r="J464" s="168">
        <f t="shared" si="88"/>
        <v>1169110.67</v>
      </c>
      <c r="K464" s="233">
        <f t="shared" si="88"/>
        <v>48</v>
      </c>
      <c r="L464" s="168">
        <f t="shared" si="88"/>
        <v>2335540.64</v>
      </c>
      <c r="M464" s="233">
        <f t="shared" si="88"/>
        <v>86</v>
      </c>
      <c r="N464" s="168">
        <f t="shared" si="88"/>
        <v>3504651.31</v>
      </c>
      <c r="O464" s="172">
        <f t="shared" si="88"/>
        <v>0</v>
      </c>
      <c r="P464" s="168">
        <f t="shared" si="88"/>
        <v>0</v>
      </c>
      <c r="Q464" s="172">
        <f t="shared" si="88"/>
        <v>0</v>
      </c>
      <c r="R464" s="234">
        <f t="shared" si="88"/>
        <v>0</v>
      </c>
      <c r="S464" s="173">
        <f t="shared" si="88"/>
        <v>0</v>
      </c>
      <c r="T464" s="234">
        <f t="shared" si="88"/>
        <v>0</v>
      </c>
      <c r="U464" s="235">
        <f t="shared" si="88"/>
        <v>0</v>
      </c>
      <c r="V464" s="234">
        <f t="shared" si="88"/>
        <v>0</v>
      </c>
      <c r="W464" s="232">
        <f t="shared" si="88"/>
        <v>0</v>
      </c>
      <c r="X464" s="173">
        <f t="shared" si="88"/>
        <v>0</v>
      </c>
      <c r="Y464" s="234">
        <f t="shared" si="88"/>
        <v>0</v>
      </c>
      <c r="Z464" s="234">
        <f t="shared" si="88"/>
        <v>0</v>
      </c>
      <c r="AA464" s="236">
        <f t="shared" si="88"/>
        <v>0</v>
      </c>
      <c r="AB464" s="168">
        <f t="shared" si="88"/>
        <v>0</v>
      </c>
      <c r="AC464" s="171">
        <f t="shared" si="88"/>
        <v>37</v>
      </c>
      <c r="AD464" s="168">
        <f t="shared" si="88"/>
        <v>1087658.24</v>
      </c>
      <c r="AE464" s="172">
        <f t="shared" si="88"/>
        <v>46</v>
      </c>
      <c r="AF464" s="168">
        <f t="shared" si="88"/>
        <v>1994389.02</v>
      </c>
      <c r="AG464" s="173">
        <f t="shared" si="88"/>
        <v>83</v>
      </c>
      <c r="AH464" s="232">
        <f t="shared" si="88"/>
        <v>3082047.26</v>
      </c>
      <c r="AI464" s="237">
        <f>AD464/C418</f>
        <v>0.31034706274388252</v>
      </c>
      <c r="AJ464" s="238">
        <f>AF464/C418</f>
        <v>0.56906917224812303</v>
      </c>
      <c r="AK464" s="239">
        <f>AH464/C418</f>
        <v>0.8794162349920055</v>
      </c>
      <c r="AL464" s="223"/>
    </row>
    <row r="465" spans="1:38" ht="15.75" thickBot="1" x14ac:dyDescent="0.3">
      <c r="AJ465" s="243"/>
      <c r="AK465" s="243"/>
      <c r="AL465" s="243"/>
    </row>
    <row r="466" spans="1:38" ht="19.5" customHeight="1" thickTop="1" x14ac:dyDescent="0.3">
      <c r="A466" s="747" t="s">
        <v>321</v>
      </c>
      <c r="B466" s="592"/>
      <c r="C466" s="592"/>
      <c r="D466" s="592"/>
      <c r="E466" s="592"/>
      <c r="F466" s="592"/>
      <c r="G466" s="592"/>
      <c r="H466" s="592"/>
      <c r="I466" s="592"/>
      <c r="J466" s="592"/>
      <c r="K466" s="592"/>
      <c r="L466" s="592"/>
      <c r="M466" s="592"/>
      <c r="N466" s="592"/>
      <c r="O466" s="592"/>
      <c r="P466" s="592"/>
      <c r="Q466" s="594"/>
      <c r="AD466" s="180"/>
    </row>
    <row r="467" spans="1:38" x14ac:dyDescent="0.25">
      <c r="A467" s="595"/>
      <c r="B467" s="596"/>
      <c r="C467" s="596"/>
      <c r="D467" s="596"/>
      <c r="E467" s="596"/>
      <c r="F467" s="596"/>
      <c r="G467" s="596"/>
      <c r="H467" s="596"/>
      <c r="I467" s="596"/>
      <c r="J467" s="596"/>
      <c r="K467" s="596"/>
      <c r="L467" s="596"/>
      <c r="M467" s="596"/>
      <c r="N467" s="596"/>
      <c r="O467" s="596"/>
      <c r="P467" s="596"/>
      <c r="Q467" s="598"/>
    </row>
    <row r="468" spans="1:38" x14ac:dyDescent="0.25">
      <c r="A468" s="595"/>
      <c r="B468" s="596"/>
      <c r="C468" s="596"/>
      <c r="D468" s="596"/>
      <c r="E468" s="596"/>
      <c r="F468" s="596"/>
      <c r="G468" s="596"/>
      <c r="H468" s="596"/>
      <c r="I468" s="596"/>
      <c r="J468" s="596"/>
      <c r="K468" s="596"/>
      <c r="L468" s="596"/>
      <c r="M468" s="596"/>
      <c r="N468" s="596"/>
      <c r="O468" s="596"/>
      <c r="P468" s="596"/>
      <c r="Q468" s="598"/>
    </row>
    <row r="469" spans="1:38" x14ac:dyDescent="0.25">
      <c r="A469" s="595"/>
      <c r="B469" s="596"/>
      <c r="C469" s="596"/>
      <c r="D469" s="596"/>
      <c r="E469" s="596"/>
      <c r="F469" s="596"/>
      <c r="G469" s="596"/>
      <c r="H469" s="596"/>
      <c r="I469" s="596"/>
      <c r="J469" s="596"/>
      <c r="K469" s="596"/>
      <c r="L469" s="596"/>
      <c r="M469" s="596"/>
      <c r="N469" s="596"/>
      <c r="O469" s="596"/>
      <c r="P469" s="596"/>
      <c r="Q469" s="598"/>
    </row>
    <row r="470" spans="1:38" x14ac:dyDescent="0.25">
      <c r="A470" s="595"/>
      <c r="B470" s="596"/>
      <c r="C470" s="596"/>
      <c r="D470" s="596"/>
      <c r="E470" s="596"/>
      <c r="F470" s="596"/>
      <c r="G470" s="596"/>
      <c r="H470" s="596"/>
      <c r="I470" s="596"/>
      <c r="J470" s="596"/>
      <c r="K470" s="596"/>
      <c r="L470" s="596"/>
      <c r="M470" s="596"/>
      <c r="N470" s="596"/>
      <c r="O470" s="596"/>
      <c r="P470" s="596"/>
      <c r="Q470" s="598"/>
    </row>
    <row r="471" spans="1:38" x14ac:dyDescent="0.25">
      <c r="A471" s="595"/>
      <c r="B471" s="596"/>
      <c r="C471" s="596"/>
      <c r="D471" s="596"/>
      <c r="E471" s="596"/>
      <c r="F471" s="596"/>
      <c r="G471" s="596"/>
      <c r="H471" s="596"/>
      <c r="I471" s="596"/>
      <c r="J471" s="596"/>
      <c r="K471" s="596"/>
      <c r="L471" s="596"/>
      <c r="M471" s="596"/>
      <c r="N471" s="596"/>
      <c r="O471" s="596"/>
      <c r="P471" s="596"/>
      <c r="Q471" s="598"/>
    </row>
    <row r="472" spans="1:38" x14ac:dyDescent="0.25">
      <c r="A472" s="595"/>
      <c r="B472" s="596"/>
      <c r="C472" s="596"/>
      <c r="D472" s="596"/>
      <c r="E472" s="596"/>
      <c r="F472" s="596"/>
      <c r="G472" s="596"/>
      <c r="H472" s="596"/>
      <c r="I472" s="596"/>
      <c r="J472" s="596"/>
      <c r="K472" s="596"/>
      <c r="L472" s="596"/>
      <c r="M472" s="596"/>
      <c r="N472" s="596"/>
      <c r="O472" s="596"/>
      <c r="P472" s="596"/>
      <c r="Q472" s="598"/>
    </row>
    <row r="473" spans="1:38" x14ac:dyDescent="0.25">
      <c r="A473" s="595"/>
      <c r="B473" s="596"/>
      <c r="C473" s="596"/>
      <c r="D473" s="596"/>
      <c r="E473" s="596"/>
      <c r="F473" s="596"/>
      <c r="G473" s="596"/>
      <c r="H473" s="596"/>
      <c r="I473" s="596"/>
      <c r="J473" s="596"/>
      <c r="K473" s="596"/>
      <c r="L473" s="596"/>
      <c r="M473" s="596"/>
      <c r="N473" s="596"/>
      <c r="O473" s="596"/>
      <c r="P473" s="596"/>
      <c r="Q473" s="598"/>
    </row>
    <row r="474" spans="1:38" ht="15.75" thickBot="1" x14ac:dyDescent="0.3">
      <c r="A474" s="599"/>
      <c r="B474" s="600"/>
      <c r="C474" s="600"/>
      <c r="D474" s="600"/>
      <c r="E474" s="600"/>
      <c r="F474" s="600"/>
      <c r="G474" s="600"/>
      <c r="H474" s="600"/>
      <c r="I474" s="600"/>
      <c r="J474" s="600"/>
      <c r="K474" s="600"/>
      <c r="L474" s="600"/>
      <c r="M474" s="600"/>
      <c r="N474" s="600"/>
      <c r="O474" s="600"/>
      <c r="P474" s="600"/>
      <c r="Q474" s="602"/>
    </row>
    <row r="475" spans="1:38" ht="15.75" thickTop="1" x14ac:dyDescent="0.25"/>
    <row r="476" spans="1:38" x14ac:dyDescent="0.25">
      <c r="B476" s="244"/>
      <c r="C476" s="244"/>
    </row>
    <row r="479" spans="1:38" ht="21" x14ac:dyDescent="0.35">
      <c r="A479" s="245"/>
      <c r="B479" s="395" t="s">
        <v>364</v>
      </c>
      <c r="C479" s="395"/>
      <c r="D479" s="395"/>
      <c r="E479" s="395"/>
      <c r="F479" s="396"/>
      <c r="G479" s="395"/>
      <c r="H479" s="396"/>
      <c r="I479" s="397"/>
      <c r="J479" s="396"/>
      <c r="K479" s="398"/>
      <c r="L479" s="399"/>
      <c r="M479" s="400"/>
      <c r="N479" s="347"/>
      <c r="S479" s="4"/>
      <c r="X479" s="4"/>
      <c r="AA479" s="4"/>
      <c r="AG479" s="4"/>
    </row>
    <row r="480" spans="1:38" ht="21.75" thickBot="1" x14ac:dyDescent="0.4">
      <c r="B480" s="37"/>
      <c r="C480" s="37"/>
      <c r="D480" s="37"/>
      <c r="E480" s="37"/>
      <c r="F480" s="38"/>
      <c r="G480" s="37"/>
      <c r="H480" s="38"/>
      <c r="I480" s="39"/>
      <c r="J480" s="38"/>
      <c r="K480" s="39"/>
      <c r="L480" s="38"/>
    </row>
    <row r="481" spans="1:38" ht="27" customHeight="1" thickBot="1" x14ac:dyDescent="0.3">
      <c r="A481" s="663" t="s">
        <v>391</v>
      </c>
      <c r="B481" s="664"/>
      <c r="C481" s="664"/>
      <c r="D481" s="664"/>
      <c r="E481" s="664"/>
      <c r="F481" s="664"/>
      <c r="G481" s="664"/>
      <c r="H481" s="664"/>
      <c r="I481" s="664"/>
      <c r="J481" s="664"/>
      <c r="K481" s="665"/>
      <c r="L481" s="664"/>
      <c r="M481" s="664"/>
      <c r="N481" s="664"/>
      <c r="O481" s="664"/>
      <c r="P481" s="664"/>
      <c r="Q481" s="664"/>
      <c r="R481" s="664"/>
      <c r="S481" s="664"/>
      <c r="T481" s="664"/>
      <c r="U481" s="664"/>
      <c r="V481" s="664"/>
      <c r="W481" s="664"/>
      <c r="X481" s="664"/>
      <c r="Y481" s="664"/>
      <c r="Z481" s="664"/>
      <c r="AA481" s="664"/>
      <c r="AB481" s="664"/>
      <c r="AC481" s="664"/>
      <c r="AD481" s="664"/>
      <c r="AE481" s="664"/>
      <c r="AF481" s="664"/>
      <c r="AG481" s="664"/>
      <c r="AH481" s="664"/>
      <c r="AI481" s="664"/>
      <c r="AJ481" s="664"/>
      <c r="AK481" s="664"/>
      <c r="AL481" s="40"/>
    </row>
    <row r="482" spans="1:38" ht="33.75" customHeight="1" x14ac:dyDescent="0.25">
      <c r="A482" s="666" t="s">
        <v>8</v>
      </c>
      <c r="B482" s="667"/>
      <c r="C482" s="614" t="s">
        <v>392</v>
      </c>
      <c r="D482" s="615"/>
      <c r="E482" s="618" t="s">
        <v>210</v>
      </c>
      <c r="F482" s="619"/>
      <c r="G482" s="619"/>
      <c r="H482" s="619"/>
      <c r="I482" s="619"/>
      <c r="J482" s="619"/>
      <c r="K482" s="620"/>
      <c r="L482" s="619"/>
      <c r="M482" s="619"/>
      <c r="N482" s="674"/>
      <c r="O482" s="624" t="s">
        <v>393</v>
      </c>
      <c r="P482" s="625"/>
      <c r="Q482" s="625"/>
      <c r="R482" s="625"/>
      <c r="S482" s="625"/>
      <c r="T482" s="625"/>
      <c r="U482" s="625"/>
      <c r="V482" s="625"/>
      <c r="W482" s="625"/>
      <c r="X482" s="625"/>
      <c r="Y482" s="625"/>
      <c r="Z482" s="625"/>
      <c r="AA482" s="625"/>
      <c r="AB482" s="625"/>
      <c r="AC482" s="625"/>
      <c r="AD482" s="625"/>
      <c r="AE482" s="625"/>
      <c r="AF482" s="625"/>
      <c r="AG482" s="625"/>
      <c r="AH482" s="625"/>
      <c r="AI482" s="625"/>
      <c r="AJ482" s="625"/>
      <c r="AK482" s="625"/>
      <c r="AL482" s="626"/>
    </row>
    <row r="483" spans="1:38" ht="51" customHeight="1" thickBot="1" x14ac:dyDescent="0.3">
      <c r="A483" s="668"/>
      <c r="B483" s="669"/>
      <c r="C483" s="672"/>
      <c r="D483" s="673"/>
      <c r="E483" s="675"/>
      <c r="F483" s="676"/>
      <c r="G483" s="676"/>
      <c r="H483" s="676"/>
      <c r="I483" s="676"/>
      <c r="J483" s="676"/>
      <c r="K483" s="677"/>
      <c r="L483" s="676"/>
      <c r="M483" s="676"/>
      <c r="N483" s="678"/>
      <c r="O483" s="641"/>
      <c r="P483" s="679"/>
      <c r="Q483" s="679"/>
      <c r="R483" s="679"/>
      <c r="S483" s="679"/>
      <c r="T483" s="679"/>
      <c r="U483" s="679"/>
      <c r="V483" s="679"/>
      <c r="W483" s="679"/>
      <c r="X483" s="679"/>
      <c r="Y483" s="679"/>
      <c r="Z483" s="679"/>
      <c r="AA483" s="679"/>
      <c r="AB483" s="679"/>
      <c r="AC483" s="679"/>
      <c r="AD483" s="679"/>
      <c r="AE483" s="679"/>
      <c r="AF483" s="679"/>
      <c r="AG483" s="679"/>
      <c r="AH483" s="679"/>
      <c r="AI483" s="679"/>
      <c r="AJ483" s="679"/>
      <c r="AK483" s="679"/>
      <c r="AL483" s="642"/>
    </row>
    <row r="484" spans="1:38" ht="75" customHeight="1" x14ac:dyDescent="0.25">
      <c r="A484" s="668"/>
      <c r="B484" s="669"/>
      <c r="C484" s="680" t="s">
        <v>211</v>
      </c>
      <c r="D484" s="682" t="s">
        <v>212</v>
      </c>
      <c r="E484" s="684" t="s">
        <v>0</v>
      </c>
      <c r="F484" s="685"/>
      <c r="G484" s="685"/>
      <c r="H484" s="686"/>
      <c r="I484" s="690" t="s">
        <v>1</v>
      </c>
      <c r="J484" s="691"/>
      <c r="K484" s="692"/>
      <c r="L484" s="693"/>
      <c r="M484" s="698" t="s">
        <v>2</v>
      </c>
      <c r="N484" s="699"/>
      <c r="O484" s="702" t="s">
        <v>213</v>
      </c>
      <c r="P484" s="703"/>
      <c r="Q484" s="703"/>
      <c r="R484" s="703"/>
      <c r="S484" s="725" t="s">
        <v>2</v>
      </c>
      <c r="T484" s="726"/>
      <c r="U484" s="708" t="s">
        <v>214</v>
      </c>
      <c r="V484" s="709"/>
      <c r="W484" s="709"/>
      <c r="X484" s="709"/>
      <c r="Y484" s="709"/>
      <c r="Z484" s="710"/>
      <c r="AA484" s="729" t="s">
        <v>2</v>
      </c>
      <c r="AB484" s="730"/>
      <c r="AC484" s="733" t="s">
        <v>5</v>
      </c>
      <c r="AD484" s="734"/>
      <c r="AE484" s="734"/>
      <c r="AF484" s="735"/>
      <c r="AG484" s="739" t="s">
        <v>2</v>
      </c>
      <c r="AH484" s="740"/>
      <c r="AI484" s="719" t="s">
        <v>215</v>
      </c>
      <c r="AJ484" s="720"/>
      <c r="AK484" s="720"/>
      <c r="AL484" s="721"/>
    </row>
    <row r="485" spans="1:38" ht="75" customHeight="1" thickBot="1" x14ac:dyDescent="0.3">
      <c r="A485" s="668"/>
      <c r="B485" s="669"/>
      <c r="C485" s="680"/>
      <c r="D485" s="682"/>
      <c r="E485" s="687"/>
      <c r="F485" s="688"/>
      <c r="G485" s="688"/>
      <c r="H485" s="689"/>
      <c r="I485" s="694"/>
      <c r="J485" s="695"/>
      <c r="K485" s="696"/>
      <c r="L485" s="697"/>
      <c r="M485" s="700"/>
      <c r="N485" s="701"/>
      <c r="O485" s="704"/>
      <c r="P485" s="705"/>
      <c r="Q485" s="705"/>
      <c r="R485" s="705"/>
      <c r="S485" s="727"/>
      <c r="T485" s="728"/>
      <c r="U485" s="711"/>
      <c r="V485" s="712"/>
      <c r="W485" s="712"/>
      <c r="X485" s="712"/>
      <c r="Y485" s="712"/>
      <c r="Z485" s="713"/>
      <c r="AA485" s="731"/>
      <c r="AB485" s="732"/>
      <c r="AC485" s="736"/>
      <c r="AD485" s="737"/>
      <c r="AE485" s="737"/>
      <c r="AF485" s="738"/>
      <c r="AG485" s="741"/>
      <c r="AH485" s="742"/>
      <c r="AI485" s="722"/>
      <c r="AJ485" s="723"/>
      <c r="AK485" s="723"/>
      <c r="AL485" s="724"/>
    </row>
    <row r="486" spans="1:38" ht="139.5" customHeight="1" thickBot="1" x14ac:dyDescent="0.3">
      <c r="A486" s="670"/>
      <c r="B486" s="671"/>
      <c r="C486" s="681"/>
      <c r="D486" s="683"/>
      <c r="E486" s="41" t="s">
        <v>15</v>
      </c>
      <c r="F486" s="42" t="s">
        <v>216</v>
      </c>
      <c r="G486" s="41" t="s">
        <v>217</v>
      </c>
      <c r="H486" s="42" t="s">
        <v>14</v>
      </c>
      <c r="I486" s="43" t="s">
        <v>15</v>
      </c>
      <c r="J486" s="44" t="s">
        <v>218</v>
      </c>
      <c r="K486" s="43" t="s">
        <v>17</v>
      </c>
      <c r="L486" s="44" t="s">
        <v>219</v>
      </c>
      <c r="M486" s="45" t="s">
        <v>19</v>
      </c>
      <c r="N486" s="46" t="s">
        <v>20</v>
      </c>
      <c r="O486" s="47" t="s">
        <v>220</v>
      </c>
      <c r="P486" s="48" t="s">
        <v>221</v>
      </c>
      <c r="Q486" s="47" t="s">
        <v>222</v>
      </c>
      <c r="R486" s="48" t="s">
        <v>223</v>
      </c>
      <c r="S486" s="49" t="s">
        <v>224</v>
      </c>
      <c r="T486" s="50" t="s">
        <v>225</v>
      </c>
      <c r="U486" s="51" t="s">
        <v>220</v>
      </c>
      <c r="V486" s="52" t="s">
        <v>226</v>
      </c>
      <c r="W486" s="53" t="s">
        <v>227</v>
      </c>
      <c r="X486" s="54" t="s">
        <v>222</v>
      </c>
      <c r="Y486" s="52" t="s">
        <v>228</v>
      </c>
      <c r="Z486" s="53" t="s">
        <v>229</v>
      </c>
      <c r="AA486" s="55" t="s">
        <v>230</v>
      </c>
      <c r="AB486" s="56" t="s">
        <v>231</v>
      </c>
      <c r="AC486" s="57" t="s">
        <v>220</v>
      </c>
      <c r="AD486" s="58" t="s">
        <v>221</v>
      </c>
      <c r="AE486" s="57" t="s">
        <v>222</v>
      </c>
      <c r="AF486" s="58" t="s">
        <v>223</v>
      </c>
      <c r="AG486" s="59" t="s">
        <v>232</v>
      </c>
      <c r="AH486" s="60" t="s">
        <v>233</v>
      </c>
      <c r="AI486" s="61" t="s">
        <v>234</v>
      </c>
      <c r="AJ486" s="62" t="s">
        <v>235</v>
      </c>
      <c r="AK486" s="63" t="s">
        <v>236</v>
      </c>
      <c r="AL486" s="64" t="s">
        <v>237</v>
      </c>
    </row>
    <row r="487" spans="1:38" ht="38.25" customHeight="1" thickBot="1" x14ac:dyDescent="0.3">
      <c r="A487" s="581" t="s">
        <v>238</v>
      </c>
      <c r="B487" s="582"/>
      <c r="C487" s="65" t="s">
        <v>239</v>
      </c>
      <c r="D487" s="575" t="s">
        <v>240</v>
      </c>
      <c r="E487" s="65" t="s">
        <v>241</v>
      </c>
      <c r="F487" s="66" t="s">
        <v>242</v>
      </c>
      <c r="G487" s="65" t="s">
        <v>243</v>
      </c>
      <c r="H487" s="66" t="s">
        <v>244</v>
      </c>
      <c r="I487" s="67" t="s">
        <v>245</v>
      </c>
      <c r="J487" s="66" t="s">
        <v>246</v>
      </c>
      <c r="K487" s="67" t="s">
        <v>247</v>
      </c>
      <c r="L487" s="66" t="s">
        <v>248</v>
      </c>
      <c r="M487" s="65" t="s">
        <v>249</v>
      </c>
      <c r="N487" s="66" t="s">
        <v>250</v>
      </c>
      <c r="O487" s="65" t="s">
        <v>251</v>
      </c>
      <c r="P487" s="66" t="s">
        <v>252</v>
      </c>
      <c r="Q487" s="65" t="s">
        <v>253</v>
      </c>
      <c r="R487" s="66" t="s">
        <v>254</v>
      </c>
      <c r="S487" s="65" t="s">
        <v>255</v>
      </c>
      <c r="T487" s="66" t="s">
        <v>256</v>
      </c>
      <c r="U487" s="65" t="s">
        <v>257</v>
      </c>
      <c r="V487" s="68" t="s">
        <v>258</v>
      </c>
      <c r="W487" s="66" t="s">
        <v>259</v>
      </c>
      <c r="X487" s="575" t="s">
        <v>260</v>
      </c>
      <c r="Y487" s="66" t="s">
        <v>261</v>
      </c>
      <c r="Z487" s="66" t="s">
        <v>262</v>
      </c>
      <c r="AA487" s="65" t="s">
        <v>263</v>
      </c>
      <c r="AB487" s="65" t="s">
        <v>264</v>
      </c>
      <c r="AC487" s="65" t="s">
        <v>265</v>
      </c>
      <c r="AD487" s="65" t="s">
        <v>266</v>
      </c>
      <c r="AE487" s="65" t="s">
        <v>267</v>
      </c>
      <c r="AF487" s="65" t="s">
        <v>268</v>
      </c>
      <c r="AG487" s="65" t="s">
        <v>269</v>
      </c>
      <c r="AH487" s="65" t="s">
        <v>270</v>
      </c>
      <c r="AI487" s="65" t="s">
        <v>271</v>
      </c>
      <c r="AJ487" s="575" t="s">
        <v>272</v>
      </c>
      <c r="AK487" s="65" t="s">
        <v>273</v>
      </c>
      <c r="AL487" s="576" t="s">
        <v>274</v>
      </c>
    </row>
    <row r="488" spans="1:38" ht="99" customHeight="1" x14ac:dyDescent="0.25">
      <c r="A488" s="69">
        <v>1</v>
      </c>
      <c r="B488" s="70" t="s">
        <v>275</v>
      </c>
      <c r="C488" s="583">
        <f>N501</f>
        <v>793610.82000000007</v>
      </c>
      <c r="D488" s="586">
        <f>C488-AH501</f>
        <v>110888.63000000012</v>
      </c>
      <c r="E488" s="71"/>
      <c r="F488" s="72"/>
      <c r="G488" s="71"/>
      <c r="H488" s="72"/>
      <c r="I488" s="73"/>
      <c r="J488" s="72"/>
      <c r="K488" s="73"/>
      <c r="L488" s="72"/>
      <c r="M488" s="71"/>
      <c r="N488" s="72"/>
      <c r="O488" s="71"/>
      <c r="P488" s="72"/>
      <c r="Q488" s="71"/>
      <c r="R488" s="72"/>
      <c r="S488" s="71"/>
      <c r="T488" s="72"/>
      <c r="U488" s="71"/>
      <c r="V488" s="74"/>
      <c r="W488" s="72"/>
      <c r="X488" s="71"/>
      <c r="Y488" s="74"/>
      <c r="Z488" s="72"/>
      <c r="AA488" s="71"/>
      <c r="AB488" s="72"/>
      <c r="AC488" s="71"/>
      <c r="AD488" s="72"/>
      <c r="AE488" s="71"/>
      <c r="AF488" s="72"/>
      <c r="AG488" s="71"/>
      <c r="AH488" s="72"/>
      <c r="AI488" s="75"/>
      <c r="AJ488" s="76"/>
      <c r="AK488" s="77"/>
      <c r="AL488" s="78"/>
    </row>
    <row r="489" spans="1:38" ht="87" customHeight="1" x14ac:dyDescent="0.25">
      <c r="A489" s="79">
        <v>2</v>
      </c>
      <c r="B489" s="80" t="s">
        <v>96</v>
      </c>
      <c r="C489" s="584"/>
      <c r="D489" s="587"/>
      <c r="E489" s="71"/>
      <c r="F489" s="72"/>
      <c r="G489" s="71"/>
      <c r="H489" s="72"/>
      <c r="I489" s="73"/>
      <c r="J489" s="72"/>
      <c r="K489" s="73"/>
      <c r="L489" s="72"/>
      <c r="M489" s="71"/>
      <c r="N489" s="72"/>
      <c r="O489" s="71"/>
      <c r="P489" s="72"/>
      <c r="Q489" s="71"/>
      <c r="R489" s="72"/>
      <c r="S489" s="71"/>
      <c r="T489" s="72"/>
      <c r="U489" s="71"/>
      <c r="V489" s="74"/>
      <c r="W489" s="72"/>
      <c r="X489" s="71"/>
      <c r="Y489" s="74"/>
      <c r="Z489" s="72"/>
      <c r="AA489" s="71"/>
      <c r="AB489" s="72"/>
      <c r="AC489" s="71"/>
      <c r="AD489" s="72"/>
      <c r="AE489" s="71"/>
      <c r="AF489" s="72"/>
      <c r="AG489" s="71"/>
      <c r="AH489" s="72"/>
      <c r="AI489" s="75"/>
      <c r="AJ489" s="76"/>
      <c r="AK489" s="77"/>
      <c r="AL489" s="78"/>
    </row>
    <row r="490" spans="1:38" ht="85.5" customHeight="1" x14ac:dyDescent="0.25">
      <c r="A490" s="79">
        <v>3</v>
      </c>
      <c r="B490" s="80" t="s">
        <v>202</v>
      </c>
      <c r="C490" s="584"/>
      <c r="D490" s="587"/>
      <c r="E490" s="81"/>
      <c r="F490" s="82"/>
      <c r="G490" s="83"/>
      <c r="H490" s="84"/>
      <c r="I490" s="246"/>
      <c r="J490" s="86"/>
      <c r="K490" s="246"/>
      <c r="L490" s="86"/>
      <c r="M490" s="87"/>
      <c r="N490" s="88"/>
      <c r="O490" s="316"/>
      <c r="P490" s="317"/>
      <c r="Q490" s="316"/>
      <c r="R490" s="317"/>
      <c r="S490" s="329"/>
      <c r="T490" s="371"/>
      <c r="U490" s="330"/>
      <c r="V490" s="319"/>
      <c r="W490" s="320"/>
      <c r="X490" s="321"/>
      <c r="Y490" s="319"/>
      <c r="Z490" s="320"/>
      <c r="AA490" s="322"/>
      <c r="AB490" s="323"/>
      <c r="AC490" s="110"/>
      <c r="AD490" s="111"/>
      <c r="AE490" s="110"/>
      <c r="AF490" s="111"/>
      <c r="AG490" s="324"/>
      <c r="AH490" s="325"/>
      <c r="AI490" s="103"/>
      <c r="AJ490" s="104"/>
      <c r="AK490" s="77"/>
      <c r="AL490" s="105"/>
    </row>
    <row r="491" spans="1:38" ht="101.25" customHeight="1" x14ac:dyDescent="0.25">
      <c r="A491" s="79">
        <v>4</v>
      </c>
      <c r="B491" s="80" t="s">
        <v>40</v>
      </c>
      <c r="C491" s="584"/>
      <c r="D491" s="587"/>
      <c r="E491" s="81">
        <v>0</v>
      </c>
      <c r="F491" s="82">
        <v>0</v>
      </c>
      <c r="G491" s="83">
        <v>1</v>
      </c>
      <c r="H491" s="84">
        <v>10000</v>
      </c>
      <c r="I491" s="246">
        <v>0</v>
      </c>
      <c r="J491" s="86">
        <v>0</v>
      </c>
      <c r="K491" s="246">
        <v>1</v>
      </c>
      <c r="L491" s="86">
        <v>10000</v>
      </c>
      <c r="M491" s="87">
        <f>SUM(I491,K491)</f>
        <v>1</v>
      </c>
      <c r="N491" s="88">
        <f>SUM(J491,L491)</f>
        <v>10000</v>
      </c>
      <c r="O491" s="316">
        <v>0</v>
      </c>
      <c r="P491" s="317">
        <v>0</v>
      </c>
      <c r="Q491" s="316">
        <v>0</v>
      </c>
      <c r="R491" s="317">
        <v>0</v>
      </c>
      <c r="S491" s="329">
        <f>SUM(O491,Q491)</f>
        <v>0</v>
      </c>
      <c r="T491" s="371">
        <f>SUM(P491,R491)</f>
        <v>0</v>
      </c>
      <c r="U491" s="330">
        <v>0</v>
      </c>
      <c r="V491" s="319">
        <v>0</v>
      </c>
      <c r="W491" s="320">
        <v>0</v>
      </c>
      <c r="X491" s="321">
        <v>0</v>
      </c>
      <c r="Y491" s="319">
        <v>0</v>
      </c>
      <c r="Z491" s="320">
        <v>0</v>
      </c>
      <c r="AA491" s="322">
        <f>SUM(U491,X491)</f>
        <v>0</v>
      </c>
      <c r="AB491" s="323">
        <f>SUM(W491,Z491)</f>
        <v>0</v>
      </c>
      <c r="AC491" s="110">
        <v>0</v>
      </c>
      <c r="AD491" s="111">
        <v>0</v>
      </c>
      <c r="AE491" s="110">
        <v>1</v>
      </c>
      <c r="AF491" s="111">
        <v>8095.56</v>
      </c>
      <c r="AG491" s="324">
        <f>SUM(AC491,AE491)</f>
        <v>1</v>
      </c>
      <c r="AH491" s="325">
        <f>SUM(AD491,AF491,AB491)</f>
        <v>8095.56</v>
      </c>
      <c r="AI491" s="103">
        <f>IFERROR(AD491/(C488-AH495),0)</f>
        <v>0</v>
      </c>
      <c r="AJ491" s="104">
        <f>IFERROR(AF491/(C488-AH495),0)</f>
        <v>1.1066198560345466E-2</v>
      </c>
      <c r="AK491" s="77"/>
      <c r="AL491" s="105">
        <f>IFERROR(AH491/C488,0)</f>
        <v>1.0200919387666615E-2</v>
      </c>
    </row>
    <row r="492" spans="1:38" ht="138" customHeight="1" x14ac:dyDescent="0.25">
      <c r="A492" s="79">
        <v>5</v>
      </c>
      <c r="B492" s="80" t="s">
        <v>98</v>
      </c>
      <c r="C492" s="584"/>
      <c r="D492" s="587"/>
      <c r="E492" s="71"/>
      <c r="F492" s="72"/>
      <c r="G492" s="71"/>
      <c r="H492" s="72"/>
      <c r="I492" s="71"/>
      <c r="J492" s="72"/>
      <c r="K492" s="71"/>
      <c r="L492" s="72"/>
      <c r="M492" s="71"/>
      <c r="N492" s="72"/>
      <c r="O492" s="401"/>
      <c r="P492" s="117"/>
      <c r="Q492" s="401"/>
      <c r="R492" s="117"/>
      <c r="S492" s="401"/>
      <c r="T492" s="117"/>
      <c r="U492" s="401"/>
      <c r="V492" s="402"/>
      <c r="W492" s="117"/>
      <c r="X492" s="401"/>
      <c r="Y492" s="402"/>
      <c r="Z492" s="117"/>
      <c r="AA492" s="401"/>
      <c r="AB492" s="117"/>
      <c r="AC492" s="401"/>
      <c r="AD492" s="117"/>
      <c r="AE492" s="401"/>
      <c r="AF492" s="117"/>
      <c r="AG492" s="401"/>
      <c r="AH492" s="117"/>
      <c r="AI492" s="75"/>
      <c r="AJ492" s="76"/>
      <c r="AK492" s="77"/>
      <c r="AL492" s="78"/>
    </row>
    <row r="493" spans="1:38" ht="116.25" customHeight="1" x14ac:dyDescent="0.25">
      <c r="A493" s="79">
        <v>6</v>
      </c>
      <c r="B493" s="80" t="s">
        <v>42</v>
      </c>
      <c r="C493" s="584"/>
      <c r="D493" s="587"/>
      <c r="E493" s="81">
        <v>10</v>
      </c>
      <c r="F493" s="82">
        <v>324036.64</v>
      </c>
      <c r="G493" s="83">
        <v>3</v>
      </c>
      <c r="H493" s="84">
        <v>93000</v>
      </c>
      <c r="I493" s="246">
        <v>3</v>
      </c>
      <c r="J493" s="86">
        <v>57482</v>
      </c>
      <c r="K493" s="246">
        <v>3</v>
      </c>
      <c r="L493" s="86">
        <v>93000</v>
      </c>
      <c r="M493" s="87">
        <f>SUM(I493,K493)</f>
        <v>6</v>
      </c>
      <c r="N493" s="88">
        <f>SUM(J493,L493)</f>
        <v>150482</v>
      </c>
      <c r="O493" s="316">
        <v>0</v>
      </c>
      <c r="P493" s="317">
        <v>0</v>
      </c>
      <c r="Q493" s="316">
        <v>0</v>
      </c>
      <c r="R493" s="317">
        <v>0</v>
      </c>
      <c r="S493" s="329">
        <f>SUM(O493,Q493)</f>
        <v>0</v>
      </c>
      <c r="T493" s="371">
        <f>SUM(P493,R493)</f>
        <v>0</v>
      </c>
      <c r="U493" s="330">
        <v>0</v>
      </c>
      <c r="V493" s="319">
        <v>0</v>
      </c>
      <c r="W493" s="320">
        <v>0</v>
      </c>
      <c r="X493" s="321">
        <v>0</v>
      </c>
      <c r="Y493" s="319">
        <v>0</v>
      </c>
      <c r="Z493" s="320">
        <v>0</v>
      </c>
      <c r="AA493" s="322">
        <f>SUM(U493,X493)</f>
        <v>0</v>
      </c>
      <c r="AB493" s="323">
        <f>SUM(W493,Z493)</f>
        <v>0</v>
      </c>
      <c r="AC493" s="110">
        <v>3</v>
      </c>
      <c r="AD493" s="111">
        <v>52220.98</v>
      </c>
      <c r="AE493" s="110">
        <v>2</v>
      </c>
      <c r="AF493" s="111">
        <v>40384.83</v>
      </c>
      <c r="AG493" s="324">
        <f>SUM(AC493,AE493)</f>
        <v>5</v>
      </c>
      <c r="AH493" s="325">
        <f>SUM(AD493,AF493,AB493)</f>
        <v>92605.81</v>
      </c>
      <c r="AI493" s="103">
        <f>IFERROR(AD493/(C488-AH495),0)</f>
        <v>7.1383293273822854E-2</v>
      </c>
      <c r="AJ493" s="104">
        <f>IFERROR(AF493/(C488-AH495),0)</f>
        <v>5.5203907772383425E-2</v>
      </c>
      <c r="AK493" s="77"/>
      <c r="AL493" s="105">
        <f>IFERROR(AH493/C488,0)</f>
        <v>0.11668919786149083</v>
      </c>
    </row>
    <row r="494" spans="1:38" ht="65.25" customHeight="1" x14ac:dyDescent="0.25">
      <c r="A494" s="79">
        <v>7</v>
      </c>
      <c r="B494" s="80" t="s">
        <v>203</v>
      </c>
      <c r="C494" s="584"/>
      <c r="D494" s="587"/>
      <c r="E494" s="112"/>
      <c r="F494" s="113"/>
      <c r="G494" s="114"/>
      <c r="H494" s="72"/>
      <c r="I494" s="114"/>
      <c r="J494" s="72"/>
      <c r="K494" s="114"/>
      <c r="L494" s="72"/>
      <c r="M494" s="73"/>
      <c r="N494" s="72"/>
      <c r="O494" s="116"/>
      <c r="P494" s="117"/>
      <c r="Q494" s="116"/>
      <c r="R494" s="117"/>
      <c r="S494" s="403"/>
      <c r="T494" s="404"/>
      <c r="U494" s="116"/>
      <c r="V494" s="402"/>
      <c r="W494" s="117"/>
      <c r="X494" s="403"/>
      <c r="Y494" s="402"/>
      <c r="Z494" s="117"/>
      <c r="AA494" s="403"/>
      <c r="AB494" s="404"/>
      <c r="AC494" s="116"/>
      <c r="AD494" s="117"/>
      <c r="AE494" s="116"/>
      <c r="AF494" s="117"/>
      <c r="AG494" s="401"/>
      <c r="AH494" s="117"/>
      <c r="AI494" s="75"/>
      <c r="AJ494" s="76"/>
      <c r="AK494" s="77"/>
      <c r="AL494" s="78"/>
    </row>
    <row r="495" spans="1:38" ht="59.25" customHeight="1" x14ac:dyDescent="0.25">
      <c r="A495" s="79">
        <v>8</v>
      </c>
      <c r="B495" s="80" t="s">
        <v>276</v>
      </c>
      <c r="C495" s="584"/>
      <c r="D495" s="587"/>
      <c r="E495" s="118"/>
      <c r="F495" s="119"/>
      <c r="G495" s="307">
        <v>11</v>
      </c>
      <c r="H495" s="308">
        <v>76938</v>
      </c>
      <c r="I495" s="114"/>
      <c r="J495" s="72"/>
      <c r="K495" s="246">
        <v>11</v>
      </c>
      <c r="L495" s="86">
        <v>76938</v>
      </c>
      <c r="M495" s="122">
        <f>SUM(I495,K495)</f>
        <v>11</v>
      </c>
      <c r="N495" s="123">
        <f>SUM(J495,L495)</f>
        <v>76938</v>
      </c>
      <c r="O495" s="118"/>
      <c r="P495" s="119"/>
      <c r="Q495" s="126">
        <v>0</v>
      </c>
      <c r="R495" s="127">
        <v>0</v>
      </c>
      <c r="S495" s="349">
        <f>SUM(O495,Q495)</f>
        <v>0</v>
      </c>
      <c r="T495" s="350">
        <f>SUM(P495,R495)</f>
        <v>0</v>
      </c>
      <c r="U495" s="116"/>
      <c r="V495" s="402"/>
      <c r="W495" s="117"/>
      <c r="X495" s="321">
        <v>0</v>
      </c>
      <c r="Y495" s="319">
        <v>0</v>
      </c>
      <c r="Z495" s="320">
        <v>0</v>
      </c>
      <c r="AA495" s="351">
        <f>SUM(U495,X495)</f>
        <v>0</v>
      </c>
      <c r="AB495" s="352">
        <f>SUM(W495,Z495)</f>
        <v>0</v>
      </c>
      <c r="AC495" s="116"/>
      <c r="AD495" s="117"/>
      <c r="AE495" s="110">
        <v>11</v>
      </c>
      <c r="AF495" s="111">
        <v>62053.37</v>
      </c>
      <c r="AG495" s="324">
        <f>SUM(AC495,AE495)</f>
        <v>11</v>
      </c>
      <c r="AH495" s="325">
        <f>SUM(AD495,AF495,AB495)</f>
        <v>62053.37</v>
      </c>
      <c r="AI495" s="132"/>
      <c r="AJ495" s="133"/>
      <c r="AK495" s="134">
        <f>IFERROR(AH495/C488,0)</f>
        <v>7.8191184439748443E-2</v>
      </c>
      <c r="AL495" s="105">
        <f>IFERROR(AH495/C488,0)</f>
        <v>7.8191184439748443E-2</v>
      </c>
    </row>
    <row r="496" spans="1:38" ht="60" customHeight="1" x14ac:dyDescent="0.25">
      <c r="A496" s="79">
        <v>9</v>
      </c>
      <c r="B496" s="80" t="s">
        <v>44</v>
      </c>
      <c r="C496" s="584"/>
      <c r="D496" s="587"/>
      <c r="E496" s="81"/>
      <c r="F496" s="82"/>
      <c r="G496" s="309"/>
      <c r="H496" s="310"/>
      <c r="I496" s="246"/>
      <c r="J496" s="86"/>
      <c r="K496" s="246"/>
      <c r="L496" s="86"/>
      <c r="M496" s="87"/>
      <c r="N496" s="88"/>
      <c r="O496" s="316"/>
      <c r="P496" s="317"/>
      <c r="Q496" s="316"/>
      <c r="R496" s="317"/>
      <c r="S496" s="329"/>
      <c r="T496" s="371"/>
      <c r="U496" s="330"/>
      <c r="V496" s="319"/>
      <c r="W496" s="320"/>
      <c r="X496" s="321"/>
      <c r="Y496" s="319"/>
      <c r="Z496" s="320"/>
      <c r="AA496" s="322"/>
      <c r="AB496" s="323"/>
      <c r="AC496" s="110"/>
      <c r="AD496" s="111"/>
      <c r="AE496" s="110"/>
      <c r="AF496" s="111"/>
      <c r="AG496" s="324"/>
      <c r="AH496" s="325"/>
      <c r="AI496" s="103"/>
      <c r="AJ496" s="104"/>
      <c r="AK496" s="77"/>
      <c r="AL496" s="105"/>
    </row>
    <row r="497" spans="1:38" ht="73.5" customHeight="1" x14ac:dyDescent="0.25">
      <c r="A497" s="79">
        <v>10</v>
      </c>
      <c r="B497" s="80" t="s">
        <v>45</v>
      </c>
      <c r="C497" s="584"/>
      <c r="D497" s="587"/>
      <c r="E497" s="81">
        <v>6</v>
      </c>
      <c r="F497" s="82">
        <v>189267</v>
      </c>
      <c r="G497" s="309">
        <v>4</v>
      </c>
      <c r="H497" s="310">
        <v>111445</v>
      </c>
      <c r="I497" s="246">
        <v>4</v>
      </c>
      <c r="J497" s="86">
        <v>113357.65</v>
      </c>
      <c r="K497" s="246">
        <v>4</v>
      </c>
      <c r="L497" s="86">
        <v>108700</v>
      </c>
      <c r="M497" s="87">
        <f t="shared" ref="M497:N500" si="89">SUM(I497,K497)</f>
        <v>8</v>
      </c>
      <c r="N497" s="88">
        <f t="shared" si="89"/>
        <v>222057.65</v>
      </c>
      <c r="O497" s="316">
        <v>0</v>
      </c>
      <c r="P497" s="317">
        <v>0</v>
      </c>
      <c r="Q497" s="316">
        <v>0</v>
      </c>
      <c r="R497" s="317">
        <v>0</v>
      </c>
      <c r="S497" s="329">
        <f t="shared" ref="S497:T500" si="90">SUM(O497,Q497)</f>
        <v>0</v>
      </c>
      <c r="T497" s="371">
        <f t="shared" si="90"/>
        <v>0</v>
      </c>
      <c r="U497" s="330">
        <v>0</v>
      </c>
      <c r="V497" s="319">
        <v>0</v>
      </c>
      <c r="W497" s="320">
        <v>0</v>
      </c>
      <c r="X497" s="321">
        <v>0</v>
      </c>
      <c r="Y497" s="319">
        <v>0</v>
      </c>
      <c r="Z497" s="320">
        <v>0</v>
      </c>
      <c r="AA497" s="322">
        <f>SUM(U497,X497)</f>
        <v>0</v>
      </c>
      <c r="AB497" s="323">
        <f>SUM(W497,Z497)</f>
        <v>0</v>
      </c>
      <c r="AC497" s="135">
        <v>4</v>
      </c>
      <c r="AD497" s="136">
        <v>112712.25</v>
      </c>
      <c r="AE497" s="135">
        <v>4</v>
      </c>
      <c r="AF497" s="136">
        <v>108163.3</v>
      </c>
      <c r="AG497" s="324">
        <f>SUM(AC497,AE497)</f>
        <v>8</v>
      </c>
      <c r="AH497" s="325">
        <f>SUM(AD497,AF497,AB497)</f>
        <v>220875.55</v>
      </c>
      <c r="AI497" s="103">
        <f>IFERROR(AD497/(C488-AH495),0)</f>
        <v>0.15407163169481766</v>
      </c>
      <c r="AJ497" s="104">
        <f>IFERROR(AF497/(C488-AH495),0)</f>
        <v>0.14785345976587347</v>
      </c>
      <c r="AK497" s="77"/>
      <c r="AL497" s="105">
        <f>IFERROR(AH497/C488,0)</f>
        <v>0.27831721094730028</v>
      </c>
    </row>
    <row r="498" spans="1:38" ht="120" customHeight="1" x14ac:dyDescent="0.25">
      <c r="A498" s="79">
        <v>11</v>
      </c>
      <c r="B498" s="80" t="s">
        <v>46</v>
      </c>
      <c r="C498" s="584"/>
      <c r="D498" s="587"/>
      <c r="E498" s="81">
        <v>7</v>
      </c>
      <c r="F498" s="82">
        <v>309573.53000000003</v>
      </c>
      <c r="G498" s="309">
        <v>0</v>
      </c>
      <c r="H498" s="310">
        <v>0</v>
      </c>
      <c r="I498" s="246">
        <v>2</v>
      </c>
      <c r="J498" s="86">
        <v>66200</v>
      </c>
      <c r="K498" s="246">
        <v>0</v>
      </c>
      <c r="L498" s="86">
        <v>0</v>
      </c>
      <c r="M498" s="87">
        <f t="shared" si="89"/>
        <v>2</v>
      </c>
      <c r="N498" s="88">
        <f t="shared" si="89"/>
        <v>66200</v>
      </c>
      <c r="O498" s="316">
        <v>0</v>
      </c>
      <c r="P498" s="317">
        <v>0</v>
      </c>
      <c r="Q498" s="316">
        <v>0</v>
      </c>
      <c r="R498" s="317">
        <v>0</v>
      </c>
      <c r="S498" s="329">
        <f t="shared" si="90"/>
        <v>0</v>
      </c>
      <c r="T498" s="371">
        <f t="shared" si="90"/>
        <v>0</v>
      </c>
      <c r="U498" s="330">
        <v>0</v>
      </c>
      <c r="V498" s="319">
        <v>0</v>
      </c>
      <c r="W498" s="320">
        <v>0</v>
      </c>
      <c r="X498" s="321">
        <v>0</v>
      </c>
      <c r="Y498" s="319">
        <v>0</v>
      </c>
      <c r="Z498" s="320">
        <v>0</v>
      </c>
      <c r="AA498" s="322">
        <f>SUM(U498,X498)</f>
        <v>0</v>
      </c>
      <c r="AB498" s="323">
        <f>SUM(W498,Z498)</f>
        <v>0</v>
      </c>
      <c r="AC498" s="110">
        <v>2</v>
      </c>
      <c r="AD498" s="111">
        <v>65824.89</v>
      </c>
      <c r="AE498" s="110">
        <v>0</v>
      </c>
      <c r="AF498" s="111">
        <v>0</v>
      </c>
      <c r="AG498" s="324">
        <f>SUM(AC498,AE498)</f>
        <v>2</v>
      </c>
      <c r="AH498" s="325">
        <f>SUM(AD498,AF498,AB498)</f>
        <v>65824.89</v>
      </c>
      <c r="AI498" s="103">
        <f>IFERROR(AD498/(C488-AH495),0)</f>
        <v>8.9979112371830802E-2</v>
      </c>
      <c r="AJ498" s="104">
        <f>IFERROR(AF498/(C488-AH495),0)</f>
        <v>0</v>
      </c>
      <c r="AK498" s="77"/>
      <c r="AL498" s="105">
        <f>IFERROR(AH498/C488,0)</f>
        <v>8.2943539000640124E-2</v>
      </c>
    </row>
    <row r="499" spans="1:38" ht="63.75" customHeight="1" x14ac:dyDescent="0.25">
      <c r="A499" s="79">
        <v>12</v>
      </c>
      <c r="B499" s="80" t="s">
        <v>47</v>
      </c>
      <c r="C499" s="584"/>
      <c r="D499" s="587"/>
      <c r="E499" s="81">
        <v>1</v>
      </c>
      <c r="F499" s="82">
        <v>12050</v>
      </c>
      <c r="G499" s="309">
        <v>0</v>
      </c>
      <c r="H499" s="310">
        <v>0</v>
      </c>
      <c r="I499" s="246">
        <v>0</v>
      </c>
      <c r="J499" s="86">
        <v>0</v>
      </c>
      <c r="K499" s="246">
        <v>0</v>
      </c>
      <c r="L499" s="86">
        <v>0</v>
      </c>
      <c r="M499" s="87">
        <f t="shared" si="89"/>
        <v>0</v>
      </c>
      <c r="N499" s="88">
        <f t="shared" si="89"/>
        <v>0</v>
      </c>
      <c r="O499" s="316">
        <v>0</v>
      </c>
      <c r="P499" s="317">
        <v>0</v>
      </c>
      <c r="Q499" s="316">
        <v>0</v>
      </c>
      <c r="R499" s="317">
        <v>0</v>
      </c>
      <c r="S499" s="329">
        <f t="shared" si="90"/>
        <v>0</v>
      </c>
      <c r="T499" s="371">
        <f t="shared" si="90"/>
        <v>0</v>
      </c>
      <c r="U499" s="330">
        <v>0</v>
      </c>
      <c r="V499" s="319">
        <v>0</v>
      </c>
      <c r="W499" s="320">
        <v>0</v>
      </c>
      <c r="X499" s="321">
        <v>0</v>
      </c>
      <c r="Y499" s="319">
        <v>0</v>
      </c>
      <c r="Z499" s="320">
        <v>0</v>
      </c>
      <c r="AA499" s="322">
        <f>SUM(U499,X499)</f>
        <v>0</v>
      </c>
      <c r="AB499" s="323">
        <f>SUM(W499,Z499)</f>
        <v>0</v>
      </c>
      <c r="AC499" s="110">
        <v>0</v>
      </c>
      <c r="AD499" s="111">
        <v>0</v>
      </c>
      <c r="AE499" s="110">
        <v>0</v>
      </c>
      <c r="AF499" s="111">
        <v>0</v>
      </c>
      <c r="AG499" s="324">
        <f>SUM(AC499,AE499)</f>
        <v>0</v>
      </c>
      <c r="AH499" s="325">
        <f>SUM(AD499,AF499,AB499)</f>
        <v>0</v>
      </c>
      <c r="AI499" s="103">
        <f>IFERROR(AD499/(C488-AH495),0)</f>
        <v>0</v>
      </c>
      <c r="AJ499" s="104">
        <f>IFERROR(AF499/(C488-AH495),0)</f>
        <v>0</v>
      </c>
      <c r="AK499" s="77"/>
      <c r="AL499" s="105">
        <f>IFERROR(AH499/C488,0)</f>
        <v>0</v>
      </c>
    </row>
    <row r="500" spans="1:38" ht="62.25" customHeight="1" thickBot="1" x14ac:dyDescent="0.3">
      <c r="A500" s="138">
        <v>13</v>
      </c>
      <c r="B500" s="139" t="s">
        <v>48</v>
      </c>
      <c r="C500" s="585"/>
      <c r="D500" s="588"/>
      <c r="E500" s="140">
        <v>14</v>
      </c>
      <c r="F500" s="141">
        <v>354951.51</v>
      </c>
      <c r="G500" s="374">
        <v>3</v>
      </c>
      <c r="H500" s="375">
        <v>82000</v>
      </c>
      <c r="I500" s="353">
        <v>6</v>
      </c>
      <c r="J500" s="145">
        <v>185933.17</v>
      </c>
      <c r="K500" s="353">
        <v>3</v>
      </c>
      <c r="L500" s="145">
        <v>82000</v>
      </c>
      <c r="M500" s="146">
        <f t="shared" si="89"/>
        <v>9</v>
      </c>
      <c r="N500" s="147">
        <f t="shared" si="89"/>
        <v>267933.17000000004</v>
      </c>
      <c r="O500" s="380">
        <v>0</v>
      </c>
      <c r="P500" s="381">
        <v>0</v>
      </c>
      <c r="Q500" s="380">
        <v>0</v>
      </c>
      <c r="R500" s="381">
        <v>0</v>
      </c>
      <c r="S500" s="382">
        <f t="shared" si="90"/>
        <v>0</v>
      </c>
      <c r="T500" s="383">
        <f t="shared" si="90"/>
        <v>0</v>
      </c>
      <c r="U500" s="384">
        <v>0</v>
      </c>
      <c r="V500" s="385">
        <v>0</v>
      </c>
      <c r="W500" s="386">
        <v>0</v>
      </c>
      <c r="X500" s="387">
        <v>0</v>
      </c>
      <c r="Y500" s="385">
        <v>0</v>
      </c>
      <c r="Z500" s="386">
        <v>0</v>
      </c>
      <c r="AA500" s="388">
        <f>SUM(U500,X500)</f>
        <v>0</v>
      </c>
      <c r="AB500" s="389">
        <f>SUM(W500,Z500)</f>
        <v>0</v>
      </c>
      <c r="AC500" s="390">
        <v>6</v>
      </c>
      <c r="AD500" s="391">
        <v>160681.69</v>
      </c>
      <c r="AE500" s="390">
        <v>2</v>
      </c>
      <c r="AF500" s="391">
        <v>72585.320000000007</v>
      </c>
      <c r="AG500" s="392">
        <f>SUM(AC500,AE500)</f>
        <v>8</v>
      </c>
      <c r="AH500" s="393">
        <f>SUM(AD500,AF500,AB500)</f>
        <v>233267.01</v>
      </c>
      <c r="AI500" s="162">
        <f>IFERROR(AD500/(C488-AH495),0)</f>
        <v>0.21964329664061241</v>
      </c>
      <c r="AJ500" s="163">
        <f>IFERROR(AF500/(C488-AH495),0)</f>
        <v>9.9220259461509142E-2</v>
      </c>
      <c r="AK500" s="164"/>
      <c r="AL500" s="165">
        <f>IFERROR(AH500/C488,0)</f>
        <v>0.29393123697582652</v>
      </c>
    </row>
    <row r="501" spans="1:38" ht="29.25" customHeight="1" thickBot="1" x14ac:dyDescent="0.3">
      <c r="A501" s="589" t="s">
        <v>277</v>
      </c>
      <c r="B501" s="590"/>
      <c r="C501" s="166">
        <f>C488</f>
        <v>793610.82000000007</v>
      </c>
      <c r="D501" s="166">
        <f>D488</f>
        <v>110888.63000000012</v>
      </c>
      <c r="E501" s="167">
        <f t="shared" ref="E501:L501" si="91">SUM(E488:E500)</f>
        <v>38</v>
      </c>
      <c r="F501" s="168">
        <f>SUM(F488:F500)</f>
        <v>1189878.6800000002</v>
      </c>
      <c r="G501" s="167">
        <f t="shared" si="91"/>
        <v>22</v>
      </c>
      <c r="H501" s="168">
        <f t="shared" si="91"/>
        <v>373383</v>
      </c>
      <c r="I501" s="169">
        <f t="shared" si="91"/>
        <v>15</v>
      </c>
      <c r="J501" s="170">
        <f t="shared" si="91"/>
        <v>422972.82</v>
      </c>
      <c r="K501" s="169">
        <f t="shared" si="91"/>
        <v>22</v>
      </c>
      <c r="L501" s="170">
        <f t="shared" si="91"/>
        <v>370638</v>
      </c>
      <c r="M501" s="169">
        <f>SUM(M488:M500)</f>
        <v>37</v>
      </c>
      <c r="N501" s="170">
        <f>SUM(N488:N500)</f>
        <v>793610.82000000007</v>
      </c>
      <c r="O501" s="171">
        <f>SUM(O488:O500)</f>
        <v>0</v>
      </c>
      <c r="P501" s="168">
        <f>SUM(P488:P500)</f>
        <v>0</v>
      </c>
      <c r="Q501" s="172">
        <f t="shared" ref="Q501:AJ501" si="92">SUM(Q488:Q500)</f>
        <v>0</v>
      </c>
      <c r="R501" s="168">
        <f t="shared" si="92"/>
        <v>0</v>
      </c>
      <c r="S501" s="173">
        <f t="shared" si="92"/>
        <v>0</v>
      </c>
      <c r="T501" s="168">
        <f t="shared" si="92"/>
        <v>0</v>
      </c>
      <c r="U501" s="172">
        <f t="shared" si="92"/>
        <v>0</v>
      </c>
      <c r="V501" s="168">
        <f t="shared" si="92"/>
        <v>0</v>
      </c>
      <c r="W501" s="168">
        <f t="shared" si="92"/>
        <v>0</v>
      </c>
      <c r="X501" s="173">
        <f t="shared" si="92"/>
        <v>0</v>
      </c>
      <c r="Y501" s="168">
        <f t="shared" si="92"/>
        <v>0</v>
      </c>
      <c r="Z501" s="168">
        <f t="shared" si="92"/>
        <v>0</v>
      </c>
      <c r="AA501" s="173">
        <f t="shared" si="92"/>
        <v>0</v>
      </c>
      <c r="AB501" s="168">
        <f t="shared" si="92"/>
        <v>0</v>
      </c>
      <c r="AC501" s="172">
        <f t="shared" si="92"/>
        <v>15</v>
      </c>
      <c r="AD501" s="168">
        <f t="shared" si="92"/>
        <v>391439.81</v>
      </c>
      <c r="AE501" s="172">
        <f t="shared" si="92"/>
        <v>20</v>
      </c>
      <c r="AF501" s="168">
        <f t="shared" si="92"/>
        <v>291282.38</v>
      </c>
      <c r="AG501" s="173">
        <f t="shared" si="92"/>
        <v>35</v>
      </c>
      <c r="AH501" s="168">
        <f t="shared" si="92"/>
        <v>682722.19</v>
      </c>
      <c r="AI501" s="174">
        <f t="shared" si="92"/>
        <v>0.5350773339810837</v>
      </c>
      <c r="AJ501" s="174">
        <f t="shared" si="92"/>
        <v>0.31334382556011153</v>
      </c>
      <c r="AK501" s="175">
        <f>AK495</f>
        <v>7.8191184439748443E-2</v>
      </c>
      <c r="AL501" s="176">
        <f>AH501/C488</f>
        <v>0.86027328861267272</v>
      </c>
    </row>
    <row r="502" spans="1:38" ht="21.75" thickBot="1" x14ac:dyDescent="0.4">
      <c r="AF502" s="177" t="s">
        <v>278</v>
      </c>
      <c r="AG502" s="178">
        <v>4.4240000000000004</v>
      </c>
      <c r="AH502" s="179">
        <f>AH501/AG502</f>
        <v>154322.37567811934</v>
      </c>
    </row>
    <row r="503" spans="1:38" ht="15.75" customHeight="1" thickTop="1" x14ac:dyDescent="0.25">
      <c r="A503" s="591" t="s">
        <v>279</v>
      </c>
      <c r="B503" s="592"/>
      <c r="C503" s="592"/>
      <c r="D503" s="592"/>
      <c r="E503" s="592"/>
      <c r="F503" s="592"/>
      <c r="G503" s="592"/>
      <c r="H503" s="592"/>
      <c r="I503" s="592"/>
      <c r="J503" s="592"/>
      <c r="K503" s="592"/>
      <c r="L503" s="592"/>
      <c r="M503" s="592"/>
      <c r="N503" s="592"/>
      <c r="O503" s="592"/>
      <c r="P503" s="592"/>
      <c r="Q503" s="594"/>
    </row>
    <row r="504" spans="1:38" ht="18.75" x14ac:dyDescent="0.3">
      <c r="A504" s="595"/>
      <c r="B504" s="596"/>
      <c r="C504" s="596"/>
      <c r="D504" s="596"/>
      <c r="E504" s="596"/>
      <c r="F504" s="596"/>
      <c r="G504" s="596"/>
      <c r="H504" s="596"/>
      <c r="I504" s="596"/>
      <c r="J504" s="596"/>
      <c r="K504" s="596"/>
      <c r="L504" s="596"/>
      <c r="M504" s="596"/>
      <c r="N504" s="596"/>
      <c r="O504" s="596"/>
      <c r="P504" s="596"/>
      <c r="Q504" s="598"/>
      <c r="AF504" s="180"/>
    </row>
    <row r="505" spans="1:38" ht="15.75" x14ac:dyDescent="0.25">
      <c r="A505" s="595"/>
      <c r="B505" s="596"/>
      <c r="C505" s="596"/>
      <c r="D505" s="596"/>
      <c r="E505" s="596"/>
      <c r="F505" s="596"/>
      <c r="G505" s="596"/>
      <c r="H505" s="596"/>
      <c r="I505" s="596"/>
      <c r="J505" s="596"/>
      <c r="K505" s="596"/>
      <c r="L505" s="596"/>
      <c r="M505" s="596"/>
      <c r="N505" s="596"/>
      <c r="O505" s="596"/>
      <c r="P505" s="596"/>
      <c r="Q505" s="598"/>
      <c r="AE505" s="181" t="s">
        <v>280</v>
      </c>
      <c r="AF505" s="182"/>
    </row>
    <row r="506" spans="1:38" ht="15.75" x14ac:dyDescent="0.25">
      <c r="A506" s="595"/>
      <c r="B506" s="596"/>
      <c r="C506" s="596"/>
      <c r="D506" s="596"/>
      <c r="E506" s="596"/>
      <c r="F506" s="596"/>
      <c r="G506" s="596"/>
      <c r="H506" s="596"/>
      <c r="I506" s="596"/>
      <c r="J506" s="596"/>
      <c r="K506" s="596"/>
      <c r="L506" s="596"/>
      <c r="M506" s="596"/>
      <c r="N506" s="596"/>
      <c r="O506" s="596"/>
      <c r="P506" s="596"/>
      <c r="Q506" s="598"/>
      <c r="AE506" s="181" t="s">
        <v>281</v>
      </c>
      <c r="AF506" s="183">
        <f>(AF501-AF495)+(Z501-Z495)</f>
        <v>229229.01</v>
      </c>
    </row>
    <row r="507" spans="1:38" ht="15.75" x14ac:dyDescent="0.25">
      <c r="A507" s="595"/>
      <c r="B507" s="596"/>
      <c r="C507" s="596"/>
      <c r="D507" s="596"/>
      <c r="E507" s="596"/>
      <c r="F507" s="596"/>
      <c r="G507" s="596"/>
      <c r="H507" s="596"/>
      <c r="I507" s="596"/>
      <c r="J507" s="596"/>
      <c r="K507" s="596"/>
      <c r="L507" s="596"/>
      <c r="M507" s="596"/>
      <c r="N507" s="596"/>
      <c r="O507" s="596"/>
      <c r="P507" s="596"/>
      <c r="Q507" s="598"/>
      <c r="AE507" s="181" t="s">
        <v>282</v>
      </c>
      <c r="AF507" s="183">
        <f>AD501+W501</f>
        <v>391439.81</v>
      </c>
    </row>
    <row r="508" spans="1:38" ht="15.75" x14ac:dyDescent="0.25">
      <c r="A508" s="595"/>
      <c r="B508" s="596"/>
      <c r="C508" s="596"/>
      <c r="D508" s="596"/>
      <c r="E508" s="596"/>
      <c r="F508" s="596"/>
      <c r="G508" s="596"/>
      <c r="H508" s="596"/>
      <c r="I508" s="596"/>
      <c r="J508" s="596"/>
      <c r="K508" s="596"/>
      <c r="L508" s="596"/>
      <c r="M508" s="596"/>
      <c r="N508" s="596"/>
      <c r="O508" s="596"/>
      <c r="P508" s="596"/>
      <c r="Q508" s="598"/>
      <c r="AE508" s="181" t="s">
        <v>283</v>
      </c>
      <c r="AF508" s="183">
        <f>AF495+Z495</f>
        <v>62053.37</v>
      </c>
    </row>
    <row r="509" spans="1:38" ht="15.75" x14ac:dyDescent="0.25">
      <c r="A509" s="595"/>
      <c r="B509" s="596"/>
      <c r="C509" s="596"/>
      <c r="D509" s="596"/>
      <c r="E509" s="596"/>
      <c r="F509" s="596"/>
      <c r="G509" s="596"/>
      <c r="H509" s="596"/>
      <c r="I509" s="596"/>
      <c r="J509" s="596"/>
      <c r="K509" s="596"/>
      <c r="L509" s="596"/>
      <c r="M509" s="596"/>
      <c r="N509" s="596"/>
      <c r="O509" s="596"/>
      <c r="P509" s="596"/>
      <c r="Q509" s="598"/>
      <c r="AE509" s="181" t="s">
        <v>2</v>
      </c>
      <c r="AF509" s="184">
        <f>SUM(AF506:AF508)</f>
        <v>682722.19000000006</v>
      </c>
    </row>
    <row r="510" spans="1:38" x14ac:dyDescent="0.25">
      <c r="A510" s="595"/>
      <c r="B510" s="596"/>
      <c r="C510" s="596"/>
      <c r="D510" s="596"/>
      <c r="E510" s="596"/>
      <c r="F510" s="596"/>
      <c r="G510" s="596"/>
      <c r="H510" s="596"/>
      <c r="I510" s="596"/>
      <c r="J510" s="596"/>
      <c r="K510" s="596"/>
      <c r="L510" s="596"/>
      <c r="M510" s="596"/>
      <c r="N510" s="596"/>
      <c r="O510" s="596"/>
      <c r="P510" s="596"/>
      <c r="Q510" s="598"/>
    </row>
    <row r="511" spans="1:38" ht="15.75" thickBot="1" x14ac:dyDescent="0.3">
      <c r="A511" s="599"/>
      <c r="B511" s="600"/>
      <c r="C511" s="600"/>
      <c r="D511" s="600"/>
      <c r="E511" s="600"/>
      <c r="F511" s="600"/>
      <c r="G511" s="600"/>
      <c r="H511" s="600"/>
      <c r="I511" s="600"/>
      <c r="J511" s="600"/>
      <c r="K511" s="600"/>
      <c r="L511" s="600"/>
      <c r="M511" s="600"/>
      <c r="N511" s="600"/>
      <c r="O511" s="600"/>
      <c r="P511" s="600"/>
      <c r="Q511" s="602"/>
    </row>
    <row r="512" spans="1:38" ht="15.75" thickTop="1" x14ac:dyDescent="0.25"/>
    <row r="514" spans="1:38" ht="15.75" thickBot="1" x14ac:dyDescent="0.3"/>
    <row r="515" spans="1:38" ht="27" thickBot="1" x14ac:dyDescent="0.3">
      <c r="A515" s="603" t="s">
        <v>391</v>
      </c>
      <c r="B515" s="604"/>
      <c r="C515" s="604"/>
      <c r="D515" s="604"/>
      <c r="E515" s="604"/>
      <c r="F515" s="604"/>
      <c r="G515" s="604"/>
      <c r="H515" s="604"/>
      <c r="I515" s="604"/>
      <c r="J515" s="604"/>
      <c r="K515" s="605"/>
      <c r="L515" s="604"/>
      <c r="M515" s="604"/>
      <c r="N515" s="604"/>
      <c r="O515" s="604"/>
      <c r="P515" s="604"/>
      <c r="Q515" s="604"/>
      <c r="R515" s="604"/>
      <c r="S515" s="604"/>
      <c r="T515" s="604"/>
      <c r="U515" s="604"/>
      <c r="V515" s="604"/>
      <c r="W515" s="604"/>
      <c r="X515" s="604"/>
      <c r="Y515" s="604"/>
      <c r="Z515" s="604"/>
      <c r="AA515" s="604"/>
      <c r="AB515" s="604"/>
      <c r="AC515" s="604"/>
      <c r="AD515" s="604"/>
      <c r="AE515" s="604"/>
      <c r="AF515" s="604"/>
      <c r="AG515" s="604"/>
      <c r="AH515" s="604"/>
      <c r="AI515" s="604"/>
      <c r="AJ515" s="604"/>
      <c r="AK515" s="606"/>
      <c r="AL515" s="185"/>
    </row>
    <row r="516" spans="1:38" ht="21" customHeight="1" x14ac:dyDescent="0.25">
      <c r="A516" s="607" t="s">
        <v>284</v>
      </c>
      <c r="B516" s="608"/>
      <c r="C516" s="614" t="s">
        <v>392</v>
      </c>
      <c r="D516" s="615"/>
      <c r="E516" s="618" t="s">
        <v>285</v>
      </c>
      <c r="F516" s="619"/>
      <c r="G516" s="619"/>
      <c r="H516" s="619"/>
      <c r="I516" s="619"/>
      <c r="J516" s="619"/>
      <c r="K516" s="620"/>
      <c r="L516" s="619"/>
      <c r="M516" s="619"/>
      <c r="N516" s="619"/>
      <c r="O516" s="624" t="s">
        <v>394</v>
      </c>
      <c r="P516" s="625"/>
      <c r="Q516" s="625"/>
      <c r="R516" s="625"/>
      <c r="S516" s="625"/>
      <c r="T516" s="625"/>
      <c r="U516" s="625"/>
      <c r="V516" s="625"/>
      <c r="W516" s="625"/>
      <c r="X516" s="625"/>
      <c r="Y516" s="625"/>
      <c r="Z516" s="625"/>
      <c r="AA516" s="625"/>
      <c r="AB516" s="625"/>
      <c r="AC516" s="625"/>
      <c r="AD516" s="625"/>
      <c r="AE516" s="625"/>
      <c r="AF516" s="625"/>
      <c r="AG516" s="625"/>
      <c r="AH516" s="625"/>
      <c r="AI516" s="625"/>
      <c r="AJ516" s="625"/>
      <c r="AK516" s="626"/>
      <c r="AL516" s="186"/>
    </row>
    <row r="517" spans="1:38" ht="36" customHeight="1" thickBot="1" x14ac:dyDescent="0.3">
      <c r="A517" s="609"/>
      <c r="B517" s="610"/>
      <c r="C517" s="616"/>
      <c r="D517" s="617"/>
      <c r="E517" s="621"/>
      <c r="F517" s="622"/>
      <c r="G517" s="622"/>
      <c r="H517" s="622"/>
      <c r="I517" s="622"/>
      <c r="J517" s="622"/>
      <c r="K517" s="623"/>
      <c r="L517" s="622"/>
      <c r="M517" s="622"/>
      <c r="N517" s="622"/>
      <c r="O517" s="627"/>
      <c r="P517" s="628"/>
      <c r="Q517" s="628"/>
      <c r="R517" s="628"/>
      <c r="S517" s="628"/>
      <c r="T517" s="628"/>
      <c r="U517" s="628"/>
      <c r="V517" s="628"/>
      <c r="W517" s="628"/>
      <c r="X517" s="628"/>
      <c r="Y517" s="628"/>
      <c r="Z517" s="628"/>
      <c r="AA517" s="628"/>
      <c r="AB517" s="628"/>
      <c r="AC517" s="628"/>
      <c r="AD517" s="628"/>
      <c r="AE517" s="628"/>
      <c r="AF517" s="628"/>
      <c r="AG517" s="628"/>
      <c r="AH517" s="628"/>
      <c r="AI517" s="628"/>
      <c r="AJ517" s="628"/>
      <c r="AK517" s="629"/>
      <c r="AL517" s="186"/>
    </row>
    <row r="518" spans="1:38" s="180" customFormat="1" ht="84" customHeight="1" thickBot="1" x14ac:dyDescent="0.35">
      <c r="A518" s="609"/>
      <c r="B518" s="611"/>
      <c r="C518" s="630" t="s">
        <v>211</v>
      </c>
      <c r="D518" s="632" t="s">
        <v>212</v>
      </c>
      <c r="E518" s="634" t="s">
        <v>0</v>
      </c>
      <c r="F518" s="635"/>
      <c r="G518" s="635"/>
      <c r="H518" s="636"/>
      <c r="I518" s="637" t="s">
        <v>1</v>
      </c>
      <c r="J518" s="638"/>
      <c r="K518" s="639"/>
      <c r="L518" s="640"/>
      <c r="M518" s="643" t="s">
        <v>2</v>
      </c>
      <c r="N518" s="644"/>
      <c r="O518" s="645" t="s">
        <v>213</v>
      </c>
      <c r="P518" s="646"/>
      <c r="Q518" s="646"/>
      <c r="R518" s="647"/>
      <c r="S518" s="648" t="s">
        <v>2</v>
      </c>
      <c r="T518" s="649"/>
      <c r="U518" s="650" t="s">
        <v>214</v>
      </c>
      <c r="V518" s="651"/>
      <c r="W518" s="651"/>
      <c r="X518" s="651"/>
      <c r="Y518" s="651"/>
      <c r="Z518" s="652"/>
      <c r="AA518" s="653" t="s">
        <v>2</v>
      </c>
      <c r="AB518" s="654"/>
      <c r="AC518" s="655" t="s">
        <v>5</v>
      </c>
      <c r="AD518" s="656"/>
      <c r="AE518" s="656"/>
      <c r="AF518" s="657"/>
      <c r="AG518" s="717" t="s">
        <v>2</v>
      </c>
      <c r="AH518" s="718"/>
      <c r="AI518" s="743" t="s">
        <v>215</v>
      </c>
      <c r="AJ518" s="744"/>
      <c r="AK518" s="745"/>
      <c r="AL518" s="187"/>
    </row>
    <row r="519" spans="1:38" ht="113.25" thickBot="1" x14ac:dyDescent="0.3">
      <c r="A519" s="612"/>
      <c r="B519" s="613"/>
      <c r="C519" s="631"/>
      <c r="D519" s="633"/>
      <c r="E519" s="41" t="s">
        <v>15</v>
      </c>
      <c r="F519" s="42" t="s">
        <v>216</v>
      </c>
      <c r="G519" s="41" t="s">
        <v>217</v>
      </c>
      <c r="H519" s="42" t="s">
        <v>14</v>
      </c>
      <c r="I519" s="43" t="s">
        <v>15</v>
      </c>
      <c r="J519" s="44" t="s">
        <v>218</v>
      </c>
      <c r="K519" s="43" t="s">
        <v>17</v>
      </c>
      <c r="L519" s="44" t="s">
        <v>219</v>
      </c>
      <c r="M519" s="45" t="s">
        <v>19</v>
      </c>
      <c r="N519" s="46" t="s">
        <v>20</v>
      </c>
      <c r="O519" s="47" t="s">
        <v>220</v>
      </c>
      <c r="P519" s="48" t="s">
        <v>221</v>
      </c>
      <c r="Q519" s="47" t="s">
        <v>222</v>
      </c>
      <c r="R519" s="48" t="s">
        <v>223</v>
      </c>
      <c r="S519" s="49" t="s">
        <v>224</v>
      </c>
      <c r="T519" s="50" t="s">
        <v>225</v>
      </c>
      <c r="U519" s="51" t="s">
        <v>220</v>
      </c>
      <c r="V519" s="52" t="s">
        <v>226</v>
      </c>
      <c r="W519" s="53" t="s">
        <v>227</v>
      </c>
      <c r="X519" s="54" t="s">
        <v>222</v>
      </c>
      <c r="Y519" s="52" t="s">
        <v>228</v>
      </c>
      <c r="Z519" s="53" t="s">
        <v>229</v>
      </c>
      <c r="AA519" s="55" t="s">
        <v>230</v>
      </c>
      <c r="AB519" s="56" t="s">
        <v>231</v>
      </c>
      <c r="AC519" s="57" t="s">
        <v>220</v>
      </c>
      <c r="AD519" s="58" t="s">
        <v>221</v>
      </c>
      <c r="AE519" s="57" t="s">
        <v>222</v>
      </c>
      <c r="AF519" s="58" t="s">
        <v>223</v>
      </c>
      <c r="AG519" s="59" t="s">
        <v>232</v>
      </c>
      <c r="AH519" s="60" t="s">
        <v>233</v>
      </c>
      <c r="AI519" s="61" t="s">
        <v>234</v>
      </c>
      <c r="AJ519" s="63" t="s">
        <v>235</v>
      </c>
      <c r="AK519" s="188" t="s">
        <v>286</v>
      </c>
      <c r="AL519" s="189"/>
    </row>
    <row r="520" spans="1:38" ht="15.75" thickBot="1" x14ac:dyDescent="0.3">
      <c r="A520" s="581" t="s">
        <v>238</v>
      </c>
      <c r="B520" s="658"/>
      <c r="C520" s="190" t="s">
        <v>239</v>
      </c>
      <c r="D520" s="191" t="s">
        <v>240</v>
      </c>
      <c r="E520" s="192" t="s">
        <v>241</v>
      </c>
      <c r="F520" s="193" t="s">
        <v>242</v>
      </c>
      <c r="G520" s="192" t="s">
        <v>243</v>
      </c>
      <c r="H520" s="193" t="s">
        <v>244</v>
      </c>
      <c r="I520" s="194" t="s">
        <v>245</v>
      </c>
      <c r="J520" s="193" t="s">
        <v>246</v>
      </c>
      <c r="K520" s="194" t="s">
        <v>247</v>
      </c>
      <c r="L520" s="193" t="s">
        <v>248</v>
      </c>
      <c r="M520" s="194" t="s">
        <v>249</v>
      </c>
      <c r="N520" s="193" t="s">
        <v>250</v>
      </c>
      <c r="O520" s="192" t="s">
        <v>251</v>
      </c>
      <c r="P520" s="193" t="s">
        <v>252</v>
      </c>
      <c r="Q520" s="192" t="s">
        <v>253</v>
      </c>
      <c r="R520" s="193" t="s">
        <v>254</v>
      </c>
      <c r="S520" s="194" t="s">
        <v>255</v>
      </c>
      <c r="T520" s="193" t="s">
        <v>256</v>
      </c>
      <c r="U520" s="192" t="s">
        <v>257</v>
      </c>
      <c r="V520" s="195" t="s">
        <v>258</v>
      </c>
      <c r="W520" s="196" t="s">
        <v>259</v>
      </c>
      <c r="X520" s="197" t="s">
        <v>260</v>
      </c>
      <c r="Y520" s="198" t="s">
        <v>261</v>
      </c>
      <c r="Z520" s="193" t="s">
        <v>262</v>
      </c>
      <c r="AA520" s="194" t="s">
        <v>263</v>
      </c>
      <c r="AB520" s="199" t="s">
        <v>264</v>
      </c>
      <c r="AC520" s="192" t="s">
        <v>265</v>
      </c>
      <c r="AD520" s="199" t="s">
        <v>266</v>
      </c>
      <c r="AE520" s="192" t="s">
        <v>267</v>
      </c>
      <c r="AF520" s="199" t="s">
        <v>268</v>
      </c>
      <c r="AG520" s="194" t="s">
        <v>269</v>
      </c>
      <c r="AH520" s="199" t="s">
        <v>270</v>
      </c>
      <c r="AI520" s="190" t="s">
        <v>271</v>
      </c>
      <c r="AJ520" s="199" t="s">
        <v>272</v>
      </c>
      <c r="AK520" s="200" t="s">
        <v>273</v>
      </c>
      <c r="AL520" s="201"/>
    </row>
    <row r="521" spans="1:38" ht="37.5" x14ac:dyDescent="0.25">
      <c r="A521" s="202">
        <v>1</v>
      </c>
      <c r="B521" s="203" t="s">
        <v>287</v>
      </c>
      <c r="C521" s="659">
        <f>N529</f>
        <v>793610.82000000007</v>
      </c>
      <c r="D521" s="660">
        <f>C521-AH529</f>
        <v>110888.63</v>
      </c>
      <c r="E521" s="81"/>
      <c r="F521" s="82"/>
      <c r="G521" s="83"/>
      <c r="H521" s="84"/>
      <c r="I521" s="339"/>
      <c r="J521" s="86"/>
      <c r="K521" s="339"/>
      <c r="L521" s="86"/>
      <c r="M521" s="87"/>
      <c r="N521" s="88"/>
      <c r="O521" s="89"/>
      <c r="P521" s="90"/>
      <c r="Q521" s="89"/>
      <c r="R521" s="90"/>
      <c r="S521" s="91"/>
      <c r="T521" s="92"/>
      <c r="U521" s="93"/>
      <c r="V521" s="94"/>
      <c r="W521" s="95"/>
      <c r="X521" s="96"/>
      <c r="Y521" s="94"/>
      <c r="Z521" s="95"/>
      <c r="AA521" s="97"/>
      <c r="AB521" s="98"/>
      <c r="AC521" s="99"/>
      <c r="AD521" s="100"/>
      <c r="AE521" s="99"/>
      <c r="AF521" s="100"/>
      <c r="AG521" s="101"/>
      <c r="AH521" s="102"/>
      <c r="AI521" s="103"/>
      <c r="AJ521" s="134"/>
      <c r="AK521" s="222"/>
      <c r="AL521" s="223"/>
    </row>
    <row r="522" spans="1:38" ht="75" x14ac:dyDescent="0.25">
      <c r="A522" s="224">
        <v>2</v>
      </c>
      <c r="B522" s="203" t="s">
        <v>288</v>
      </c>
      <c r="C522" s="659"/>
      <c r="D522" s="660"/>
      <c r="E522" s="81">
        <v>10</v>
      </c>
      <c r="F522" s="82">
        <v>236619.36</v>
      </c>
      <c r="G522" s="83">
        <v>1</v>
      </c>
      <c r="H522" s="84">
        <v>35000</v>
      </c>
      <c r="I522" s="339">
        <v>4</v>
      </c>
      <c r="J522" s="86">
        <v>64322</v>
      </c>
      <c r="K522" s="339">
        <v>1</v>
      </c>
      <c r="L522" s="86">
        <v>35000</v>
      </c>
      <c r="M522" s="87">
        <f t="shared" ref="M522:N525" si="93">SUM(I522,K522)</f>
        <v>5</v>
      </c>
      <c r="N522" s="88">
        <f t="shared" si="93"/>
        <v>99322</v>
      </c>
      <c r="O522" s="89">
        <v>0</v>
      </c>
      <c r="P522" s="90">
        <v>0</v>
      </c>
      <c r="Q522" s="89">
        <v>0</v>
      </c>
      <c r="R522" s="90">
        <v>0</v>
      </c>
      <c r="S522" s="91">
        <f t="shared" ref="S522:T525" si="94">SUM(O522,Q522)</f>
        <v>0</v>
      </c>
      <c r="T522" s="92">
        <f t="shared" si="94"/>
        <v>0</v>
      </c>
      <c r="U522" s="93">
        <v>0</v>
      </c>
      <c r="V522" s="94">
        <v>0</v>
      </c>
      <c r="W522" s="95">
        <v>0</v>
      </c>
      <c r="X522" s="96">
        <v>0</v>
      </c>
      <c r="Y522" s="94">
        <v>0</v>
      </c>
      <c r="Z522" s="95">
        <v>0</v>
      </c>
      <c r="AA522" s="97">
        <f>SUM(U522,X522)</f>
        <v>0</v>
      </c>
      <c r="AB522" s="98">
        <f>SUM(W522,Z522)</f>
        <v>0</v>
      </c>
      <c r="AC522" s="99">
        <v>4</v>
      </c>
      <c r="AD522" s="100">
        <v>59060.98</v>
      </c>
      <c r="AE522" s="99">
        <v>0</v>
      </c>
      <c r="AF522" s="100">
        <v>0</v>
      </c>
      <c r="AG522" s="101">
        <f>SUM(AC522,AE522)</f>
        <v>4</v>
      </c>
      <c r="AH522" s="102">
        <f>SUM(AD522,AF522,AB522)</f>
        <v>59060.98</v>
      </c>
      <c r="AI522" s="103">
        <f>IFERROR(AD522/C521,0)</f>
        <v>7.4420583126626222E-2</v>
      </c>
      <c r="AJ522" s="134">
        <f>IFERROR(AF522/C521,0)</f>
        <v>0</v>
      </c>
      <c r="AK522" s="222">
        <f>IFERROR(AH522/C521,0)</f>
        <v>7.4420583126626222E-2</v>
      </c>
      <c r="AL522" s="223"/>
    </row>
    <row r="523" spans="1:38" ht="37.5" x14ac:dyDescent="0.25">
      <c r="A523" s="224">
        <v>3</v>
      </c>
      <c r="B523" s="203" t="s">
        <v>289</v>
      </c>
      <c r="C523" s="659"/>
      <c r="D523" s="660"/>
      <c r="E523" s="81">
        <v>5</v>
      </c>
      <c r="F523" s="82">
        <v>182085.78</v>
      </c>
      <c r="G523" s="83">
        <v>0</v>
      </c>
      <c r="H523" s="84">
        <v>0</v>
      </c>
      <c r="I523" s="339">
        <v>1</v>
      </c>
      <c r="J523" s="86">
        <v>16000</v>
      </c>
      <c r="K523" s="339">
        <v>0</v>
      </c>
      <c r="L523" s="86">
        <v>0</v>
      </c>
      <c r="M523" s="87">
        <f t="shared" si="93"/>
        <v>1</v>
      </c>
      <c r="N523" s="88">
        <f t="shared" si="93"/>
        <v>16000</v>
      </c>
      <c r="O523" s="89">
        <v>0</v>
      </c>
      <c r="P523" s="90">
        <v>0</v>
      </c>
      <c r="Q523" s="89">
        <v>0</v>
      </c>
      <c r="R523" s="90">
        <v>0</v>
      </c>
      <c r="S523" s="91">
        <f t="shared" si="94"/>
        <v>0</v>
      </c>
      <c r="T523" s="92">
        <f t="shared" si="94"/>
        <v>0</v>
      </c>
      <c r="U523" s="93">
        <v>0</v>
      </c>
      <c r="V523" s="94">
        <v>0</v>
      </c>
      <c r="W523" s="95">
        <v>0</v>
      </c>
      <c r="X523" s="96">
        <v>0</v>
      </c>
      <c r="Y523" s="94">
        <v>0</v>
      </c>
      <c r="Z523" s="95">
        <v>0</v>
      </c>
      <c r="AA523" s="97">
        <f>SUM(U523,X523)</f>
        <v>0</v>
      </c>
      <c r="AB523" s="98">
        <f>SUM(W523,Z523)</f>
        <v>0</v>
      </c>
      <c r="AC523" s="99">
        <v>1</v>
      </c>
      <c r="AD523" s="100">
        <v>15951.79</v>
      </c>
      <c r="AE523" s="99">
        <v>0</v>
      </c>
      <c r="AF523" s="100">
        <v>0</v>
      </c>
      <c r="AG523" s="101">
        <f>SUM(AC523,AE523)</f>
        <v>1</v>
      </c>
      <c r="AH523" s="102">
        <f>SUM(AD523,AF523,AB523)</f>
        <v>15951.79</v>
      </c>
      <c r="AI523" s="103">
        <f>IFERROR(AD523/C521,0)</f>
        <v>2.0100267786167532E-2</v>
      </c>
      <c r="AJ523" s="134">
        <f>IFERROR(AF523/C521,0)</f>
        <v>0</v>
      </c>
      <c r="AK523" s="222">
        <f>IFERROR(AH523/C521,0)</f>
        <v>2.0100267786167532E-2</v>
      </c>
      <c r="AL523" s="223"/>
    </row>
    <row r="524" spans="1:38" ht="37.5" x14ac:dyDescent="0.25">
      <c r="A524" s="224">
        <v>4</v>
      </c>
      <c r="B524" s="203" t="s">
        <v>290</v>
      </c>
      <c r="C524" s="659"/>
      <c r="D524" s="660"/>
      <c r="E524" s="81">
        <v>23</v>
      </c>
      <c r="F524" s="82">
        <v>771173.54</v>
      </c>
      <c r="G524" s="83">
        <v>20</v>
      </c>
      <c r="H524" s="84">
        <v>328383</v>
      </c>
      <c r="I524" s="339">
        <v>10</v>
      </c>
      <c r="J524" s="86">
        <v>342650.82</v>
      </c>
      <c r="K524" s="339">
        <v>20</v>
      </c>
      <c r="L524" s="86">
        <v>325638</v>
      </c>
      <c r="M524" s="87">
        <f t="shared" si="93"/>
        <v>30</v>
      </c>
      <c r="N524" s="88">
        <f t="shared" si="93"/>
        <v>668288.82000000007</v>
      </c>
      <c r="O524" s="89">
        <v>0</v>
      </c>
      <c r="P524" s="90">
        <v>0</v>
      </c>
      <c r="Q524" s="89">
        <v>0</v>
      </c>
      <c r="R524" s="90">
        <v>0</v>
      </c>
      <c r="S524" s="91">
        <f t="shared" si="94"/>
        <v>0</v>
      </c>
      <c r="T524" s="92">
        <f t="shared" si="94"/>
        <v>0</v>
      </c>
      <c r="U524" s="93">
        <v>0</v>
      </c>
      <c r="V524" s="94">
        <v>0</v>
      </c>
      <c r="W524" s="95">
        <v>0</v>
      </c>
      <c r="X524" s="96">
        <v>0</v>
      </c>
      <c r="Y524" s="94">
        <v>0</v>
      </c>
      <c r="Z524" s="95">
        <v>0</v>
      </c>
      <c r="AA524" s="97">
        <f>SUM(U524,X524)</f>
        <v>0</v>
      </c>
      <c r="AB524" s="98">
        <f>SUM(W524,Z524)</f>
        <v>0</v>
      </c>
      <c r="AC524" s="99">
        <v>10</v>
      </c>
      <c r="AD524" s="100">
        <v>316427.03999999998</v>
      </c>
      <c r="AE524" s="99">
        <v>19</v>
      </c>
      <c r="AF524" s="100">
        <v>283186.82</v>
      </c>
      <c r="AG524" s="101">
        <f>SUM(AC524,AE524)</f>
        <v>29</v>
      </c>
      <c r="AH524" s="102">
        <f>SUM(AD524,AF524,AB524)</f>
        <v>599613.86</v>
      </c>
      <c r="AI524" s="103">
        <f>IFERROR(AD524/C521,0)</f>
        <v>0.39871815255744619</v>
      </c>
      <c r="AJ524" s="134">
        <f>IFERROR(AF524/C521,0)</f>
        <v>0.35683336575476626</v>
      </c>
      <c r="AK524" s="222">
        <f>IFERROR(AH524/C521,0)</f>
        <v>0.75555151831221246</v>
      </c>
      <c r="AL524" s="223"/>
    </row>
    <row r="525" spans="1:38" ht="37.5" x14ac:dyDescent="0.25">
      <c r="A525" s="224">
        <v>5</v>
      </c>
      <c r="B525" s="203" t="s">
        <v>291</v>
      </c>
      <c r="C525" s="659"/>
      <c r="D525" s="660"/>
      <c r="E525" s="81">
        <v>0</v>
      </c>
      <c r="F525" s="82">
        <v>0</v>
      </c>
      <c r="G525" s="83">
        <v>1</v>
      </c>
      <c r="H525" s="84">
        <v>10000</v>
      </c>
      <c r="I525" s="339">
        <v>0</v>
      </c>
      <c r="J525" s="86">
        <v>0</v>
      </c>
      <c r="K525" s="339">
        <v>1</v>
      </c>
      <c r="L525" s="86">
        <v>10000</v>
      </c>
      <c r="M525" s="87">
        <f t="shared" si="93"/>
        <v>1</v>
      </c>
      <c r="N525" s="88">
        <f t="shared" si="93"/>
        <v>10000</v>
      </c>
      <c r="O525" s="89">
        <v>0</v>
      </c>
      <c r="P525" s="342">
        <v>0</v>
      </c>
      <c r="Q525" s="89">
        <v>0</v>
      </c>
      <c r="R525" s="90">
        <v>0</v>
      </c>
      <c r="S525" s="91">
        <f t="shared" si="94"/>
        <v>0</v>
      </c>
      <c r="T525" s="92">
        <f t="shared" si="94"/>
        <v>0</v>
      </c>
      <c r="U525" s="93">
        <v>0</v>
      </c>
      <c r="V525" s="94">
        <v>0</v>
      </c>
      <c r="W525" s="95">
        <v>0</v>
      </c>
      <c r="X525" s="96">
        <v>0</v>
      </c>
      <c r="Y525" s="94">
        <v>0</v>
      </c>
      <c r="Z525" s="95">
        <v>0</v>
      </c>
      <c r="AA525" s="97">
        <f>SUM(U525,X525)</f>
        <v>0</v>
      </c>
      <c r="AB525" s="98">
        <f>SUM(W525,Z525)</f>
        <v>0</v>
      </c>
      <c r="AC525" s="99">
        <v>0</v>
      </c>
      <c r="AD525" s="100">
        <v>0</v>
      </c>
      <c r="AE525" s="99">
        <v>1</v>
      </c>
      <c r="AF525" s="100">
        <v>8095.56</v>
      </c>
      <c r="AG525" s="101">
        <f>SUM(AC525,AE525)</f>
        <v>1</v>
      </c>
      <c r="AH525" s="102">
        <f>SUM(AD525,AF525,AB525)</f>
        <v>8095.56</v>
      </c>
      <c r="AI525" s="103">
        <f>IFERROR(AD525/C521,0)</f>
        <v>0</v>
      </c>
      <c r="AJ525" s="134">
        <f>IFERROR(AF525/C521,0)</f>
        <v>1.0200919387666615E-2</v>
      </c>
      <c r="AK525" s="222">
        <f>IFERROR(AH525/C521,0)</f>
        <v>1.0200919387666615E-2</v>
      </c>
      <c r="AL525" s="223"/>
    </row>
    <row r="526" spans="1:38" ht="37.5" x14ac:dyDescent="0.25">
      <c r="A526" s="224">
        <v>6</v>
      </c>
      <c r="B526" s="203" t="s">
        <v>292</v>
      </c>
      <c r="C526" s="659"/>
      <c r="D526" s="660"/>
      <c r="E526" s="81"/>
      <c r="F526" s="82"/>
      <c r="G526" s="83"/>
      <c r="H526" s="84"/>
      <c r="I526" s="339"/>
      <c r="J526" s="340"/>
      <c r="K526" s="339"/>
      <c r="L526" s="340"/>
      <c r="M526" s="87"/>
      <c r="N526" s="88"/>
      <c r="O526" s="89"/>
      <c r="P526" s="342"/>
      <c r="Q526" s="89"/>
      <c r="R526" s="90"/>
      <c r="S526" s="91"/>
      <c r="T526" s="92"/>
      <c r="U526" s="93"/>
      <c r="V526" s="94"/>
      <c r="W526" s="95"/>
      <c r="X526" s="96"/>
      <c r="Y526" s="94"/>
      <c r="Z526" s="95"/>
      <c r="AA526" s="97"/>
      <c r="AB526" s="98"/>
      <c r="AC526" s="99"/>
      <c r="AD526" s="100"/>
      <c r="AE526" s="99"/>
      <c r="AF526" s="100"/>
      <c r="AG526" s="101"/>
      <c r="AH526" s="102"/>
      <c r="AI526" s="103"/>
      <c r="AJ526" s="134"/>
      <c r="AK526" s="222"/>
      <c r="AL526" s="223"/>
    </row>
    <row r="527" spans="1:38" ht="37.5" x14ac:dyDescent="0.3">
      <c r="A527" s="306">
        <v>7</v>
      </c>
      <c r="B527" s="225" t="s">
        <v>293</v>
      </c>
      <c r="C527" s="659"/>
      <c r="D527" s="660"/>
      <c r="E527" s="81"/>
      <c r="F527" s="82"/>
      <c r="G527" s="83"/>
      <c r="H527" s="84"/>
      <c r="I527" s="339"/>
      <c r="J527" s="340"/>
      <c r="K527" s="339"/>
      <c r="L527" s="340"/>
      <c r="M527" s="87"/>
      <c r="N527" s="88"/>
      <c r="O527" s="89"/>
      <c r="P527" s="342"/>
      <c r="Q527" s="89"/>
      <c r="R527" s="90"/>
      <c r="S527" s="91"/>
      <c r="T527" s="92"/>
      <c r="U527" s="93"/>
      <c r="V527" s="94"/>
      <c r="W527" s="95"/>
      <c r="X527" s="96"/>
      <c r="Y527" s="94"/>
      <c r="Z527" s="95"/>
      <c r="AA527" s="97"/>
      <c r="AB527" s="98"/>
      <c r="AC527" s="99"/>
      <c r="AD527" s="100"/>
      <c r="AE527" s="99"/>
      <c r="AF527" s="100"/>
      <c r="AG527" s="101"/>
      <c r="AH527" s="102"/>
      <c r="AI527" s="103"/>
      <c r="AJ527" s="134"/>
      <c r="AK527" s="222"/>
      <c r="AL527" s="223"/>
    </row>
    <row r="528" spans="1:38" ht="37.5" x14ac:dyDescent="0.25">
      <c r="A528" s="229">
        <v>8</v>
      </c>
      <c r="B528" s="226" t="s">
        <v>294</v>
      </c>
      <c r="C528" s="659"/>
      <c r="D528" s="660"/>
      <c r="E528" s="81"/>
      <c r="F528" s="82"/>
      <c r="G528" s="83"/>
      <c r="H528" s="84"/>
      <c r="I528" s="339"/>
      <c r="J528" s="340"/>
      <c r="K528" s="339"/>
      <c r="L528" s="340"/>
      <c r="M528" s="122"/>
      <c r="N528" s="123"/>
      <c r="O528" s="89"/>
      <c r="P528" s="342"/>
      <c r="Q528" s="89"/>
      <c r="R528" s="90"/>
      <c r="S528" s="91"/>
      <c r="T528" s="92"/>
      <c r="U528" s="93"/>
      <c r="V528" s="94"/>
      <c r="W528" s="95"/>
      <c r="X528" s="96"/>
      <c r="Y528" s="94"/>
      <c r="Z528" s="95"/>
      <c r="AA528" s="97"/>
      <c r="AB528" s="98"/>
      <c r="AC528" s="99"/>
      <c r="AD528" s="100"/>
      <c r="AE528" s="99"/>
      <c r="AF528" s="100"/>
      <c r="AG528" s="101"/>
      <c r="AH528" s="102"/>
      <c r="AI528" s="103"/>
      <c r="AJ528" s="134"/>
      <c r="AK528" s="222"/>
      <c r="AL528" s="223"/>
    </row>
    <row r="529" spans="1:38" ht="24" thickBot="1" x14ac:dyDescent="0.3">
      <c r="A529" s="641" t="s">
        <v>277</v>
      </c>
      <c r="B529" s="642"/>
      <c r="C529" s="231">
        <f>C521</f>
        <v>793610.82000000007</v>
      </c>
      <c r="D529" s="231">
        <f>D521</f>
        <v>110888.63</v>
      </c>
      <c r="E529" s="167">
        <f t="shared" ref="E529:AH529" si="95">SUM(E521:E528)</f>
        <v>38</v>
      </c>
      <c r="F529" s="168">
        <f t="shared" si="95"/>
        <v>1189878.6800000002</v>
      </c>
      <c r="G529" s="167">
        <f t="shared" si="95"/>
        <v>22</v>
      </c>
      <c r="H529" s="232">
        <f t="shared" si="95"/>
        <v>373383</v>
      </c>
      <c r="I529" s="233">
        <f t="shared" si="95"/>
        <v>15</v>
      </c>
      <c r="J529" s="168">
        <f t="shared" si="95"/>
        <v>422972.82</v>
      </c>
      <c r="K529" s="233">
        <f t="shared" si="95"/>
        <v>22</v>
      </c>
      <c r="L529" s="168">
        <f t="shared" si="95"/>
        <v>370638</v>
      </c>
      <c r="M529" s="233">
        <f t="shared" si="95"/>
        <v>37</v>
      </c>
      <c r="N529" s="168">
        <f t="shared" si="95"/>
        <v>793610.82000000007</v>
      </c>
      <c r="O529" s="172">
        <f t="shared" si="95"/>
        <v>0</v>
      </c>
      <c r="P529" s="168">
        <f t="shared" si="95"/>
        <v>0</v>
      </c>
      <c r="Q529" s="172">
        <f t="shared" si="95"/>
        <v>0</v>
      </c>
      <c r="R529" s="234">
        <f t="shared" si="95"/>
        <v>0</v>
      </c>
      <c r="S529" s="173">
        <f t="shared" si="95"/>
        <v>0</v>
      </c>
      <c r="T529" s="234">
        <f t="shared" si="95"/>
        <v>0</v>
      </c>
      <c r="U529" s="235">
        <f t="shared" si="95"/>
        <v>0</v>
      </c>
      <c r="V529" s="234">
        <f t="shared" si="95"/>
        <v>0</v>
      </c>
      <c r="W529" s="232">
        <f t="shared" si="95"/>
        <v>0</v>
      </c>
      <c r="X529" s="173">
        <f t="shared" si="95"/>
        <v>0</v>
      </c>
      <c r="Y529" s="234">
        <f t="shared" si="95"/>
        <v>0</v>
      </c>
      <c r="Z529" s="234">
        <f t="shared" si="95"/>
        <v>0</v>
      </c>
      <c r="AA529" s="236">
        <f t="shared" si="95"/>
        <v>0</v>
      </c>
      <c r="AB529" s="168">
        <f t="shared" si="95"/>
        <v>0</v>
      </c>
      <c r="AC529" s="171">
        <f t="shared" si="95"/>
        <v>15</v>
      </c>
      <c r="AD529" s="168">
        <f t="shared" si="95"/>
        <v>391439.81</v>
      </c>
      <c r="AE529" s="172">
        <f t="shared" si="95"/>
        <v>20</v>
      </c>
      <c r="AF529" s="168">
        <f t="shared" si="95"/>
        <v>291282.38</v>
      </c>
      <c r="AG529" s="173">
        <f t="shared" si="95"/>
        <v>35</v>
      </c>
      <c r="AH529" s="232">
        <f t="shared" si="95"/>
        <v>682722.19000000006</v>
      </c>
      <c r="AI529" s="237">
        <f>AD529/C488</f>
        <v>0.49323900347023997</v>
      </c>
      <c r="AJ529" s="238">
        <f>AF529/C488</f>
        <v>0.36703428514243291</v>
      </c>
      <c r="AK529" s="239">
        <f>AH529/C488</f>
        <v>0.86027328861267294</v>
      </c>
      <c r="AL529" s="223"/>
    </row>
    <row r="530" spans="1:38" ht="15.75" thickBot="1" x14ac:dyDescent="0.3">
      <c r="AJ530" s="243"/>
      <c r="AK530" s="243"/>
      <c r="AL530" s="243"/>
    </row>
    <row r="531" spans="1:38" ht="19.5" thickTop="1" x14ac:dyDescent="0.3">
      <c r="A531" s="591" t="s">
        <v>279</v>
      </c>
      <c r="B531" s="592"/>
      <c r="C531" s="592"/>
      <c r="D531" s="592"/>
      <c r="E531" s="592"/>
      <c r="F531" s="592"/>
      <c r="G531" s="592"/>
      <c r="H531" s="592"/>
      <c r="I531" s="592"/>
      <c r="J531" s="592"/>
      <c r="K531" s="593"/>
      <c r="L531" s="592"/>
      <c r="M531" s="592"/>
      <c r="N531" s="592"/>
      <c r="O531" s="592"/>
      <c r="P531" s="592"/>
      <c r="Q531" s="594"/>
      <c r="AD531" s="180"/>
    </row>
    <row r="532" spans="1:38" x14ac:dyDescent="0.25">
      <c r="A532" s="595"/>
      <c r="B532" s="596"/>
      <c r="C532" s="596"/>
      <c r="D532" s="596"/>
      <c r="E532" s="596"/>
      <c r="F532" s="596"/>
      <c r="G532" s="596"/>
      <c r="H532" s="596"/>
      <c r="I532" s="596"/>
      <c r="J532" s="596"/>
      <c r="K532" s="597"/>
      <c r="L532" s="596"/>
      <c r="M532" s="596"/>
      <c r="N532" s="596"/>
      <c r="O532" s="596"/>
      <c r="P532" s="596"/>
      <c r="Q532" s="598"/>
    </row>
    <row r="533" spans="1:38" x14ac:dyDescent="0.25">
      <c r="A533" s="595"/>
      <c r="B533" s="596"/>
      <c r="C533" s="596"/>
      <c r="D533" s="596"/>
      <c r="E533" s="596"/>
      <c r="F533" s="596"/>
      <c r="G533" s="596"/>
      <c r="H533" s="596"/>
      <c r="I533" s="596"/>
      <c r="J533" s="596"/>
      <c r="K533" s="597"/>
      <c r="L533" s="596"/>
      <c r="M533" s="596"/>
      <c r="N533" s="596"/>
      <c r="O533" s="596"/>
      <c r="P533" s="596"/>
      <c r="Q533" s="598"/>
    </row>
    <row r="534" spans="1:38" x14ac:dyDescent="0.25">
      <c r="A534" s="595"/>
      <c r="B534" s="596"/>
      <c r="C534" s="596"/>
      <c r="D534" s="596"/>
      <c r="E534" s="596"/>
      <c r="F534" s="596"/>
      <c r="G534" s="596"/>
      <c r="H534" s="596"/>
      <c r="I534" s="596"/>
      <c r="J534" s="596"/>
      <c r="K534" s="597"/>
      <c r="L534" s="596"/>
      <c r="M534" s="596"/>
      <c r="N534" s="596"/>
      <c r="O534" s="596"/>
      <c r="P534" s="596"/>
      <c r="Q534" s="598"/>
    </row>
    <row r="535" spans="1:38" x14ac:dyDescent="0.25">
      <c r="A535" s="595"/>
      <c r="B535" s="596"/>
      <c r="C535" s="596"/>
      <c r="D535" s="596"/>
      <c r="E535" s="596"/>
      <c r="F535" s="596"/>
      <c r="G535" s="596"/>
      <c r="H535" s="596"/>
      <c r="I535" s="596"/>
      <c r="J535" s="596"/>
      <c r="K535" s="597"/>
      <c r="L535" s="596"/>
      <c r="M535" s="596"/>
      <c r="N535" s="596"/>
      <c r="O535" s="596"/>
      <c r="P535" s="596"/>
      <c r="Q535" s="598"/>
    </row>
    <row r="536" spans="1:38" x14ac:dyDescent="0.25">
      <c r="A536" s="595"/>
      <c r="B536" s="596"/>
      <c r="C536" s="596"/>
      <c r="D536" s="596"/>
      <c r="E536" s="596"/>
      <c r="F536" s="596"/>
      <c r="G536" s="596"/>
      <c r="H536" s="596"/>
      <c r="I536" s="596"/>
      <c r="J536" s="596"/>
      <c r="K536" s="597"/>
      <c r="L536" s="596"/>
      <c r="M536" s="596"/>
      <c r="N536" s="596"/>
      <c r="O536" s="596"/>
      <c r="P536" s="596"/>
      <c r="Q536" s="598"/>
    </row>
    <row r="537" spans="1:38" x14ac:dyDescent="0.25">
      <c r="A537" s="595"/>
      <c r="B537" s="596"/>
      <c r="C537" s="596"/>
      <c r="D537" s="596"/>
      <c r="E537" s="596"/>
      <c r="F537" s="596"/>
      <c r="G537" s="596"/>
      <c r="H537" s="596"/>
      <c r="I537" s="596"/>
      <c r="J537" s="596"/>
      <c r="K537" s="597"/>
      <c r="L537" s="596"/>
      <c r="M537" s="596"/>
      <c r="N537" s="596"/>
      <c r="O537" s="596"/>
      <c r="P537" s="596"/>
      <c r="Q537" s="598"/>
    </row>
    <row r="538" spans="1:38" x14ac:dyDescent="0.25">
      <c r="A538" s="595"/>
      <c r="B538" s="596"/>
      <c r="C538" s="596"/>
      <c r="D538" s="596"/>
      <c r="E538" s="596"/>
      <c r="F538" s="596"/>
      <c r="G538" s="596"/>
      <c r="H538" s="596"/>
      <c r="I538" s="596"/>
      <c r="J538" s="596"/>
      <c r="K538" s="597"/>
      <c r="L538" s="596"/>
      <c r="M538" s="596"/>
      <c r="N538" s="596"/>
      <c r="O538" s="596"/>
      <c r="P538" s="596"/>
      <c r="Q538" s="598"/>
    </row>
    <row r="539" spans="1:38" ht="15.75" thickBot="1" x14ac:dyDescent="0.3">
      <c r="A539" s="599"/>
      <c r="B539" s="600"/>
      <c r="C539" s="600"/>
      <c r="D539" s="600"/>
      <c r="E539" s="600"/>
      <c r="F539" s="600"/>
      <c r="G539" s="600"/>
      <c r="H539" s="600"/>
      <c r="I539" s="600"/>
      <c r="J539" s="600"/>
      <c r="K539" s="601"/>
      <c r="L539" s="600"/>
      <c r="M539" s="600"/>
      <c r="N539" s="600"/>
      <c r="O539" s="600"/>
      <c r="P539" s="600"/>
      <c r="Q539" s="602"/>
    </row>
    <row r="540" spans="1:38" ht="15.75" thickTop="1" x14ac:dyDescent="0.25"/>
    <row r="541" spans="1:38" x14ac:dyDescent="0.25">
      <c r="B541" s="244"/>
      <c r="C541" s="244"/>
    </row>
    <row r="544" spans="1:38" ht="23.25" x14ac:dyDescent="0.35">
      <c r="A544" s="245"/>
      <c r="B544" s="661" t="s">
        <v>365</v>
      </c>
      <c r="C544" s="661"/>
      <c r="D544" s="661"/>
      <c r="E544" s="661"/>
      <c r="F544" s="661"/>
      <c r="G544" s="661"/>
      <c r="H544" s="661"/>
      <c r="I544" s="661"/>
      <c r="J544" s="661"/>
      <c r="K544" s="716"/>
      <c r="L544" s="347"/>
      <c r="M544" s="348"/>
      <c r="N544" s="347"/>
      <c r="S544" s="4"/>
      <c r="X544" s="4"/>
      <c r="AA544" s="4"/>
      <c r="AG544" s="4"/>
    </row>
    <row r="545" spans="1:38" ht="21.75" thickBot="1" x14ac:dyDescent="0.4">
      <c r="B545" s="37"/>
      <c r="C545" s="37"/>
      <c r="D545" s="37"/>
      <c r="E545" s="37"/>
      <c r="F545" s="38"/>
      <c r="G545" s="37"/>
      <c r="H545" s="38"/>
      <c r="I545" s="39"/>
      <c r="J545" s="38"/>
      <c r="K545" s="39"/>
      <c r="L545" s="38"/>
    </row>
    <row r="546" spans="1:38" ht="27" customHeight="1" thickBot="1" x14ac:dyDescent="0.3">
      <c r="A546" s="663" t="s">
        <v>391</v>
      </c>
      <c r="B546" s="664"/>
      <c r="C546" s="664"/>
      <c r="D546" s="664"/>
      <c r="E546" s="664"/>
      <c r="F546" s="664"/>
      <c r="G546" s="664"/>
      <c r="H546" s="664"/>
      <c r="I546" s="664"/>
      <c r="J546" s="664"/>
      <c r="K546" s="665"/>
      <c r="L546" s="664"/>
      <c r="M546" s="664"/>
      <c r="N546" s="664"/>
      <c r="O546" s="664"/>
      <c r="P546" s="664"/>
      <c r="Q546" s="664"/>
      <c r="R546" s="664"/>
      <c r="S546" s="664"/>
      <c r="T546" s="664"/>
      <c r="U546" s="664"/>
      <c r="V546" s="664"/>
      <c r="W546" s="664"/>
      <c r="X546" s="664"/>
      <c r="Y546" s="664"/>
      <c r="Z546" s="664"/>
      <c r="AA546" s="664"/>
      <c r="AB546" s="664"/>
      <c r="AC546" s="664"/>
      <c r="AD546" s="664"/>
      <c r="AE546" s="664"/>
      <c r="AF546" s="664"/>
      <c r="AG546" s="664"/>
      <c r="AH546" s="664"/>
      <c r="AI546" s="664"/>
      <c r="AJ546" s="664"/>
      <c r="AK546" s="664"/>
      <c r="AL546" s="40"/>
    </row>
    <row r="547" spans="1:38" ht="33.75" customHeight="1" x14ac:dyDescent="0.25">
      <c r="A547" s="666" t="s">
        <v>8</v>
      </c>
      <c r="B547" s="667"/>
      <c r="C547" s="614" t="s">
        <v>392</v>
      </c>
      <c r="D547" s="615"/>
      <c r="E547" s="618" t="s">
        <v>210</v>
      </c>
      <c r="F547" s="619"/>
      <c r="G547" s="619"/>
      <c r="H547" s="619"/>
      <c r="I547" s="619"/>
      <c r="J547" s="619"/>
      <c r="K547" s="620"/>
      <c r="L547" s="619"/>
      <c r="M547" s="619"/>
      <c r="N547" s="674"/>
      <c r="O547" s="624" t="s">
        <v>393</v>
      </c>
      <c r="P547" s="625"/>
      <c r="Q547" s="625"/>
      <c r="R547" s="625"/>
      <c r="S547" s="625"/>
      <c r="T547" s="625"/>
      <c r="U547" s="625"/>
      <c r="V547" s="625"/>
      <c r="W547" s="625"/>
      <c r="X547" s="625"/>
      <c r="Y547" s="625"/>
      <c r="Z547" s="625"/>
      <c r="AA547" s="625"/>
      <c r="AB547" s="625"/>
      <c r="AC547" s="625"/>
      <c r="AD547" s="625"/>
      <c r="AE547" s="625"/>
      <c r="AF547" s="625"/>
      <c r="AG547" s="625"/>
      <c r="AH547" s="625"/>
      <c r="AI547" s="625"/>
      <c r="AJ547" s="625"/>
      <c r="AK547" s="625"/>
      <c r="AL547" s="626"/>
    </row>
    <row r="548" spans="1:38" ht="51" customHeight="1" thickBot="1" x14ac:dyDescent="0.3">
      <c r="A548" s="668"/>
      <c r="B548" s="669"/>
      <c r="C548" s="672"/>
      <c r="D548" s="673"/>
      <c r="E548" s="675"/>
      <c r="F548" s="676"/>
      <c r="G548" s="676"/>
      <c r="H548" s="676"/>
      <c r="I548" s="676"/>
      <c r="J548" s="676"/>
      <c r="K548" s="677"/>
      <c r="L548" s="676"/>
      <c r="M548" s="676"/>
      <c r="N548" s="678"/>
      <c r="O548" s="641"/>
      <c r="P548" s="679"/>
      <c r="Q548" s="679"/>
      <c r="R548" s="679"/>
      <c r="S548" s="679"/>
      <c r="T548" s="679"/>
      <c r="U548" s="679"/>
      <c r="V548" s="679"/>
      <c r="W548" s="679"/>
      <c r="X548" s="679"/>
      <c r="Y548" s="679"/>
      <c r="Z548" s="679"/>
      <c r="AA548" s="679"/>
      <c r="AB548" s="679"/>
      <c r="AC548" s="679"/>
      <c r="AD548" s="679"/>
      <c r="AE548" s="679"/>
      <c r="AF548" s="679"/>
      <c r="AG548" s="679"/>
      <c r="AH548" s="679"/>
      <c r="AI548" s="679"/>
      <c r="AJ548" s="679"/>
      <c r="AK548" s="679"/>
      <c r="AL548" s="642"/>
    </row>
    <row r="549" spans="1:38" ht="75" customHeight="1" x14ac:dyDescent="0.25">
      <c r="A549" s="668"/>
      <c r="B549" s="669"/>
      <c r="C549" s="680" t="s">
        <v>211</v>
      </c>
      <c r="D549" s="682" t="s">
        <v>212</v>
      </c>
      <c r="E549" s="684" t="s">
        <v>0</v>
      </c>
      <c r="F549" s="685"/>
      <c r="G549" s="685"/>
      <c r="H549" s="686"/>
      <c r="I549" s="690" t="s">
        <v>1</v>
      </c>
      <c r="J549" s="691"/>
      <c r="K549" s="692"/>
      <c r="L549" s="693"/>
      <c r="M549" s="698" t="s">
        <v>2</v>
      </c>
      <c r="N549" s="699"/>
      <c r="O549" s="702" t="s">
        <v>213</v>
      </c>
      <c r="P549" s="703"/>
      <c r="Q549" s="703"/>
      <c r="R549" s="703"/>
      <c r="S549" s="725" t="s">
        <v>2</v>
      </c>
      <c r="T549" s="726"/>
      <c r="U549" s="708" t="s">
        <v>214</v>
      </c>
      <c r="V549" s="709"/>
      <c r="W549" s="709"/>
      <c r="X549" s="709"/>
      <c r="Y549" s="709"/>
      <c r="Z549" s="710"/>
      <c r="AA549" s="729" t="s">
        <v>2</v>
      </c>
      <c r="AB549" s="730"/>
      <c r="AC549" s="733" t="s">
        <v>5</v>
      </c>
      <c r="AD549" s="734"/>
      <c r="AE549" s="734"/>
      <c r="AF549" s="735"/>
      <c r="AG549" s="739" t="s">
        <v>2</v>
      </c>
      <c r="AH549" s="740"/>
      <c r="AI549" s="719" t="s">
        <v>215</v>
      </c>
      <c r="AJ549" s="720"/>
      <c r="AK549" s="720"/>
      <c r="AL549" s="721"/>
    </row>
    <row r="550" spans="1:38" ht="75" customHeight="1" thickBot="1" x14ac:dyDescent="0.3">
      <c r="A550" s="668"/>
      <c r="B550" s="669"/>
      <c r="C550" s="680"/>
      <c r="D550" s="682"/>
      <c r="E550" s="687"/>
      <c r="F550" s="688"/>
      <c r="G550" s="688"/>
      <c r="H550" s="689"/>
      <c r="I550" s="694"/>
      <c r="J550" s="695"/>
      <c r="K550" s="696"/>
      <c r="L550" s="697"/>
      <c r="M550" s="700"/>
      <c r="N550" s="701"/>
      <c r="O550" s="704"/>
      <c r="P550" s="705"/>
      <c r="Q550" s="705"/>
      <c r="R550" s="705"/>
      <c r="S550" s="727"/>
      <c r="T550" s="728"/>
      <c r="U550" s="711"/>
      <c r="V550" s="712"/>
      <c r="W550" s="712"/>
      <c r="X550" s="712"/>
      <c r="Y550" s="712"/>
      <c r="Z550" s="713"/>
      <c r="AA550" s="731"/>
      <c r="AB550" s="732"/>
      <c r="AC550" s="736"/>
      <c r="AD550" s="737"/>
      <c r="AE550" s="737"/>
      <c r="AF550" s="738"/>
      <c r="AG550" s="741"/>
      <c r="AH550" s="742"/>
      <c r="AI550" s="722"/>
      <c r="AJ550" s="723"/>
      <c r="AK550" s="723"/>
      <c r="AL550" s="724"/>
    </row>
    <row r="551" spans="1:38" ht="139.5" customHeight="1" thickBot="1" x14ac:dyDescent="0.3">
      <c r="A551" s="670"/>
      <c r="B551" s="671"/>
      <c r="C551" s="681"/>
      <c r="D551" s="683"/>
      <c r="E551" s="41" t="s">
        <v>15</v>
      </c>
      <c r="F551" s="42" t="s">
        <v>216</v>
      </c>
      <c r="G551" s="41" t="s">
        <v>217</v>
      </c>
      <c r="H551" s="42" t="s">
        <v>14</v>
      </c>
      <c r="I551" s="43" t="s">
        <v>15</v>
      </c>
      <c r="J551" s="44" t="s">
        <v>218</v>
      </c>
      <c r="K551" s="43" t="s">
        <v>17</v>
      </c>
      <c r="L551" s="44" t="s">
        <v>219</v>
      </c>
      <c r="M551" s="45" t="s">
        <v>19</v>
      </c>
      <c r="N551" s="46" t="s">
        <v>20</v>
      </c>
      <c r="O551" s="47" t="s">
        <v>220</v>
      </c>
      <c r="P551" s="48" t="s">
        <v>221</v>
      </c>
      <c r="Q551" s="47" t="s">
        <v>222</v>
      </c>
      <c r="R551" s="48" t="s">
        <v>223</v>
      </c>
      <c r="S551" s="49" t="s">
        <v>224</v>
      </c>
      <c r="T551" s="50" t="s">
        <v>225</v>
      </c>
      <c r="U551" s="51" t="s">
        <v>220</v>
      </c>
      <c r="V551" s="52" t="s">
        <v>226</v>
      </c>
      <c r="W551" s="53" t="s">
        <v>227</v>
      </c>
      <c r="X551" s="54" t="s">
        <v>222</v>
      </c>
      <c r="Y551" s="52" t="s">
        <v>228</v>
      </c>
      <c r="Z551" s="53" t="s">
        <v>229</v>
      </c>
      <c r="AA551" s="55" t="s">
        <v>230</v>
      </c>
      <c r="AB551" s="56" t="s">
        <v>231</v>
      </c>
      <c r="AC551" s="57" t="s">
        <v>220</v>
      </c>
      <c r="AD551" s="58" t="s">
        <v>221</v>
      </c>
      <c r="AE551" s="57" t="s">
        <v>222</v>
      </c>
      <c r="AF551" s="58" t="s">
        <v>223</v>
      </c>
      <c r="AG551" s="59" t="s">
        <v>232</v>
      </c>
      <c r="AH551" s="60" t="s">
        <v>233</v>
      </c>
      <c r="AI551" s="61" t="s">
        <v>234</v>
      </c>
      <c r="AJ551" s="62" t="s">
        <v>235</v>
      </c>
      <c r="AK551" s="63" t="s">
        <v>236</v>
      </c>
      <c r="AL551" s="64" t="s">
        <v>237</v>
      </c>
    </row>
    <row r="552" spans="1:38" ht="38.25" customHeight="1" thickBot="1" x14ac:dyDescent="0.3">
      <c r="A552" s="581" t="s">
        <v>238</v>
      </c>
      <c r="B552" s="582"/>
      <c r="C552" s="65" t="s">
        <v>239</v>
      </c>
      <c r="D552" s="575" t="s">
        <v>240</v>
      </c>
      <c r="E552" s="65" t="s">
        <v>241</v>
      </c>
      <c r="F552" s="66" t="s">
        <v>242</v>
      </c>
      <c r="G552" s="65" t="s">
        <v>243</v>
      </c>
      <c r="H552" s="66" t="s">
        <v>244</v>
      </c>
      <c r="I552" s="67" t="s">
        <v>245</v>
      </c>
      <c r="J552" s="66" t="s">
        <v>246</v>
      </c>
      <c r="K552" s="67" t="s">
        <v>247</v>
      </c>
      <c r="L552" s="66" t="s">
        <v>248</v>
      </c>
      <c r="M552" s="65" t="s">
        <v>249</v>
      </c>
      <c r="N552" s="66" t="s">
        <v>250</v>
      </c>
      <c r="O552" s="65" t="s">
        <v>251</v>
      </c>
      <c r="P552" s="66" t="s">
        <v>252</v>
      </c>
      <c r="Q552" s="65" t="s">
        <v>253</v>
      </c>
      <c r="R552" s="66" t="s">
        <v>254</v>
      </c>
      <c r="S552" s="65" t="s">
        <v>255</v>
      </c>
      <c r="T552" s="66" t="s">
        <v>256</v>
      </c>
      <c r="U552" s="65" t="s">
        <v>257</v>
      </c>
      <c r="V552" s="68" t="s">
        <v>258</v>
      </c>
      <c r="W552" s="66" t="s">
        <v>259</v>
      </c>
      <c r="X552" s="575" t="s">
        <v>260</v>
      </c>
      <c r="Y552" s="66" t="s">
        <v>261</v>
      </c>
      <c r="Z552" s="66" t="s">
        <v>262</v>
      </c>
      <c r="AA552" s="65" t="s">
        <v>263</v>
      </c>
      <c r="AB552" s="65" t="s">
        <v>264</v>
      </c>
      <c r="AC552" s="65" t="s">
        <v>265</v>
      </c>
      <c r="AD552" s="65" t="s">
        <v>266</v>
      </c>
      <c r="AE552" s="65" t="s">
        <v>267</v>
      </c>
      <c r="AF552" s="65" t="s">
        <v>268</v>
      </c>
      <c r="AG552" s="65" t="s">
        <v>269</v>
      </c>
      <c r="AH552" s="65" t="s">
        <v>270</v>
      </c>
      <c r="AI552" s="65" t="s">
        <v>271</v>
      </c>
      <c r="AJ552" s="575" t="s">
        <v>272</v>
      </c>
      <c r="AK552" s="65" t="s">
        <v>273</v>
      </c>
      <c r="AL552" s="576" t="s">
        <v>274</v>
      </c>
    </row>
    <row r="553" spans="1:38" ht="99" customHeight="1" x14ac:dyDescent="0.25">
      <c r="A553" s="69">
        <v>1</v>
      </c>
      <c r="B553" s="70" t="s">
        <v>275</v>
      </c>
      <c r="C553" s="583">
        <f>N566</f>
        <v>1338807.7999999998</v>
      </c>
      <c r="D553" s="586">
        <f>C553-AH566</f>
        <v>35794.419999999693</v>
      </c>
      <c r="E553" s="71"/>
      <c r="F553" s="72"/>
      <c r="G553" s="71"/>
      <c r="H553" s="72"/>
      <c r="I553" s="73"/>
      <c r="J553" s="72"/>
      <c r="K553" s="73"/>
      <c r="L553" s="72"/>
      <c r="M553" s="71"/>
      <c r="N553" s="72"/>
      <c r="O553" s="71"/>
      <c r="P553" s="72"/>
      <c r="Q553" s="71"/>
      <c r="R553" s="72"/>
      <c r="S553" s="71"/>
      <c r="T553" s="72"/>
      <c r="U553" s="71"/>
      <c r="V553" s="74"/>
      <c r="W553" s="72"/>
      <c r="X553" s="71"/>
      <c r="Y553" s="74"/>
      <c r="Z553" s="72"/>
      <c r="AA553" s="71"/>
      <c r="AB553" s="72"/>
      <c r="AC553" s="71"/>
      <c r="AD553" s="72"/>
      <c r="AE553" s="71"/>
      <c r="AF553" s="72"/>
      <c r="AG553" s="71"/>
      <c r="AH553" s="72"/>
      <c r="AI553" s="75"/>
      <c r="AJ553" s="76"/>
      <c r="AK553" s="77"/>
      <c r="AL553" s="78"/>
    </row>
    <row r="554" spans="1:38" ht="87" customHeight="1" x14ac:dyDescent="0.25">
      <c r="A554" s="79">
        <v>2</v>
      </c>
      <c r="B554" s="80" t="s">
        <v>96</v>
      </c>
      <c r="C554" s="584"/>
      <c r="D554" s="587"/>
      <c r="E554" s="71"/>
      <c r="F554" s="72"/>
      <c r="G554" s="71"/>
      <c r="H554" s="72"/>
      <c r="I554" s="73"/>
      <c r="J554" s="72"/>
      <c r="K554" s="73"/>
      <c r="L554" s="72"/>
      <c r="M554" s="71"/>
      <c r="N554" s="72"/>
      <c r="O554" s="71"/>
      <c r="P554" s="72"/>
      <c r="Q554" s="71"/>
      <c r="R554" s="72"/>
      <c r="S554" s="71"/>
      <c r="T554" s="72"/>
      <c r="U554" s="71"/>
      <c r="V554" s="74"/>
      <c r="W554" s="72"/>
      <c r="X554" s="71"/>
      <c r="Y554" s="74"/>
      <c r="Z554" s="72"/>
      <c r="AA554" s="71"/>
      <c r="AB554" s="72"/>
      <c r="AC554" s="71"/>
      <c r="AD554" s="72"/>
      <c r="AE554" s="71"/>
      <c r="AF554" s="72"/>
      <c r="AG554" s="71"/>
      <c r="AH554" s="72"/>
      <c r="AI554" s="75"/>
      <c r="AJ554" s="76"/>
      <c r="AK554" s="77"/>
      <c r="AL554" s="78"/>
    </row>
    <row r="555" spans="1:38" ht="85.5" customHeight="1" x14ac:dyDescent="0.25">
      <c r="A555" s="79">
        <v>3</v>
      </c>
      <c r="B555" s="80" t="s">
        <v>202</v>
      </c>
      <c r="C555" s="584"/>
      <c r="D555" s="587"/>
      <c r="E555" s="81"/>
      <c r="F555" s="82"/>
      <c r="G555" s="83"/>
      <c r="H555" s="84"/>
      <c r="I555" s="85"/>
      <c r="J555" s="86"/>
      <c r="K555" s="85"/>
      <c r="L555" s="86"/>
      <c r="M555" s="87"/>
      <c r="N555" s="88"/>
      <c r="O555" s="89"/>
      <c r="P555" s="90"/>
      <c r="Q555" s="89"/>
      <c r="R555" s="90"/>
      <c r="S555" s="91"/>
      <c r="T555" s="92"/>
      <c r="U555" s="93"/>
      <c r="V555" s="94"/>
      <c r="W555" s="95"/>
      <c r="X555" s="96"/>
      <c r="Y555" s="94"/>
      <c r="Z555" s="95"/>
      <c r="AA555" s="97"/>
      <c r="AB555" s="98"/>
      <c r="AC555" s="99"/>
      <c r="AD555" s="100"/>
      <c r="AE555" s="99"/>
      <c r="AF555" s="100"/>
      <c r="AG555" s="101"/>
      <c r="AH555" s="102"/>
      <c r="AI555" s="103"/>
      <c r="AJ555" s="104"/>
      <c r="AK555" s="77"/>
      <c r="AL555" s="105"/>
    </row>
    <row r="556" spans="1:38" ht="101.25" customHeight="1" x14ac:dyDescent="0.25">
      <c r="A556" s="79">
        <v>4</v>
      </c>
      <c r="B556" s="80" t="s">
        <v>40</v>
      </c>
      <c r="C556" s="584"/>
      <c r="D556" s="587"/>
      <c r="E556" s="81">
        <v>3</v>
      </c>
      <c r="F556" s="82">
        <v>69623.05</v>
      </c>
      <c r="G556" s="83">
        <v>0</v>
      </c>
      <c r="H556" s="84">
        <v>0</v>
      </c>
      <c r="I556" s="85">
        <v>1</v>
      </c>
      <c r="J556" s="86">
        <v>20000</v>
      </c>
      <c r="K556" s="85">
        <v>0</v>
      </c>
      <c r="L556" s="86">
        <v>0</v>
      </c>
      <c r="M556" s="87">
        <f>SUM(I556,K556)</f>
        <v>1</v>
      </c>
      <c r="N556" s="88">
        <f>SUM(J556,L556)</f>
        <v>20000</v>
      </c>
      <c r="O556" s="89">
        <v>0</v>
      </c>
      <c r="P556" s="90">
        <v>0</v>
      </c>
      <c r="Q556" s="89">
        <v>0</v>
      </c>
      <c r="R556" s="90">
        <v>0</v>
      </c>
      <c r="S556" s="91">
        <f>SUM(O556,Q556)</f>
        <v>0</v>
      </c>
      <c r="T556" s="92">
        <f>SUM(P556,R556)</f>
        <v>0</v>
      </c>
      <c r="U556" s="93">
        <v>0</v>
      </c>
      <c r="V556" s="94">
        <v>0</v>
      </c>
      <c r="W556" s="95">
        <v>0</v>
      </c>
      <c r="X556" s="96">
        <v>0</v>
      </c>
      <c r="Y556" s="94">
        <v>0</v>
      </c>
      <c r="Z556" s="95">
        <v>0</v>
      </c>
      <c r="AA556" s="97">
        <f>SUM(U556,X556)</f>
        <v>0</v>
      </c>
      <c r="AB556" s="98">
        <f>SUM(W556,Z556)</f>
        <v>0</v>
      </c>
      <c r="AC556" s="99">
        <v>1</v>
      </c>
      <c r="AD556" s="100">
        <v>19944</v>
      </c>
      <c r="AE556" s="99">
        <v>0</v>
      </c>
      <c r="AF556" s="100">
        <v>0</v>
      </c>
      <c r="AG556" s="101">
        <f>SUM(AC556,AE556)</f>
        <v>1</v>
      </c>
      <c r="AH556" s="102">
        <f>SUM(AD556,AF556,AB556)</f>
        <v>19944</v>
      </c>
      <c r="AI556" s="103">
        <f>IFERROR(AD556/(C553-AH560),0)</f>
        <v>1.6326794846577862E-2</v>
      </c>
      <c r="AJ556" s="104">
        <f>IFERROR(AF556/(C553-AH560),0)</f>
        <v>0</v>
      </c>
      <c r="AK556" s="77"/>
      <c r="AL556" s="105">
        <f>IFERROR(AH556/C553,0)</f>
        <v>1.4896835826621269E-2</v>
      </c>
    </row>
    <row r="557" spans="1:38" ht="138" customHeight="1" x14ac:dyDescent="0.25">
      <c r="A557" s="79">
        <v>5</v>
      </c>
      <c r="B557" s="80" t="s">
        <v>98</v>
      </c>
      <c r="C557" s="584"/>
      <c r="D557" s="587"/>
      <c r="E557" s="71"/>
      <c r="F557" s="72"/>
      <c r="G557" s="71"/>
      <c r="H557" s="72"/>
      <c r="I557" s="71"/>
      <c r="J557" s="72"/>
      <c r="K557" s="71"/>
      <c r="L557" s="72"/>
      <c r="M557" s="71"/>
      <c r="N557" s="72"/>
      <c r="O557" s="71"/>
      <c r="P557" s="72"/>
      <c r="Q557" s="71"/>
      <c r="R557" s="72"/>
      <c r="S557" s="71"/>
      <c r="T557" s="72"/>
      <c r="U557" s="71"/>
      <c r="V557" s="74"/>
      <c r="W557" s="72"/>
      <c r="X557" s="71"/>
      <c r="Y557" s="74"/>
      <c r="Z557" s="72"/>
      <c r="AA557" s="71"/>
      <c r="AB557" s="72"/>
      <c r="AC557" s="71"/>
      <c r="AD557" s="72"/>
      <c r="AE557" s="71"/>
      <c r="AF557" s="72"/>
      <c r="AG557" s="71"/>
      <c r="AH557" s="72"/>
      <c r="AI557" s="75"/>
      <c r="AJ557" s="76"/>
      <c r="AK557" s="77"/>
      <c r="AL557" s="78"/>
    </row>
    <row r="558" spans="1:38" ht="116.25" customHeight="1" x14ac:dyDescent="0.25">
      <c r="A558" s="79">
        <v>6</v>
      </c>
      <c r="B558" s="80" t="s">
        <v>42</v>
      </c>
      <c r="C558" s="584"/>
      <c r="D558" s="587"/>
      <c r="E558" s="81">
        <v>5</v>
      </c>
      <c r="F558" s="82">
        <v>85724.31</v>
      </c>
      <c r="G558" s="83">
        <v>0</v>
      </c>
      <c r="H558" s="84">
        <v>0</v>
      </c>
      <c r="I558" s="85">
        <v>4</v>
      </c>
      <c r="J558" s="86">
        <v>76975.929999999993</v>
      </c>
      <c r="K558" s="85">
        <v>0</v>
      </c>
      <c r="L558" s="86">
        <v>0</v>
      </c>
      <c r="M558" s="87">
        <f>SUM(I558,K558)</f>
        <v>4</v>
      </c>
      <c r="N558" s="88">
        <f>SUM(J558,L558)</f>
        <v>76975.929999999993</v>
      </c>
      <c r="O558" s="89">
        <v>0</v>
      </c>
      <c r="P558" s="90">
        <v>0</v>
      </c>
      <c r="Q558" s="89">
        <v>0</v>
      </c>
      <c r="R558" s="90">
        <v>0</v>
      </c>
      <c r="S558" s="91">
        <f>SUM(O558,Q558)</f>
        <v>0</v>
      </c>
      <c r="T558" s="92">
        <f>SUM(P558,R558)</f>
        <v>0</v>
      </c>
      <c r="U558" s="93">
        <v>0</v>
      </c>
      <c r="V558" s="94">
        <v>0</v>
      </c>
      <c r="W558" s="95">
        <v>0</v>
      </c>
      <c r="X558" s="96">
        <v>0</v>
      </c>
      <c r="Y558" s="94">
        <v>0</v>
      </c>
      <c r="Z558" s="95">
        <v>0</v>
      </c>
      <c r="AA558" s="97">
        <f>SUM(U558,X558)</f>
        <v>0</v>
      </c>
      <c r="AB558" s="98">
        <f>SUM(W558,Z558)</f>
        <v>0</v>
      </c>
      <c r="AC558" s="99">
        <v>4</v>
      </c>
      <c r="AD558" s="100">
        <v>67543.759999999995</v>
      </c>
      <c r="AE558" s="99">
        <v>0</v>
      </c>
      <c r="AF558" s="100">
        <v>0</v>
      </c>
      <c r="AG558" s="101">
        <f>SUM(AC558,AE558)</f>
        <v>4</v>
      </c>
      <c r="AH558" s="102">
        <f>SUM(AD558,AF558,AB558)</f>
        <v>67543.759999999995</v>
      </c>
      <c r="AI558" s="103">
        <f>IFERROR(AD558/(C553-AH560),0)</f>
        <v>5.5293477370963295E-2</v>
      </c>
      <c r="AJ558" s="104">
        <f>IFERROR(AF558/(C553-AH560),0)</f>
        <v>0</v>
      </c>
      <c r="AK558" s="77"/>
      <c r="AL558" s="105">
        <f>IFERROR(AH558/C553,0)</f>
        <v>5.0450677087480369E-2</v>
      </c>
    </row>
    <row r="559" spans="1:38" ht="65.25" customHeight="1" x14ac:dyDescent="0.25">
      <c r="A559" s="79">
        <v>7</v>
      </c>
      <c r="B559" s="80" t="s">
        <v>203</v>
      </c>
      <c r="C559" s="584"/>
      <c r="D559" s="587"/>
      <c r="E559" s="112"/>
      <c r="F559" s="113"/>
      <c r="G559" s="114"/>
      <c r="H559" s="72"/>
      <c r="I559" s="114"/>
      <c r="J559" s="72"/>
      <c r="K559" s="114"/>
      <c r="L559" s="72"/>
      <c r="M559" s="73"/>
      <c r="N559" s="72"/>
      <c r="O559" s="114"/>
      <c r="P559" s="72"/>
      <c r="Q559" s="114"/>
      <c r="R559" s="72"/>
      <c r="S559" s="73"/>
      <c r="T559" s="115"/>
      <c r="U559" s="114"/>
      <c r="V559" s="74"/>
      <c r="W559" s="72"/>
      <c r="X559" s="73"/>
      <c r="Y559" s="74"/>
      <c r="Z559" s="72"/>
      <c r="AA559" s="73"/>
      <c r="AB559" s="115"/>
      <c r="AC559" s="114"/>
      <c r="AD559" s="72"/>
      <c r="AE559" s="114"/>
      <c r="AF559" s="72"/>
      <c r="AG559" s="71"/>
      <c r="AH559" s="72"/>
      <c r="AI559" s="75"/>
      <c r="AJ559" s="76"/>
      <c r="AK559" s="77"/>
      <c r="AL559" s="78"/>
    </row>
    <row r="560" spans="1:38" ht="59.25" customHeight="1" x14ac:dyDescent="0.25">
      <c r="A560" s="79">
        <v>8</v>
      </c>
      <c r="B560" s="80" t="s">
        <v>276</v>
      </c>
      <c r="C560" s="584"/>
      <c r="D560" s="587"/>
      <c r="E560" s="118"/>
      <c r="F560" s="119"/>
      <c r="G560" s="120">
        <v>15</v>
      </c>
      <c r="H560" s="121">
        <v>133763.78</v>
      </c>
      <c r="I560" s="114"/>
      <c r="J560" s="72"/>
      <c r="K560" s="85">
        <v>12</v>
      </c>
      <c r="L560" s="86">
        <v>133763.78</v>
      </c>
      <c r="M560" s="122">
        <f t="shared" ref="M560:N565" si="96">SUM(I560,K560)</f>
        <v>12</v>
      </c>
      <c r="N560" s="123">
        <f t="shared" si="96"/>
        <v>133763.78</v>
      </c>
      <c r="O560" s="124"/>
      <c r="P560" s="125"/>
      <c r="Q560" s="336">
        <v>0</v>
      </c>
      <c r="R560" s="259">
        <v>0</v>
      </c>
      <c r="S560" s="128">
        <f t="shared" ref="S560:T565" si="97">SUM(O560,Q560)</f>
        <v>0</v>
      </c>
      <c r="T560" s="129">
        <f t="shared" si="97"/>
        <v>0</v>
      </c>
      <c r="U560" s="114"/>
      <c r="V560" s="74"/>
      <c r="W560" s="72"/>
      <c r="X560" s="96">
        <v>0</v>
      </c>
      <c r="Y560" s="94">
        <v>0</v>
      </c>
      <c r="Z560" s="95">
        <v>0</v>
      </c>
      <c r="AA560" s="130">
        <f t="shared" ref="AA560:AA565" si="98">SUM(U560,X560)</f>
        <v>0</v>
      </c>
      <c r="AB560" s="131">
        <f t="shared" ref="AB560:AB565" si="99">SUM(W560,Z560)</f>
        <v>0</v>
      </c>
      <c r="AC560" s="114"/>
      <c r="AD560" s="72"/>
      <c r="AE560" s="99">
        <v>12</v>
      </c>
      <c r="AF560" s="100">
        <v>117257.57</v>
      </c>
      <c r="AG560" s="101">
        <f t="shared" ref="AG560:AG565" si="100">SUM(AC560,AE560)</f>
        <v>12</v>
      </c>
      <c r="AH560" s="102">
        <f t="shared" ref="AH560:AH565" si="101">SUM(AD560,AF560,AB560)</f>
        <v>117257.57</v>
      </c>
      <c r="AI560" s="132"/>
      <c r="AJ560" s="133"/>
      <c r="AK560" s="134">
        <f>IFERROR(AH560/C553,0)</f>
        <v>8.7583572488896477E-2</v>
      </c>
      <c r="AL560" s="105">
        <f>IFERROR(AH560/C553,0)</f>
        <v>8.7583572488896477E-2</v>
      </c>
    </row>
    <row r="561" spans="1:38" ht="60" customHeight="1" x14ac:dyDescent="0.25">
      <c r="A561" s="79">
        <v>9</v>
      </c>
      <c r="B561" s="80" t="s">
        <v>44</v>
      </c>
      <c r="C561" s="584"/>
      <c r="D561" s="587"/>
      <c r="E561" s="81">
        <v>3</v>
      </c>
      <c r="F561" s="82">
        <v>239928.4</v>
      </c>
      <c r="G561" s="83">
        <v>0</v>
      </c>
      <c r="H561" s="84">
        <v>0</v>
      </c>
      <c r="I561" s="85">
        <v>1</v>
      </c>
      <c r="J561" s="86">
        <v>33104.800000000003</v>
      </c>
      <c r="K561" s="85">
        <v>0</v>
      </c>
      <c r="L561" s="86">
        <v>0</v>
      </c>
      <c r="M561" s="87">
        <f t="shared" si="96"/>
        <v>1</v>
      </c>
      <c r="N561" s="88">
        <f t="shared" si="96"/>
        <v>33104.800000000003</v>
      </c>
      <c r="O561" s="89">
        <v>0</v>
      </c>
      <c r="P561" s="90">
        <v>0</v>
      </c>
      <c r="Q561" s="89">
        <v>0</v>
      </c>
      <c r="R561" s="90">
        <v>0</v>
      </c>
      <c r="S561" s="91">
        <f t="shared" si="97"/>
        <v>0</v>
      </c>
      <c r="T561" s="92">
        <f t="shared" si="97"/>
        <v>0</v>
      </c>
      <c r="U561" s="93">
        <v>0</v>
      </c>
      <c r="V561" s="94">
        <v>0</v>
      </c>
      <c r="W561" s="95">
        <v>0</v>
      </c>
      <c r="X561" s="96">
        <v>0</v>
      </c>
      <c r="Y561" s="94">
        <v>0</v>
      </c>
      <c r="Z561" s="95">
        <v>0</v>
      </c>
      <c r="AA561" s="97">
        <f t="shared" si="98"/>
        <v>0</v>
      </c>
      <c r="AB561" s="98">
        <f t="shared" si="99"/>
        <v>0</v>
      </c>
      <c r="AC561" s="99">
        <v>1</v>
      </c>
      <c r="AD561" s="100">
        <v>33006.25</v>
      </c>
      <c r="AE561" s="99">
        <v>0</v>
      </c>
      <c r="AF561" s="100">
        <v>0</v>
      </c>
      <c r="AG561" s="101">
        <f t="shared" si="100"/>
        <v>1</v>
      </c>
      <c r="AH561" s="102">
        <f t="shared" si="101"/>
        <v>33006.25</v>
      </c>
      <c r="AI561" s="103">
        <f>IFERROR(AD561/(C553-AH560),0)</f>
        <v>2.7019969534940864E-2</v>
      </c>
      <c r="AJ561" s="104">
        <f>IFERROR(AF561/(C553-AH560),0)</f>
        <v>0</v>
      </c>
      <c r="AK561" s="77"/>
      <c r="AL561" s="105">
        <f>IFERROR(AH561/C553,0)</f>
        <v>2.4653464074529598E-2</v>
      </c>
    </row>
    <row r="562" spans="1:38" ht="73.5" customHeight="1" x14ac:dyDescent="0.25">
      <c r="A562" s="79">
        <v>10</v>
      </c>
      <c r="B562" s="80" t="s">
        <v>45</v>
      </c>
      <c r="C562" s="584"/>
      <c r="D562" s="587"/>
      <c r="E562" s="81">
        <v>10</v>
      </c>
      <c r="F562" s="82">
        <v>341100.02</v>
      </c>
      <c r="G562" s="83">
        <v>2</v>
      </c>
      <c r="H562" s="84">
        <v>175000</v>
      </c>
      <c r="I562" s="85">
        <v>5</v>
      </c>
      <c r="J562" s="86">
        <v>155934.63</v>
      </c>
      <c r="K562" s="85">
        <v>2</v>
      </c>
      <c r="L562" s="86">
        <v>210448.12</v>
      </c>
      <c r="M562" s="87">
        <f t="shared" si="96"/>
        <v>7</v>
      </c>
      <c r="N562" s="88">
        <f t="shared" si="96"/>
        <v>366382.75</v>
      </c>
      <c r="O562" s="89">
        <v>0</v>
      </c>
      <c r="P562" s="90">
        <v>0</v>
      </c>
      <c r="Q562" s="89">
        <v>0</v>
      </c>
      <c r="R562" s="90">
        <v>0</v>
      </c>
      <c r="S562" s="91">
        <f t="shared" si="97"/>
        <v>0</v>
      </c>
      <c r="T562" s="92">
        <f t="shared" si="97"/>
        <v>0</v>
      </c>
      <c r="U562" s="93">
        <v>0</v>
      </c>
      <c r="V562" s="94">
        <v>0</v>
      </c>
      <c r="W562" s="95">
        <v>0</v>
      </c>
      <c r="X562" s="96">
        <v>0</v>
      </c>
      <c r="Y562" s="94">
        <v>0</v>
      </c>
      <c r="Z562" s="95">
        <v>0</v>
      </c>
      <c r="AA562" s="97">
        <f t="shared" si="98"/>
        <v>0</v>
      </c>
      <c r="AB562" s="98">
        <f t="shared" si="99"/>
        <v>0</v>
      </c>
      <c r="AC562" s="337">
        <v>5</v>
      </c>
      <c r="AD562" s="338">
        <v>154758.68</v>
      </c>
      <c r="AE562" s="337">
        <v>2</v>
      </c>
      <c r="AF562" s="338">
        <v>209024.54</v>
      </c>
      <c r="AG562" s="101">
        <f t="shared" si="100"/>
        <v>7</v>
      </c>
      <c r="AH562" s="102">
        <f t="shared" si="101"/>
        <v>363783.22</v>
      </c>
      <c r="AI562" s="103">
        <f>IFERROR(AD562/(C553-AH560),0)</f>
        <v>0.12669039405772126</v>
      </c>
      <c r="AJ562" s="104">
        <f>IFERROR(AF562/(C553-AH560),0)</f>
        <v>0.17111415876856742</v>
      </c>
      <c r="AK562" s="77"/>
      <c r="AL562" s="105">
        <f>IFERROR(AH562/C553,0)</f>
        <v>0.271721766186304</v>
      </c>
    </row>
    <row r="563" spans="1:38" ht="120" customHeight="1" x14ac:dyDescent="0.25">
      <c r="A563" s="79">
        <v>11</v>
      </c>
      <c r="B563" s="80" t="s">
        <v>46</v>
      </c>
      <c r="C563" s="584"/>
      <c r="D563" s="587"/>
      <c r="E563" s="81">
        <v>6</v>
      </c>
      <c r="F563" s="82">
        <v>299966.18</v>
      </c>
      <c r="G563" s="83">
        <v>0</v>
      </c>
      <c r="H563" s="84">
        <v>0</v>
      </c>
      <c r="I563" s="85">
        <v>0</v>
      </c>
      <c r="J563" s="86">
        <v>0</v>
      </c>
      <c r="K563" s="85">
        <v>0</v>
      </c>
      <c r="L563" s="86">
        <v>0</v>
      </c>
      <c r="M563" s="87">
        <f t="shared" si="96"/>
        <v>0</v>
      </c>
      <c r="N563" s="88">
        <f t="shared" si="96"/>
        <v>0</v>
      </c>
      <c r="O563" s="89">
        <v>0</v>
      </c>
      <c r="P563" s="90">
        <v>0</v>
      </c>
      <c r="Q563" s="89">
        <v>0</v>
      </c>
      <c r="R563" s="90">
        <v>0</v>
      </c>
      <c r="S563" s="91">
        <f t="shared" si="97"/>
        <v>0</v>
      </c>
      <c r="T563" s="92">
        <f t="shared" si="97"/>
        <v>0</v>
      </c>
      <c r="U563" s="93">
        <v>0</v>
      </c>
      <c r="V563" s="94">
        <v>0</v>
      </c>
      <c r="W563" s="95">
        <v>0</v>
      </c>
      <c r="X563" s="96">
        <v>0</v>
      </c>
      <c r="Y563" s="94">
        <v>0</v>
      </c>
      <c r="Z563" s="95">
        <v>0</v>
      </c>
      <c r="AA563" s="97">
        <f t="shared" si="98"/>
        <v>0</v>
      </c>
      <c r="AB563" s="98">
        <f t="shared" si="99"/>
        <v>0</v>
      </c>
      <c r="AC563" s="99">
        <v>0</v>
      </c>
      <c r="AD563" s="100">
        <v>0</v>
      </c>
      <c r="AE563" s="99">
        <v>0</v>
      </c>
      <c r="AF563" s="100">
        <v>0</v>
      </c>
      <c r="AG563" s="101">
        <f t="shared" si="100"/>
        <v>0</v>
      </c>
      <c r="AH563" s="102">
        <f t="shared" si="101"/>
        <v>0</v>
      </c>
      <c r="AI563" s="103">
        <f>IFERROR(AD563/(C553-AH560),0)</f>
        <v>0</v>
      </c>
      <c r="AJ563" s="104">
        <f>IFERROR(AF563/(C553-AH560),0)</f>
        <v>0</v>
      </c>
      <c r="AK563" s="77"/>
      <c r="AL563" s="105">
        <f>IFERROR(AH563/C553,0)</f>
        <v>0</v>
      </c>
    </row>
    <row r="564" spans="1:38" ht="63.75" customHeight="1" x14ac:dyDescent="0.25">
      <c r="A564" s="79">
        <v>12</v>
      </c>
      <c r="B564" s="80" t="s">
        <v>47</v>
      </c>
      <c r="C564" s="584"/>
      <c r="D564" s="587"/>
      <c r="E564" s="81">
        <v>3</v>
      </c>
      <c r="F564" s="82">
        <v>73635.600000000006</v>
      </c>
      <c r="G564" s="83">
        <v>0</v>
      </c>
      <c r="H564" s="84">
        <v>0</v>
      </c>
      <c r="I564" s="85">
        <v>0</v>
      </c>
      <c r="J564" s="86">
        <v>0</v>
      </c>
      <c r="K564" s="85">
        <v>0</v>
      </c>
      <c r="L564" s="86">
        <v>0</v>
      </c>
      <c r="M564" s="87">
        <f t="shared" si="96"/>
        <v>0</v>
      </c>
      <c r="N564" s="88">
        <f t="shared" si="96"/>
        <v>0</v>
      </c>
      <c r="O564" s="89">
        <v>0</v>
      </c>
      <c r="P564" s="90">
        <v>0</v>
      </c>
      <c r="Q564" s="89">
        <v>0</v>
      </c>
      <c r="R564" s="90">
        <v>0</v>
      </c>
      <c r="S564" s="91">
        <f t="shared" si="97"/>
        <v>0</v>
      </c>
      <c r="T564" s="92">
        <f t="shared" si="97"/>
        <v>0</v>
      </c>
      <c r="U564" s="93">
        <v>0</v>
      </c>
      <c r="V564" s="94">
        <v>0</v>
      </c>
      <c r="W564" s="95">
        <v>0</v>
      </c>
      <c r="X564" s="96">
        <v>0</v>
      </c>
      <c r="Y564" s="94">
        <v>0</v>
      </c>
      <c r="Z564" s="95">
        <v>0</v>
      </c>
      <c r="AA564" s="97">
        <f t="shared" si="98"/>
        <v>0</v>
      </c>
      <c r="AB564" s="98">
        <f t="shared" si="99"/>
        <v>0</v>
      </c>
      <c r="AC564" s="99">
        <v>0</v>
      </c>
      <c r="AD564" s="100">
        <v>0</v>
      </c>
      <c r="AE564" s="99">
        <v>0</v>
      </c>
      <c r="AF564" s="100">
        <v>0</v>
      </c>
      <c r="AG564" s="101">
        <f t="shared" si="100"/>
        <v>0</v>
      </c>
      <c r="AH564" s="102">
        <f t="shared" si="101"/>
        <v>0</v>
      </c>
      <c r="AI564" s="103">
        <f>IFERROR(AD564/(C553-AH560),0)</f>
        <v>0</v>
      </c>
      <c r="AJ564" s="104">
        <f>IFERROR(AF564/(C553-AH560),0)</f>
        <v>0</v>
      </c>
      <c r="AK564" s="77"/>
      <c r="AL564" s="105">
        <f>IFERROR(AH564/C553,0)</f>
        <v>0</v>
      </c>
    </row>
    <row r="565" spans="1:38" ht="62.25" customHeight="1" thickBot="1" x14ac:dyDescent="0.3">
      <c r="A565" s="138">
        <v>13</v>
      </c>
      <c r="B565" s="139" t="s">
        <v>48</v>
      </c>
      <c r="C565" s="585"/>
      <c r="D565" s="588"/>
      <c r="E565" s="140">
        <v>41</v>
      </c>
      <c r="F565" s="141">
        <v>1217921.22</v>
      </c>
      <c r="G565" s="142">
        <v>9</v>
      </c>
      <c r="H565" s="143">
        <v>204700</v>
      </c>
      <c r="I565" s="341">
        <v>30</v>
      </c>
      <c r="J565" s="145">
        <v>529098.96</v>
      </c>
      <c r="K565" s="341">
        <v>9</v>
      </c>
      <c r="L565" s="145">
        <v>179481.58</v>
      </c>
      <c r="M565" s="146">
        <f t="shared" si="96"/>
        <v>39</v>
      </c>
      <c r="N565" s="147">
        <f t="shared" si="96"/>
        <v>708580.53999999992</v>
      </c>
      <c r="O565" s="148">
        <v>0</v>
      </c>
      <c r="P565" s="149">
        <v>0</v>
      </c>
      <c r="Q565" s="148">
        <v>0</v>
      </c>
      <c r="R565" s="149">
        <v>0</v>
      </c>
      <c r="S565" s="150">
        <f t="shared" si="97"/>
        <v>0</v>
      </c>
      <c r="T565" s="151">
        <f t="shared" si="97"/>
        <v>0</v>
      </c>
      <c r="U565" s="152">
        <v>0</v>
      </c>
      <c r="V565" s="153">
        <v>0</v>
      </c>
      <c r="W565" s="154">
        <v>0</v>
      </c>
      <c r="X565" s="155">
        <v>0</v>
      </c>
      <c r="Y565" s="153">
        <v>0</v>
      </c>
      <c r="Z565" s="154">
        <v>0</v>
      </c>
      <c r="AA565" s="156">
        <f t="shared" si="98"/>
        <v>0</v>
      </c>
      <c r="AB565" s="157">
        <f t="shared" si="99"/>
        <v>0</v>
      </c>
      <c r="AC565" s="158">
        <v>30</v>
      </c>
      <c r="AD565" s="159">
        <v>527783.17000000004</v>
      </c>
      <c r="AE565" s="158">
        <v>9</v>
      </c>
      <c r="AF565" s="159">
        <v>173695.41</v>
      </c>
      <c r="AG565" s="160">
        <f t="shared" si="100"/>
        <v>39</v>
      </c>
      <c r="AH565" s="161">
        <f t="shared" si="101"/>
        <v>701478.58000000007</v>
      </c>
      <c r="AI565" s="162">
        <f>IFERROR(AD565/(C553-AH560),0)</f>
        <v>0.43206014541047577</v>
      </c>
      <c r="AJ565" s="163">
        <f>IFERROR(AF565/(C553-AH560),0)</f>
        <v>0.14219260553861959</v>
      </c>
      <c r="AK565" s="164"/>
      <c r="AL565" s="165">
        <f>IFERROR(AH565/C553,0)</f>
        <v>0.52395764350939711</v>
      </c>
    </row>
    <row r="566" spans="1:38" ht="29.25" customHeight="1" thickBot="1" x14ac:dyDescent="0.3">
      <c r="A566" s="589" t="s">
        <v>277</v>
      </c>
      <c r="B566" s="590"/>
      <c r="C566" s="166">
        <f>C553</f>
        <v>1338807.7999999998</v>
      </c>
      <c r="D566" s="166">
        <f>D553</f>
        <v>35794.419999999693</v>
      </c>
      <c r="E566" s="167">
        <f t="shared" ref="E566:L566" si="102">SUM(E553:E565)</f>
        <v>71</v>
      </c>
      <c r="F566" s="168">
        <f t="shared" si="102"/>
        <v>2327898.7800000003</v>
      </c>
      <c r="G566" s="167">
        <f t="shared" si="102"/>
        <v>26</v>
      </c>
      <c r="H566" s="168">
        <f t="shared" si="102"/>
        <v>513463.78</v>
      </c>
      <c r="I566" s="169">
        <f t="shared" si="102"/>
        <v>41</v>
      </c>
      <c r="J566" s="170">
        <f t="shared" si="102"/>
        <v>815114.32</v>
      </c>
      <c r="K566" s="169">
        <f t="shared" si="102"/>
        <v>23</v>
      </c>
      <c r="L566" s="170">
        <f t="shared" si="102"/>
        <v>523693.48</v>
      </c>
      <c r="M566" s="169">
        <f>SUM(M553:M565)</f>
        <v>64</v>
      </c>
      <c r="N566" s="170">
        <f>SUM(N553:N565)</f>
        <v>1338807.7999999998</v>
      </c>
      <c r="O566" s="171">
        <f>SUM(O553:O565)</f>
        <v>0</v>
      </c>
      <c r="P566" s="168">
        <f>SUM(P553:P565)</f>
        <v>0</v>
      </c>
      <c r="Q566" s="172">
        <f t="shared" ref="Q566:AJ566" si="103">SUM(Q553:Q565)</f>
        <v>0</v>
      </c>
      <c r="R566" s="168">
        <f t="shared" si="103"/>
        <v>0</v>
      </c>
      <c r="S566" s="173">
        <f t="shared" si="103"/>
        <v>0</v>
      </c>
      <c r="T566" s="168">
        <f t="shared" si="103"/>
        <v>0</v>
      </c>
      <c r="U566" s="172">
        <f t="shared" si="103"/>
        <v>0</v>
      </c>
      <c r="V566" s="168">
        <f t="shared" si="103"/>
        <v>0</v>
      </c>
      <c r="W566" s="168">
        <f t="shared" si="103"/>
        <v>0</v>
      </c>
      <c r="X566" s="173">
        <f t="shared" si="103"/>
        <v>0</v>
      </c>
      <c r="Y566" s="168">
        <f t="shared" si="103"/>
        <v>0</v>
      </c>
      <c r="Z566" s="168">
        <f t="shared" si="103"/>
        <v>0</v>
      </c>
      <c r="AA566" s="173">
        <f t="shared" si="103"/>
        <v>0</v>
      </c>
      <c r="AB566" s="168">
        <f t="shared" si="103"/>
        <v>0</v>
      </c>
      <c r="AC566" s="172">
        <f t="shared" si="103"/>
        <v>41</v>
      </c>
      <c r="AD566" s="168">
        <f t="shared" si="103"/>
        <v>803035.8600000001</v>
      </c>
      <c r="AE566" s="172">
        <f t="shared" si="103"/>
        <v>23</v>
      </c>
      <c r="AF566" s="168">
        <f t="shared" si="103"/>
        <v>499977.52</v>
      </c>
      <c r="AG566" s="173">
        <f t="shared" si="103"/>
        <v>64</v>
      </c>
      <c r="AH566" s="168">
        <f t="shared" si="103"/>
        <v>1303013.3800000001</v>
      </c>
      <c r="AI566" s="174">
        <f t="shared" si="103"/>
        <v>0.65739078122067907</v>
      </c>
      <c r="AJ566" s="174">
        <f t="shared" si="103"/>
        <v>0.31330676430718701</v>
      </c>
      <c r="AK566" s="175">
        <f>AK560</f>
        <v>8.7583572488896477E-2</v>
      </c>
      <c r="AL566" s="176">
        <f>AH566/C553</f>
        <v>0.97326395917322883</v>
      </c>
    </row>
    <row r="567" spans="1:38" ht="21.75" thickBot="1" x14ac:dyDescent="0.4">
      <c r="AF567" s="177" t="s">
        <v>278</v>
      </c>
      <c r="AG567" s="178">
        <v>4.4240000000000004</v>
      </c>
      <c r="AH567" s="179">
        <f>AH566/AG567</f>
        <v>294532.86166365282</v>
      </c>
    </row>
    <row r="568" spans="1:38" ht="15.75" thickTop="1" x14ac:dyDescent="0.25">
      <c r="A568" s="591" t="s">
        <v>279</v>
      </c>
      <c r="B568" s="592"/>
      <c r="C568" s="592"/>
      <c r="D568" s="592"/>
      <c r="E568" s="592"/>
      <c r="F568" s="592"/>
      <c r="G568" s="592"/>
      <c r="H568" s="592"/>
      <c r="I568" s="592"/>
      <c r="J568" s="592"/>
      <c r="K568" s="593"/>
      <c r="L568" s="592"/>
      <c r="M568" s="592"/>
      <c r="N568" s="592"/>
      <c r="O568" s="592"/>
      <c r="P568" s="592"/>
      <c r="Q568" s="594"/>
    </row>
    <row r="569" spans="1:38" ht="18.75" x14ac:dyDescent="0.3">
      <c r="A569" s="595"/>
      <c r="B569" s="596"/>
      <c r="C569" s="596"/>
      <c r="D569" s="596"/>
      <c r="E569" s="596"/>
      <c r="F569" s="596"/>
      <c r="G569" s="596"/>
      <c r="H569" s="596"/>
      <c r="I569" s="596"/>
      <c r="J569" s="596"/>
      <c r="K569" s="597"/>
      <c r="L569" s="596"/>
      <c r="M569" s="596"/>
      <c r="N569" s="596"/>
      <c r="O569" s="596"/>
      <c r="P569" s="596"/>
      <c r="Q569" s="598"/>
      <c r="AF569" s="180"/>
    </row>
    <row r="570" spans="1:38" ht="15.75" x14ac:dyDescent="0.25">
      <c r="A570" s="595"/>
      <c r="B570" s="596"/>
      <c r="C570" s="596"/>
      <c r="D570" s="596"/>
      <c r="E570" s="596"/>
      <c r="F570" s="596"/>
      <c r="G570" s="596"/>
      <c r="H570" s="596"/>
      <c r="I570" s="596"/>
      <c r="J570" s="596"/>
      <c r="K570" s="597"/>
      <c r="L570" s="596"/>
      <c r="M570" s="596"/>
      <c r="N570" s="596"/>
      <c r="O570" s="596"/>
      <c r="P570" s="596"/>
      <c r="Q570" s="598"/>
      <c r="AE570" s="181" t="s">
        <v>280</v>
      </c>
      <c r="AF570" s="182"/>
    </row>
    <row r="571" spans="1:38" ht="15.75" x14ac:dyDescent="0.25">
      <c r="A571" s="595"/>
      <c r="B571" s="596"/>
      <c r="C571" s="596"/>
      <c r="D571" s="596"/>
      <c r="E571" s="596"/>
      <c r="F571" s="596"/>
      <c r="G571" s="596"/>
      <c r="H571" s="596"/>
      <c r="I571" s="596"/>
      <c r="J571" s="596"/>
      <c r="K571" s="597"/>
      <c r="L571" s="596"/>
      <c r="M571" s="596"/>
      <c r="N571" s="596"/>
      <c r="O571" s="596"/>
      <c r="P571" s="596"/>
      <c r="Q571" s="598"/>
      <c r="AE571" s="181" t="s">
        <v>281</v>
      </c>
      <c r="AF571" s="183">
        <f>(AF566-AF560)+(Z566-Z560)</f>
        <v>382719.95</v>
      </c>
    </row>
    <row r="572" spans="1:38" ht="15.75" x14ac:dyDescent="0.25">
      <c r="A572" s="595"/>
      <c r="B572" s="596"/>
      <c r="C572" s="596"/>
      <c r="D572" s="596"/>
      <c r="E572" s="596"/>
      <c r="F572" s="596"/>
      <c r="G572" s="596"/>
      <c r="H572" s="596"/>
      <c r="I572" s="596"/>
      <c r="J572" s="596"/>
      <c r="K572" s="597"/>
      <c r="L572" s="596"/>
      <c r="M572" s="596"/>
      <c r="N572" s="596"/>
      <c r="O572" s="596"/>
      <c r="P572" s="596"/>
      <c r="Q572" s="598"/>
      <c r="AE572" s="181" t="s">
        <v>282</v>
      </c>
      <c r="AF572" s="183">
        <f>AD566+W566</f>
        <v>803035.8600000001</v>
      </c>
    </row>
    <row r="573" spans="1:38" ht="15.75" x14ac:dyDescent="0.25">
      <c r="A573" s="595"/>
      <c r="B573" s="596"/>
      <c r="C573" s="596"/>
      <c r="D573" s="596"/>
      <c r="E573" s="596"/>
      <c r="F573" s="596"/>
      <c r="G573" s="596"/>
      <c r="H573" s="596"/>
      <c r="I573" s="596"/>
      <c r="J573" s="596"/>
      <c r="K573" s="597"/>
      <c r="L573" s="596"/>
      <c r="M573" s="596"/>
      <c r="N573" s="596"/>
      <c r="O573" s="596"/>
      <c r="P573" s="596"/>
      <c r="Q573" s="598"/>
      <c r="AE573" s="181" t="s">
        <v>283</v>
      </c>
      <c r="AF573" s="183">
        <f>AF560+Z560</f>
        <v>117257.57</v>
      </c>
    </row>
    <row r="574" spans="1:38" ht="15.75" x14ac:dyDescent="0.25">
      <c r="A574" s="595"/>
      <c r="B574" s="596"/>
      <c r="C574" s="596"/>
      <c r="D574" s="596"/>
      <c r="E574" s="596"/>
      <c r="F574" s="596"/>
      <c r="G574" s="596"/>
      <c r="H574" s="596"/>
      <c r="I574" s="596"/>
      <c r="J574" s="596"/>
      <c r="K574" s="597"/>
      <c r="L574" s="596"/>
      <c r="M574" s="596"/>
      <c r="N574" s="596"/>
      <c r="O574" s="596"/>
      <c r="P574" s="596"/>
      <c r="Q574" s="598"/>
      <c r="AE574" s="181" t="s">
        <v>2</v>
      </c>
      <c r="AF574" s="184">
        <f>SUM(AF571:AF573)</f>
        <v>1303013.3800000001</v>
      </c>
    </row>
    <row r="575" spans="1:38" x14ac:dyDescent="0.25">
      <c r="A575" s="595"/>
      <c r="B575" s="596"/>
      <c r="C575" s="596"/>
      <c r="D575" s="596"/>
      <c r="E575" s="596"/>
      <c r="F575" s="596"/>
      <c r="G575" s="596"/>
      <c r="H575" s="596"/>
      <c r="I575" s="596"/>
      <c r="J575" s="596"/>
      <c r="K575" s="597"/>
      <c r="L575" s="596"/>
      <c r="M575" s="596"/>
      <c r="N575" s="596"/>
      <c r="O575" s="596"/>
      <c r="P575" s="596"/>
      <c r="Q575" s="598"/>
    </row>
    <row r="576" spans="1:38" ht="15.75" thickBot="1" x14ac:dyDescent="0.3">
      <c r="A576" s="599"/>
      <c r="B576" s="600"/>
      <c r="C576" s="600"/>
      <c r="D576" s="600"/>
      <c r="E576" s="600"/>
      <c r="F576" s="600"/>
      <c r="G576" s="600"/>
      <c r="H576" s="600"/>
      <c r="I576" s="600"/>
      <c r="J576" s="600"/>
      <c r="K576" s="601"/>
      <c r="L576" s="600"/>
      <c r="M576" s="600"/>
      <c r="N576" s="600"/>
      <c r="O576" s="600"/>
      <c r="P576" s="600"/>
      <c r="Q576" s="602"/>
    </row>
    <row r="577" spans="1:38" ht="15.75" thickTop="1" x14ac:dyDescent="0.25"/>
    <row r="579" spans="1:38" ht="15.75" thickBot="1" x14ac:dyDescent="0.3"/>
    <row r="580" spans="1:38" ht="27" thickBot="1" x14ac:dyDescent="0.3">
      <c r="A580" s="603" t="s">
        <v>391</v>
      </c>
      <c r="B580" s="604"/>
      <c r="C580" s="604"/>
      <c r="D580" s="604"/>
      <c r="E580" s="604"/>
      <c r="F580" s="604"/>
      <c r="G580" s="604"/>
      <c r="H580" s="604"/>
      <c r="I580" s="604"/>
      <c r="J580" s="604"/>
      <c r="K580" s="605"/>
      <c r="L580" s="604"/>
      <c r="M580" s="604"/>
      <c r="N580" s="604"/>
      <c r="O580" s="604"/>
      <c r="P580" s="604"/>
      <c r="Q580" s="604"/>
      <c r="R580" s="604"/>
      <c r="S580" s="604"/>
      <c r="T580" s="604"/>
      <c r="U580" s="604"/>
      <c r="V580" s="604"/>
      <c r="W580" s="604"/>
      <c r="X580" s="604"/>
      <c r="Y580" s="604"/>
      <c r="Z580" s="604"/>
      <c r="AA580" s="604"/>
      <c r="AB580" s="604"/>
      <c r="AC580" s="604"/>
      <c r="AD580" s="604"/>
      <c r="AE580" s="604"/>
      <c r="AF580" s="604"/>
      <c r="AG580" s="604"/>
      <c r="AH580" s="604"/>
      <c r="AI580" s="604"/>
      <c r="AJ580" s="604"/>
      <c r="AK580" s="606"/>
      <c r="AL580" s="185"/>
    </row>
    <row r="581" spans="1:38" ht="21" customHeight="1" x14ac:dyDescent="0.25">
      <c r="A581" s="607" t="s">
        <v>284</v>
      </c>
      <c r="B581" s="608"/>
      <c r="C581" s="614" t="s">
        <v>392</v>
      </c>
      <c r="D581" s="615"/>
      <c r="E581" s="618" t="s">
        <v>285</v>
      </c>
      <c r="F581" s="619"/>
      <c r="G581" s="619"/>
      <c r="H581" s="619"/>
      <c r="I581" s="619"/>
      <c r="J581" s="619"/>
      <c r="K581" s="620"/>
      <c r="L581" s="619"/>
      <c r="M581" s="619"/>
      <c r="N581" s="619"/>
      <c r="O581" s="624" t="s">
        <v>394</v>
      </c>
      <c r="P581" s="625"/>
      <c r="Q581" s="625"/>
      <c r="R581" s="625"/>
      <c r="S581" s="625"/>
      <c r="T581" s="625"/>
      <c r="U581" s="625"/>
      <c r="V581" s="625"/>
      <c r="W581" s="625"/>
      <c r="X581" s="625"/>
      <c r="Y581" s="625"/>
      <c r="Z581" s="625"/>
      <c r="AA581" s="625"/>
      <c r="AB581" s="625"/>
      <c r="AC581" s="625"/>
      <c r="AD581" s="625"/>
      <c r="AE581" s="625"/>
      <c r="AF581" s="625"/>
      <c r="AG581" s="625"/>
      <c r="AH581" s="625"/>
      <c r="AI581" s="625"/>
      <c r="AJ581" s="625"/>
      <c r="AK581" s="626"/>
      <c r="AL581" s="186"/>
    </row>
    <row r="582" spans="1:38" ht="36" customHeight="1" thickBot="1" x14ac:dyDescent="0.3">
      <c r="A582" s="609"/>
      <c r="B582" s="610"/>
      <c r="C582" s="616"/>
      <c r="D582" s="617"/>
      <c r="E582" s="621"/>
      <c r="F582" s="622"/>
      <c r="G582" s="622"/>
      <c r="H582" s="622"/>
      <c r="I582" s="622"/>
      <c r="J582" s="622"/>
      <c r="K582" s="623"/>
      <c r="L582" s="622"/>
      <c r="M582" s="622"/>
      <c r="N582" s="622"/>
      <c r="O582" s="627"/>
      <c r="P582" s="628"/>
      <c r="Q582" s="628"/>
      <c r="R582" s="628"/>
      <c r="S582" s="628"/>
      <c r="T582" s="628"/>
      <c r="U582" s="628"/>
      <c r="V582" s="628"/>
      <c r="W582" s="628"/>
      <c r="X582" s="628"/>
      <c r="Y582" s="628"/>
      <c r="Z582" s="628"/>
      <c r="AA582" s="628"/>
      <c r="AB582" s="628"/>
      <c r="AC582" s="628"/>
      <c r="AD582" s="628"/>
      <c r="AE582" s="628"/>
      <c r="AF582" s="628"/>
      <c r="AG582" s="628"/>
      <c r="AH582" s="628"/>
      <c r="AI582" s="628"/>
      <c r="AJ582" s="628"/>
      <c r="AK582" s="629"/>
      <c r="AL582" s="186"/>
    </row>
    <row r="583" spans="1:38" s="180" customFormat="1" ht="84" customHeight="1" thickBot="1" x14ac:dyDescent="0.35">
      <c r="A583" s="609"/>
      <c r="B583" s="611"/>
      <c r="C583" s="630" t="s">
        <v>211</v>
      </c>
      <c r="D583" s="632" t="s">
        <v>212</v>
      </c>
      <c r="E583" s="634" t="s">
        <v>0</v>
      </c>
      <c r="F583" s="635"/>
      <c r="G583" s="635"/>
      <c r="H583" s="636"/>
      <c r="I583" s="637" t="s">
        <v>1</v>
      </c>
      <c r="J583" s="638"/>
      <c r="K583" s="639"/>
      <c r="L583" s="640"/>
      <c r="M583" s="643" t="s">
        <v>2</v>
      </c>
      <c r="N583" s="644"/>
      <c r="O583" s="645" t="s">
        <v>213</v>
      </c>
      <c r="P583" s="646"/>
      <c r="Q583" s="646"/>
      <c r="R583" s="647"/>
      <c r="S583" s="648" t="s">
        <v>2</v>
      </c>
      <c r="T583" s="649"/>
      <c r="U583" s="650" t="s">
        <v>214</v>
      </c>
      <c r="V583" s="651"/>
      <c r="W583" s="651"/>
      <c r="X583" s="651"/>
      <c r="Y583" s="651"/>
      <c r="Z583" s="652"/>
      <c r="AA583" s="653" t="s">
        <v>2</v>
      </c>
      <c r="AB583" s="654"/>
      <c r="AC583" s="655" t="s">
        <v>5</v>
      </c>
      <c r="AD583" s="656"/>
      <c r="AE583" s="656"/>
      <c r="AF583" s="657"/>
      <c r="AG583" s="717" t="s">
        <v>2</v>
      </c>
      <c r="AH583" s="718"/>
      <c r="AI583" s="743" t="s">
        <v>215</v>
      </c>
      <c r="AJ583" s="744"/>
      <c r="AK583" s="745"/>
      <c r="AL583" s="187"/>
    </row>
    <row r="584" spans="1:38" ht="113.25" thickBot="1" x14ac:dyDescent="0.3">
      <c r="A584" s="612"/>
      <c r="B584" s="613"/>
      <c r="C584" s="631"/>
      <c r="D584" s="633"/>
      <c r="E584" s="41" t="s">
        <v>15</v>
      </c>
      <c r="F584" s="42" t="s">
        <v>216</v>
      </c>
      <c r="G584" s="41" t="s">
        <v>217</v>
      </c>
      <c r="H584" s="42" t="s">
        <v>14</v>
      </c>
      <c r="I584" s="43" t="s">
        <v>15</v>
      </c>
      <c r="J584" s="44" t="s">
        <v>218</v>
      </c>
      <c r="K584" s="43" t="s">
        <v>17</v>
      </c>
      <c r="L584" s="44" t="s">
        <v>219</v>
      </c>
      <c r="M584" s="45" t="s">
        <v>19</v>
      </c>
      <c r="N584" s="46" t="s">
        <v>20</v>
      </c>
      <c r="O584" s="47" t="s">
        <v>220</v>
      </c>
      <c r="P584" s="48" t="s">
        <v>221</v>
      </c>
      <c r="Q584" s="47" t="s">
        <v>222</v>
      </c>
      <c r="R584" s="48" t="s">
        <v>223</v>
      </c>
      <c r="S584" s="49" t="s">
        <v>224</v>
      </c>
      <c r="T584" s="50" t="s">
        <v>225</v>
      </c>
      <c r="U584" s="51" t="s">
        <v>220</v>
      </c>
      <c r="V584" s="52" t="s">
        <v>226</v>
      </c>
      <c r="W584" s="53" t="s">
        <v>227</v>
      </c>
      <c r="X584" s="54" t="s">
        <v>222</v>
      </c>
      <c r="Y584" s="52" t="s">
        <v>228</v>
      </c>
      <c r="Z584" s="53" t="s">
        <v>229</v>
      </c>
      <c r="AA584" s="55" t="s">
        <v>230</v>
      </c>
      <c r="AB584" s="56" t="s">
        <v>231</v>
      </c>
      <c r="AC584" s="57" t="s">
        <v>220</v>
      </c>
      <c r="AD584" s="58" t="s">
        <v>221</v>
      </c>
      <c r="AE584" s="57" t="s">
        <v>222</v>
      </c>
      <c r="AF584" s="58" t="s">
        <v>223</v>
      </c>
      <c r="AG584" s="59" t="s">
        <v>232</v>
      </c>
      <c r="AH584" s="60" t="s">
        <v>233</v>
      </c>
      <c r="AI584" s="61" t="s">
        <v>234</v>
      </c>
      <c r="AJ584" s="63" t="s">
        <v>235</v>
      </c>
      <c r="AK584" s="188" t="s">
        <v>286</v>
      </c>
      <c r="AL584" s="189"/>
    </row>
    <row r="585" spans="1:38" ht="15.75" thickBot="1" x14ac:dyDescent="0.3">
      <c r="A585" s="581" t="s">
        <v>238</v>
      </c>
      <c r="B585" s="658"/>
      <c r="C585" s="190" t="s">
        <v>239</v>
      </c>
      <c r="D585" s="191" t="s">
        <v>240</v>
      </c>
      <c r="E585" s="192" t="s">
        <v>241</v>
      </c>
      <c r="F585" s="193" t="s">
        <v>242</v>
      </c>
      <c r="G585" s="192" t="s">
        <v>243</v>
      </c>
      <c r="H585" s="193" t="s">
        <v>244</v>
      </c>
      <c r="I585" s="194" t="s">
        <v>245</v>
      </c>
      <c r="J585" s="193" t="s">
        <v>246</v>
      </c>
      <c r="K585" s="194" t="s">
        <v>247</v>
      </c>
      <c r="L585" s="193" t="s">
        <v>248</v>
      </c>
      <c r="M585" s="194" t="s">
        <v>249</v>
      </c>
      <c r="N585" s="193" t="s">
        <v>250</v>
      </c>
      <c r="O585" s="192" t="s">
        <v>251</v>
      </c>
      <c r="P585" s="193" t="s">
        <v>252</v>
      </c>
      <c r="Q585" s="192" t="s">
        <v>253</v>
      </c>
      <c r="R585" s="193" t="s">
        <v>254</v>
      </c>
      <c r="S585" s="194" t="s">
        <v>255</v>
      </c>
      <c r="T585" s="193" t="s">
        <v>256</v>
      </c>
      <c r="U585" s="192" t="s">
        <v>257</v>
      </c>
      <c r="V585" s="195" t="s">
        <v>258</v>
      </c>
      <c r="W585" s="196" t="s">
        <v>259</v>
      </c>
      <c r="X585" s="197" t="s">
        <v>260</v>
      </c>
      <c r="Y585" s="198" t="s">
        <v>261</v>
      </c>
      <c r="Z585" s="193" t="s">
        <v>262</v>
      </c>
      <c r="AA585" s="194" t="s">
        <v>263</v>
      </c>
      <c r="AB585" s="199" t="s">
        <v>264</v>
      </c>
      <c r="AC585" s="192" t="s">
        <v>265</v>
      </c>
      <c r="AD585" s="199" t="s">
        <v>266</v>
      </c>
      <c r="AE585" s="192" t="s">
        <v>267</v>
      </c>
      <c r="AF585" s="199" t="s">
        <v>268</v>
      </c>
      <c r="AG585" s="194" t="s">
        <v>269</v>
      </c>
      <c r="AH585" s="199" t="s">
        <v>270</v>
      </c>
      <c r="AI585" s="190" t="s">
        <v>271</v>
      </c>
      <c r="AJ585" s="199" t="s">
        <v>272</v>
      </c>
      <c r="AK585" s="200" t="s">
        <v>273</v>
      </c>
      <c r="AL585" s="201"/>
    </row>
    <row r="586" spans="1:38" ht="37.5" x14ac:dyDescent="0.25">
      <c r="A586" s="202">
        <v>1</v>
      </c>
      <c r="B586" s="203" t="s">
        <v>287</v>
      </c>
      <c r="C586" s="659">
        <f>N595</f>
        <v>1338807.7999999998</v>
      </c>
      <c r="D586" s="660">
        <f>C586-AH595</f>
        <v>35794.419999999925</v>
      </c>
      <c r="E586" s="81">
        <v>12</v>
      </c>
      <c r="F586" s="82">
        <v>376585.36</v>
      </c>
      <c r="G586" s="83">
        <v>0</v>
      </c>
      <c r="H586" s="84">
        <v>0</v>
      </c>
      <c r="I586" s="339">
        <v>0</v>
      </c>
      <c r="J586" s="86">
        <v>0</v>
      </c>
      <c r="K586" s="339">
        <v>0</v>
      </c>
      <c r="L586" s="86">
        <v>0</v>
      </c>
      <c r="M586" s="87">
        <f t="shared" ref="M586:N588" si="104">SUM(I586,K586)</f>
        <v>0</v>
      </c>
      <c r="N586" s="88">
        <f t="shared" si="104"/>
        <v>0</v>
      </c>
      <c r="O586" s="89">
        <v>0</v>
      </c>
      <c r="P586" s="90">
        <v>0</v>
      </c>
      <c r="Q586" s="89">
        <v>0</v>
      </c>
      <c r="R586" s="90">
        <v>0</v>
      </c>
      <c r="S586" s="91">
        <f t="shared" ref="S586:T588" si="105">SUM(O586,Q586)</f>
        <v>0</v>
      </c>
      <c r="T586" s="92">
        <f t="shared" si="105"/>
        <v>0</v>
      </c>
      <c r="U586" s="93">
        <v>0</v>
      </c>
      <c r="V586" s="94">
        <v>0</v>
      </c>
      <c r="W586" s="95">
        <v>0</v>
      </c>
      <c r="X586" s="96">
        <v>0</v>
      </c>
      <c r="Y586" s="94">
        <v>0</v>
      </c>
      <c r="Z586" s="95">
        <v>0</v>
      </c>
      <c r="AA586" s="97">
        <f>SUM(U586,X586)</f>
        <v>0</v>
      </c>
      <c r="AB586" s="98">
        <f>SUM(W586,Z586)</f>
        <v>0</v>
      </c>
      <c r="AC586" s="99">
        <v>0</v>
      </c>
      <c r="AD586" s="100">
        <v>0</v>
      </c>
      <c r="AE586" s="99">
        <v>0</v>
      </c>
      <c r="AF586" s="100">
        <v>0</v>
      </c>
      <c r="AG586" s="101">
        <f>SUM(AC586,AE586)</f>
        <v>0</v>
      </c>
      <c r="AH586" s="102">
        <f>SUM(AD586,AF586,AB586)</f>
        <v>0</v>
      </c>
      <c r="AI586" s="103">
        <f>IFERROR(AD586/C586,0)</f>
        <v>0</v>
      </c>
      <c r="AJ586" s="134">
        <f>IFERROR(AF586/C586,0)</f>
        <v>0</v>
      </c>
      <c r="AK586" s="222">
        <f>IFERROR(AH586/C586,0)</f>
        <v>0</v>
      </c>
      <c r="AL586" s="223"/>
    </row>
    <row r="587" spans="1:38" ht="75" x14ac:dyDescent="0.25">
      <c r="A587" s="224">
        <v>2</v>
      </c>
      <c r="B587" s="203" t="s">
        <v>288</v>
      </c>
      <c r="C587" s="659"/>
      <c r="D587" s="660"/>
      <c r="E587" s="81">
        <v>39</v>
      </c>
      <c r="F587" s="82">
        <v>1006795.75</v>
      </c>
      <c r="G587" s="83">
        <v>26</v>
      </c>
      <c r="H587" s="84">
        <v>513463.78</v>
      </c>
      <c r="I587" s="339">
        <v>39</v>
      </c>
      <c r="J587" s="86">
        <v>782644.32</v>
      </c>
      <c r="K587" s="339">
        <v>23</v>
      </c>
      <c r="L587" s="86">
        <v>523693.48</v>
      </c>
      <c r="M587" s="87">
        <f t="shared" si="104"/>
        <v>62</v>
      </c>
      <c r="N587" s="88">
        <f t="shared" si="104"/>
        <v>1306337.7999999998</v>
      </c>
      <c r="O587" s="89">
        <v>0</v>
      </c>
      <c r="P587" s="90">
        <v>0</v>
      </c>
      <c r="Q587" s="89">
        <v>0</v>
      </c>
      <c r="R587" s="90">
        <v>0</v>
      </c>
      <c r="S587" s="91">
        <f t="shared" si="105"/>
        <v>0</v>
      </c>
      <c r="T587" s="92">
        <f t="shared" si="105"/>
        <v>0</v>
      </c>
      <c r="U587" s="93">
        <v>0</v>
      </c>
      <c r="V587" s="94">
        <v>0</v>
      </c>
      <c r="W587" s="95">
        <v>0</v>
      </c>
      <c r="X587" s="96">
        <v>0</v>
      </c>
      <c r="Y587" s="94">
        <v>0</v>
      </c>
      <c r="Z587" s="95">
        <v>0</v>
      </c>
      <c r="AA587" s="97">
        <f>SUM(U587,X587)</f>
        <v>0</v>
      </c>
      <c r="AB587" s="98">
        <f>SUM(W587,Z587)</f>
        <v>0</v>
      </c>
      <c r="AC587" s="99">
        <v>39</v>
      </c>
      <c r="AD587" s="100">
        <v>770621.86</v>
      </c>
      <c r="AE587" s="99">
        <v>23</v>
      </c>
      <c r="AF587" s="100">
        <v>499977.52</v>
      </c>
      <c r="AG587" s="101">
        <f>SUM(AC587,AE587)</f>
        <v>62</v>
      </c>
      <c r="AH587" s="102">
        <f>SUM(AD587,AF587,AB587)</f>
        <v>1270599.3799999999</v>
      </c>
      <c r="AI587" s="103">
        <f>IFERROR(AD587/C586,0)</f>
        <v>0.57560305519582433</v>
      </c>
      <c r="AJ587" s="134">
        <f>IFERROR(AF587/C586,0)</f>
        <v>0.37344981109312336</v>
      </c>
      <c r="AK587" s="222">
        <f>IFERROR(AH587/C586,0)</f>
        <v>0.94905286628894758</v>
      </c>
      <c r="AL587" s="223"/>
    </row>
    <row r="588" spans="1:38" ht="37.5" x14ac:dyDescent="0.25">
      <c r="A588" s="224">
        <v>3</v>
      </c>
      <c r="B588" s="203" t="s">
        <v>289</v>
      </c>
      <c r="C588" s="659"/>
      <c r="D588" s="660"/>
      <c r="E588" s="81">
        <v>3</v>
      </c>
      <c r="F588" s="82">
        <v>168521.4</v>
      </c>
      <c r="G588" s="83">
        <v>0</v>
      </c>
      <c r="H588" s="84">
        <v>0</v>
      </c>
      <c r="I588" s="339">
        <v>0</v>
      </c>
      <c r="J588" s="86">
        <v>0</v>
      </c>
      <c r="K588" s="339">
        <v>0</v>
      </c>
      <c r="L588" s="86">
        <v>0</v>
      </c>
      <c r="M588" s="87">
        <f t="shared" si="104"/>
        <v>0</v>
      </c>
      <c r="N588" s="88">
        <f t="shared" si="104"/>
        <v>0</v>
      </c>
      <c r="O588" s="89">
        <v>0</v>
      </c>
      <c r="P588" s="90">
        <v>0</v>
      </c>
      <c r="Q588" s="89">
        <v>0</v>
      </c>
      <c r="R588" s="90">
        <v>0</v>
      </c>
      <c r="S588" s="91">
        <f t="shared" si="105"/>
        <v>0</v>
      </c>
      <c r="T588" s="92">
        <f t="shared" si="105"/>
        <v>0</v>
      </c>
      <c r="U588" s="93">
        <v>0</v>
      </c>
      <c r="V588" s="94">
        <v>0</v>
      </c>
      <c r="W588" s="95">
        <v>0</v>
      </c>
      <c r="X588" s="96">
        <v>0</v>
      </c>
      <c r="Y588" s="94">
        <v>0</v>
      </c>
      <c r="Z588" s="95">
        <v>0</v>
      </c>
      <c r="AA588" s="97">
        <f>SUM(U588,X588)</f>
        <v>0</v>
      </c>
      <c r="AB588" s="98">
        <f>SUM(W588,Z588)</f>
        <v>0</v>
      </c>
      <c r="AC588" s="99">
        <v>0</v>
      </c>
      <c r="AD588" s="100">
        <v>0</v>
      </c>
      <c r="AE588" s="99">
        <v>0</v>
      </c>
      <c r="AF588" s="100">
        <v>0</v>
      </c>
      <c r="AG588" s="101">
        <f>SUM(AC588,AE588)</f>
        <v>0</v>
      </c>
      <c r="AH588" s="102">
        <f>SUM(AD588,AF588,AB588)</f>
        <v>0</v>
      </c>
      <c r="AI588" s="103">
        <f>IFERROR(AD588/C586,0)</f>
        <v>0</v>
      </c>
      <c r="AJ588" s="134">
        <f>IFERROR(AF588/C586,0)</f>
        <v>0</v>
      </c>
      <c r="AK588" s="222">
        <f>IFERROR(AH588/C586,0)</f>
        <v>0</v>
      </c>
      <c r="AL588" s="223"/>
    </row>
    <row r="589" spans="1:38" ht="37.5" x14ac:dyDescent="0.25">
      <c r="A589" s="224">
        <v>4</v>
      </c>
      <c r="B589" s="203" t="s">
        <v>290</v>
      </c>
      <c r="C589" s="659"/>
      <c r="D589" s="660"/>
      <c r="E589" s="81"/>
      <c r="F589" s="82"/>
      <c r="G589" s="83"/>
      <c r="H589" s="84"/>
      <c r="I589" s="339"/>
      <c r="J589" s="86"/>
      <c r="K589" s="339"/>
      <c r="L589" s="86"/>
      <c r="M589" s="87"/>
      <c r="N589" s="88"/>
      <c r="O589" s="89"/>
      <c r="P589" s="90"/>
      <c r="Q589" s="89"/>
      <c r="R589" s="90"/>
      <c r="S589" s="91"/>
      <c r="T589" s="92"/>
      <c r="U589" s="93"/>
      <c r="V589" s="94"/>
      <c r="W589" s="95"/>
      <c r="X589" s="96"/>
      <c r="Y589" s="94"/>
      <c r="Z589" s="95"/>
      <c r="AA589" s="97"/>
      <c r="AB589" s="98"/>
      <c r="AC589" s="99"/>
      <c r="AD589" s="100"/>
      <c r="AE589" s="99"/>
      <c r="AF589" s="100"/>
      <c r="AG589" s="101"/>
      <c r="AH589" s="102"/>
      <c r="AI589" s="103"/>
      <c r="AJ589" s="134"/>
      <c r="AK589" s="222"/>
      <c r="AL589" s="223"/>
    </row>
    <row r="590" spans="1:38" ht="37.5" x14ac:dyDescent="0.25">
      <c r="A590" s="224">
        <v>5</v>
      </c>
      <c r="B590" s="203" t="s">
        <v>291</v>
      </c>
      <c r="C590" s="659"/>
      <c r="D590" s="660"/>
      <c r="E590" s="81">
        <v>1</v>
      </c>
      <c r="F590" s="82">
        <v>129522.2</v>
      </c>
      <c r="G590" s="83">
        <v>0</v>
      </c>
      <c r="H590" s="84">
        <v>0</v>
      </c>
      <c r="I590" s="339">
        <v>0</v>
      </c>
      <c r="J590" s="86">
        <v>0</v>
      </c>
      <c r="K590" s="339">
        <v>0</v>
      </c>
      <c r="L590" s="86">
        <v>0</v>
      </c>
      <c r="M590" s="87">
        <f>SUM(I590,K590)</f>
        <v>0</v>
      </c>
      <c r="N590" s="88">
        <f>SUM(J590,L590)</f>
        <v>0</v>
      </c>
      <c r="O590" s="89">
        <v>0</v>
      </c>
      <c r="P590" s="342">
        <v>0</v>
      </c>
      <c r="Q590" s="89">
        <v>0</v>
      </c>
      <c r="R590" s="90">
        <v>0</v>
      </c>
      <c r="S590" s="91">
        <f>SUM(O590,Q590)</f>
        <v>0</v>
      </c>
      <c r="T590" s="92">
        <f>SUM(P590,R590)</f>
        <v>0</v>
      </c>
      <c r="U590" s="93">
        <v>0</v>
      </c>
      <c r="V590" s="94">
        <v>0</v>
      </c>
      <c r="W590" s="95">
        <v>0</v>
      </c>
      <c r="X590" s="96">
        <v>0</v>
      </c>
      <c r="Y590" s="94">
        <v>0</v>
      </c>
      <c r="Z590" s="95">
        <v>0</v>
      </c>
      <c r="AA590" s="97">
        <f>SUM(U590,X590)</f>
        <v>0</v>
      </c>
      <c r="AB590" s="98">
        <f>SUM(W590,Z590)</f>
        <v>0</v>
      </c>
      <c r="AC590" s="99">
        <v>0</v>
      </c>
      <c r="AD590" s="100">
        <v>0</v>
      </c>
      <c r="AE590" s="99">
        <v>0</v>
      </c>
      <c r="AF590" s="100">
        <v>0</v>
      </c>
      <c r="AG590" s="101">
        <f>SUM(AC590,AE590)</f>
        <v>0</v>
      </c>
      <c r="AH590" s="102">
        <f>SUM(AD590,AF590,AB590)</f>
        <v>0</v>
      </c>
      <c r="AI590" s="103">
        <f>IFERROR(AD590/C586,0)</f>
        <v>0</v>
      </c>
      <c r="AJ590" s="134">
        <f>IFERROR(AF590/C586,0)</f>
        <v>0</v>
      </c>
      <c r="AK590" s="222">
        <f>IFERROR(AH590/C586,0)</f>
        <v>0</v>
      </c>
      <c r="AL590" s="223"/>
    </row>
    <row r="591" spans="1:38" ht="37.5" x14ac:dyDescent="0.25">
      <c r="A591" s="224">
        <v>6</v>
      </c>
      <c r="B591" s="203" t="s">
        <v>292</v>
      </c>
      <c r="C591" s="659"/>
      <c r="D591" s="660"/>
      <c r="E591" s="81">
        <v>2</v>
      </c>
      <c r="F591" s="82">
        <v>51061.05</v>
      </c>
      <c r="G591" s="83">
        <v>0</v>
      </c>
      <c r="H591" s="84">
        <v>0</v>
      </c>
      <c r="I591" s="339">
        <v>1</v>
      </c>
      <c r="J591" s="340">
        <v>20000</v>
      </c>
      <c r="K591" s="339">
        <v>0</v>
      </c>
      <c r="L591" s="340">
        <v>0</v>
      </c>
      <c r="M591" s="87">
        <f>SUM(I591,K591)</f>
        <v>1</v>
      </c>
      <c r="N591" s="88">
        <f>SUM(J591,L591)</f>
        <v>20000</v>
      </c>
      <c r="O591" s="89">
        <v>0</v>
      </c>
      <c r="P591" s="342">
        <v>0</v>
      </c>
      <c r="Q591" s="89">
        <v>0</v>
      </c>
      <c r="R591" s="90">
        <v>0</v>
      </c>
      <c r="S591" s="91">
        <f>SUM(O591,Q591)</f>
        <v>0</v>
      </c>
      <c r="T591" s="92">
        <f>SUM(P591,R591)</f>
        <v>0</v>
      </c>
      <c r="U591" s="93">
        <v>0</v>
      </c>
      <c r="V591" s="94">
        <v>0</v>
      </c>
      <c r="W591" s="95">
        <v>0</v>
      </c>
      <c r="X591" s="96">
        <v>0</v>
      </c>
      <c r="Y591" s="94">
        <v>0</v>
      </c>
      <c r="Z591" s="95">
        <v>0</v>
      </c>
      <c r="AA591" s="97">
        <f>SUM(U591,X591)</f>
        <v>0</v>
      </c>
      <c r="AB591" s="98">
        <f>SUM(W591,Z591)</f>
        <v>0</v>
      </c>
      <c r="AC591" s="99">
        <v>1</v>
      </c>
      <c r="AD591" s="100">
        <v>19944</v>
      </c>
      <c r="AE591" s="99">
        <v>0</v>
      </c>
      <c r="AF591" s="100">
        <v>0</v>
      </c>
      <c r="AG591" s="101">
        <f>SUM(AC591,AE591)</f>
        <v>1</v>
      </c>
      <c r="AH591" s="102">
        <f>SUM(AD591,AF591,AB591)</f>
        <v>19944</v>
      </c>
      <c r="AI591" s="103">
        <f>IFERROR(AD591/C586,0)</f>
        <v>1.4896835826621269E-2</v>
      </c>
      <c r="AJ591" s="134">
        <f>IFERROR(AF591/C586,0)</f>
        <v>0</v>
      </c>
      <c r="AK591" s="222">
        <f>IFERROR(AH591/C586,0)</f>
        <v>1.4896835826621269E-2</v>
      </c>
      <c r="AL591" s="223"/>
    </row>
    <row r="592" spans="1:38" ht="37.5" x14ac:dyDescent="0.3">
      <c r="A592" s="306">
        <v>7</v>
      </c>
      <c r="B592" s="225" t="s">
        <v>293</v>
      </c>
      <c r="C592" s="659"/>
      <c r="D592" s="660"/>
      <c r="E592" s="81"/>
      <c r="F592" s="82"/>
      <c r="G592" s="83"/>
      <c r="H592" s="84"/>
      <c r="I592" s="339"/>
      <c r="J592" s="340"/>
      <c r="K592" s="339"/>
      <c r="L592" s="340"/>
      <c r="M592" s="87"/>
      <c r="N592" s="88"/>
      <c r="O592" s="89"/>
      <c r="P592" s="342"/>
      <c r="Q592" s="89"/>
      <c r="R592" s="90"/>
      <c r="S592" s="91"/>
      <c r="T592" s="92"/>
      <c r="U592" s="93"/>
      <c r="V592" s="94"/>
      <c r="W592" s="95"/>
      <c r="X592" s="96"/>
      <c r="Y592" s="94"/>
      <c r="Z592" s="95"/>
      <c r="AA592" s="97"/>
      <c r="AB592" s="98"/>
      <c r="AC592" s="99"/>
      <c r="AD592" s="100"/>
      <c r="AE592" s="99"/>
      <c r="AF592" s="100"/>
      <c r="AG592" s="101"/>
      <c r="AH592" s="102"/>
      <c r="AI592" s="103"/>
      <c r="AJ592" s="134"/>
      <c r="AK592" s="222"/>
      <c r="AL592" s="223"/>
    </row>
    <row r="593" spans="1:38" ht="37.5" x14ac:dyDescent="0.25">
      <c r="A593" s="229">
        <v>8</v>
      </c>
      <c r="B593" s="226" t="s">
        <v>294</v>
      </c>
      <c r="C593" s="659"/>
      <c r="D593" s="660"/>
      <c r="E593" s="81"/>
      <c r="F593" s="82"/>
      <c r="G593" s="83"/>
      <c r="H593" s="84"/>
      <c r="I593" s="339"/>
      <c r="J593" s="340"/>
      <c r="K593" s="339"/>
      <c r="L593" s="340"/>
      <c r="M593" s="122"/>
      <c r="N593" s="123"/>
      <c r="O593" s="89"/>
      <c r="P593" s="342"/>
      <c r="Q593" s="89"/>
      <c r="R593" s="90"/>
      <c r="S593" s="91"/>
      <c r="T593" s="92"/>
      <c r="U593" s="93"/>
      <c r="V593" s="94"/>
      <c r="W593" s="95"/>
      <c r="X593" s="96"/>
      <c r="Y593" s="94"/>
      <c r="Z593" s="95"/>
      <c r="AA593" s="97"/>
      <c r="AB593" s="98"/>
      <c r="AC593" s="99"/>
      <c r="AD593" s="100"/>
      <c r="AE593" s="99"/>
      <c r="AF593" s="100"/>
      <c r="AG593" s="101"/>
      <c r="AH593" s="102"/>
      <c r="AI593" s="103"/>
      <c r="AJ593" s="134"/>
      <c r="AK593" s="222"/>
      <c r="AL593" s="223"/>
    </row>
    <row r="594" spans="1:38" ht="37.5" x14ac:dyDescent="0.25">
      <c r="A594" s="229" t="s">
        <v>309</v>
      </c>
      <c r="B594" s="226" t="s">
        <v>73</v>
      </c>
      <c r="C594" s="659"/>
      <c r="D594" s="660"/>
      <c r="E594" s="81">
        <v>14</v>
      </c>
      <c r="F594" s="82">
        <v>595413.02</v>
      </c>
      <c r="G594" s="83">
        <v>0</v>
      </c>
      <c r="H594" s="84">
        <v>0</v>
      </c>
      <c r="I594" s="339">
        <v>1</v>
      </c>
      <c r="J594" s="340">
        <v>12470</v>
      </c>
      <c r="K594" s="339">
        <v>0</v>
      </c>
      <c r="L594" s="340">
        <v>0</v>
      </c>
      <c r="M594" s="122">
        <f>SUM(I594,K594)</f>
        <v>1</v>
      </c>
      <c r="N594" s="123">
        <f>SUM(J594,L594)</f>
        <v>12470</v>
      </c>
      <c r="O594" s="89">
        <v>0</v>
      </c>
      <c r="P594" s="342">
        <v>0</v>
      </c>
      <c r="Q594" s="89">
        <v>0</v>
      </c>
      <c r="R594" s="90">
        <v>0</v>
      </c>
      <c r="S594" s="91">
        <f>SUM(O594,Q594)</f>
        <v>0</v>
      </c>
      <c r="T594" s="92">
        <f>SUM(P594,R594)</f>
        <v>0</v>
      </c>
      <c r="U594" s="93">
        <v>0</v>
      </c>
      <c r="V594" s="94">
        <v>0</v>
      </c>
      <c r="W594" s="95">
        <v>0</v>
      </c>
      <c r="X594" s="96">
        <v>0</v>
      </c>
      <c r="Y594" s="94">
        <v>0</v>
      </c>
      <c r="Z594" s="95">
        <v>0</v>
      </c>
      <c r="AA594" s="97">
        <f>SUM(U594,X594)</f>
        <v>0</v>
      </c>
      <c r="AB594" s="98">
        <f>SUM(W594,Z594)</f>
        <v>0</v>
      </c>
      <c r="AC594" s="99">
        <v>1</v>
      </c>
      <c r="AD594" s="100">
        <v>12470</v>
      </c>
      <c r="AE594" s="99">
        <v>0</v>
      </c>
      <c r="AF594" s="100">
        <v>0</v>
      </c>
      <c r="AG594" s="101">
        <f>SUM(AC594,AE594)</f>
        <v>1</v>
      </c>
      <c r="AH594" s="102">
        <f>SUM(AD594,AF594,AB594)</f>
        <v>12470</v>
      </c>
      <c r="AI594" s="103">
        <f>IFERROR(AD594/C586,0)</f>
        <v>9.3142570576598086E-3</v>
      </c>
      <c r="AJ594" s="134">
        <f>IFERROR(AF594/C586,0)</f>
        <v>0</v>
      </c>
      <c r="AK594" s="222">
        <f>IFERROR(AH594/C586,0)</f>
        <v>9.3142570576598086E-3</v>
      </c>
      <c r="AL594" s="223"/>
    </row>
    <row r="595" spans="1:38" ht="24" thickBot="1" x14ac:dyDescent="0.3">
      <c r="A595" s="641" t="s">
        <v>277</v>
      </c>
      <c r="B595" s="642"/>
      <c r="C595" s="231">
        <f>C586</f>
        <v>1338807.7999999998</v>
      </c>
      <c r="D595" s="231">
        <f>D586</f>
        <v>35794.419999999925</v>
      </c>
      <c r="E595" s="167">
        <f t="shared" ref="E595:AH595" si="106">SUM(E586:E594)</f>
        <v>71</v>
      </c>
      <c r="F595" s="168">
        <f t="shared" si="106"/>
        <v>2327898.7799999998</v>
      </c>
      <c r="G595" s="167">
        <f t="shared" si="106"/>
        <v>26</v>
      </c>
      <c r="H595" s="232">
        <f t="shared" si="106"/>
        <v>513463.78</v>
      </c>
      <c r="I595" s="233">
        <f t="shared" si="106"/>
        <v>41</v>
      </c>
      <c r="J595" s="168">
        <f t="shared" si="106"/>
        <v>815114.32</v>
      </c>
      <c r="K595" s="233">
        <f t="shared" si="106"/>
        <v>23</v>
      </c>
      <c r="L595" s="168">
        <f t="shared" si="106"/>
        <v>523693.48</v>
      </c>
      <c r="M595" s="233">
        <f t="shared" si="106"/>
        <v>64</v>
      </c>
      <c r="N595" s="168">
        <f t="shared" si="106"/>
        <v>1338807.7999999998</v>
      </c>
      <c r="O595" s="172">
        <f t="shared" si="106"/>
        <v>0</v>
      </c>
      <c r="P595" s="168">
        <f t="shared" si="106"/>
        <v>0</v>
      </c>
      <c r="Q595" s="172">
        <f t="shared" si="106"/>
        <v>0</v>
      </c>
      <c r="R595" s="234">
        <f t="shared" si="106"/>
        <v>0</v>
      </c>
      <c r="S595" s="173">
        <f t="shared" si="106"/>
        <v>0</v>
      </c>
      <c r="T595" s="234">
        <f t="shared" si="106"/>
        <v>0</v>
      </c>
      <c r="U595" s="235">
        <f t="shared" si="106"/>
        <v>0</v>
      </c>
      <c r="V595" s="234">
        <f t="shared" si="106"/>
        <v>0</v>
      </c>
      <c r="W595" s="232">
        <f t="shared" si="106"/>
        <v>0</v>
      </c>
      <c r="X595" s="173">
        <f t="shared" si="106"/>
        <v>0</v>
      </c>
      <c r="Y595" s="234">
        <f t="shared" si="106"/>
        <v>0</v>
      </c>
      <c r="Z595" s="234">
        <f t="shared" si="106"/>
        <v>0</v>
      </c>
      <c r="AA595" s="236">
        <f t="shared" si="106"/>
        <v>0</v>
      </c>
      <c r="AB595" s="168">
        <f t="shared" si="106"/>
        <v>0</v>
      </c>
      <c r="AC595" s="171">
        <f t="shared" si="106"/>
        <v>41</v>
      </c>
      <c r="AD595" s="168">
        <f t="shared" si="106"/>
        <v>803035.86</v>
      </c>
      <c r="AE595" s="172">
        <f t="shared" si="106"/>
        <v>23</v>
      </c>
      <c r="AF595" s="168">
        <f t="shared" si="106"/>
        <v>499977.52</v>
      </c>
      <c r="AG595" s="173">
        <f t="shared" si="106"/>
        <v>64</v>
      </c>
      <c r="AH595" s="232">
        <f t="shared" si="106"/>
        <v>1303013.3799999999</v>
      </c>
      <c r="AI595" s="237">
        <f>AD595/C553</f>
        <v>0.59981414808010536</v>
      </c>
      <c r="AJ595" s="238">
        <f>AF595/C553</f>
        <v>0.37344981109312336</v>
      </c>
      <c r="AK595" s="239">
        <f>AH595/C553</f>
        <v>0.97326395917322861</v>
      </c>
      <c r="AL595" s="223"/>
    </row>
    <row r="596" spans="1:38" ht="15.75" thickBot="1" x14ac:dyDescent="0.3">
      <c r="AJ596" s="243"/>
      <c r="AK596" s="243"/>
      <c r="AL596" s="243"/>
    </row>
    <row r="597" spans="1:38" ht="19.5" thickTop="1" x14ac:dyDescent="0.3">
      <c r="A597" s="591" t="s">
        <v>279</v>
      </c>
      <c r="B597" s="592"/>
      <c r="C597" s="592"/>
      <c r="D597" s="592"/>
      <c r="E597" s="592"/>
      <c r="F597" s="592"/>
      <c r="G597" s="592"/>
      <c r="H597" s="592"/>
      <c r="I597" s="592"/>
      <c r="J597" s="592"/>
      <c r="K597" s="593"/>
      <c r="L597" s="592"/>
      <c r="M597" s="592"/>
      <c r="N597" s="592"/>
      <c r="O597" s="592"/>
      <c r="P597" s="592"/>
      <c r="Q597" s="594"/>
      <c r="AD597" s="180"/>
    </row>
    <row r="598" spans="1:38" x14ac:dyDescent="0.25">
      <c r="A598" s="595"/>
      <c r="B598" s="596"/>
      <c r="C598" s="596"/>
      <c r="D598" s="596"/>
      <c r="E598" s="596"/>
      <c r="F598" s="596"/>
      <c r="G598" s="596"/>
      <c r="H598" s="596"/>
      <c r="I598" s="596"/>
      <c r="J598" s="596"/>
      <c r="K598" s="597"/>
      <c r="L598" s="596"/>
      <c r="M598" s="596"/>
      <c r="N598" s="596"/>
      <c r="O598" s="596"/>
      <c r="P598" s="596"/>
      <c r="Q598" s="598"/>
    </row>
    <row r="599" spans="1:38" x14ac:dyDescent="0.25">
      <c r="A599" s="595"/>
      <c r="B599" s="596"/>
      <c r="C599" s="596"/>
      <c r="D599" s="596"/>
      <c r="E599" s="596"/>
      <c r="F599" s="596"/>
      <c r="G599" s="596"/>
      <c r="H599" s="596"/>
      <c r="I599" s="596"/>
      <c r="J599" s="596"/>
      <c r="K599" s="597"/>
      <c r="L599" s="596"/>
      <c r="M599" s="596"/>
      <c r="N599" s="596"/>
      <c r="O599" s="596"/>
      <c r="P599" s="596"/>
      <c r="Q599" s="598"/>
    </row>
    <row r="600" spans="1:38" x14ac:dyDescent="0.25">
      <c r="A600" s="595"/>
      <c r="B600" s="596"/>
      <c r="C600" s="596"/>
      <c r="D600" s="596"/>
      <c r="E600" s="596"/>
      <c r="F600" s="596"/>
      <c r="G600" s="596"/>
      <c r="H600" s="596"/>
      <c r="I600" s="596"/>
      <c r="J600" s="596"/>
      <c r="K600" s="597"/>
      <c r="L600" s="596"/>
      <c r="M600" s="596"/>
      <c r="N600" s="596"/>
      <c r="O600" s="596"/>
      <c r="P600" s="596"/>
      <c r="Q600" s="598"/>
    </row>
    <row r="601" spans="1:38" x14ac:dyDescent="0.25">
      <c r="A601" s="595"/>
      <c r="B601" s="596"/>
      <c r="C601" s="596"/>
      <c r="D601" s="596"/>
      <c r="E601" s="596"/>
      <c r="F601" s="596"/>
      <c r="G601" s="596"/>
      <c r="H601" s="596"/>
      <c r="I601" s="596"/>
      <c r="J601" s="596"/>
      <c r="K601" s="597"/>
      <c r="L601" s="596"/>
      <c r="M601" s="596"/>
      <c r="N601" s="596"/>
      <c r="O601" s="596"/>
      <c r="P601" s="596"/>
      <c r="Q601" s="598"/>
    </row>
    <row r="602" spans="1:38" x14ac:dyDescent="0.25">
      <c r="A602" s="595"/>
      <c r="B602" s="596"/>
      <c r="C602" s="596"/>
      <c r="D602" s="596"/>
      <c r="E602" s="596"/>
      <c r="F602" s="596"/>
      <c r="G602" s="596"/>
      <c r="H602" s="596"/>
      <c r="I602" s="596"/>
      <c r="J602" s="596"/>
      <c r="K602" s="597"/>
      <c r="L602" s="596"/>
      <c r="M602" s="596"/>
      <c r="N602" s="596"/>
      <c r="O602" s="596"/>
      <c r="P602" s="596"/>
      <c r="Q602" s="598"/>
    </row>
    <row r="603" spans="1:38" x14ac:dyDescent="0.25">
      <c r="A603" s="595"/>
      <c r="B603" s="596"/>
      <c r="C603" s="596"/>
      <c r="D603" s="596"/>
      <c r="E603" s="596"/>
      <c r="F603" s="596"/>
      <c r="G603" s="596"/>
      <c r="H603" s="596"/>
      <c r="I603" s="596"/>
      <c r="J603" s="596"/>
      <c r="K603" s="597"/>
      <c r="L603" s="596"/>
      <c r="M603" s="596"/>
      <c r="N603" s="596"/>
      <c r="O603" s="596"/>
      <c r="P603" s="596"/>
      <c r="Q603" s="598"/>
    </row>
    <row r="604" spans="1:38" x14ac:dyDescent="0.25">
      <c r="A604" s="595"/>
      <c r="B604" s="596"/>
      <c r="C604" s="596"/>
      <c r="D604" s="596"/>
      <c r="E604" s="596"/>
      <c r="F604" s="596"/>
      <c r="G604" s="596"/>
      <c r="H604" s="596"/>
      <c r="I604" s="596"/>
      <c r="J604" s="596"/>
      <c r="K604" s="597"/>
      <c r="L604" s="596"/>
      <c r="M604" s="596"/>
      <c r="N604" s="596"/>
      <c r="O604" s="596"/>
      <c r="P604" s="596"/>
      <c r="Q604" s="598"/>
    </row>
    <row r="605" spans="1:38" ht="15.75" thickBot="1" x14ac:dyDescent="0.3">
      <c r="A605" s="599"/>
      <c r="B605" s="600"/>
      <c r="C605" s="600"/>
      <c r="D605" s="600"/>
      <c r="E605" s="600"/>
      <c r="F605" s="600"/>
      <c r="G605" s="600"/>
      <c r="H605" s="600"/>
      <c r="I605" s="600"/>
      <c r="J605" s="600"/>
      <c r="K605" s="601"/>
      <c r="L605" s="600"/>
      <c r="M605" s="600"/>
      <c r="N605" s="600"/>
      <c r="O605" s="600"/>
      <c r="P605" s="600"/>
      <c r="Q605" s="602"/>
    </row>
    <row r="606" spans="1:38" ht="15.75" thickTop="1" x14ac:dyDescent="0.25"/>
    <row r="607" spans="1:38" x14ac:dyDescent="0.25">
      <c r="B607" s="244"/>
      <c r="C607" s="244"/>
    </row>
    <row r="610" spans="1:38" ht="23.25" x14ac:dyDescent="0.35">
      <c r="A610" s="245"/>
      <c r="B610" s="661" t="s">
        <v>366</v>
      </c>
      <c r="C610" s="661"/>
      <c r="D610" s="661"/>
      <c r="E610" s="661"/>
      <c r="F610" s="661"/>
      <c r="G610" s="661"/>
      <c r="H610" s="661"/>
      <c r="I610" s="661"/>
      <c r="J610" s="661"/>
      <c r="K610" s="716"/>
      <c r="L610" s="347"/>
      <c r="M610" s="348"/>
      <c r="N610" s="347"/>
      <c r="S610" s="4"/>
      <c r="X610" s="4"/>
      <c r="AA610" s="4"/>
      <c r="AG610" s="4"/>
    </row>
    <row r="611" spans="1:38" ht="21.75" thickBot="1" x14ac:dyDescent="0.4">
      <c r="B611" s="37"/>
      <c r="C611" s="37"/>
      <c r="D611" s="37"/>
      <c r="E611" s="37"/>
      <c r="F611" s="38"/>
      <c r="G611" s="37"/>
      <c r="H611" s="38"/>
      <c r="I611" s="39"/>
      <c r="J611" s="38"/>
      <c r="K611" s="39"/>
      <c r="L611" s="38"/>
    </row>
    <row r="612" spans="1:38" ht="27" customHeight="1" thickBot="1" x14ac:dyDescent="0.3">
      <c r="A612" s="663" t="s">
        <v>391</v>
      </c>
      <c r="B612" s="664"/>
      <c r="C612" s="664"/>
      <c r="D612" s="664"/>
      <c r="E612" s="664"/>
      <c r="F612" s="664"/>
      <c r="G612" s="664"/>
      <c r="H612" s="664"/>
      <c r="I612" s="664"/>
      <c r="J612" s="664"/>
      <c r="K612" s="665"/>
      <c r="L612" s="664"/>
      <c r="M612" s="664"/>
      <c r="N612" s="664"/>
      <c r="O612" s="664"/>
      <c r="P612" s="664"/>
      <c r="Q612" s="664"/>
      <c r="R612" s="664"/>
      <c r="S612" s="664"/>
      <c r="T612" s="664"/>
      <c r="U612" s="664"/>
      <c r="V612" s="664"/>
      <c r="W612" s="664"/>
      <c r="X612" s="664"/>
      <c r="Y612" s="664"/>
      <c r="Z612" s="664"/>
      <c r="AA612" s="664"/>
      <c r="AB612" s="664"/>
      <c r="AC612" s="664"/>
      <c r="AD612" s="664"/>
      <c r="AE612" s="664"/>
      <c r="AF612" s="664"/>
      <c r="AG612" s="664"/>
      <c r="AH612" s="664"/>
      <c r="AI612" s="664"/>
      <c r="AJ612" s="664"/>
      <c r="AK612" s="664"/>
      <c r="AL612" s="40"/>
    </row>
    <row r="613" spans="1:38" ht="33.75" customHeight="1" x14ac:dyDescent="0.25">
      <c r="A613" s="666" t="s">
        <v>8</v>
      </c>
      <c r="B613" s="667"/>
      <c r="C613" s="614" t="s">
        <v>392</v>
      </c>
      <c r="D613" s="615"/>
      <c r="E613" s="618" t="s">
        <v>210</v>
      </c>
      <c r="F613" s="619"/>
      <c r="G613" s="619"/>
      <c r="H613" s="619"/>
      <c r="I613" s="619"/>
      <c r="J613" s="619"/>
      <c r="K613" s="620"/>
      <c r="L613" s="619"/>
      <c r="M613" s="619"/>
      <c r="N613" s="674"/>
      <c r="O613" s="624" t="s">
        <v>393</v>
      </c>
      <c r="P613" s="625"/>
      <c r="Q613" s="625"/>
      <c r="R613" s="625"/>
      <c r="S613" s="625"/>
      <c r="T613" s="625"/>
      <c r="U613" s="625"/>
      <c r="V613" s="625"/>
      <c r="W613" s="625"/>
      <c r="X613" s="625"/>
      <c r="Y613" s="625"/>
      <c r="Z613" s="625"/>
      <c r="AA613" s="625"/>
      <c r="AB613" s="625"/>
      <c r="AC613" s="625"/>
      <c r="AD613" s="625"/>
      <c r="AE613" s="625"/>
      <c r="AF613" s="625"/>
      <c r="AG613" s="625"/>
      <c r="AH613" s="625"/>
      <c r="AI613" s="625"/>
      <c r="AJ613" s="625"/>
      <c r="AK613" s="625"/>
      <c r="AL613" s="626"/>
    </row>
    <row r="614" spans="1:38" ht="51" customHeight="1" thickBot="1" x14ac:dyDescent="0.3">
      <c r="A614" s="668"/>
      <c r="B614" s="669"/>
      <c r="C614" s="672"/>
      <c r="D614" s="673"/>
      <c r="E614" s="675"/>
      <c r="F614" s="676"/>
      <c r="G614" s="676"/>
      <c r="H614" s="676"/>
      <c r="I614" s="676"/>
      <c r="J614" s="676"/>
      <c r="K614" s="677"/>
      <c r="L614" s="676"/>
      <c r="M614" s="676"/>
      <c r="N614" s="678"/>
      <c r="O614" s="641"/>
      <c r="P614" s="679"/>
      <c r="Q614" s="679"/>
      <c r="R614" s="679"/>
      <c r="S614" s="679"/>
      <c r="T614" s="679"/>
      <c r="U614" s="679"/>
      <c r="V614" s="679"/>
      <c r="W614" s="679"/>
      <c r="X614" s="679"/>
      <c r="Y614" s="679"/>
      <c r="Z614" s="679"/>
      <c r="AA614" s="679"/>
      <c r="AB614" s="679"/>
      <c r="AC614" s="679"/>
      <c r="AD614" s="679"/>
      <c r="AE614" s="679"/>
      <c r="AF614" s="679"/>
      <c r="AG614" s="679"/>
      <c r="AH614" s="679"/>
      <c r="AI614" s="679"/>
      <c r="AJ614" s="679"/>
      <c r="AK614" s="679"/>
      <c r="AL614" s="642"/>
    </row>
    <row r="615" spans="1:38" ht="75" customHeight="1" x14ac:dyDescent="0.25">
      <c r="A615" s="668"/>
      <c r="B615" s="669"/>
      <c r="C615" s="680" t="s">
        <v>211</v>
      </c>
      <c r="D615" s="682" t="s">
        <v>212</v>
      </c>
      <c r="E615" s="684" t="s">
        <v>0</v>
      </c>
      <c r="F615" s="685"/>
      <c r="G615" s="685"/>
      <c r="H615" s="686"/>
      <c r="I615" s="690" t="s">
        <v>1</v>
      </c>
      <c r="J615" s="691"/>
      <c r="K615" s="692"/>
      <c r="L615" s="693"/>
      <c r="M615" s="698" t="s">
        <v>2</v>
      </c>
      <c r="N615" s="699"/>
      <c r="O615" s="702" t="s">
        <v>213</v>
      </c>
      <c r="P615" s="703"/>
      <c r="Q615" s="703"/>
      <c r="R615" s="703"/>
      <c r="S615" s="725" t="s">
        <v>2</v>
      </c>
      <c r="T615" s="726"/>
      <c r="U615" s="708" t="s">
        <v>214</v>
      </c>
      <c r="V615" s="709"/>
      <c r="W615" s="709"/>
      <c r="X615" s="709"/>
      <c r="Y615" s="709"/>
      <c r="Z615" s="710"/>
      <c r="AA615" s="729" t="s">
        <v>2</v>
      </c>
      <c r="AB615" s="730"/>
      <c r="AC615" s="733" t="s">
        <v>5</v>
      </c>
      <c r="AD615" s="734"/>
      <c r="AE615" s="734"/>
      <c r="AF615" s="735"/>
      <c r="AG615" s="739" t="s">
        <v>2</v>
      </c>
      <c r="AH615" s="740"/>
      <c r="AI615" s="719" t="s">
        <v>215</v>
      </c>
      <c r="AJ615" s="720"/>
      <c r="AK615" s="720"/>
      <c r="AL615" s="721"/>
    </row>
    <row r="616" spans="1:38" ht="75" customHeight="1" thickBot="1" x14ac:dyDescent="0.3">
      <c r="A616" s="668"/>
      <c r="B616" s="669"/>
      <c r="C616" s="680"/>
      <c r="D616" s="682"/>
      <c r="E616" s="687"/>
      <c r="F616" s="688"/>
      <c r="G616" s="688"/>
      <c r="H616" s="689"/>
      <c r="I616" s="694"/>
      <c r="J616" s="695"/>
      <c r="K616" s="696"/>
      <c r="L616" s="697"/>
      <c r="M616" s="700"/>
      <c r="N616" s="701"/>
      <c r="O616" s="704"/>
      <c r="P616" s="705"/>
      <c r="Q616" s="705"/>
      <c r="R616" s="705"/>
      <c r="S616" s="727"/>
      <c r="T616" s="728"/>
      <c r="U616" s="711"/>
      <c r="V616" s="712"/>
      <c r="W616" s="712"/>
      <c r="X616" s="712"/>
      <c r="Y616" s="712"/>
      <c r="Z616" s="713"/>
      <c r="AA616" s="731"/>
      <c r="AB616" s="732"/>
      <c r="AC616" s="736"/>
      <c r="AD616" s="737"/>
      <c r="AE616" s="737"/>
      <c r="AF616" s="738"/>
      <c r="AG616" s="741"/>
      <c r="AH616" s="742"/>
      <c r="AI616" s="722"/>
      <c r="AJ616" s="723"/>
      <c r="AK616" s="723"/>
      <c r="AL616" s="724"/>
    </row>
    <row r="617" spans="1:38" ht="139.5" customHeight="1" thickBot="1" x14ac:dyDescent="0.3">
      <c r="A617" s="670"/>
      <c r="B617" s="671"/>
      <c r="C617" s="681"/>
      <c r="D617" s="683"/>
      <c r="E617" s="41" t="s">
        <v>15</v>
      </c>
      <c r="F617" s="42" t="s">
        <v>216</v>
      </c>
      <c r="G617" s="41" t="s">
        <v>217</v>
      </c>
      <c r="H617" s="42" t="s">
        <v>14</v>
      </c>
      <c r="I617" s="43" t="s">
        <v>15</v>
      </c>
      <c r="J617" s="44" t="s">
        <v>218</v>
      </c>
      <c r="K617" s="43" t="s">
        <v>17</v>
      </c>
      <c r="L617" s="44" t="s">
        <v>219</v>
      </c>
      <c r="M617" s="45" t="s">
        <v>19</v>
      </c>
      <c r="N617" s="46" t="s">
        <v>20</v>
      </c>
      <c r="O617" s="47" t="s">
        <v>220</v>
      </c>
      <c r="P617" s="48" t="s">
        <v>221</v>
      </c>
      <c r="Q617" s="47" t="s">
        <v>222</v>
      </c>
      <c r="R617" s="48" t="s">
        <v>223</v>
      </c>
      <c r="S617" s="49" t="s">
        <v>224</v>
      </c>
      <c r="T617" s="50" t="s">
        <v>225</v>
      </c>
      <c r="U617" s="51" t="s">
        <v>220</v>
      </c>
      <c r="V617" s="52" t="s">
        <v>226</v>
      </c>
      <c r="W617" s="53" t="s">
        <v>227</v>
      </c>
      <c r="X617" s="54" t="s">
        <v>222</v>
      </c>
      <c r="Y617" s="52" t="s">
        <v>228</v>
      </c>
      <c r="Z617" s="53" t="s">
        <v>229</v>
      </c>
      <c r="AA617" s="55" t="s">
        <v>230</v>
      </c>
      <c r="AB617" s="56" t="s">
        <v>231</v>
      </c>
      <c r="AC617" s="57" t="s">
        <v>220</v>
      </c>
      <c r="AD617" s="58" t="s">
        <v>221</v>
      </c>
      <c r="AE617" s="57" t="s">
        <v>222</v>
      </c>
      <c r="AF617" s="58" t="s">
        <v>223</v>
      </c>
      <c r="AG617" s="59" t="s">
        <v>232</v>
      </c>
      <c r="AH617" s="60" t="s">
        <v>233</v>
      </c>
      <c r="AI617" s="61" t="s">
        <v>234</v>
      </c>
      <c r="AJ617" s="62" t="s">
        <v>235</v>
      </c>
      <c r="AK617" s="63" t="s">
        <v>236</v>
      </c>
      <c r="AL617" s="64" t="s">
        <v>237</v>
      </c>
    </row>
    <row r="618" spans="1:38" ht="38.25" customHeight="1" thickBot="1" x14ac:dyDescent="0.3">
      <c r="A618" s="581" t="s">
        <v>238</v>
      </c>
      <c r="B618" s="582"/>
      <c r="C618" s="65" t="s">
        <v>239</v>
      </c>
      <c r="D618" s="575" t="s">
        <v>240</v>
      </c>
      <c r="E618" s="65" t="s">
        <v>241</v>
      </c>
      <c r="F618" s="66" t="s">
        <v>242</v>
      </c>
      <c r="G618" s="65" t="s">
        <v>243</v>
      </c>
      <c r="H618" s="66" t="s">
        <v>244</v>
      </c>
      <c r="I618" s="67" t="s">
        <v>245</v>
      </c>
      <c r="J618" s="66" t="s">
        <v>246</v>
      </c>
      <c r="K618" s="67" t="s">
        <v>247</v>
      </c>
      <c r="L618" s="66" t="s">
        <v>248</v>
      </c>
      <c r="M618" s="65" t="s">
        <v>249</v>
      </c>
      <c r="N618" s="66" t="s">
        <v>250</v>
      </c>
      <c r="O618" s="65" t="s">
        <v>251</v>
      </c>
      <c r="P618" s="66" t="s">
        <v>252</v>
      </c>
      <c r="Q618" s="65" t="s">
        <v>253</v>
      </c>
      <c r="R618" s="66" t="s">
        <v>254</v>
      </c>
      <c r="S618" s="65" t="s">
        <v>255</v>
      </c>
      <c r="T618" s="66" t="s">
        <v>256</v>
      </c>
      <c r="U618" s="65" t="s">
        <v>257</v>
      </c>
      <c r="V618" s="68" t="s">
        <v>258</v>
      </c>
      <c r="W618" s="66" t="s">
        <v>259</v>
      </c>
      <c r="X618" s="575" t="s">
        <v>260</v>
      </c>
      <c r="Y618" s="66" t="s">
        <v>261</v>
      </c>
      <c r="Z618" s="66" t="s">
        <v>262</v>
      </c>
      <c r="AA618" s="65" t="s">
        <v>263</v>
      </c>
      <c r="AB618" s="65" t="s">
        <v>264</v>
      </c>
      <c r="AC618" s="65" t="s">
        <v>265</v>
      </c>
      <c r="AD618" s="65" t="s">
        <v>266</v>
      </c>
      <c r="AE618" s="65" t="s">
        <v>267</v>
      </c>
      <c r="AF618" s="65" t="s">
        <v>268</v>
      </c>
      <c r="AG618" s="65" t="s">
        <v>269</v>
      </c>
      <c r="AH618" s="65" t="s">
        <v>270</v>
      </c>
      <c r="AI618" s="65" t="s">
        <v>271</v>
      </c>
      <c r="AJ618" s="575" t="s">
        <v>272</v>
      </c>
      <c r="AK618" s="65" t="s">
        <v>273</v>
      </c>
      <c r="AL618" s="576" t="s">
        <v>274</v>
      </c>
    </row>
    <row r="619" spans="1:38" ht="99" customHeight="1" x14ac:dyDescent="0.25">
      <c r="A619" s="69">
        <v>1</v>
      </c>
      <c r="B619" s="70" t="s">
        <v>275</v>
      </c>
      <c r="C619" s="583">
        <f>N632</f>
        <v>1069598.9099999999</v>
      </c>
      <c r="D619" s="586">
        <f>C619-AH632</f>
        <v>36563.75</v>
      </c>
      <c r="E619" s="71"/>
      <c r="F619" s="72"/>
      <c r="G619" s="71"/>
      <c r="H619" s="72"/>
      <c r="I619" s="71"/>
      <c r="J619" s="72"/>
      <c r="K619" s="71"/>
      <c r="L619" s="72"/>
      <c r="M619" s="71"/>
      <c r="N619" s="72"/>
      <c r="O619" s="71"/>
      <c r="P619" s="72"/>
      <c r="Q619" s="71"/>
      <c r="R619" s="72"/>
      <c r="S619" s="71"/>
      <c r="T619" s="72"/>
      <c r="U619" s="71"/>
      <c r="V619" s="74"/>
      <c r="W619" s="72"/>
      <c r="X619" s="71"/>
      <c r="Y619" s="74"/>
      <c r="Z619" s="72"/>
      <c r="AA619" s="71"/>
      <c r="AB619" s="72"/>
      <c r="AC619" s="71"/>
      <c r="AD619" s="72"/>
      <c r="AE619" s="71"/>
      <c r="AF619" s="72"/>
      <c r="AG619" s="73"/>
      <c r="AH619" s="72"/>
      <c r="AI619" s="75"/>
      <c r="AJ619" s="76"/>
      <c r="AK619" s="77"/>
      <c r="AL619" s="78"/>
    </row>
    <row r="620" spans="1:38" ht="87" customHeight="1" x14ac:dyDescent="0.25">
      <c r="A620" s="79">
        <v>2</v>
      </c>
      <c r="B620" s="80" t="s">
        <v>96</v>
      </c>
      <c r="C620" s="584"/>
      <c r="D620" s="587"/>
      <c r="E620" s="71"/>
      <c r="F620" s="72"/>
      <c r="G620" s="71"/>
      <c r="H620" s="72"/>
      <c r="I620" s="71"/>
      <c r="J620" s="72"/>
      <c r="K620" s="71"/>
      <c r="L620" s="72"/>
      <c r="M620" s="71"/>
      <c r="N620" s="72"/>
      <c r="O620" s="71"/>
      <c r="P620" s="72"/>
      <c r="Q620" s="71"/>
      <c r="R620" s="72"/>
      <c r="S620" s="71"/>
      <c r="T620" s="72"/>
      <c r="U620" s="71"/>
      <c r="V620" s="74"/>
      <c r="W620" s="72"/>
      <c r="X620" s="71"/>
      <c r="Y620" s="74"/>
      <c r="Z620" s="72"/>
      <c r="AA620" s="71"/>
      <c r="AB620" s="72"/>
      <c r="AC620" s="71"/>
      <c r="AD620" s="72"/>
      <c r="AE620" s="71"/>
      <c r="AF620" s="72"/>
      <c r="AG620" s="73"/>
      <c r="AH620" s="72"/>
      <c r="AI620" s="75"/>
      <c r="AJ620" s="76"/>
      <c r="AK620" s="77"/>
      <c r="AL620" s="78"/>
    </row>
    <row r="621" spans="1:38" ht="85.5" customHeight="1" x14ac:dyDescent="0.25">
      <c r="A621" s="79">
        <v>3</v>
      </c>
      <c r="B621" s="80" t="s">
        <v>202</v>
      </c>
      <c r="C621" s="584"/>
      <c r="D621" s="587"/>
      <c r="E621" s="81"/>
      <c r="F621" s="82"/>
      <c r="G621" s="83"/>
      <c r="H621" s="84"/>
      <c r="I621" s="85"/>
      <c r="J621" s="86"/>
      <c r="K621" s="108"/>
      <c r="L621" s="86"/>
      <c r="M621" s="87"/>
      <c r="N621" s="88"/>
      <c r="O621" s="89"/>
      <c r="P621" s="90"/>
      <c r="Q621" s="89"/>
      <c r="R621" s="90"/>
      <c r="S621" s="91"/>
      <c r="T621" s="92"/>
      <c r="U621" s="93"/>
      <c r="V621" s="94"/>
      <c r="W621" s="95"/>
      <c r="X621" s="96"/>
      <c r="Y621" s="94"/>
      <c r="Z621" s="95"/>
      <c r="AA621" s="97"/>
      <c r="AB621" s="98"/>
      <c r="AC621" s="99"/>
      <c r="AD621" s="100"/>
      <c r="AE621" s="99"/>
      <c r="AF621" s="100"/>
      <c r="AG621" s="101"/>
      <c r="AH621" s="102"/>
      <c r="AI621" s="103"/>
      <c r="AJ621" s="104"/>
      <c r="AK621" s="77"/>
      <c r="AL621" s="105"/>
    </row>
    <row r="622" spans="1:38" ht="101.25" customHeight="1" x14ac:dyDescent="0.25">
      <c r="A622" s="79">
        <v>4</v>
      </c>
      <c r="B622" s="80" t="s">
        <v>40</v>
      </c>
      <c r="C622" s="584"/>
      <c r="D622" s="587"/>
      <c r="E622" s="81">
        <v>0</v>
      </c>
      <c r="F622" s="82">
        <v>0</v>
      </c>
      <c r="G622" s="83">
        <v>2</v>
      </c>
      <c r="H622" s="82">
        <v>70000</v>
      </c>
      <c r="I622" s="85">
        <v>0</v>
      </c>
      <c r="J622" s="86">
        <v>0</v>
      </c>
      <c r="K622" s="108">
        <v>2</v>
      </c>
      <c r="L622" s="86">
        <v>54860</v>
      </c>
      <c r="M622" s="87">
        <f>SUM(I622,K622)</f>
        <v>2</v>
      </c>
      <c r="N622" s="88">
        <f>SUM(J622,L622)</f>
        <v>54860</v>
      </c>
      <c r="O622" s="89">
        <v>0</v>
      </c>
      <c r="P622" s="90">
        <v>0</v>
      </c>
      <c r="Q622" s="89">
        <v>0</v>
      </c>
      <c r="R622" s="90">
        <v>0</v>
      </c>
      <c r="S622" s="91">
        <f>SUM(O622,Q622)</f>
        <v>0</v>
      </c>
      <c r="T622" s="92">
        <f>SUM(P622,R622)</f>
        <v>0</v>
      </c>
      <c r="U622" s="93">
        <v>0</v>
      </c>
      <c r="V622" s="94">
        <v>0</v>
      </c>
      <c r="W622" s="95">
        <v>0</v>
      </c>
      <c r="X622" s="96">
        <v>0</v>
      </c>
      <c r="Y622" s="94">
        <v>0</v>
      </c>
      <c r="Z622" s="95">
        <v>0</v>
      </c>
      <c r="AA622" s="97">
        <f>SUM(U622,X622)</f>
        <v>0</v>
      </c>
      <c r="AB622" s="98">
        <f>SUM(W622,Z622)</f>
        <v>0</v>
      </c>
      <c r="AC622" s="99">
        <v>0</v>
      </c>
      <c r="AD622" s="100">
        <v>0</v>
      </c>
      <c r="AE622" s="99">
        <v>2</v>
      </c>
      <c r="AF622" s="100">
        <v>54856.800000000003</v>
      </c>
      <c r="AG622" s="101">
        <f>SUM(AC622,AE622)</f>
        <v>2</v>
      </c>
      <c r="AH622" s="102">
        <f>SUM(AD622,AF622,AB622)</f>
        <v>54856.800000000003</v>
      </c>
      <c r="AI622" s="103">
        <f>IFERROR(AD622/(C619-AH626),0)</f>
        <v>0</v>
      </c>
      <c r="AJ622" s="104">
        <f>IFERROR(AF622/(C619-AH626),0)</f>
        <v>7.6484678469547956E-2</v>
      </c>
      <c r="AK622" s="77"/>
      <c r="AL622" s="105">
        <f>IFERROR(AH622/C619,0)</f>
        <v>5.128726243746827E-2</v>
      </c>
    </row>
    <row r="623" spans="1:38" ht="138" customHeight="1" x14ac:dyDescent="0.25">
      <c r="A623" s="79">
        <v>5</v>
      </c>
      <c r="B623" s="80" t="s">
        <v>98</v>
      </c>
      <c r="C623" s="584"/>
      <c r="D623" s="587"/>
      <c r="E623" s="71"/>
      <c r="F623" s="72"/>
      <c r="G623" s="71"/>
      <c r="H623" s="72"/>
      <c r="I623" s="71"/>
      <c r="J623" s="72"/>
      <c r="K623" s="71"/>
      <c r="L623" s="72"/>
      <c r="M623" s="71"/>
      <c r="N623" s="72"/>
      <c r="O623" s="71"/>
      <c r="P623" s="72"/>
      <c r="Q623" s="71"/>
      <c r="R623" s="72"/>
      <c r="S623" s="71"/>
      <c r="T623" s="72"/>
      <c r="U623" s="71"/>
      <c r="V623" s="74"/>
      <c r="W623" s="72"/>
      <c r="X623" s="71"/>
      <c r="Y623" s="74"/>
      <c r="Z623" s="72"/>
      <c r="AA623" s="72"/>
      <c r="AB623" s="72"/>
      <c r="AC623" s="71"/>
      <c r="AD623" s="72"/>
      <c r="AE623" s="71"/>
      <c r="AF623" s="72"/>
      <c r="AG623" s="73"/>
      <c r="AH623" s="72"/>
      <c r="AI623" s="75"/>
      <c r="AJ623" s="76"/>
      <c r="AK623" s="77"/>
      <c r="AL623" s="78"/>
    </row>
    <row r="624" spans="1:38" ht="116.25" customHeight="1" x14ac:dyDescent="0.25">
      <c r="A624" s="79">
        <v>6</v>
      </c>
      <c r="B624" s="80" t="s">
        <v>42</v>
      </c>
      <c r="C624" s="584"/>
      <c r="D624" s="587"/>
      <c r="E624" s="81">
        <v>10</v>
      </c>
      <c r="F624" s="82">
        <v>232807.23</v>
      </c>
      <c r="G624" s="83">
        <v>1</v>
      </c>
      <c r="H624" s="84">
        <v>9256.5</v>
      </c>
      <c r="I624" s="108">
        <v>2</v>
      </c>
      <c r="J624" s="86">
        <v>30492</v>
      </c>
      <c r="K624" s="108">
        <v>1</v>
      </c>
      <c r="L624" s="86">
        <v>9000</v>
      </c>
      <c r="M624" s="87">
        <f>SUM(I624,K624)</f>
        <v>3</v>
      </c>
      <c r="N624" s="88">
        <f>SUM(J624,L624)</f>
        <v>39492</v>
      </c>
      <c r="O624" s="89">
        <v>0</v>
      </c>
      <c r="P624" s="90">
        <v>0</v>
      </c>
      <c r="Q624" s="89">
        <v>0</v>
      </c>
      <c r="R624" s="90">
        <v>0</v>
      </c>
      <c r="S624" s="91">
        <f>SUM(O624,Q624)</f>
        <v>0</v>
      </c>
      <c r="T624" s="92">
        <f>SUM(P624,R624)</f>
        <v>0</v>
      </c>
      <c r="U624" s="93">
        <v>0</v>
      </c>
      <c r="V624" s="94">
        <v>0</v>
      </c>
      <c r="W624" s="95">
        <v>0</v>
      </c>
      <c r="X624" s="96">
        <v>0</v>
      </c>
      <c r="Y624" s="94">
        <v>0</v>
      </c>
      <c r="Z624" s="94">
        <v>0</v>
      </c>
      <c r="AA624" s="97">
        <f>SUM(U624,X624)</f>
        <v>0</v>
      </c>
      <c r="AB624" s="98">
        <f>SUM(W624,Z624)</f>
        <v>0</v>
      </c>
      <c r="AC624" s="99">
        <v>2</v>
      </c>
      <c r="AD624" s="100">
        <v>30492</v>
      </c>
      <c r="AE624" s="99">
        <v>1</v>
      </c>
      <c r="AF624" s="100">
        <v>7302</v>
      </c>
      <c r="AG624" s="101">
        <f>SUM(AC624,AE624)</f>
        <v>3</v>
      </c>
      <c r="AH624" s="102">
        <f>SUM(AD624,AF624,AB624)</f>
        <v>37794</v>
      </c>
      <c r="AI624" s="103">
        <f>IFERROR(AD624/(C619-AH626),0)</f>
        <v>4.2513796209284103E-2</v>
      </c>
      <c r="AJ624" s="104">
        <f>IFERROR(AF624/(C619-AH626),0)</f>
        <v>1.0180891378728602E-2</v>
      </c>
      <c r="AK624" s="77"/>
      <c r="AL624" s="105">
        <f>IFERROR(AH624/C619,0)</f>
        <v>3.5334740571117448E-2</v>
      </c>
    </row>
    <row r="625" spans="1:38" ht="65.25" customHeight="1" x14ac:dyDescent="0.25">
      <c r="A625" s="79">
        <v>7</v>
      </c>
      <c r="B625" s="80" t="s">
        <v>203</v>
      </c>
      <c r="C625" s="584"/>
      <c r="D625" s="587"/>
      <c r="E625" s="112"/>
      <c r="F625" s="113"/>
      <c r="G625" s="114"/>
      <c r="H625" s="72"/>
      <c r="I625" s="114"/>
      <c r="J625" s="72"/>
      <c r="K625" s="114"/>
      <c r="L625" s="72"/>
      <c r="M625" s="73"/>
      <c r="N625" s="72"/>
      <c r="O625" s="114"/>
      <c r="P625" s="72"/>
      <c r="Q625" s="114"/>
      <c r="R625" s="72"/>
      <c r="S625" s="73"/>
      <c r="T625" s="115"/>
      <c r="U625" s="114"/>
      <c r="V625" s="74"/>
      <c r="W625" s="72"/>
      <c r="X625" s="73"/>
      <c r="Y625" s="74"/>
      <c r="Z625" s="72"/>
      <c r="AA625" s="72"/>
      <c r="AB625" s="72"/>
      <c r="AC625" s="114"/>
      <c r="AD625" s="72"/>
      <c r="AE625" s="114"/>
      <c r="AF625" s="72"/>
      <c r="AG625" s="73"/>
      <c r="AH625" s="72"/>
      <c r="AI625" s="75"/>
      <c r="AJ625" s="76"/>
      <c r="AK625" s="77"/>
      <c r="AL625" s="78"/>
    </row>
    <row r="626" spans="1:38" ht="59.25" customHeight="1" x14ac:dyDescent="0.25">
      <c r="A626" s="79">
        <v>8</v>
      </c>
      <c r="B626" s="80" t="s">
        <v>276</v>
      </c>
      <c r="C626" s="584"/>
      <c r="D626" s="587"/>
      <c r="E626" s="118"/>
      <c r="F626" s="119"/>
      <c r="G626" s="307">
        <v>14</v>
      </c>
      <c r="H626" s="308">
        <v>360760</v>
      </c>
      <c r="I626" s="114"/>
      <c r="J626" s="72"/>
      <c r="K626" s="108">
        <v>14</v>
      </c>
      <c r="L626" s="86">
        <v>365684</v>
      </c>
      <c r="M626" s="122">
        <f t="shared" ref="M626:N631" si="107">SUM(I626,K626)</f>
        <v>14</v>
      </c>
      <c r="N626" s="123">
        <f t="shared" si="107"/>
        <v>365684</v>
      </c>
      <c r="O626" s="124"/>
      <c r="P626" s="125"/>
      <c r="Q626" s="126">
        <v>0</v>
      </c>
      <c r="R626" s="127">
        <v>0</v>
      </c>
      <c r="S626" s="91">
        <f t="shared" ref="S626:T631" si="108">SUM(O626,Q626)</f>
        <v>0</v>
      </c>
      <c r="T626" s="92">
        <f t="shared" si="108"/>
        <v>0</v>
      </c>
      <c r="U626" s="114"/>
      <c r="V626" s="74"/>
      <c r="W626" s="72"/>
      <c r="X626" s="96">
        <v>0</v>
      </c>
      <c r="Y626" s="95">
        <v>0</v>
      </c>
      <c r="Z626" s="95">
        <v>0</v>
      </c>
      <c r="AA626" s="97">
        <f t="shared" ref="AA626:AA631" si="109">SUM(U626,X626)</f>
        <v>0</v>
      </c>
      <c r="AB626" s="98">
        <f t="shared" ref="AB626:AB631" si="110">SUM(W626,Z626)</f>
        <v>0</v>
      </c>
      <c r="AC626" s="114"/>
      <c r="AD626" s="72"/>
      <c r="AE626" s="99">
        <v>14</v>
      </c>
      <c r="AF626" s="100">
        <v>352372.91</v>
      </c>
      <c r="AG626" s="101">
        <f t="shared" ref="AG626:AG631" si="111">SUM(AC626,AE626)</f>
        <v>14</v>
      </c>
      <c r="AH626" s="102">
        <f t="shared" ref="AH626:AH631" si="112">SUM(AD626,AF626,AB626)</f>
        <v>352372.91</v>
      </c>
      <c r="AI626" s="132"/>
      <c r="AJ626" s="133"/>
      <c r="AK626" s="134">
        <f>IFERROR(AH626/C619,0)</f>
        <v>0.32944396886118743</v>
      </c>
      <c r="AL626" s="105">
        <f>IFERROR(AH626/C619,0)</f>
        <v>0.32944396886118743</v>
      </c>
    </row>
    <row r="627" spans="1:38" ht="60" customHeight="1" x14ac:dyDescent="0.25">
      <c r="A627" s="79">
        <v>9</v>
      </c>
      <c r="B627" s="80" t="s">
        <v>44</v>
      </c>
      <c r="C627" s="584"/>
      <c r="D627" s="587"/>
      <c r="E627" s="81">
        <v>2</v>
      </c>
      <c r="F627" s="82">
        <v>53410.879999999997</v>
      </c>
      <c r="G627" s="83">
        <v>0</v>
      </c>
      <c r="H627" s="84">
        <v>0</v>
      </c>
      <c r="I627" s="108">
        <v>0</v>
      </c>
      <c r="J627" s="86">
        <v>0</v>
      </c>
      <c r="K627" s="108">
        <v>0</v>
      </c>
      <c r="L627" s="86">
        <v>0</v>
      </c>
      <c r="M627" s="87">
        <f t="shared" si="107"/>
        <v>0</v>
      </c>
      <c r="N627" s="88">
        <f t="shared" si="107"/>
        <v>0</v>
      </c>
      <c r="O627" s="89">
        <v>0</v>
      </c>
      <c r="P627" s="90">
        <v>0</v>
      </c>
      <c r="Q627" s="89">
        <v>0</v>
      </c>
      <c r="R627" s="90">
        <v>0</v>
      </c>
      <c r="S627" s="91">
        <f t="shared" si="108"/>
        <v>0</v>
      </c>
      <c r="T627" s="92">
        <f t="shared" si="108"/>
        <v>0</v>
      </c>
      <c r="U627" s="93">
        <v>0</v>
      </c>
      <c r="V627" s="94">
        <v>0</v>
      </c>
      <c r="W627" s="95">
        <v>0</v>
      </c>
      <c r="X627" s="96">
        <v>0</v>
      </c>
      <c r="Y627" s="94">
        <v>0</v>
      </c>
      <c r="Z627" s="95">
        <v>0</v>
      </c>
      <c r="AA627" s="97">
        <f t="shared" si="109"/>
        <v>0</v>
      </c>
      <c r="AB627" s="98">
        <f t="shared" si="110"/>
        <v>0</v>
      </c>
      <c r="AC627" s="99">
        <v>0</v>
      </c>
      <c r="AD627" s="100">
        <v>0</v>
      </c>
      <c r="AE627" s="99">
        <v>0</v>
      </c>
      <c r="AF627" s="100">
        <v>0</v>
      </c>
      <c r="AG627" s="101">
        <f t="shared" si="111"/>
        <v>0</v>
      </c>
      <c r="AH627" s="102">
        <f t="shared" si="112"/>
        <v>0</v>
      </c>
      <c r="AI627" s="103">
        <f>IFERROR(AD627/(C619-AH626),0)</f>
        <v>0</v>
      </c>
      <c r="AJ627" s="104">
        <f>IFERROR(AF627/(C619-AH626),0)</f>
        <v>0</v>
      </c>
      <c r="AK627" s="77"/>
      <c r="AL627" s="105">
        <f>IFERROR(AH627/C619,0)</f>
        <v>0</v>
      </c>
    </row>
    <row r="628" spans="1:38" ht="73.5" customHeight="1" x14ac:dyDescent="0.25">
      <c r="A628" s="79">
        <v>10</v>
      </c>
      <c r="B628" s="80" t="s">
        <v>45</v>
      </c>
      <c r="C628" s="584"/>
      <c r="D628" s="587"/>
      <c r="E628" s="81">
        <v>12</v>
      </c>
      <c r="F628" s="82">
        <v>365895.09</v>
      </c>
      <c r="G628" s="83">
        <v>3</v>
      </c>
      <c r="H628" s="84">
        <v>59648.2</v>
      </c>
      <c r="I628" s="108">
        <v>4</v>
      </c>
      <c r="J628" s="86">
        <v>65521.599999999999</v>
      </c>
      <c r="K628" s="108">
        <v>3</v>
      </c>
      <c r="L628" s="86">
        <v>56648.2</v>
      </c>
      <c r="M628" s="87">
        <f t="shared" si="107"/>
        <v>7</v>
      </c>
      <c r="N628" s="88">
        <f t="shared" si="107"/>
        <v>122169.79999999999</v>
      </c>
      <c r="O628" s="89">
        <v>0</v>
      </c>
      <c r="P628" s="90">
        <v>0</v>
      </c>
      <c r="Q628" s="89">
        <v>0</v>
      </c>
      <c r="R628" s="90">
        <v>0</v>
      </c>
      <c r="S628" s="91">
        <f t="shared" si="108"/>
        <v>0</v>
      </c>
      <c r="T628" s="92">
        <f t="shared" si="108"/>
        <v>0</v>
      </c>
      <c r="U628" s="93">
        <v>0</v>
      </c>
      <c r="V628" s="94">
        <v>0</v>
      </c>
      <c r="W628" s="95">
        <v>0</v>
      </c>
      <c r="X628" s="96">
        <v>0</v>
      </c>
      <c r="Y628" s="94">
        <v>0</v>
      </c>
      <c r="Z628" s="95">
        <v>0</v>
      </c>
      <c r="AA628" s="97">
        <f t="shared" si="109"/>
        <v>0</v>
      </c>
      <c r="AB628" s="98">
        <f t="shared" si="110"/>
        <v>0</v>
      </c>
      <c r="AC628" s="135">
        <v>4</v>
      </c>
      <c r="AD628" s="136">
        <v>65312.46</v>
      </c>
      <c r="AE628" s="135">
        <v>3</v>
      </c>
      <c r="AF628" s="136">
        <v>45625.760000000002</v>
      </c>
      <c r="AG628" s="101">
        <f t="shared" si="111"/>
        <v>7</v>
      </c>
      <c r="AH628" s="102">
        <f t="shared" si="112"/>
        <v>110938.22</v>
      </c>
      <c r="AI628" s="103">
        <f>IFERROR(AD628/(C619-AH626),0)</f>
        <v>9.1062593938312328E-2</v>
      </c>
      <c r="AJ628" s="104">
        <f>IFERROR(AF628/(C619-AH626),0)</f>
        <v>6.3614202496842007E-2</v>
      </c>
      <c r="AK628" s="77"/>
      <c r="AL628" s="105">
        <f>IFERROR(AH628/C619,0)</f>
        <v>0.10371945872682313</v>
      </c>
    </row>
    <row r="629" spans="1:38" ht="120" customHeight="1" x14ac:dyDescent="0.25">
      <c r="A629" s="79">
        <v>11</v>
      </c>
      <c r="B629" s="80" t="s">
        <v>46</v>
      </c>
      <c r="C629" s="584"/>
      <c r="D629" s="587"/>
      <c r="E629" s="81">
        <v>13</v>
      </c>
      <c r="F629" s="82">
        <v>213349.59</v>
      </c>
      <c r="G629" s="83">
        <v>3</v>
      </c>
      <c r="H629" s="84">
        <v>39000</v>
      </c>
      <c r="I629" s="108">
        <v>5</v>
      </c>
      <c r="J629" s="86">
        <v>51636.7</v>
      </c>
      <c r="K629" s="108">
        <v>3</v>
      </c>
      <c r="L629" s="86">
        <v>37652</v>
      </c>
      <c r="M629" s="87">
        <f t="shared" si="107"/>
        <v>8</v>
      </c>
      <c r="N629" s="88">
        <f t="shared" si="107"/>
        <v>89288.7</v>
      </c>
      <c r="O629" s="89">
        <v>0</v>
      </c>
      <c r="P629" s="90">
        <v>0</v>
      </c>
      <c r="Q629" s="89">
        <v>0</v>
      </c>
      <c r="R629" s="90">
        <v>0</v>
      </c>
      <c r="S629" s="91">
        <f t="shared" si="108"/>
        <v>0</v>
      </c>
      <c r="T629" s="92">
        <f t="shared" si="108"/>
        <v>0</v>
      </c>
      <c r="U629" s="93">
        <v>0</v>
      </c>
      <c r="V629" s="94">
        <v>0</v>
      </c>
      <c r="W629" s="95">
        <v>0</v>
      </c>
      <c r="X629" s="96">
        <v>0</v>
      </c>
      <c r="Y629" s="94">
        <v>0</v>
      </c>
      <c r="Z629" s="95">
        <v>0</v>
      </c>
      <c r="AA629" s="97">
        <f t="shared" si="109"/>
        <v>0</v>
      </c>
      <c r="AB629" s="98">
        <f t="shared" si="110"/>
        <v>0</v>
      </c>
      <c r="AC629" s="99">
        <v>5</v>
      </c>
      <c r="AD629" s="100">
        <v>51611.33</v>
      </c>
      <c r="AE629" s="99">
        <v>3</v>
      </c>
      <c r="AF629" s="100">
        <v>37651.53</v>
      </c>
      <c r="AG629" s="101">
        <f t="shared" si="111"/>
        <v>8</v>
      </c>
      <c r="AH629" s="102">
        <f t="shared" si="112"/>
        <v>89262.86</v>
      </c>
      <c r="AI629" s="103">
        <f>IFERROR(AD629/(C619-AH626),0)</f>
        <v>7.1959647307822089E-2</v>
      </c>
      <c r="AJ629" s="104">
        <f>IFERROR(AF629/(C619-AH626),0)</f>
        <v>5.2496047271013598E-2</v>
      </c>
      <c r="AK629" s="77"/>
      <c r="AL629" s="105">
        <f>IFERROR(AH629/C619,0)</f>
        <v>8.3454516609408294E-2</v>
      </c>
    </row>
    <row r="630" spans="1:38" ht="63.75" customHeight="1" x14ac:dyDescent="0.25">
      <c r="A630" s="79">
        <v>12</v>
      </c>
      <c r="B630" s="80" t="s">
        <v>47</v>
      </c>
      <c r="C630" s="584"/>
      <c r="D630" s="587"/>
      <c r="E630" s="81">
        <v>19</v>
      </c>
      <c r="F630" s="82">
        <v>562541.69999999995</v>
      </c>
      <c r="G630" s="83">
        <v>2</v>
      </c>
      <c r="H630" s="84">
        <v>87000</v>
      </c>
      <c r="I630" s="108">
        <v>2</v>
      </c>
      <c r="J630" s="86">
        <v>49532.21</v>
      </c>
      <c r="K630" s="108">
        <v>2</v>
      </c>
      <c r="L630" s="86">
        <v>78400</v>
      </c>
      <c r="M630" s="87">
        <f t="shared" si="107"/>
        <v>4</v>
      </c>
      <c r="N630" s="88">
        <f t="shared" si="107"/>
        <v>127932.20999999999</v>
      </c>
      <c r="O630" s="89">
        <v>0</v>
      </c>
      <c r="P630" s="90">
        <v>0</v>
      </c>
      <c r="Q630" s="89">
        <v>0</v>
      </c>
      <c r="R630" s="405">
        <v>0</v>
      </c>
      <c r="S630" s="91">
        <f t="shared" si="108"/>
        <v>0</v>
      </c>
      <c r="T630" s="92">
        <f t="shared" si="108"/>
        <v>0</v>
      </c>
      <c r="U630" s="93">
        <v>0</v>
      </c>
      <c r="V630" s="94">
        <v>0</v>
      </c>
      <c r="W630" s="95">
        <v>0</v>
      </c>
      <c r="X630" s="96">
        <v>0</v>
      </c>
      <c r="Y630" s="94">
        <v>0</v>
      </c>
      <c r="Z630" s="95">
        <v>0</v>
      </c>
      <c r="AA630" s="97">
        <f t="shared" si="109"/>
        <v>0</v>
      </c>
      <c r="AB630" s="98">
        <f t="shared" si="110"/>
        <v>0</v>
      </c>
      <c r="AC630" s="99">
        <v>2</v>
      </c>
      <c r="AD630" s="100">
        <v>46159</v>
      </c>
      <c r="AE630" s="99">
        <v>2</v>
      </c>
      <c r="AF630" s="100">
        <v>75827.759999999995</v>
      </c>
      <c r="AG630" s="101">
        <f t="shared" si="111"/>
        <v>4</v>
      </c>
      <c r="AH630" s="102">
        <f t="shared" si="112"/>
        <v>121986.76</v>
      </c>
      <c r="AI630" s="103">
        <f>IFERROR(AD630/(C619-AH626),0)</f>
        <v>6.4357678054058273E-2</v>
      </c>
      <c r="AJ630" s="104">
        <f>IFERROR(AF630/(C619-AH626),0)</f>
        <v>0.10572366311316098</v>
      </c>
      <c r="AK630" s="77"/>
      <c r="AL630" s="105">
        <f>IFERROR(AH630/C619,0)</f>
        <v>0.11404906910385688</v>
      </c>
    </row>
    <row r="631" spans="1:38" ht="62.25" customHeight="1" thickBot="1" x14ac:dyDescent="0.3">
      <c r="A631" s="138">
        <v>13</v>
      </c>
      <c r="B631" s="139" t="s">
        <v>48</v>
      </c>
      <c r="C631" s="585"/>
      <c r="D631" s="588"/>
      <c r="E631" s="140">
        <v>32</v>
      </c>
      <c r="F631" s="141">
        <v>700696.09</v>
      </c>
      <c r="G631" s="142">
        <v>0</v>
      </c>
      <c r="H631" s="143">
        <v>0</v>
      </c>
      <c r="I631" s="144">
        <v>16</v>
      </c>
      <c r="J631" s="145">
        <v>270172.2</v>
      </c>
      <c r="K631" s="144">
        <v>0</v>
      </c>
      <c r="L631" s="145">
        <v>0</v>
      </c>
      <c r="M631" s="87">
        <f t="shared" si="107"/>
        <v>16</v>
      </c>
      <c r="N631" s="88">
        <f t="shared" si="107"/>
        <v>270172.2</v>
      </c>
      <c r="O631" s="148">
        <v>0</v>
      </c>
      <c r="P631" s="149">
        <v>0</v>
      </c>
      <c r="Q631" s="148">
        <v>0</v>
      </c>
      <c r="R631" s="149">
        <v>0</v>
      </c>
      <c r="S631" s="91">
        <f t="shared" si="108"/>
        <v>0</v>
      </c>
      <c r="T631" s="92">
        <f t="shared" si="108"/>
        <v>0</v>
      </c>
      <c r="U631" s="152">
        <v>0</v>
      </c>
      <c r="V631" s="153">
        <v>0</v>
      </c>
      <c r="W631" s="154">
        <v>0</v>
      </c>
      <c r="X631" s="155">
        <v>0</v>
      </c>
      <c r="Y631" s="153">
        <v>0</v>
      </c>
      <c r="Z631" s="154">
        <v>0</v>
      </c>
      <c r="AA631" s="97">
        <f t="shared" si="109"/>
        <v>0</v>
      </c>
      <c r="AB631" s="98">
        <f t="shared" si="110"/>
        <v>0</v>
      </c>
      <c r="AC631" s="158">
        <v>16</v>
      </c>
      <c r="AD631" s="159">
        <v>265823.61</v>
      </c>
      <c r="AE631" s="158">
        <v>0</v>
      </c>
      <c r="AF631" s="159">
        <v>0</v>
      </c>
      <c r="AG631" s="101">
        <f t="shared" si="111"/>
        <v>16</v>
      </c>
      <c r="AH631" s="102">
        <f t="shared" si="112"/>
        <v>265823.61</v>
      </c>
      <c r="AI631" s="162">
        <f>IFERROR(AD631/(C619-AH626),0)</f>
        <v>0.37062740335682198</v>
      </c>
      <c r="AJ631" s="163">
        <f>IFERROR(AF631/(C619-AH626),0)</f>
        <v>0</v>
      </c>
      <c r="AK631" s="164"/>
      <c r="AL631" s="165">
        <f>IFERROR(AH631/C619,0)</f>
        <v>0.24852644062623439</v>
      </c>
    </row>
    <row r="632" spans="1:38" ht="29.25" customHeight="1" thickBot="1" x14ac:dyDescent="0.3">
      <c r="A632" s="589" t="s">
        <v>277</v>
      </c>
      <c r="B632" s="590"/>
      <c r="C632" s="166">
        <f>C619</f>
        <v>1069598.9099999999</v>
      </c>
      <c r="D632" s="166">
        <f>D619</f>
        <v>36563.75</v>
      </c>
      <c r="E632" s="167">
        <f t="shared" ref="E632:L632" si="113">SUM(E619:E631)</f>
        <v>88</v>
      </c>
      <c r="F632" s="168">
        <f t="shared" si="113"/>
        <v>2128700.5799999996</v>
      </c>
      <c r="G632" s="167">
        <f t="shared" si="113"/>
        <v>25</v>
      </c>
      <c r="H632" s="168">
        <f t="shared" si="113"/>
        <v>625664.69999999995</v>
      </c>
      <c r="I632" s="169">
        <f t="shared" si="113"/>
        <v>29</v>
      </c>
      <c r="J632" s="170">
        <f t="shared" si="113"/>
        <v>467354.70999999996</v>
      </c>
      <c r="K632" s="169">
        <f t="shared" si="113"/>
        <v>25</v>
      </c>
      <c r="L632" s="170">
        <f t="shared" si="113"/>
        <v>602244.19999999995</v>
      </c>
      <c r="M632" s="169">
        <f>SUM(M619:M631)</f>
        <v>54</v>
      </c>
      <c r="N632" s="170">
        <f>SUM(N619:N631)</f>
        <v>1069598.9099999999</v>
      </c>
      <c r="O632" s="171">
        <f>SUM(O619:O631)</f>
        <v>0</v>
      </c>
      <c r="P632" s="168">
        <f>SUM(P619:P631)</f>
        <v>0</v>
      </c>
      <c r="Q632" s="172">
        <f t="shared" ref="Q632:AJ632" si="114">SUM(Q619:Q631)</f>
        <v>0</v>
      </c>
      <c r="R632" s="168">
        <f t="shared" si="114"/>
        <v>0</v>
      </c>
      <c r="S632" s="173">
        <f t="shared" si="114"/>
        <v>0</v>
      </c>
      <c r="T632" s="168">
        <f t="shared" si="114"/>
        <v>0</v>
      </c>
      <c r="U632" s="172">
        <f t="shared" si="114"/>
        <v>0</v>
      </c>
      <c r="V632" s="168">
        <f t="shared" si="114"/>
        <v>0</v>
      </c>
      <c r="W632" s="168">
        <f t="shared" si="114"/>
        <v>0</v>
      </c>
      <c r="X632" s="173">
        <f t="shared" si="114"/>
        <v>0</v>
      </c>
      <c r="Y632" s="168">
        <f t="shared" si="114"/>
        <v>0</v>
      </c>
      <c r="Z632" s="168">
        <f t="shared" si="114"/>
        <v>0</v>
      </c>
      <c r="AA632" s="173">
        <f t="shared" si="114"/>
        <v>0</v>
      </c>
      <c r="AB632" s="168">
        <f t="shared" si="114"/>
        <v>0</v>
      </c>
      <c r="AC632" s="172">
        <f t="shared" si="114"/>
        <v>29</v>
      </c>
      <c r="AD632" s="168">
        <f t="shared" si="114"/>
        <v>459398.39999999997</v>
      </c>
      <c r="AE632" s="172">
        <f t="shared" si="114"/>
        <v>25</v>
      </c>
      <c r="AF632" s="168">
        <f t="shared" si="114"/>
        <v>573636.76</v>
      </c>
      <c r="AG632" s="173">
        <f t="shared" si="114"/>
        <v>54</v>
      </c>
      <c r="AH632" s="168">
        <f t="shared" si="114"/>
        <v>1033035.1599999999</v>
      </c>
      <c r="AI632" s="174">
        <f t="shared" si="114"/>
        <v>0.6405211188662987</v>
      </c>
      <c r="AJ632" s="174">
        <f t="shared" si="114"/>
        <v>0.30849948272929317</v>
      </c>
      <c r="AK632" s="175">
        <f>AK626</f>
        <v>0.32944396886118743</v>
      </c>
      <c r="AL632" s="176">
        <f>AH632/C619</f>
        <v>0.96581545693609583</v>
      </c>
    </row>
    <row r="633" spans="1:38" ht="21.75" thickBot="1" x14ac:dyDescent="0.4">
      <c r="AF633" s="177" t="s">
        <v>278</v>
      </c>
      <c r="AG633" s="178">
        <v>4.4240000000000004</v>
      </c>
      <c r="AH633" s="179">
        <f>AH632/AG633</f>
        <v>233507.04339963829</v>
      </c>
    </row>
    <row r="634" spans="1:38" ht="15.75" thickTop="1" x14ac:dyDescent="0.25">
      <c r="A634" s="591" t="s">
        <v>279</v>
      </c>
      <c r="B634" s="592"/>
      <c r="C634" s="592"/>
      <c r="D634" s="592"/>
      <c r="E634" s="592"/>
      <c r="F634" s="592"/>
      <c r="G634" s="592"/>
      <c r="H634" s="592"/>
      <c r="I634" s="592"/>
      <c r="J634" s="592"/>
      <c r="K634" s="593"/>
      <c r="L634" s="592"/>
      <c r="M634" s="592"/>
      <c r="N634" s="592"/>
      <c r="O634" s="592"/>
      <c r="P634" s="592"/>
      <c r="Q634" s="594"/>
    </row>
    <row r="635" spans="1:38" ht="18.75" x14ac:dyDescent="0.3">
      <c r="A635" s="595"/>
      <c r="B635" s="596"/>
      <c r="C635" s="596"/>
      <c r="D635" s="596"/>
      <c r="E635" s="596"/>
      <c r="F635" s="596"/>
      <c r="G635" s="596"/>
      <c r="H635" s="596"/>
      <c r="I635" s="596"/>
      <c r="J635" s="596"/>
      <c r="K635" s="597"/>
      <c r="L635" s="596"/>
      <c r="M635" s="596"/>
      <c r="N635" s="596"/>
      <c r="O635" s="596"/>
      <c r="P635" s="596"/>
      <c r="Q635" s="598"/>
      <c r="AF635" s="180"/>
    </row>
    <row r="636" spans="1:38" ht="15.75" x14ac:dyDescent="0.25">
      <c r="A636" s="595"/>
      <c r="B636" s="596"/>
      <c r="C636" s="596"/>
      <c r="D636" s="596"/>
      <c r="E636" s="596"/>
      <c r="F636" s="596"/>
      <c r="G636" s="596"/>
      <c r="H636" s="596"/>
      <c r="I636" s="596"/>
      <c r="J636" s="596"/>
      <c r="K636" s="597"/>
      <c r="L636" s="596"/>
      <c r="M636" s="596"/>
      <c r="N636" s="596"/>
      <c r="O636" s="596"/>
      <c r="P636" s="596"/>
      <c r="Q636" s="598"/>
      <c r="AE636" s="181" t="s">
        <v>280</v>
      </c>
      <c r="AF636" s="182"/>
    </row>
    <row r="637" spans="1:38" ht="15.75" x14ac:dyDescent="0.25">
      <c r="A637" s="595"/>
      <c r="B637" s="596"/>
      <c r="C637" s="596"/>
      <c r="D637" s="596"/>
      <c r="E637" s="596"/>
      <c r="F637" s="596"/>
      <c r="G637" s="596"/>
      <c r="H637" s="596"/>
      <c r="I637" s="596"/>
      <c r="J637" s="596"/>
      <c r="K637" s="597"/>
      <c r="L637" s="596"/>
      <c r="M637" s="596"/>
      <c r="N637" s="596"/>
      <c r="O637" s="596"/>
      <c r="P637" s="596"/>
      <c r="Q637" s="598"/>
      <c r="AE637" s="181" t="s">
        <v>281</v>
      </c>
      <c r="AF637" s="183">
        <f>(AF632-AF626)+(Z632-Z626)</f>
        <v>221263.85000000003</v>
      </c>
    </row>
    <row r="638" spans="1:38" ht="15.75" x14ac:dyDescent="0.25">
      <c r="A638" s="595"/>
      <c r="B638" s="596"/>
      <c r="C638" s="596"/>
      <c r="D638" s="596"/>
      <c r="E638" s="596"/>
      <c r="F638" s="596"/>
      <c r="G638" s="596"/>
      <c r="H638" s="596"/>
      <c r="I638" s="596"/>
      <c r="J638" s="596"/>
      <c r="K638" s="597"/>
      <c r="L638" s="596"/>
      <c r="M638" s="596"/>
      <c r="N638" s="596"/>
      <c r="O638" s="596"/>
      <c r="P638" s="596"/>
      <c r="Q638" s="598"/>
      <c r="AE638" s="181" t="s">
        <v>282</v>
      </c>
      <c r="AF638" s="183">
        <f>AD632+W632</f>
        <v>459398.39999999997</v>
      </c>
    </row>
    <row r="639" spans="1:38" ht="15.75" x14ac:dyDescent="0.25">
      <c r="A639" s="595"/>
      <c r="B639" s="596"/>
      <c r="C639" s="596"/>
      <c r="D639" s="596"/>
      <c r="E639" s="596"/>
      <c r="F639" s="596"/>
      <c r="G639" s="596"/>
      <c r="H639" s="596"/>
      <c r="I639" s="596"/>
      <c r="J639" s="596"/>
      <c r="K639" s="597"/>
      <c r="L639" s="596"/>
      <c r="M639" s="596"/>
      <c r="N639" s="596"/>
      <c r="O639" s="596"/>
      <c r="P639" s="596"/>
      <c r="Q639" s="598"/>
      <c r="AE639" s="181" t="s">
        <v>283</v>
      </c>
      <c r="AF639" s="183">
        <f>AF626+Z626</f>
        <v>352372.91</v>
      </c>
    </row>
    <row r="640" spans="1:38" ht="15.75" x14ac:dyDescent="0.25">
      <c r="A640" s="595"/>
      <c r="B640" s="596"/>
      <c r="C640" s="596"/>
      <c r="D640" s="596"/>
      <c r="E640" s="596"/>
      <c r="F640" s="596"/>
      <c r="G640" s="596"/>
      <c r="H640" s="596"/>
      <c r="I640" s="596"/>
      <c r="J640" s="596"/>
      <c r="K640" s="597"/>
      <c r="L640" s="596"/>
      <c r="M640" s="596"/>
      <c r="N640" s="596"/>
      <c r="O640" s="596"/>
      <c r="P640" s="596"/>
      <c r="Q640" s="598"/>
      <c r="AE640" s="181" t="s">
        <v>2</v>
      </c>
      <c r="AF640" s="184">
        <f>SUM(AF637:AF639)</f>
        <v>1033035.1599999999</v>
      </c>
    </row>
    <row r="641" spans="1:38" x14ac:dyDescent="0.25">
      <c r="A641" s="595"/>
      <c r="B641" s="596"/>
      <c r="C641" s="596"/>
      <c r="D641" s="596"/>
      <c r="E641" s="596"/>
      <c r="F641" s="596"/>
      <c r="G641" s="596"/>
      <c r="H641" s="596"/>
      <c r="I641" s="596"/>
      <c r="J641" s="596"/>
      <c r="K641" s="597"/>
      <c r="L641" s="596"/>
      <c r="M641" s="596"/>
      <c r="N641" s="596"/>
      <c r="O641" s="596"/>
      <c r="P641" s="596"/>
      <c r="Q641" s="598"/>
    </row>
    <row r="642" spans="1:38" ht="15.75" thickBot="1" x14ac:dyDescent="0.3">
      <c r="A642" s="599"/>
      <c r="B642" s="600"/>
      <c r="C642" s="600"/>
      <c r="D642" s="600"/>
      <c r="E642" s="600"/>
      <c r="F642" s="600"/>
      <c r="G642" s="600"/>
      <c r="H642" s="600"/>
      <c r="I642" s="600"/>
      <c r="J642" s="600"/>
      <c r="K642" s="601"/>
      <c r="L642" s="600"/>
      <c r="M642" s="600"/>
      <c r="N642" s="600"/>
      <c r="O642" s="600"/>
      <c r="P642" s="600"/>
      <c r="Q642" s="602"/>
    </row>
    <row r="643" spans="1:38" ht="15.75" thickTop="1" x14ac:dyDescent="0.25"/>
    <row r="645" spans="1:38" ht="15.75" thickBot="1" x14ac:dyDescent="0.3"/>
    <row r="646" spans="1:38" ht="27" thickBot="1" x14ac:dyDescent="0.3">
      <c r="A646" s="603" t="s">
        <v>391</v>
      </c>
      <c r="B646" s="604"/>
      <c r="C646" s="604"/>
      <c r="D646" s="604"/>
      <c r="E646" s="604"/>
      <c r="F646" s="604"/>
      <c r="G646" s="604"/>
      <c r="H646" s="604"/>
      <c r="I646" s="604"/>
      <c r="J646" s="604"/>
      <c r="K646" s="605"/>
      <c r="L646" s="604"/>
      <c r="M646" s="604"/>
      <c r="N646" s="604"/>
      <c r="O646" s="604"/>
      <c r="P646" s="604"/>
      <c r="Q646" s="604"/>
      <c r="R646" s="604"/>
      <c r="S646" s="604"/>
      <c r="T646" s="604"/>
      <c r="U646" s="604"/>
      <c r="V646" s="604"/>
      <c r="W646" s="604"/>
      <c r="X646" s="604"/>
      <c r="Y646" s="604"/>
      <c r="Z646" s="604"/>
      <c r="AA646" s="604"/>
      <c r="AB646" s="604"/>
      <c r="AC646" s="604"/>
      <c r="AD646" s="604"/>
      <c r="AE646" s="604"/>
      <c r="AF646" s="604"/>
      <c r="AG646" s="604"/>
      <c r="AH646" s="604"/>
      <c r="AI646" s="604"/>
      <c r="AJ646" s="604"/>
      <c r="AK646" s="606"/>
      <c r="AL646" s="185"/>
    </row>
    <row r="647" spans="1:38" ht="21" customHeight="1" x14ac:dyDescent="0.25">
      <c r="A647" s="607" t="s">
        <v>284</v>
      </c>
      <c r="B647" s="608"/>
      <c r="C647" s="614" t="s">
        <v>392</v>
      </c>
      <c r="D647" s="615"/>
      <c r="E647" s="618" t="s">
        <v>285</v>
      </c>
      <c r="F647" s="619"/>
      <c r="G647" s="619"/>
      <c r="H647" s="619"/>
      <c r="I647" s="619"/>
      <c r="J647" s="619"/>
      <c r="K647" s="620"/>
      <c r="L647" s="619"/>
      <c r="M647" s="619"/>
      <c r="N647" s="619"/>
      <c r="O647" s="624" t="s">
        <v>394</v>
      </c>
      <c r="P647" s="625"/>
      <c r="Q647" s="625"/>
      <c r="R647" s="625"/>
      <c r="S647" s="625"/>
      <c r="T647" s="625"/>
      <c r="U647" s="625"/>
      <c r="V647" s="625"/>
      <c r="W647" s="625"/>
      <c r="X647" s="625"/>
      <c r="Y647" s="625"/>
      <c r="Z647" s="625"/>
      <c r="AA647" s="625"/>
      <c r="AB647" s="625"/>
      <c r="AC647" s="625"/>
      <c r="AD647" s="625"/>
      <c r="AE647" s="625"/>
      <c r="AF647" s="625"/>
      <c r="AG647" s="625"/>
      <c r="AH647" s="625"/>
      <c r="AI647" s="625"/>
      <c r="AJ647" s="625"/>
      <c r="AK647" s="626"/>
      <c r="AL647" s="186"/>
    </row>
    <row r="648" spans="1:38" ht="36" customHeight="1" thickBot="1" x14ac:dyDescent="0.3">
      <c r="A648" s="609"/>
      <c r="B648" s="610"/>
      <c r="C648" s="616"/>
      <c r="D648" s="617"/>
      <c r="E648" s="621"/>
      <c r="F648" s="622"/>
      <c r="G648" s="622"/>
      <c r="H648" s="622"/>
      <c r="I648" s="622"/>
      <c r="J648" s="622"/>
      <c r="K648" s="623"/>
      <c r="L648" s="622"/>
      <c r="M648" s="622"/>
      <c r="N648" s="622"/>
      <c r="O648" s="627"/>
      <c r="P648" s="628"/>
      <c r="Q648" s="628"/>
      <c r="R648" s="628"/>
      <c r="S648" s="628"/>
      <c r="T648" s="628"/>
      <c r="U648" s="628"/>
      <c r="V648" s="628"/>
      <c r="W648" s="628"/>
      <c r="X648" s="628"/>
      <c r="Y648" s="628"/>
      <c r="Z648" s="628"/>
      <c r="AA648" s="628"/>
      <c r="AB648" s="628"/>
      <c r="AC648" s="628"/>
      <c r="AD648" s="628"/>
      <c r="AE648" s="628"/>
      <c r="AF648" s="628"/>
      <c r="AG648" s="628"/>
      <c r="AH648" s="628"/>
      <c r="AI648" s="628"/>
      <c r="AJ648" s="628"/>
      <c r="AK648" s="629"/>
      <c r="AL648" s="186"/>
    </row>
    <row r="649" spans="1:38" s="180" customFormat="1" ht="84" customHeight="1" thickBot="1" x14ac:dyDescent="0.35">
      <c r="A649" s="609"/>
      <c r="B649" s="611"/>
      <c r="C649" s="630" t="s">
        <v>211</v>
      </c>
      <c r="D649" s="632" t="s">
        <v>212</v>
      </c>
      <c r="E649" s="634" t="s">
        <v>0</v>
      </c>
      <c r="F649" s="635"/>
      <c r="G649" s="635"/>
      <c r="H649" s="636"/>
      <c r="I649" s="637" t="s">
        <v>1</v>
      </c>
      <c r="J649" s="638"/>
      <c r="K649" s="639"/>
      <c r="L649" s="640"/>
      <c r="M649" s="643" t="s">
        <v>2</v>
      </c>
      <c r="N649" s="644"/>
      <c r="O649" s="645" t="s">
        <v>213</v>
      </c>
      <c r="P649" s="646"/>
      <c r="Q649" s="646"/>
      <c r="R649" s="647"/>
      <c r="S649" s="648" t="s">
        <v>2</v>
      </c>
      <c r="T649" s="649"/>
      <c r="U649" s="650" t="s">
        <v>214</v>
      </c>
      <c r="V649" s="651"/>
      <c r="W649" s="651"/>
      <c r="X649" s="651"/>
      <c r="Y649" s="651"/>
      <c r="Z649" s="652"/>
      <c r="AA649" s="653" t="s">
        <v>2</v>
      </c>
      <c r="AB649" s="654"/>
      <c r="AC649" s="655" t="s">
        <v>5</v>
      </c>
      <c r="AD649" s="656"/>
      <c r="AE649" s="656"/>
      <c r="AF649" s="657"/>
      <c r="AG649" s="717" t="s">
        <v>2</v>
      </c>
      <c r="AH649" s="718"/>
      <c r="AI649" s="743" t="s">
        <v>215</v>
      </c>
      <c r="AJ649" s="744"/>
      <c r="AK649" s="745"/>
      <c r="AL649" s="187"/>
    </row>
    <row r="650" spans="1:38" ht="113.25" thickBot="1" x14ac:dyDescent="0.3">
      <c r="A650" s="612"/>
      <c r="B650" s="613"/>
      <c r="C650" s="631"/>
      <c r="D650" s="633"/>
      <c r="E650" s="41" t="s">
        <v>15</v>
      </c>
      <c r="F650" s="42" t="s">
        <v>216</v>
      </c>
      <c r="G650" s="41" t="s">
        <v>217</v>
      </c>
      <c r="H650" s="42" t="s">
        <v>14</v>
      </c>
      <c r="I650" s="43" t="s">
        <v>15</v>
      </c>
      <c r="J650" s="44" t="s">
        <v>218</v>
      </c>
      <c r="K650" s="43" t="s">
        <v>17</v>
      </c>
      <c r="L650" s="44" t="s">
        <v>219</v>
      </c>
      <c r="M650" s="45" t="s">
        <v>19</v>
      </c>
      <c r="N650" s="46" t="s">
        <v>20</v>
      </c>
      <c r="O650" s="47" t="s">
        <v>220</v>
      </c>
      <c r="P650" s="48" t="s">
        <v>221</v>
      </c>
      <c r="Q650" s="47" t="s">
        <v>222</v>
      </c>
      <c r="R650" s="48" t="s">
        <v>223</v>
      </c>
      <c r="S650" s="49" t="s">
        <v>224</v>
      </c>
      <c r="T650" s="50" t="s">
        <v>225</v>
      </c>
      <c r="U650" s="51" t="s">
        <v>220</v>
      </c>
      <c r="V650" s="52" t="s">
        <v>226</v>
      </c>
      <c r="W650" s="53" t="s">
        <v>227</v>
      </c>
      <c r="X650" s="54" t="s">
        <v>222</v>
      </c>
      <c r="Y650" s="52" t="s">
        <v>228</v>
      </c>
      <c r="Z650" s="53" t="s">
        <v>229</v>
      </c>
      <c r="AA650" s="55" t="s">
        <v>230</v>
      </c>
      <c r="AB650" s="56" t="s">
        <v>231</v>
      </c>
      <c r="AC650" s="57" t="s">
        <v>220</v>
      </c>
      <c r="AD650" s="58" t="s">
        <v>221</v>
      </c>
      <c r="AE650" s="57" t="s">
        <v>222</v>
      </c>
      <c r="AF650" s="58" t="s">
        <v>223</v>
      </c>
      <c r="AG650" s="59" t="s">
        <v>232</v>
      </c>
      <c r="AH650" s="60" t="s">
        <v>233</v>
      </c>
      <c r="AI650" s="61" t="s">
        <v>234</v>
      </c>
      <c r="AJ650" s="63" t="s">
        <v>235</v>
      </c>
      <c r="AK650" s="188" t="s">
        <v>286</v>
      </c>
      <c r="AL650" s="189"/>
    </row>
    <row r="651" spans="1:38" ht="15.75" thickBot="1" x14ac:dyDescent="0.3">
      <c r="A651" s="581" t="s">
        <v>238</v>
      </c>
      <c r="B651" s="658"/>
      <c r="C651" s="190" t="s">
        <v>239</v>
      </c>
      <c r="D651" s="191" t="s">
        <v>240</v>
      </c>
      <c r="E651" s="192" t="s">
        <v>241</v>
      </c>
      <c r="F651" s="193" t="s">
        <v>242</v>
      </c>
      <c r="G651" s="192" t="s">
        <v>243</v>
      </c>
      <c r="H651" s="193" t="s">
        <v>244</v>
      </c>
      <c r="I651" s="194" t="s">
        <v>245</v>
      </c>
      <c r="J651" s="193" t="s">
        <v>246</v>
      </c>
      <c r="K651" s="194" t="s">
        <v>247</v>
      </c>
      <c r="L651" s="193" t="s">
        <v>248</v>
      </c>
      <c r="M651" s="194" t="s">
        <v>249</v>
      </c>
      <c r="N651" s="193" t="s">
        <v>250</v>
      </c>
      <c r="O651" s="192" t="s">
        <v>251</v>
      </c>
      <c r="P651" s="193" t="s">
        <v>252</v>
      </c>
      <c r="Q651" s="192" t="s">
        <v>253</v>
      </c>
      <c r="R651" s="193" t="s">
        <v>254</v>
      </c>
      <c r="S651" s="194" t="s">
        <v>255</v>
      </c>
      <c r="T651" s="193" t="s">
        <v>256</v>
      </c>
      <c r="U651" s="192" t="s">
        <v>257</v>
      </c>
      <c r="V651" s="195" t="s">
        <v>258</v>
      </c>
      <c r="W651" s="196" t="s">
        <v>259</v>
      </c>
      <c r="X651" s="197" t="s">
        <v>260</v>
      </c>
      <c r="Y651" s="198" t="s">
        <v>261</v>
      </c>
      <c r="Z651" s="193" t="s">
        <v>262</v>
      </c>
      <c r="AA651" s="194" t="s">
        <v>263</v>
      </c>
      <c r="AB651" s="199" t="s">
        <v>264</v>
      </c>
      <c r="AC651" s="192" t="s">
        <v>265</v>
      </c>
      <c r="AD651" s="199" t="s">
        <v>266</v>
      </c>
      <c r="AE651" s="192" t="s">
        <v>267</v>
      </c>
      <c r="AF651" s="199" t="s">
        <v>268</v>
      </c>
      <c r="AG651" s="194" t="s">
        <v>269</v>
      </c>
      <c r="AH651" s="199" t="s">
        <v>270</v>
      </c>
      <c r="AI651" s="190" t="s">
        <v>271</v>
      </c>
      <c r="AJ651" s="199" t="s">
        <v>272</v>
      </c>
      <c r="AK651" s="200" t="s">
        <v>273</v>
      </c>
      <c r="AL651" s="201"/>
    </row>
    <row r="652" spans="1:38" ht="37.5" x14ac:dyDescent="0.25">
      <c r="A652" s="202">
        <v>1</v>
      </c>
      <c r="B652" s="203" t="s">
        <v>287</v>
      </c>
      <c r="C652" s="659">
        <f>N661</f>
        <v>1069598.9099999999</v>
      </c>
      <c r="D652" s="660">
        <f>C652-AH661</f>
        <v>36563.75</v>
      </c>
      <c r="E652" s="81"/>
      <c r="F652" s="82"/>
      <c r="G652" s="83"/>
      <c r="H652" s="84"/>
      <c r="I652" s="339"/>
      <c r="J652" s="86"/>
      <c r="K652" s="339"/>
      <c r="L652" s="86"/>
      <c r="M652" s="87"/>
      <c r="N652" s="88"/>
      <c r="O652" s="89"/>
      <c r="P652" s="90"/>
      <c r="Q652" s="89"/>
      <c r="R652" s="90"/>
      <c r="S652" s="91"/>
      <c r="T652" s="92"/>
      <c r="U652" s="93"/>
      <c r="V652" s="94"/>
      <c r="W652" s="95"/>
      <c r="X652" s="96"/>
      <c r="Y652" s="94"/>
      <c r="Z652" s="95"/>
      <c r="AA652" s="97"/>
      <c r="AB652" s="98"/>
      <c r="AC652" s="99"/>
      <c r="AD652" s="100"/>
      <c r="AE652" s="99"/>
      <c r="AF652" s="100"/>
      <c r="AG652" s="101">
        <f>AC652+AE652</f>
        <v>0</v>
      </c>
      <c r="AH652" s="102">
        <f>AD652+AF652</f>
        <v>0</v>
      </c>
      <c r="AI652" s="103"/>
      <c r="AJ652" s="134"/>
      <c r="AK652" s="222"/>
      <c r="AL652" s="223"/>
    </row>
    <row r="653" spans="1:38" ht="75" x14ac:dyDescent="0.25">
      <c r="A653" s="224">
        <v>2</v>
      </c>
      <c r="B653" s="203" t="s">
        <v>288</v>
      </c>
      <c r="C653" s="659"/>
      <c r="D653" s="660"/>
      <c r="E653" s="81">
        <v>30</v>
      </c>
      <c r="F653" s="82">
        <v>685857.94</v>
      </c>
      <c r="G653" s="83">
        <v>7</v>
      </c>
      <c r="H653" s="84">
        <v>175904.7</v>
      </c>
      <c r="I653" s="339">
        <v>9</v>
      </c>
      <c r="J653" s="86">
        <v>144378.41</v>
      </c>
      <c r="K653" s="339">
        <v>7</v>
      </c>
      <c r="L653" s="86">
        <v>163020.20000000001</v>
      </c>
      <c r="M653" s="87">
        <f t="shared" ref="M653:N656" si="115">SUM(I653,K653)</f>
        <v>16</v>
      </c>
      <c r="N653" s="88">
        <f t="shared" si="115"/>
        <v>307398.61</v>
      </c>
      <c r="O653" s="316">
        <v>0</v>
      </c>
      <c r="P653" s="317">
        <v>0</v>
      </c>
      <c r="Q653" s="316">
        <v>0</v>
      </c>
      <c r="R653" s="317">
        <v>0</v>
      </c>
      <c r="S653" s="91">
        <f t="shared" ref="S653:T656" si="116">SUM(O653,Q653)</f>
        <v>0</v>
      </c>
      <c r="T653" s="92">
        <f t="shared" si="116"/>
        <v>0</v>
      </c>
      <c r="U653" s="93">
        <v>0</v>
      </c>
      <c r="V653" s="94">
        <v>0</v>
      </c>
      <c r="W653" s="95">
        <v>0</v>
      </c>
      <c r="X653" s="96">
        <v>0</v>
      </c>
      <c r="Y653" s="94">
        <v>0</v>
      </c>
      <c r="Z653" s="95">
        <v>0</v>
      </c>
      <c r="AA653" s="97">
        <f>SUM(U653,X653)</f>
        <v>0</v>
      </c>
      <c r="AB653" s="98">
        <f>SUM(W653,Z653)</f>
        <v>0</v>
      </c>
      <c r="AC653" s="99">
        <v>9</v>
      </c>
      <c r="AD653" s="100">
        <v>140421.47</v>
      </c>
      <c r="AE653" s="110">
        <v>7</v>
      </c>
      <c r="AF653" s="111">
        <v>147727.5</v>
      </c>
      <c r="AG653" s="101">
        <f>SUM(AC653,AE653)</f>
        <v>16</v>
      </c>
      <c r="AH653" s="102">
        <f>SUM(AD653,AF653,AB653)</f>
        <v>288148.96999999997</v>
      </c>
      <c r="AI653" s="103">
        <f>IFERROR(AD653/C652,0)</f>
        <v>0.13128423064679451</v>
      </c>
      <c r="AJ653" s="134">
        <f>IFERROR(AF653/C652,0)</f>
        <v>0.13811485653065972</v>
      </c>
      <c r="AK653" s="222">
        <f>IFERROR(AH653/C652,0)</f>
        <v>0.2693990871774542</v>
      </c>
      <c r="AL653" s="223"/>
    </row>
    <row r="654" spans="1:38" ht="37.5" x14ac:dyDescent="0.25">
      <c r="A654" s="224">
        <v>3</v>
      </c>
      <c r="B654" s="203" t="s">
        <v>289</v>
      </c>
      <c r="C654" s="659"/>
      <c r="D654" s="660"/>
      <c r="E654" s="81">
        <v>7</v>
      </c>
      <c r="F654" s="82">
        <v>225331.57</v>
      </c>
      <c r="G654" s="83">
        <v>0</v>
      </c>
      <c r="H654" s="84">
        <v>0</v>
      </c>
      <c r="I654" s="406">
        <v>1</v>
      </c>
      <c r="J654" s="407">
        <v>10000</v>
      </c>
      <c r="K654" s="339">
        <v>0</v>
      </c>
      <c r="L654" s="86">
        <v>0</v>
      </c>
      <c r="M654" s="87">
        <f t="shared" si="115"/>
        <v>1</v>
      </c>
      <c r="N654" s="88">
        <f t="shared" si="115"/>
        <v>10000</v>
      </c>
      <c r="O654" s="89">
        <v>0</v>
      </c>
      <c r="P654" s="90">
        <v>0</v>
      </c>
      <c r="Q654" s="89">
        <v>0</v>
      </c>
      <c r="R654" s="90">
        <v>0</v>
      </c>
      <c r="S654" s="91">
        <f t="shared" si="116"/>
        <v>0</v>
      </c>
      <c r="T654" s="92">
        <f t="shared" si="116"/>
        <v>0</v>
      </c>
      <c r="U654" s="93">
        <v>0</v>
      </c>
      <c r="V654" s="94">
        <v>0</v>
      </c>
      <c r="W654" s="95">
        <v>0</v>
      </c>
      <c r="X654" s="96">
        <v>0</v>
      </c>
      <c r="Y654" s="94">
        <v>0</v>
      </c>
      <c r="Z654" s="95">
        <v>0</v>
      </c>
      <c r="AA654" s="97">
        <f>SUM(U654,X654)</f>
        <v>0</v>
      </c>
      <c r="AB654" s="98">
        <f>SUM(W654,Z654)</f>
        <v>0</v>
      </c>
      <c r="AC654" s="99">
        <v>1</v>
      </c>
      <c r="AD654" s="100">
        <v>10000</v>
      </c>
      <c r="AE654" s="99">
        <v>0</v>
      </c>
      <c r="AF654" s="100">
        <v>0</v>
      </c>
      <c r="AG654" s="101">
        <f>SUM(AC654,AE654)</f>
        <v>1</v>
      </c>
      <c r="AH654" s="102">
        <f>SUM(AD654,AF654,AB654)</f>
        <v>10000</v>
      </c>
      <c r="AI654" s="103">
        <f>IFERROR(AD654/C652,0)</f>
        <v>9.3492989816154545E-3</v>
      </c>
      <c r="AJ654" s="134">
        <f>IFERROR(AF654/C652,0)</f>
        <v>0</v>
      </c>
      <c r="AK654" s="222">
        <f>IFERROR(AH654/C652,0)</f>
        <v>9.3492989816154545E-3</v>
      </c>
      <c r="AL654" s="223"/>
    </row>
    <row r="655" spans="1:38" ht="38.25" thickBot="1" x14ac:dyDescent="0.3">
      <c r="A655" s="224">
        <v>4</v>
      </c>
      <c r="B655" s="203" t="s">
        <v>290</v>
      </c>
      <c r="C655" s="659"/>
      <c r="D655" s="660"/>
      <c r="E655" s="81">
        <v>36</v>
      </c>
      <c r="F655" s="82">
        <v>740591.81</v>
      </c>
      <c r="G655" s="83">
        <v>2</v>
      </c>
      <c r="H655" s="84">
        <v>19000</v>
      </c>
      <c r="I655" s="339">
        <v>15</v>
      </c>
      <c r="J655" s="86">
        <v>211456.3</v>
      </c>
      <c r="K655" s="339">
        <v>2</v>
      </c>
      <c r="L655" s="86">
        <v>18680</v>
      </c>
      <c r="M655" s="87">
        <f t="shared" si="115"/>
        <v>17</v>
      </c>
      <c r="N655" s="88">
        <f t="shared" si="115"/>
        <v>230136.3</v>
      </c>
      <c r="O655" s="316">
        <v>0</v>
      </c>
      <c r="P655" s="317">
        <v>0</v>
      </c>
      <c r="Q655" s="316">
        <v>0</v>
      </c>
      <c r="R655" s="317">
        <v>0</v>
      </c>
      <c r="S655" s="91">
        <f t="shared" si="116"/>
        <v>0</v>
      </c>
      <c r="T655" s="92">
        <f t="shared" si="116"/>
        <v>0</v>
      </c>
      <c r="U655" s="93">
        <v>0</v>
      </c>
      <c r="V655" s="94">
        <v>0</v>
      </c>
      <c r="W655" s="154">
        <v>0</v>
      </c>
      <c r="X655" s="96">
        <v>0</v>
      </c>
      <c r="Y655" s="94">
        <v>0</v>
      </c>
      <c r="Z655" s="95">
        <v>0</v>
      </c>
      <c r="AA655" s="97">
        <f>SUM(U655,X655)</f>
        <v>0</v>
      </c>
      <c r="AB655" s="98">
        <f>SUM(W655,Z655)</f>
        <v>0</v>
      </c>
      <c r="AC655" s="99">
        <v>15</v>
      </c>
      <c r="AD655" s="100">
        <v>208997.68</v>
      </c>
      <c r="AE655" s="99">
        <v>2</v>
      </c>
      <c r="AF655" s="100">
        <v>18679.55</v>
      </c>
      <c r="AG655" s="101">
        <f>SUM(AC655,AE655)</f>
        <v>17</v>
      </c>
      <c r="AH655" s="102">
        <f>SUM(AD655,AF655,AB655)</f>
        <v>227677.22999999998</v>
      </c>
      <c r="AI655" s="103">
        <f>IFERROR(AD655/C652,0)</f>
        <v>0.19539817967839926</v>
      </c>
      <c r="AJ655" s="134">
        <f>IFERROR(AF655/C652,0)</f>
        <v>1.7464069779203496E-2</v>
      </c>
      <c r="AK655" s="222">
        <f>IFERROR(AH655/C652,0)</f>
        <v>0.21286224945760276</v>
      </c>
      <c r="AL655" s="223"/>
    </row>
    <row r="656" spans="1:38" ht="37.5" x14ac:dyDescent="0.25">
      <c r="A656" s="224">
        <v>5</v>
      </c>
      <c r="B656" s="203" t="s">
        <v>291</v>
      </c>
      <c r="C656" s="659"/>
      <c r="D656" s="660"/>
      <c r="E656" s="81">
        <v>0</v>
      </c>
      <c r="F656" s="82">
        <v>0</v>
      </c>
      <c r="G656" s="83">
        <v>2</v>
      </c>
      <c r="H656" s="84">
        <v>70000</v>
      </c>
      <c r="I656" s="339">
        <v>0</v>
      </c>
      <c r="J656" s="86">
        <v>0</v>
      </c>
      <c r="K656" s="339">
        <v>2</v>
      </c>
      <c r="L656" s="86">
        <v>54860</v>
      </c>
      <c r="M656" s="87">
        <f t="shared" si="115"/>
        <v>2</v>
      </c>
      <c r="N656" s="88">
        <f t="shared" si="115"/>
        <v>54860</v>
      </c>
      <c r="O656" s="89">
        <v>0</v>
      </c>
      <c r="P656" s="342">
        <v>0</v>
      </c>
      <c r="Q656" s="89">
        <v>0</v>
      </c>
      <c r="R656" s="90">
        <v>0</v>
      </c>
      <c r="S656" s="91">
        <f t="shared" si="116"/>
        <v>0</v>
      </c>
      <c r="T656" s="92">
        <f t="shared" si="116"/>
        <v>0</v>
      </c>
      <c r="U656" s="93">
        <v>0</v>
      </c>
      <c r="V656" s="94">
        <v>0</v>
      </c>
      <c r="W656" s="95">
        <v>0</v>
      </c>
      <c r="X656" s="96">
        <v>0</v>
      </c>
      <c r="Y656" s="94">
        <v>0</v>
      </c>
      <c r="Z656" s="95">
        <v>0</v>
      </c>
      <c r="AA656" s="97">
        <f>SUM(U656,X656)</f>
        <v>0</v>
      </c>
      <c r="AB656" s="98">
        <f>SUM(W656,Z656)</f>
        <v>0</v>
      </c>
      <c r="AC656" s="99">
        <v>0</v>
      </c>
      <c r="AD656" s="100">
        <v>0</v>
      </c>
      <c r="AE656" s="99">
        <v>2</v>
      </c>
      <c r="AF656" s="100">
        <v>54856.800000000003</v>
      </c>
      <c r="AG656" s="101">
        <f>SUM(AC656,AE656)</f>
        <v>2</v>
      </c>
      <c r="AH656" s="102">
        <f>SUM(AD656,AF656,AB656)</f>
        <v>54856.800000000003</v>
      </c>
      <c r="AI656" s="103">
        <f>IFERROR(AD656/C652,0)</f>
        <v>0</v>
      </c>
      <c r="AJ656" s="134">
        <f>IFERROR(AF656/C652,0)</f>
        <v>5.128726243746827E-2</v>
      </c>
      <c r="AK656" s="222">
        <f>IFERROR(AH656/C652,0)</f>
        <v>5.128726243746827E-2</v>
      </c>
      <c r="AL656" s="223"/>
    </row>
    <row r="657" spans="1:38" ht="37.5" x14ac:dyDescent="0.25">
      <c r="A657" s="224">
        <v>6</v>
      </c>
      <c r="B657" s="203" t="s">
        <v>292</v>
      </c>
      <c r="C657" s="659"/>
      <c r="D657" s="660"/>
      <c r="E657" s="81"/>
      <c r="F657" s="82"/>
      <c r="G657" s="83"/>
      <c r="H657" s="84"/>
      <c r="I657" s="339"/>
      <c r="J657" s="340"/>
      <c r="K657" s="339"/>
      <c r="L657" s="340"/>
      <c r="M657" s="87"/>
      <c r="N657" s="88"/>
      <c r="O657" s="89"/>
      <c r="P657" s="342"/>
      <c r="Q657" s="89"/>
      <c r="R657" s="90"/>
      <c r="S657" s="91"/>
      <c r="T657" s="92"/>
      <c r="U657" s="93"/>
      <c r="V657" s="94"/>
      <c r="W657" s="95"/>
      <c r="X657" s="96"/>
      <c r="Y657" s="94"/>
      <c r="Z657" s="95"/>
      <c r="AA657" s="97"/>
      <c r="AB657" s="98"/>
      <c r="AC657" s="99"/>
      <c r="AD657" s="100"/>
      <c r="AE657" s="99"/>
      <c r="AF657" s="100"/>
      <c r="AG657" s="101">
        <f t="shared" ref="AG657:AH659" si="117">AC657+AE657</f>
        <v>0</v>
      </c>
      <c r="AH657" s="102">
        <f t="shared" si="117"/>
        <v>0</v>
      </c>
      <c r="AI657" s="103"/>
      <c r="AJ657" s="134"/>
      <c r="AK657" s="222"/>
      <c r="AL657" s="223"/>
    </row>
    <row r="658" spans="1:38" ht="37.5" x14ac:dyDescent="0.3">
      <c r="A658" s="306">
        <v>7</v>
      </c>
      <c r="B658" s="225" t="s">
        <v>293</v>
      </c>
      <c r="C658" s="659"/>
      <c r="D658" s="660"/>
      <c r="E658" s="81"/>
      <c r="F658" s="82"/>
      <c r="G658" s="83"/>
      <c r="H658" s="84"/>
      <c r="I658" s="339"/>
      <c r="J658" s="340"/>
      <c r="K658" s="339"/>
      <c r="L658" s="340"/>
      <c r="M658" s="87"/>
      <c r="N658" s="88"/>
      <c r="O658" s="89"/>
      <c r="P658" s="342"/>
      <c r="Q658" s="89"/>
      <c r="R658" s="90"/>
      <c r="S658" s="91"/>
      <c r="T658" s="92"/>
      <c r="U658" s="93"/>
      <c r="V658" s="94"/>
      <c r="W658" s="95"/>
      <c r="X658" s="96"/>
      <c r="Y658" s="94"/>
      <c r="Z658" s="95"/>
      <c r="AA658" s="97"/>
      <c r="AB658" s="98"/>
      <c r="AC658" s="99"/>
      <c r="AD658" s="100"/>
      <c r="AE658" s="99"/>
      <c r="AF658" s="100"/>
      <c r="AG658" s="101">
        <f t="shared" si="117"/>
        <v>0</v>
      </c>
      <c r="AH658" s="102">
        <f t="shared" si="117"/>
        <v>0</v>
      </c>
      <c r="AI658" s="103"/>
      <c r="AJ658" s="134"/>
      <c r="AK658" s="222"/>
      <c r="AL658" s="223"/>
    </row>
    <row r="659" spans="1:38" ht="37.5" x14ac:dyDescent="0.25">
      <c r="A659" s="229">
        <v>8</v>
      </c>
      <c r="B659" s="226" t="s">
        <v>294</v>
      </c>
      <c r="C659" s="659"/>
      <c r="D659" s="660"/>
      <c r="E659" s="81"/>
      <c r="F659" s="82"/>
      <c r="G659" s="83"/>
      <c r="H659" s="84"/>
      <c r="I659" s="339"/>
      <c r="J659" s="340"/>
      <c r="K659" s="339"/>
      <c r="L659" s="340"/>
      <c r="M659" s="87"/>
      <c r="N659" s="88"/>
      <c r="O659" s="89"/>
      <c r="P659" s="342"/>
      <c r="Q659" s="89"/>
      <c r="R659" s="90"/>
      <c r="S659" s="91"/>
      <c r="T659" s="92"/>
      <c r="U659" s="93"/>
      <c r="V659" s="94"/>
      <c r="W659" s="95"/>
      <c r="X659" s="96"/>
      <c r="Y659" s="94"/>
      <c r="Z659" s="95"/>
      <c r="AA659" s="97"/>
      <c r="AB659" s="98"/>
      <c r="AC659" s="99"/>
      <c r="AD659" s="100"/>
      <c r="AE659" s="99"/>
      <c r="AF659" s="100"/>
      <c r="AG659" s="101">
        <f t="shared" si="117"/>
        <v>0</v>
      </c>
      <c r="AH659" s="102">
        <f t="shared" si="117"/>
        <v>0</v>
      </c>
      <c r="AI659" s="103"/>
      <c r="AJ659" s="134"/>
      <c r="AK659" s="222"/>
      <c r="AL659" s="223"/>
    </row>
    <row r="660" spans="1:38" ht="56.25" x14ac:dyDescent="0.25">
      <c r="A660" s="229" t="s">
        <v>309</v>
      </c>
      <c r="B660" s="226" t="s">
        <v>71</v>
      </c>
      <c r="C660" s="659"/>
      <c r="D660" s="660"/>
      <c r="E660" s="81">
        <v>15</v>
      </c>
      <c r="F660" s="82">
        <v>476919.26</v>
      </c>
      <c r="G660" s="83">
        <v>14</v>
      </c>
      <c r="H660" s="84">
        <v>360760</v>
      </c>
      <c r="I660" s="339">
        <v>4</v>
      </c>
      <c r="J660" s="340">
        <v>101520</v>
      </c>
      <c r="K660" s="339">
        <v>14</v>
      </c>
      <c r="L660" s="340">
        <v>365684</v>
      </c>
      <c r="M660" s="87">
        <f>SUM(I660,K660)</f>
        <v>18</v>
      </c>
      <c r="N660" s="88">
        <f>SUM(J660,L660)</f>
        <v>467204</v>
      </c>
      <c r="O660" s="89">
        <v>0</v>
      </c>
      <c r="P660" s="342">
        <v>0</v>
      </c>
      <c r="Q660" s="89">
        <v>0</v>
      </c>
      <c r="R660" s="90">
        <v>0</v>
      </c>
      <c r="S660" s="91">
        <f>SUM(O660,Q660)</f>
        <v>0</v>
      </c>
      <c r="T660" s="92">
        <f>SUM(P660,R660)</f>
        <v>0</v>
      </c>
      <c r="U660" s="93">
        <v>0</v>
      </c>
      <c r="V660" s="94">
        <v>0</v>
      </c>
      <c r="W660" s="95">
        <v>0</v>
      </c>
      <c r="X660" s="96">
        <v>0</v>
      </c>
      <c r="Y660" s="94">
        <v>0</v>
      </c>
      <c r="Z660" s="95">
        <v>0</v>
      </c>
      <c r="AA660" s="97">
        <f>SUM(U660,X660)</f>
        <v>0</v>
      </c>
      <c r="AB660" s="98">
        <f>SUM(W660,Z660)</f>
        <v>0</v>
      </c>
      <c r="AC660" s="99">
        <v>4</v>
      </c>
      <c r="AD660" s="100">
        <v>99979.25</v>
      </c>
      <c r="AE660" s="99">
        <v>14</v>
      </c>
      <c r="AF660" s="100">
        <v>352372.91</v>
      </c>
      <c r="AG660" s="101">
        <f>SUM(AC660,AE660)</f>
        <v>18</v>
      </c>
      <c r="AH660" s="102">
        <f>SUM(AD660,AF660,AB660)</f>
        <v>452352.16</v>
      </c>
      <c r="AI660" s="103">
        <f>IFERROR(AD660/C652,0)</f>
        <v>9.3473590020767702E-2</v>
      </c>
      <c r="AJ660" s="134">
        <f>IFERROR(AF660/C652,0)</f>
        <v>0.32944396886118743</v>
      </c>
      <c r="AK660" s="222">
        <f>IFERROR(AH660/C652,0)</f>
        <v>0.42291755888195509</v>
      </c>
      <c r="AL660" s="223"/>
    </row>
    <row r="661" spans="1:38" ht="24" thickBot="1" x14ac:dyDescent="0.3">
      <c r="A661" s="641" t="s">
        <v>277</v>
      </c>
      <c r="B661" s="642"/>
      <c r="C661" s="231">
        <f>C652</f>
        <v>1069598.9099999999</v>
      </c>
      <c r="D661" s="231">
        <f>D652</f>
        <v>36563.75</v>
      </c>
      <c r="E661" s="167">
        <f t="shared" ref="E661:AH661" si="118">SUM(E652:E660)</f>
        <v>88</v>
      </c>
      <c r="F661" s="168">
        <f t="shared" si="118"/>
        <v>2128700.58</v>
      </c>
      <c r="G661" s="167">
        <f t="shared" si="118"/>
        <v>25</v>
      </c>
      <c r="H661" s="232">
        <f t="shared" si="118"/>
        <v>625664.69999999995</v>
      </c>
      <c r="I661" s="233">
        <f t="shared" si="118"/>
        <v>29</v>
      </c>
      <c r="J661" s="168">
        <f t="shared" si="118"/>
        <v>467354.70999999996</v>
      </c>
      <c r="K661" s="233">
        <f t="shared" si="118"/>
        <v>25</v>
      </c>
      <c r="L661" s="168">
        <f t="shared" si="118"/>
        <v>602244.19999999995</v>
      </c>
      <c r="M661" s="233">
        <f t="shared" si="118"/>
        <v>54</v>
      </c>
      <c r="N661" s="168">
        <f t="shared" si="118"/>
        <v>1069598.9099999999</v>
      </c>
      <c r="O661" s="172">
        <f t="shared" si="118"/>
        <v>0</v>
      </c>
      <c r="P661" s="168">
        <f t="shared" si="118"/>
        <v>0</v>
      </c>
      <c r="Q661" s="172">
        <f t="shared" si="118"/>
        <v>0</v>
      </c>
      <c r="R661" s="234">
        <f t="shared" si="118"/>
        <v>0</v>
      </c>
      <c r="S661" s="173">
        <f t="shared" si="118"/>
        <v>0</v>
      </c>
      <c r="T661" s="234">
        <f t="shared" si="118"/>
        <v>0</v>
      </c>
      <c r="U661" s="235">
        <f t="shared" si="118"/>
        <v>0</v>
      </c>
      <c r="V661" s="234">
        <f t="shared" si="118"/>
        <v>0</v>
      </c>
      <c r="W661" s="232">
        <f t="shared" si="118"/>
        <v>0</v>
      </c>
      <c r="X661" s="173">
        <f t="shared" si="118"/>
        <v>0</v>
      </c>
      <c r="Y661" s="234">
        <f t="shared" si="118"/>
        <v>0</v>
      </c>
      <c r="Z661" s="234">
        <f t="shared" si="118"/>
        <v>0</v>
      </c>
      <c r="AA661" s="236">
        <f t="shared" si="118"/>
        <v>0</v>
      </c>
      <c r="AB661" s="168">
        <f t="shared" si="118"/>
        <v>0</v>
      </c>
      <c r="AC661" s="171">
        <f t="shared" si="118"/>
        <v>29</v>
      </c>
      <c r="AD661" s="168">
        <f t="shared" si="118"/>
        <v>459398.40000000002</v>
      </c>
      <c r="AE661" s="172">
        <f t="shared" si="118"/>
        <v>25</v>
      </c>
      <c r="AF661" s="168">
        <f t="shared" si="118"/>
        <v>573636.76</v>
      </c>
      <c r="AG661" s="173">
        <f t="shared" si="118"/>
        <v>54</v>
      </c>
      <c r="AH661" s="232">
        <f t="shared" si="118"/>
        <v>1033035.1599999999</v>
      </c>
      <c r="AI661" s="237">
        <f>AD661/C619</f>
        <v>0.42950529932757697</v>
      </c>
      <c r="AJ661" s="238">
        <f>AF661/C619</f>
        <v>0.53631015760851897</v>
      </c>
      <c r="AK661" s="239">
        <f>AH661/C619</f>
        <v>0.96581545693609583</v>
      </c>
      <c r="AL661" s="223"/>
    </row>
    <row r="662" spans="1:38" ht="15.75" thickBot="1" x14ac:dyDescent="0.3">
      <c r="E662" s="240"/>
      <c r="F662" s="241"/>
      <c r="G662" s="240"/>
      <c r="H662" s="241"/>
      <c r="I662" s="242"/>
      <c r="J662" s="240"/>
      <c r="K662" s="242"/>
      <c r="L662" s="241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J662" s="243"/>
      <c r="AK662" s="243"/>
      <c r="AL662" s="243"/>
    </row>
    <row r="663" spans="1:38" ht="19.5" thickTop="1" x14ac:dyDescent="0.3">
      <c r="A663" s="591" t="s">
        <v>279</v>
      </c>
      <c r="B663" s="592"/>
      <c r="C663" s="592"/>
      <c r="D663" s="592"/>
      <c r="E663" s="592"/>
      <c r="F663" s="592"/>
      <c r="G663" s="592"/>
      <c r="H663" s="592"/>
      <c r="I663" s="592"/>
      <c r="J663" s="592"/>
      <c r="K663" s="593"/>
      <c r="L663" s="592"/>
      <c r="M663" s="592"/>
      <c r="N663" s="592"/>
      <c r="O663" s="592"/>
      <c r="P663" s="592"/>
      <c r="Q663" s="594"/>
      <c r="AD663" s="180"/>
    </row>
    <row r="664" spans="1:38" x14ac:dyDescent="0.25">
      <c r="A664" s="595"/>
      <c r="B664" s="596"/>
      <c r="C664" s="596"/>
      <c r="D664" s="596"/>
      <c r="E664" s="596"/>
      <c r="F664" s="596"/>
      <c r="G664" s="596"/>
      <c r="H664" s="596"/>
      <c r="I664" s="596"/>
      <c r="J664" s="596"/>
      <c r="K664" s="597"/>
      <c r="L664" s="596"/>
      <c r="M664" s="596"/>
      <c r="N664" s="596"/>
      <c r="O664" s="596"/>
      <c r="P664" s="596"/>
      <c r="Q664" s="598"/>
    </row>
    <row r="665" spans="1:38" x14ac:dyDescent="0.25">
      <c r="A665" s="595"/>
      <c r="B665" s="596"/>
      <c r="C665" s="596"/>
      <c r="D665" s="596"/>
      <c r="E665" s="596"/>
      <c r="F665" s="596"/>
      <c r="G665" s="596"/>
      <c r="H665" s="596"/>
      <c r="I665" s="596"/>
      <c r="J665" s="596"/>
      <c r="K665" s="597"/>
      <c r="L665" s="596"/>
      <c r="M665" s="596"/>
      <c r="N665" s="596"/>
      <c r="O665" s="596"/>
      <c r="P665" s="596"/>
      <c r="Q665" s="598"/>
    </row>
    <row r="666" spans="1:38" x14ac:dyDescent="0.25">
      <c r="A666" s="595"/>
      <c r="B666" s="596"/>
      <c r="C666" s="596"/>
      <c r="D666" s="596"/>
      <c r="E666" s="596"/>
      <c r="F666" s="596"/>
      <c r="G666" s="596"/>
      <c r="H666" s="596"/>
      <c r="I666" s="596"/>
      <c r="J666" s="596"/>
      <c r="K666" s="597"/>
      <c r="L666" s="596"/>
      <c r="M666" s="596"/>
      <c r="N666" s="596"/>
      <c r="O666" s="596"/>
      <c r="P666" s="596"/>
      <c r="Q666" s="598"/>
    </row>
    <row r="667" spans="1:38" x14ac:dyDescent="0.25">
      <c r="A667" s="595"/>
      <c r="B667" s="596"/>
      <c r="C667" s="596"/>
      <c r="D667" s="596"/>
      <c r="E667" s="596"/>
      <c r="F667" s="596"/>
      <c r="G667" s="596"/>
      <c r="H667" s="596"/>
      <c r="I667" s="596"/>
      <c r="J667" s="596"/>
      <c r="K667" s="597"/>
      <c r="L667" s="596"/>
      <c r="M667" s="596"/>
      <c r="N667" s="596"/>
      <c r="O667" s="596"/>
      <c r="P667" s="596"/>
      <c r="Q667" s="598"/>
    </row>
    <row r="668" spans="1:38" x14ac:dyDescent="0.25">
      <c r="A668" s="595"/>
      <c r="B668" s="596"/>
      <c r="C668" s="596"/>
      <c r="D668" s="596"/>
      <c r="E668" s="596"/>
      <c r="F668" s="596"/>
      <c r="G668" s="596"/>
      <c r="H668" s="596"/>
      <c r="I668" s="596"/>
      <c r="J668" s="596"/>
      <c r="K668" s="597"/>
      <c r="L668" s="596"/>
      <c r="M668" s="596"/>
      <c r="N668" s="596"/>
      <c r="O668" s="596"/>
      <c r="P668" s="596"/>
      <c r="Q668" s="598"/>
    </row>
    <row r="669" spans="1:38" x14ac:dyDescent="0.25">
      <c r="A669" s="595"/>
      <c r="B669" s="596"/>
      <c r="C669" s="596"/>
      <c r="D669" s="596"/>
      <c r="E669" s="596"/>
      <c r="F669" s="596"/>
      <c r="G669" s="596"/>
      <c r="H669" s="596"/>
      <c r="I669" s="596"/>
      <c r="J669" s="596"/>
      <c r="K669" s="597"/>
      <c r="L669" s="596"/>
      <c r="M669" s="596"/>
      <c r="N669" s="596"/>
      <c r="O669" s="596"/>
      <c r="P669" s="596"/>
      <c r="Q669" s="598"/>
    </row>
    <row r="670" spans="1:38" x14ac:dyDescent="0.25">
      <c r="A670" s="595"/>
      <c r="B670" s="596"/>
      <c r="C670" s="596"/>
      <c r="D670" s="596"/>
      <c r="E670" s="596"/>
      <c r="F670" s="596"/>
      <c r="G670" s="596"/>
      <c r="H670" s="596"/>
      <c r="I670" s="596"/>
      <c r="J670" s="596"/>
      <c r="K670" s="597"/>
      <c r="L670" s="596"/>
      <c r="M670" s="596"/>
      <c r="N670" s="596"/>
      <c r="O670" s="596"/>
      <c r="P670" s="596"/>
      <c r="Q670" s="598"/>
    </row>
    <row r="671" spans="1:38" ht="15.75" thickBot="1" x14ac:dyDescent="0.3">
      <c r="A671" s="599"/>
      <c r="B671" s="600"/>
      <c r="C671" s="600"/>
      <c r="D671" s="600"/>
      <c r="E671" s="600"/>
      <c r="F671" s="600"/>
      <c r="G671" s="600"/>
      <c r="H671" s="600"/>
      <c r="I671" s="600"/>
      <c r="J671" s="600"/>
      <c r="K671" s="601"/>
      <c r="L671" s="600"/>
      <c r="M671" s="600"/>
      <c r="N671" s="600"/>
      <c r="O671" s="600"/>
      <c r="P671" s="600"/>
      <c r="Q671" s="602"/>
    </row>
    <row r="672" spans="1:38" ht="15.75" thickTop="1" x14ac:dyDescent="0.25"/>
    <row r="673" spans="1:38" x14ac:dyDescent="0.25">
      <c r="B673" s="244"/>
      <c r="C673" s="244"/>
    </row>
    <row r="676" spans="1:38" ht="23.25" x14ac:dyDescent="0.35">
      <c r="A676" s="245"/>
      <c r="B676" s="34" t="s">
        <v>367</v>
      </c>
      <c r="C676" s="348"/>
      <c r="D676" s="348"/>
      <c r="E676" s="348"/>
      <c r="F676" s="347"/>
      <c r="G676" s="348"/>
      <c r="H676" s="347"/>
      <c r="I676" s="346"/>
      <c r="J676" s="347"/>
      <c r="K676" s="346"/>
      <c r="L676" s="347"/>
      <c r="M676" s="348"/>
      <c r="N676" s="347"/>
      <c r="S676" s="4"/>
      <c r="X676" s="4"/>
      <c r="AA676" s="4"/>
      <c r="AG676" s="4"/>
    </row>
    <row r="677" spans="1:38" ht="21.75" thickBot="1" x14ac:dyDescent="0.4">
      <c r="B677" s="37"/>
      <c r="C677" s="37"/>
      <c r="D677" s="37"/>
      <c r="E677" s="37"/>
      <c r="F677" s="38"/>
      <c r="G677" s="37"/>
      <c r="H677" s="38"/>
      <c r="I677" s="39"/>
      <c r="J677" s="38"/>
      <c r="K677" s="39"/>
      <c r="L677" s="38"/>
    </row>
    <row r="678" spans="1:38" ht="27" customHeight="1" thickBot="1" x14ac:dyDescent="0.3">
      <c r="A678" s="663" t="s">
        <v>391</v>
      </c>
      <c r="B678" s="664"/>
      <c r="C678" s="664"/>
      <c r="D678" s="664"/>
      <c r="E678" s="664"/>
      <c r="F678" s="664"/>
      <c r="G678" s="664"/>
      <c r="H678" s="664"/>
      <c r="I678" s="664"/>
      <c r="J678" s="664"/>
      <c r="K678" s="665"/>
      <c r="L678" s="664"/>
      <c r="M678" s="664"/>
      <c r="N678" s="664"/>
      <c r="O678" s="664"/>
      <c r="P678" s="664"/>
      <c r="Q678" s="664"/>
      <c r="R678" s="664"/>
      <c r="S678" s="664"/>
      <c r="T678" s="664"/>
      <c r="U678" s="664"/>
      <c r="V678" s="664"/>
      <c r="W678" s="664"/>
      <c r="X678" s="664"/>
      <c r="Y678" s="664"/>
      <c r="Z678" s="664"/>
      <c r="AA678" s="664"/>
      <c r="AB678" s="664"/>
      <c r="AC678" s="664"/>
      <c r="AD678" s="664"/>
      <c r="AE678" s="664"/>
      <c r="AF678" s="664"/>
      <c r="AG678" s="664"/>
      <c r="AH678" s="664"/>
      <c r="AI678" s="664"/>
      <c r="AJ678" s="664"/>
      <c r="AK678" s="664"/>
      <c r="AL678" s="40"/>
    </row>
    <row r="679" spans="1:38" ht="33.75" customHeight="1" x14ac:dyDescent="0.25">
      <c r="A679" s="666" t="s">
        <v>8</v>
      </c>
      <c r="B679" s="667"/>
      <c r="C679" s="614" t="s">
        <v>392</v>
      </c>
      <c r="D679" s="615"/>
      <c r="E679" s="618" t="s">
        <v>210</v>
      </c>
      <c r="F679" s="619"/>
      <c r="G679" s="619"/>
      <c r="H679" s="619"/>
      <c r="I679" s="619"/>
      <c r="J679" s="619"/>
      <c r="K679" s="620"/>
      <c r="L679" s="619"/>
      <c r="M679" s="619"/>
      <c r="N679" s="674"/>
      <c r="O679" s="624" t="s">
        <v>393</v>
      </c>
      <c r="P679" s="625"/>
      <c r="Q679" s="625"/>
      <c r="R679" s="625"/>
      <c r="S679" s="625"/>
      <c r="T679" s="625"/>
      <c r="U679" s="625"/>
      <c r="V679" s="625"/>
      <c r="W679" s="625"/>
      <c r="X679" s="625"/>
      <c r="Y679" s="625"/>
      <c r="Z679" s="625"/>
      <c r="AA679" s="625"/>
      <c r="AB679" s="625"/>
      <c r="AC679" s="625"/>
      <c r="AD679" s="625"/>
      <c r="AE679" s="625"/>
      <c r="AF679" s="625"/>
      <c r="AG679" s="625"/>
      <c r="AH679" s="625"/>
      <c r="AI679" s="625"/>
      <c r="AJ679" s="625"/>
      <c r="AK679" s="625"/>
      <c r="AL679" s="626"/>
    </row>
    <row r="680" spans="1:38" ht="51" customHeight="1" thickBot="1" x14ac:dyDescent="0.3">
      <c r="A680" s="668"/>
      <c r="B680" s="669"/>
      <c r="C680" s="672"/>
      <c r="D680" s="673"/>
      <c r="E680" s="675"/>
      <c r="F680" s="676"/>
      <c r="G680" s="676"/>
      <c r="H680" s="676"/>
      <c r="I680" s="676"/>
      <c r="J680" s="676"/>
      <c r="K680" s="677"/>
      <c r="L680" s="676"/>
      <c r="M680" s="676"/>
      <c r="N680" s="678"/>
      <c r="O680" s="641"/>
      <c r="P680" s="679"/>
      <c r="Q680" s="679"/>
      <c r="R680" s="679"/>
      <c r="S680" s="679"/>
      <c r="T680" s="679"/>
      <c r="U680" s="679"/>
      <c r="V680" s="679"/>
      <c r="W680" s="679"/>
      <c r="X680" s="679"/>
      <c r="Y680" s="679"/>
      <c r="Z680" s="679"/>
      <c r="AA680" s="679"/>
      <c r="AB680" s="679"/>
      <c r="AC680" s="679"/>
      <c r="AD680" s="679"/>
      <c r="AE680" s="679"/>
      <c r="AF680" s="679"/>
      <c r="AG680" s="679"/>
      <c r="AH680" s="679"/>
      <c r="AI680" s="679"/>
      <c r="AJ680" s="679"/>
      <c r="AK680" s="679"/>
      <c r="AL680" s="642"/>
    </row>
    <row r="681" spans="1:38" ht="75" customHeight="1" x14ac:dyDescent="0.25">
      <c r="A681" s="668"/>
      <c r="B681" s="669"/>
      <c r="C681" s="680" t="s">
        <v>211</v>
      </c>
      <c r="D681" s="682" t="s">
        <v>212</v>
      </c>
      <c r="E681" s="684" t="s">
        <v>0</v>
      </c>
      <c r="F681" s="685"/>
      <c r="G681" s="685"/>
      <c r="H681" s="686"/>
      <c r="I681" s="690" t="s">
        <v>1</v>
      </c>
      <c r="J681" s="691"/>
      <c r="K681" s="692"/>
      <c r="L681" s="693"/>
      <c r="M681" s="698" t="s">
        <v>2</v>
      </c>
      <c r="N681" s="699"/>
      <c r="O681" s="702" t="s">
        <v>213</v>
      </c>
      <c r="P681" s="703"/>
      <c r="Q681" s="703"/>
      <c r="R681" s="703"/>
      <c r="S681" s="725" t="s">
        <v>2</v>
      </c>
      <c r="T681" s="726"/>
      <c r="U681" s="708" t="s">
        <v>214</v>
      </c>
      <c r="V681" s="709"/>
      <c r="W681" s="709"/>
      <c r="X681" s="709"/>
      <c r="Y681" s="709"/>
      <c r="Z681" s="710"/>
      <c r="AA681" s="729" t="s">
        <v>2</v>
      </c>
      <c r="AB681" s="730"/>
      <c r="AC681" s="733" t="s">
        <v>5</v>
      </c>
      <c r="AD681" s="734"/>
      <c r="AE681" s="734"/>
      <c r="AF681" s="735"/>
      <c r="AG681" s="739" t="s">
        <v>2</v>
      </c>
      <c r="AH681" s="740"/>
      <c r="AI681" s="719" t="s">
        <v>215</v>
      </c>
      <c r="AJ681" s="720"/>
      <c r="AK681" s="720"/>
      <c r="AL681" s="721"/>
    </row>
    <row r="682" spans="1:38" ht="75" customHeight="1" thickBot="1" x14ac:dyDescent="0.3">
      <c r="A682" s="668"/>
      <c r="B682" s="669"/>
      <c r="C682" s="680"/>
      <c r="D682" s="682"/>
      <c r="E682" s="687"/>
      <c r="F682" s="688"/>
      <c r="G682" s="688"/>
      <c r="H682" s="689"/>
      <c r="I682" s="694"/>
      <c r="J682" s="695"/>
      <c r="K682" s="696"/>
      <c r="L682" s="697"/>
      <c r="M682" s="700"/>
      <c r="N682" s="701"/>
      <c r="O682" s="704"/>
      <c r="P682" s="705"/>
      <c r="Q682" s="705"/>
      <c r="R682" s="705"/>
      <c r="S682" s="727"/>
      <c r="T682" s="728"/>
      <c r="U682" s="711"/>
      <c r="V682" s="712"/>
      <c r="W682" s="712"/>
      <c r="X682" s="712"/>
      <c r="Y682" s="712"/>
      <c r="Z682" s="713"/>
      <c r="AA682" s="731"/>
      <c r="AB682" s="732"/>
      <c r="AC682" s="736"/>
      <c r="AD682" s="737"/>
      <c r="AE682" s="737"/>
      <c r="AF682" s="738"/>
      <c r="AG682" s="741"/>
      <c r="AH682" s="742"/>
      <c r="AI682" s="722"/>
      <c r="AJ682" s="723"/>
      <c r="AK682" s="723"/>
      <c r="AL682" s="724"/>
    </row>
    <row r="683" spans="1:38" ht="139.5" customHeight="1" thickBot="1" x14ac:dyDescent="0.3">
      <c r="A683" s="670"/>
      <c r="B683" s="671"/>
      <c r="C683" s="681"/>
      <c r="D683" s="683"/>
      <c r="E683" s="41" t="s">
        <v>15</v>
      </c>
      <c r="F683" s="42" t="s">
        <v>298</v>
      </c>
      <c r="G683" s="41" t="s">
        <v>217</v>
      </c>
      <c r="H683" s="42" t="s">
        <v>14</v>
      </c>
      <c r="I683" s="43" t="s">
        <v>220</v>
      </c>
      <c r="J683" s="44" t="s">
        <v>218</v>
      </c>
      <c r="K683" s="43" t="s">
        <v>17</v>
      </c>
      <c r="L683" s="44" t="s">
        <v>219</v>
      </c>
      <c r="M683" s="45" t="s">
        <v>19</v>
      </c>
      <c r="N683" s="46" t="s">
        <v>20</v>
      </c>
      <c r="O683" s="47" t="s">
        <v>220</v>
      </c>
      <c r="P683" s="48" t="s">
        <v>221</v>
      </c>
      <c r="Q683" s="47" t="s">
        <v>222</v>
      </c>
      <c r="R683" s="48" t="s">
        <v>223</v>
      </c>
      <c r="S683" s="49" t="s">
        <v>224</v>
      </c>
      <c r="T683" s="50" t="s">
        <v>225</v>
      </c>
      <c r="U683" s="51" t="s">
        <v>220</v>
      </c>
      <c r="V683" s="52" t="s">
        <v>226</v>
      </c>
      <c r="W683" s="53" t="s">
        <v>227</v>
      </c>
      <c r="X683" s="54" t="s">
        <v>222</v>
      </c>
      <c r="Y683" s="52" t="s">
        <v>228</v>
      </c>
      <c r="Z683" s="53" t="s">
        <v>229</v>
      </c>
      <c r="AA683" s="55" t="s">
        <v>230</v>
      </c>
      <c r="AB683" s="56" t="s">
        <v>231</v>
      </c>
      <c r="AC683" s="57" t="s">
        <v>220</v>
      </c>
      <c r="AD683" s="58" t="s">
        <v>221</v>
      </c>
      <c r="AE683" s="57" t="s">
        <v>222</v>
      </c>
      <c r="AF683" s="58" t="s">
        <v>223</v>
      </c>
      <c r="AG683" s="59" t="s">
        <v>232</v>
      </c>
      <c r="AH683" s="60" t="s">
        <v>233</v>
      </c>
      <c r="AI683" s="61" t="s">
        <v>234</v>
      </c>
      <c r="AJ683" s="62" t="s">
        <v>235</v>
      </c>
      <c r="AK683" s="63" t="s">
        <v>236</v>
      </c>
      <c r="AL683" s="64" t="s">
        <v>237</v>
      </c>
    </row>
    <row r="684" spans="1:38" ht="38.25" customHeight="1" thickBot="1" x14ac:dyDescent="0.3">
      <c r="A684" s="581" t="s">
        <v>238</v>
      </c>
      <c r="B684" s="582"/>
      <c r="C684" s="65" t="s">
        <v>239</v>
      </c>
      <c r="D684" s="575" t="s">
        <v>240</v>
      </c>
      <c r="E684" s="65" t="s">
        <v>241</v>
      </c>
      <c r="F684" s="66" t="s">
        <v>242</v>
      </c>
      <c r="G684" s="65" t="s">
        <v>243</v>
      </c>
      <c r="H684" s="66" t="s">
        <v>244</v>
      </c>
      <c r="I684" s="67" t="s">
        <v>245</v>
      </c>
      <c r="J684" s="66" t="s">
        <v>246</v>
      </c>
      <c r="K684" s="67" t="s">
        <v>247</v>
      </c>
      <c r="L684" s="66" t="s">
        <v>248</v>
      </c>
      <c r="M684" s="65" t="s">
        <v>249</v>
      </c>
      <c r="N684" s="66" t="s">
        <v>250</v>
      </c>
      <c r="O684" s="65" t="s">
        <v>251</v>
      </c>
      <c r="P684" s="66" t="s">
        <v>252</v>
      </c>
      <c r="Q684" s="65" t="s">
        <v>253</v>
      </c>
      <c r="R684" s="66" t="s">
        <v>254</v>
      </c>
      <c r="S684" s="65" t="s">
        <v>255</v>
      </c>
      <c r="T684" s="66" t="s">
        <v>256</v>
      </c>
      <c r="U684" s="65" t="s">
        <v>257</v>
      </c>
      <c r="V684" s="68" t="s">
        <v>258</v>
      </c>
      <c r="W684" s="66" t="s">
        <v>259</v>
      </c>
      <c r="X684" s="575" t="s">
        <v>260</v>
      </c>
      <c r="Y684" s="66" t="s">
        <v>261</v>
      </c>
      <c r="Z684" s="66" t="s">
        <v>262</v>
      </c>
      <c r="AA684" s="65" t="s">
        <v>263</v>
      </c>
      <c r="AB684" s="65" t="s">
        <v>264</v>
      </c>
      <c r="AC684" s="65" t="s">
        <v>265</v>
      </c>
      <c r="AD684" s="65" t="s">
        <v>266</v>
      </c>
      <c r="AE684" s="65" t="s">
        <v>267</v>
      </c>
      <c r="AF684" s="65" t="s">
        <v>268</v>
      </c>
      <c r="AG684" s="65" t="s">
        <v>269</v>
      </c>
      <c r="AH684" s="65" t="s">
        <v>270</v>
      </c>
      <c r="AI684" s="65" t="s">
        <v>271</v>
      </c>
      <c r="AJ684" s="575" t="s">
        <v>272</v>
      </c>
      <c r="AK684" s="65" t="s">
        <v>273</v>
      </c>
      <c r="AL684" s="576" t="s">
        <v>274</v>
      </c>
    </row>
    <row r="685" spans="1:38" ht="99" customHeight="1" x14ac:dyDescent="0.25">
      <c r="A685" s="69">
        <v>1</v>
      </c>
      <c r="B685" s="70" t="s">
        <v>275</v>
      </c>
      <c r="C685" s="583">
        <f>N698</f>
        <v>744961.13</v>
      </c>
      <c r="D685" s="586">
        <f>C685-AH698</f>
        <v>95294.979999999981</v>
      </c>
      <c r="E685" s="71"/>
      <c r="F685" s="72"/>
      <c r="G685" s="71"/>
      <c r="H685" s="72"/>
      <c r="I685" s="73"/>
      <c r="J685" s="72"/>
      <c r="K685" s="73"/>
      <c r="L685" s="72"/>
      <c r="M685" s="71"/>
      <c r="N685" s="72"/>
      <c r="O685" s="71"/>
      <c r="P685" s="72"/>
      <c r="Q685" s="71"/>
      <c r="R685" s="72"/>
      <c r="S685" s="71"/>
      <c r="T685" s="72"/>
      <c r="U685" s="71"/>
      <c r="V685" s="74"/>
      <c r="W685" s="72"/>
      <c r="X685" s="71"/>
      <c r="Y685" s="74"/>
      <c r="Z685" s="72"/>
      <c r="AA685" s="71"/>
      <c r="AB685" s="72"/>
      <c r="AC685" s="71"/>
      <c r="AD685" s="72"/>
      <c r="AE685" s="71"/>
      <c r="AF685" s="72"/>
      <c r="AG685" s="71"/>
      <c r="AH685" s="72"/>
      <c r="AI685" s="75"/>
      <c r="AJ685" s="76"/>
      <c r="AK685" s="77"/>
      <c r="AL685" s="78"/>
    </row>
    <row r="686" spans="1:38" ht="87" customHeight="1" x14ac:dyDescent="0.25">
      <c r="A686" s="79">
        <v>2</v>
      </c>
      <c r="B686" s="80" t="s">
        <v>96</v>
      </c>
      <c r="C686" s="584"/>
      <c r="D686" s="587"/>
      <c r="E686" s="71"/>
      <c r="F686" s="72"/>
      <c r="G686" s="71"/>
      <c r="H686" s="72"/>
      <c r="I686" s="73"/>
      <c r="J686" s="72"/>
      <c r="K686" s="73"/>
      <c r="L686" s="72"/>
      <c r="M686" s="71"/>
      <c r="N686" s="72"/>
      <c r="O686" s="71"/>
      <c r="P686" s="72"/>
      <c r="Q686" s="71"/>
      <c r="R686" s="72"/>
      <c r="S686" s="71"/>
      <c r="T686" s="72"/>
      <c r="U686" s="71"/>
      <c r="V686" s="74"/>
      <c r="W686" s="72"/>
      <c r="X686" s="71"/>
      <c r="Y686" s="74"/>
      <c r="Z686" s="72"/>
      <c r="AA686" s="71"/>
      <c r="AB686" s="72"/>
      <c r="AC686" s="71"/>
      <c r="AD686" s="72"/>
      <c r="AE686" s="71"/>
      <c r="AF686" s="72"/>
      <c r="AG686" s="71"/>
      <c r="AH686" s="72"/>
      <c r="AI686" s="75"/>
      <c r="AJ686" s="76"/>
      <c r="AK686" s="77"/>
      <c r="AL686" s="78"/>
    </row>
    <row r="687" spans="1:38" ht="85.5" customHeight="1" x14ac:dyDescent="0.25">
      <c r="A687" s="79">
        <v>3</v>
      </c>
      <c r="B687" s="80" t="s">
        <v>202</v>
      </c>
      <c r="C687" s="584"/>
      <c r="D687" s="587"/>
      <c r="E687" s="81"/>
      <c r="F687" s="82"/>
      <c r="G687" s="83"/>
      <c r="H687" s="84"/>
      <c r="I687" s="85"/>
      <c r="J687" s="86"/>
      <c r="K687" s="85"/>
      <c r="L687" s="86"/>
      <c r="M687" s="87"/>
      <c r="N687" s="88"/>
      <c r="O687" s="89"/>
      <c r="P687" s="90"/>
      <c r="Q687" s="89"/>
      <c r="R687" s="90"/>
      <c r="S687" s="91"/>
      <c r="T687" s="92"/>
      <c r="U687" s="93"/>
      <c r="V687" s="94"/>
      <c r="W687" s="95"/>
      <c r="X687" s="96"/>
      <c r="Y687" s="94"/>
      <c r="Z687" s="95"/>
      <c r="AA687" s="97"/>
      <c r="AB687" s="98"/>
      <c r="AC687" s="99"/>
      <c r="AD687" s="100"/>
      <c r="AE687" s="99"/>
      <c r="AF687" s="100"/>
      <c r="AG687" s="101"/>
      <c r="AH687" s="102"/>
      <c r="AI687" s="103"/>
      <c r="AJ687" s="104"/>
      <c r="AK687" s="77"/>
      <c r="AL687" s="105"/>
    </row>
    <row r="688" spans="1:38" ht="101.25" customHeight="1" x14ac:dyDescent="0.25">
      <c r="A688" s="79">
        <v>4</v>
      </c>
      <c r="B688" s="80" t="s">
        <v>40</v>
      </c>
      <c r="C688" s="584"/>
      <c r="D688" s="587"/>
      <c r="E688" s="81"/>
      <c r="F688" s="82"/>
      <c r="G688" s="83"/>
      <c r="H688" s="84"/>
      <c r="I688" s="85"/>
      <c r="J688" s="86"/>
      <c r="K688" s="85"/>
      <c r="L688" s="86"/>
      <c r="M688" s="87"/>
      <c r="N688" s="88"/>
      <c r="O688" s="89"/>
      <c r="P688" s="90"/>
      <c r="Q688" s="89"/>
      <c r="R688" s="90"/>
      <c r="S688" s="91"/>
      <c r="T688" s="92"/>
      <c r="U688" s="93"/>
      <c r="V688" s="94"/>
      <c r="W688" s="95"/>
      <c r="X688" s="96"/>
      <c r="Y688" s="94"/>
      <c r="Z688" s="95"/>
      <c r="AA688" s="97"/>
      <c r="AB688" s="98"/>
      <c r="AC688" s="99"/>
      <c r="AD688" s="100"/>
      <c r="AE688" s="99"/>
      <c r="AF688" s="100"/>
      <c r="AG688" s="101"/>
      <c r="AH688" s="102"/>
      <c r="AI688" s="103"/>
      <c r="AJ688" s="104"/>
      <c r="AK688" s="77"/>
      <c r="AL688" s="105"/>
    </row>
    <row r="689" spans="1:38" ht="138" customHeight="1" x14ac:dyDescent="0.25">
      <c r="A689" s="79">
        <v>5</v>
      </c>
      <c r="B689" s="80" t="s">
        <v>98</v>
      </c>
      <c r="C689" s="584"/>
      <c r="D689" s="587"/>
      <c r="E689" s="71"/>
      <c r="F689" s="72"/>
      <c r="G689" s="71"/>
      <c r="H689" s="72"/>
      <c r="I689" s="71"/>
      <c r="J689" s="72"/>
      <c r="K689" s="71"/>
      <c r="L689" s="72"/>
      <c r="M689" s="71"/>
      <c r="N689" s="72"/>
      <c r="O689" s="71"/>
      <c r="P689" s="72"/>
      <c r="Q689" s="71"/>
      <c r="R689" s="72"/>
      <c r="S689" s="71"/>
      <c r="T689" s="72"/>
      <c r="U689" s="71"/>
      <c r="V689" s="74"/>
      <c r="W689" s="72"/>
      <c r="X689" s="71"/>
      <c r="Y689" s="74"/>
      <c r="Z689" s="72"/>
      <c r="AA689" s="71"/>
      <c r="AB689" s="72"/>
      <c r="AC689" s="71"/>
      <c r="AD689" s="72"/>
      <c r="AE689" s="71"/>
      <c r="AF689" s="72"/>
      <c r="AG689" s="71"/>
      <c r="AH689" s="72"/>
      <c r="AI689" s="75"/>
      <c r="AJ689" s="76"/>
      <c r="AK689" s="77"/>
      <c r="AL689" s="78"/>
    </row>
    <row r="690" spans="1:38" ht="116.25" customHeight="1" x14ac:dyDescent="0.25">
      <c r="A690" s="79">
        <v>6</v>
      </c>
      <c r="B690" s="80" t="s">
        <v>42</v>
      </c>
      <c r="C690" s="584"/>
      <c r="D690" s="587"/>
      <c r="E690" s="81">
        <v>13</v>
      </c>
      <c r="F690" s="82">
        <v>262871.23</v>
      </c>
      <c r="G690" s="83">
        <v>1</v>
      </c>
      <c r="H690" s="84">
        <v>50000</v>
      </c>
      <c r="I690" s="246">
        <v>6</v>
      </c>
      <c r="J690" s="86">
        <v>144160.18</v>
      </c>
      <c r="K690" s="246">
        <v>1</v>
      </c>
      <c r="L690" s="86">
        <v>50000</v>
      </c>
      <c r="M690" s="87">
        <f>SUM(I690,K690)</f>
        <v>7</v>
      </c>
      <c r="N690" s="88">
        <f>SUM(J690,L690)</f>
        <v>194160.18</v>
      </c>
      <c r="O690" s="89">
        <v>0</v>
      </c>
      <c r="P690" s="90">
        <v>0</v>
      </c>
      <c r="Q690" s="89">
        <v>0</v>
      </c>
      <c r="R690" s="90">
        <v>0</v>
      </c>
      <c r="S690" s="91">
        <f>SUM(O690,Q690)</f>
        <v>0</v>
      </c>
      <c r="T690" s="92">
        <f>SUM(P690,R690)</f>
        <v>0</v>
      </c>
      <c r="U690" s="93">
        <v>0</v>
      </c>
      <c r="V690" s="94">
        <v>0</v>
      </c>
      <c r="W690" s="95">
        <v>0</v>
      </c>
      <c r="X690" s="96">
        <v>0</v>
      </c>
      <c r="Y690" s="94">
        <v>0</v>
      </c>
      <c r="Z690" s="95">
        <v>0</v>
      </c>
      <c r="AA690" s="97">
        <f>SUM(U690,X690)</f>
        <v>0</v>
      </c>
      <c r="AB690" s="98">
        <f>SUM(W690,Z690)</f>
        <v>0</v>
      </c>
      <c r="AC690" s="99">
        <v>6</v>
      </c>
      <c r="AD690" s="100">
        <v>130090.37</v>
      </c>
      <c r="AE690" s="99">
        <v>1</v>
      </c>
      <c r="AF690" s="100">
        <v>50000</v>
      </c>
      <c r="AG690" s="101">
        <f>SUM(AC690,AE690)</f>
        <v>7</v>
      </c>
      <c r="AH690" s="102">
        <f>SUM(AD690,AF690,AB690)</f>
        <v>180090.37</v>
      </c>
      <c r="AI690" s="103">
        <f>IFERROR(AD690/(C685-AH692),0)</f>
        <v>0.19586552229774098</v>
      </c>
      <c r="AJ690" s="104">
        <f>IFERROR(AF690/(C685-AH692),0)</f>
        <v>7.5280561619488429E-2</v>
      </c>
      <c r="AK690" s="77"/>
      <c r="AL690" s="105">
        <f>IFERROR(AH690/C685,0)</f>
        <v>0.24174465317405217</v>
      </c>
    </row>
    <row r="691" spans="1:38" ht="65.25" customHeight="1" x14ac:dyDescent="0.25">
      <c r="A691" s="79">
        <v>7</v>
      </c>
      <c r="B691" s="80" t="s">
        <v>203</v>
      </c>
      <c r="C691" s="584"/>
      <c r="D691" s="587"/>
      <c r="E691" s="112"/>
      <c r="F691" s="113"/>
      <c r="G691" s="114"/>
      <c r="H691" s="72"/>
      <c r="I691" s="114"/>
      <c r="J691" s="72"/>
      <c r="K691" s="114"/>
      <c r="L691" s="72"/>
      <c r="M691" s="73"/>
      <c r="N691" s="72"/>
      <c r="O691" s="114"/>
      <c r="P691" s="72"/>
      <c r="Q691" s="114"/>
      <c r="R691" s="72"/>
      <c r="S691" s="73"/>
      <c r="T691" s="115"/>
      <c r="U691" s="114"/>
      <c r="V691" s="74"/>
      <c r="W691" s="72"/>
      <c r="X691" s="73"/>
      <c r="Y691" s="74"/>
      <c r="Z691" s="72"/>
      <c r="AA691" s="73"/>
      <c r="AB691" s="115"/>
      <c r="AC691" s="114"/>
      <c r="AD691" s="72"/>
      <c r="AE691" s="114"/>
      <c r="AF691" s="72"/>
      <c r="AG691" s="71"/>
      <c r="AH691" s="72"/>
      <c r="AI691" s="75"/>
      <c r="AJ691" s="76"/>
      <c r="AK691" s="77"/>
      <c r="AL691" s="78"/>
    </row>
    <row r="692" spans="1:38" ht="59.25" customHeight="1" x14ac:dyDescent="0.25">
      <c r="A692" s="79">
        <v>8</v>
      </c>
      <c r="B692" s="80" t="s">
        <v>276</v>
      </c>
      <c r="C692" s="584"/>
      <c r="D692" s="587"/>
      <c r="E692" s="118"/>
      <c r="F692" s="119"/>
      <c r="G692" s="120">
        <v>11</v>
      </c>
      <c r="H692" s="121">
        <v>106350</v>
      </c>
      <c r="I692" s="114"/>
      <c r="J692" s="72"/>
      <c r="K692" s="246">
        <v>11</v>
      </c>
      <c r="L692" s="86">
        <v>106350</v>
      </c>
      <c r="M692" s="122">
        <f>SUM(I692,K692)</f>
        <v>11</v>
      </c>
      <c r="N692" s="123">
        <f>SUM(J692,L692)</f>
        <v>106350</v>
      </c>
      <c r="O692" s="124"/>
      <c r="P692" s="125"/>
      <c r="Q692" s="336">
        <v>0</v>
      </c>
      <c r="R692" s="259">
        <v>0</v>
      </c>
      <c r="S692" s="128">
        <f>SUM(O692,Q692)</f>
        <v>0</v>
      </c>
      <c r="T692" s="129">
        <f>SUM(P692,R692)</f>
        <v>0</v>
      </c>
      <c r="U692" s="114"/>
      <c r="V692" s="74"/>
      <c r="W692" s="72"/>
      <c r="X692" s="96">
        <v>0</v>
      </c>
      <c r="Y692" s="94">
        <v>0</v>
      </c>
      <c r="Z692" s="95">
        <v>0</v>
      </c>
      <c r="AA692" s="130">
        <f>SUM(U692,X692)</f>
        <v>0</v>
      </c>
      <c r="AB692" s="131">
        <f>SUM(W692,Z692)</f>
        <v>0</v>
      </c>
      <c r="AC692" s="114"/>
      <c r="AD692" s="72"/>
      <c r="AE692" s="99">
        <v>10</v>
      </c>
      <c r="AF692" s="100">
        <v>80779.049999999988</v>
      </c>
      <c r="AG692" s="408">
        <f>SUM(AC692,AE692)</f>
        <v>10</v>
      </c>
      <c r="AH692" s="408">
        <f>SUM(AD692,AF692,AB692)</f>
        <v>80779.049999999988</v>
      </c>
      <c r="AI692" s="132"/>
      <c r="AJ692" s="133"/>
      <c r="AK692" s="134">
        <f>IFERROR(AH692/C685,0)</f>
        <v>0.10843391251836185</v>
      </c>
      <c r="AL692" s="105">
        <f>IFERROR(AH692/C685,0)</f>
        <v>0.10843391251836185</v>
      </c>
    </row>
    <row r="693" spans="1:38" ht="60" customHeight="1" x14ac:dyDescent="0.25">
      <c r="A693" s="79">
        <v>9</v>
      </c>
      <c r="B693" s="80" t="s">
        <v>44</v>
      </c>
      <c r="C693" s="584"/>
      <c r="D693" s="587"/>
      <c r="E693" s="81"/>
      <c r="F693" s="82"/>
      <c r="G693" s="83"/>
      <c r="H693" s="84"/>
      <c r="I693" s="246"/>
      <c r="J693" s="86"/>
      <c r="K693" s="246"/>
      <c r="L693" s="86"/>
      <c r="M693" s="87"/>
      <c r="N693" s="88"/>
      <c r="O693" s="89"/>
      <c r="P693" s="90"/>
      <c r="Q693" s="89"/>
      <c r="R693" s="90"/>
      <c r="S693" s="91"/>
      <c r="T693" s="92"/>
      <c r="U693" s="93"/>
      <c r="V693" s="94"/>
      <c r="W693" s="95"/>
      <c r="X693" s="96"/>
      <c r="Y693" s="94"/>
      <c r="Z693" s="95"/>
      <c r="AA693" s="97"/>
      <c r="AB693" s="98"/>
      <c r="AC693" s="99"/>
      <c r="AD693" s="100"/>
      <c r="AE693" s="99"/>
      <c r="AF693" s="100"/>
      <c r="AG693" s="101"/>
      <c r="AH693" s="102"/>
      <c r="AI693" s="103"/>
      <c r="AJ693" s="104"/>
      <c r="AK693" s="77"/>
      <c r="AL693" s="105"/>
    </row>
    <row r="694" spans="1:38" ht="73.5" customHeight="1" x14ac:dyDescent="0.25">
      <c r="A694" s="79">
        <v>10</v>
      </c>
      <c r="B694" s="80" t="s">
        <v>45</v>
      </c>
      <c r="C694" s="584"/>
      <c r="D694" s="587"/>
      <c r="E694" s="81">
        <v>11</v>
      </c>
      <c r="F694" s="82">
        <v>303969.90000000002</v>
      </c>
      <c r="G694" s="83">
        <v>2</v>
      </c>
      <c r="H694" s="84">
        <v>119380</v>
      </c>
      <c r="I694" s="246">
        <v>5</v>
      </c>
      <c r="J694" s="86">
        <v>92691.25</v>
      </c>
      <c r="K694" s="246">
        <v>2</v>
      </c>
      <c r="L694" s="86">
        <v>119380</v>
      </c>
      <c r="M694" s="87">
        <f t="shared" ref="M694:N697" si="119">SUM(I694,K694)</f>
        <v>7</v>
      </c>
      <c r="N694" s="88">
        <f t="shared" si="119"/>
        <v>212071.25</v>
      </c>
      <c r="O694" s="89">
        <v>0</v>
      </c>
      <c r="P694" s="90">
        <v>0</v>
      </c>
      <c r="Q694" s="89">
        <v>0</v>
      </c>
      <c r="R694" s="90">
        <v>0</v>
      </c>
      <c r="S694" s="91">
        <f t="shared" ref="S694:T697" si="120">SUM(O694,Q694)</f>
        <v>0</v>
      </c>
      <c r="T694" s="92">
        <f t="shared" si="120"/>
        <v>0</v>
      </c>
      <c r="U694" s="93">
        <v>0</v>
      </c>
      <c r="V694" s="94">
        <v>0</v>
      </c>
      <c r="W694" s="95">
        <v>0</v>
      </c>
      <c r="X694" s="96">
        <v>0</v>
      </c>
      <c r="Y694" s="94">
        <v>0</v>
      </c>
      <c r="Z694" s="95">
        <v>0</v>
      </c>
      <c r="AA694" s="97">
        <f>SUM(U694,X694)</f>
        <v>0</v>
      </c>
      <c r="AB694" s="98">
        <f>SUM(W694,Z694)</f>
        <v>0</v>
      </c>
      <c r="AC694" s="337">
        <v>5</v>
      </c>
      <c r="AD694" s="338">
        <v>77320.05</v>
      </c>
      <c r="AE694" s="337">
        <v>2</v>
      </c>
      <c r="AF694" s="338">
        <v>109626.76999999999</v>
      </c>
      <c r="AG694" s="101">
        <f>SUM(AC694,AE694)</f>
        <v>7</v>
      </c>
      <c r="AH694" s="102">
        <f>SUM(AD694,AF694,AB694)</f>
        <v>186946.82</v>
      </c>
      <c r="AI694" s="103">
        <f>IFERROR(AD694/(C685-AH692),0)</f>
        <v>0.11641393576893853</v>
      </c>
      <c r="AJ694" s="104">
        <f>IFERROR(AF694/(C685-AH692),0)</f>
        <v>0.1650552962826097</v>
      </c>
      <c r="AK694" s="77"/>
      <c r="AL694" s="105">
        <f>IFERROR(AH694/C685,0)</f>
        <v>0.25094842196666023</v>
      </c>
    </row>
    <row r="695" spans="1:38" ht="120" customHeight="1" x14ac:dyDescent="0.25">
      <c r="A695" s="79">
        <v>11</v>
      </c>
      <c r="B695" s="80" t="s">
        <v>46</v>
      </c>
      <c r="C695" s="584"/>
      <c r="D695" s="587"/>
      <c r="E695" s="81">
        <v>5</v>
      </c>
      <c r="F695" s="82">
        <v>109801.16</v>
      </c>
      <c r="G695" s="83">
        <v>0</v>
      </c>
      <c r="H695" s="84">
        <v>0</v>
      </c>
      <c r="I695" s="246">
        <v>2</v>
      </c>
      <c r="J695" s="86">
        <v>39269.96</v>
      </c>
      <c r="K695" s="246">
        <v>0</v>
      </c>
      <c r="L695" s="86">
        <v>0</v>
      </c>
      <c r="M695" s="87">
        <f t="shared" si="119"/>
        <v>2</v>
      </c>
      <c r="N695" s="88">
        <f t="shared" si="119"/>
        <v>39269.96</v>
      </c>
      <c r="O695" s="89">
        <v>0</v>
      </c>
      <c r="P695" s="90">
        <v>0</v>
      </c>
      <c r="Q695" s="89">
        <v>0</v>
      </c>
      <c r="R695" s="90">
        <v>0</v>
      </c>
      <c r="S695" s="91">
        <f t="shared" si="120"/>
        <v>0</v>
      </c>
      <c r="T695" s="92">
        <f t="shared" si="120"/>
        <v>0</v>
      </c>
      <c r="U695" s="93">
        <v>0</v>
      </c>
      <c r="V695" s="94">
        <v>0</v>
      </c>
      <c r="W695" s="95">
        <v>0</v>
      </c>
      <c r="X695" s="96">
        <v>0</v>
      </c>
      <c r="Y695" s="94">
        <v>0</v>
      </c>
      <c r="Z695" s="95">
        <v>0</v>
      </c>
      <c r="AA695" s="97">
        <f>SUM(U695,X695)</f>
        <v>0</v>
      </c>
      <c r="AB695" s="98">
        <f>SUM(W695,Z695)</f>
        <v>0</v>
      </c>
      <c r="AC695" s="99">
        <v>2</v>
      </c>
      <c r="AD695" s="100">
        <v>24873.52</v>
      </c>
      <c r="AE695" s="99">
        <v>0</v>
      </c>
      <c r="AF695" s="100">
        <v>0</v>
      </c>
      <c r="AG695" s="101">
        <f>SUM(AC695,AE695)</f>
        <v>2</v>
      </c>
      <c r="AH695" s="102">
        <f>SUM(AD695,AF695,AB695)</f>
        <v>24873.52</v>
      </c>
      <c r="AI695" s="103">
        <f>IFERROR(AD695/(C685-AH692),0)</f>
        <v>3.744985110107156E-2</v>
      </c>
      <c r="AJ695" s="104">
        <f>IFERROR(AF695/(C685-AH692),0)</f>
        <v>0</v>
      </c>
      <c r="AK695" s="77"/>
      <c r="AL695" s="105">
        <f>IFERROR(AH695/C685,0)</f>
        <v>3.3389017222952289E-2</v>
      </c>
    </row>
    <row r="696" spans="1:38" ht="63.75" customHeight="1" x14ac:dyDescent="0.25">
      <c r="A696" s="79">
        <v>12</v>
      </c>
      <c r="B696" s="80" t="s">
        <v>47</v>
      </c>
      <c r="C696" s="584"/>
      <c r="D696" s="587"/>
      <c r="E696" s="81">
        <v>6</v>
      </c>
      <c r="F696" s="82">
        <v>116525.87</v>
      </c>
      <c r="G696" s="83">
        <v>0</v>
      </c>
      <c r="H696" s="84">
        <v>0</v>
      </c>
      <c r="I696" s="246">
        <v>1</v>
      </c>
      <c r="J696" s="86">
        <v>25000</v>
      </c>
      <c r="K696" s="246">
        <v>0</v>
      </c>
      <c r="L696" s="86">
        <v>0</v>
      </c>
      <c r="M696" s="87">
        <f t="shared" si="119"/>
        <v>1</v>
      </c>
      <c r="N696" s="88">
        <f t="shared" si="119"/>
        <v>25000</v>
      </c>
      <c r="O696" s="89">
        <v>0</v>
      </c>
      <c r="P696" s="90">
        <v>0</v>
      </c>
      <c r="Q696" s="89">
        <v>0</v>
      </c>
      <c r="R696" s="90">
        <v>0</v>
      </c>
      <c r="S696" s="91">
        <f t="shared" si="120"/>
        <v>0</v>
      </c>
      <c r="T696" s="92">
        <f t="shared" si="120"/>
        <v>0</v>
      </c>
      <c r="U696" s="93">
        <v>0</v>
      </c>
      <c r="V696" s="94">
        <v>0</v>
      </c>
      <c r="W696" s="95">
        <v>0</v>
      </c>
      <c r="X696" s="96">
        <v>0</v>
      </c>
      <c r="Y696" s="94">
        <v>0</v>
      </c>
      <c r="Z696" s="95">
        <v>0</v>
      </c>
      <c r="AA696" s="97">
        <f>SUM(U696,X696)</f>
        <v>0</v>
      </c>
      <c r="AB696" s="98">
        <f>SUM(W696,Z696)</f>
        <v>0</v>
      </c>
      <c r="AC696" s="99">
        <v>1</v>
      </c>
      <c r="AD696" s="100">
        <v>24942.5</v>
      </c>
      <c r="AE696" s="99">
        <v>0</v>
      </c>
      <c r="AF696" s="100">
        <v>0</v>
      </c>
      <c r="AG696" s="101">
        <f>SUM(AC696,AE696)</f>
        <v>1</v>
      </c>
      <c r="AH696" s="102">
        <f>SUM(AD696,AF696,AB696)</f>
        <v>24942.5</v>
      </c>
      <c r="AI696" s="103">
        <f>IFERROR(AD696/(C685-AH692),0)</f>
        <v>3.7553708163881802E-2</v>
      </c>
      <c r="AJ696" s="104">
        <f>IFERROR(AF696/(C685-AH692),0)</f>
        <v>0</v>
      </c>
      <c r="AK696" s="77"/>
      <c r="AL696" s="105">
        <f>IFERROR(AH696/C685,0)</f>
        <v>3.3481612658099354E-2</v>
      </c>
    </row>
    <row r="697" spans="1:38" ht="62.25" customHeight="1" thickBot="1" x14ac:dyDescent="0.3">
      <c r="A697" s="138">
        <v>13</v>
      </c>
      <c r="B697" s="139" t="s">
        <v>48</v>
      </c>
      <c r="C697" s="585"/>
      <c r="D697" s="588"/>
      <c r="E697" s="140">
        <v>19</v>
      </c>
      <c r="F697" s="141">
        <v>334764.75</v>
      </c>
      <c r="G697" s="142">
        <v>2</v>
      </c>
      <c r="H697" s="143">
        <v>83000</v>
      </c>
      <c r="I697" s="353">
        <v>5</v>
      </c>
      <c r="J697" s="145">
        <v>85109.739999999991</v>
      </c>
      <c r="K697" s="353">
        <v>2</v>
      </c>
      <c r="L697" s="145">
        <v>83000</v>
      </c>
      <c r="M697" s="146">
        <f t="shared" si="119"/>
        <v>7</v>
      </c>
      <c r="N697" s="147">
        <f t="shared" si="119"/>
        <v>168109.74</v>
      </c>
      <c r="O697" s="148">
        <v>0</v>
      </c>
      <c r="P697" s="149">
        <v>0</v>
      </c>
      <c r="Q697" s="148">
        <v>0</v>
      </c>
      <c r="R697" s="149">
        <v>0</v>
      </c>
      <c r="S697" s="150">
        <f t="shared" si="120"/>
        <v>0</v>
      </c>
      <c r="T697" s="151">
        <f t="shared" si="120"/>
        <v>0</v>
      </c>
      <c r="U697" s="152">
        <v>0</v>
      </c>
      <c r="V697" s="153">
        <v>0</v>
      </c>
      <c r="W697" s="154">
        <v>0</v>
      </c>
      <c r="X697" s="155">
        <v>0</v>
      </c>
      <c r="Y697" s="153">
        <v>0</v>
      </c>
      <c r="Z697" s="154">
        <v>0</v>
      </c>
      <c r="AA697" s="156">
        <f>SUM(U697,X697)</f>
        <v>0</v>
      </c>
      <c r="AB697" s="157">
        <f>SUM(W697,Z697)</f>
        <v>0</v>
      </c>
      <c r="AC697" s="158">
        <v>5</v>
      </c>
      <c r="AD697" s="159">
        <v>80803.19</v>
      </c>
      <c r="AE697" s="158">
        <v>2</v>
      </c>
      <c r="AF697" s="159">
        <v>71230.7</v>
      </c>
      <c r="AG697" s="160">
        <f>SUM(AC697,AE697)</f>
        <v>7</v>
      </c>
      <c r="AH697" s="161">
        <f>SUM(AD697,AF697,AB697)</f>
        <v>152033.89000000001</v>
      </c>
      <c r="AI697" s="162">
        <f>IFERROR(AD697/(C685-AH692),0)</f>
        <v>0.12165819047692462</v>
      </c>
      <c r="AJ697" s="163">
        <f>IFERROR(AF697/(C685-AH692),0)</f>
        <v>0.10724574201098588</v>
      </c>
      <c r="AK697" s="164"/>
      <c r="AL697" s="165">
        <f>IFERROR(AH697/C685,0)</f>
        <v>0.20408298349740747</v>
      </c>
    </row>
    <row r="698" spans="1:38" ht="29.25" customHeight="1" thickBot="1" x14ac:dyDescent="0.3">
      <c r="A698" s="589" t="s">
        <v>277</v>
      </c>
      <c r="B698" s="590"/>
      <c r="C698" s="166">
        <f>C685</f>
        <v>744961.13</v>
      </c>
      <c r="D698" s="166">
        <f>D685</f>
        <v>95294.979999999981</v>
      </c>
      <c r="E698" s="167">
        <f t="shared" ref="E698:L698" si="121">SUM(E685:E697)</f>
        <v>54</v>
      </c>
      <c r="F698" s="168">
        <f t="shared" si="121"/>
        <v>1127932.9100000001</v>
      </c>
      <c r="G698" s="167">
        <f t="shared" si="121"/>
        <v>16</v>
      </c>
      <c r="H698" s="168">
        <f t="shared" si="121"/>
        <v>358730</v>
      </c>
      <c r="I698" s="169">
        <f t="shared" si="121"/>
        <v>19</v>
      </c>
      <c r="J698" s="170">
        <f t="shared" si="121"/>
        <v>386231.13</v>
      </c>
      <c r="K698" s="169">
        <f t="shared" si="121"/>
        <v>16</v>
      </c>
      <c r="L698" s="170">
        <f t="shared" si="121"/>
        <v>358730</v>
      </c>
      <c r="M698" s="169">
        <f>SUM(M685:M697)</f>
        <v>35</v>
      </c>
      <c r="N698" s="170">
        <f>SUM(N685:N697)</f>
        <v>744961.13</v>
      </c>
      <c r="O698" s="171">
        <f>SUM(O685:O697)</f>
        <v>0</v>
      </c>
      <c r="P698" s="168">
        <f>SUM(P685:P697)</f>
        <v>0</v>
      </c>
      <c r="Q698" s="172">
        <f t="shared" ref="Q698:AJ698" si="122">SUM(Q685:Q697)</f>
        <v>0</v>
      </c>
      <c r="R698" s="168">
        <f t="shared" si="122"/>
        <v>0</v>
      </c>
      <c r="S698" s="173">
        <f t="shared" si="122"/>
        <v>0</v>
      </c>
      <c r="T698" s="168">
        <f t="shared" si="122"/>
        <v>0</v>
      </c>
      <c r="U698" s="172">
        <f t="shared" si="122"/>
        <v>0</v>
      </c>
      <c r="V698" s="168">
        <f t="shared" si="122"/>
        <v>0</v>
      </c>
      <c r="W698" s="168">
        <f t="shared" si="122"/>
        <v>0</v>
      </c>
      <c r="X698" s="173">
        <f t="shared" si="122"/>
        <v>0</v>
      </c>
      <c r="Y698" s="168">
        <f t="shared" si="122"/>
        <v>0</v>
      </c>
      <c r="Z698" s="168">
        <f t="shared" si="122"/>
        <v>0</v>
      </c>
      <c r="AA698" s="173">
        <f t="shared" si="122"/>
        <v>0</v>
      </c>
      <c r="AB698" s="168">
        <f t="shared" si="122"/>
        <v>0</v>
      </c>
      <c r="AC698" s="172">
        <f t="shared" si="122"/>
        <v>19</v>
      </c>
      <c r="AD698" s="168">
        <f t="shared" si="122"/>
        <v>338029.63</v>
      </c>
      <c r="AE698" s="172">
        <f t="shared" si="122"/>
        <v>15</v>
      </c>
      <c r="AF698" s="168">
        <f>SUM(AF685:AF697)</f>
        <v>311636.51999999996</v>
      </c>
      <c r="AG698" s="173">
        <f t="shared" si="122"/>
        <v>34</v>
      </c>
      <c r="AH698" s="168">
        <f t="shared" si="122"/>
        <v>649666.15</v>
      </c>
      <c r="AI698" s="174">
        <f t="shared" si="122"/>
        <v>0.50894120780855756</v>
      </c>
      <c r="AJ698" s="174">
        <f t="shared" si="122"/>
        <v>0.34758159991308402</v>
      </c>
      <c r="AK698" s="175">
        <f>AK692</f>
        <v>0.10843391251836185</v>
      </c>
      <c r="AL698" s="176">
        <f>AH698/C685</f>
        <v>0.87208060103753338</v>
      </c>
    </row>
    <row r="699" spans="1:38" ht="21.75" thickBot="1" x14ac:dyDescent="0.4">
      <c r="AF699" s="177" t="s">
        <v>278</v>
      </c>
      <c r="AG699" s="178">
        <v>4.4240000000000004</v>
      </c>
      <c r="AH699" s="179">
        <f>AH698/AG699</f>
        <v>146850.39556962025</v>
      </c>
    </row>
    <row r="700" spans="1:38" ht="15.75" thickTop="1" x14ac:dyDescent="0.25">
      <c r="A700" s="591" t="s">
        <v>279</v>
      </c>
      <c r="B700" s="592"/>
      <c r="C700" s="592"/>
      <c r="D700" s="592"/>
      <c r="E700" s="592"/>
      <c r="F700" s="592"/>
      <c r="G700" s="592"/>
      <c r="H700" s="592"/>
      <c r="I700" s="592"/>
      <c r="J700" s="592"/>
      <c r="K700" s="593"/>
      <c r="L700" s="592"/>
      <c r="M700" s="592"/>
      <c r="N700" s="592"/>
      <c r="O700" s="592"/>
      <c r="P700" s="592"/>
      <c r="Q700" s="594"/>
    </row>
    <row r="701" spans="1:38" ht="18.75" x14ac:dyDescent="0.3">
      <c r="A701" s="595"/>
      <c r="B701" s="596"/>
      <c r="C701" s="596"/>
      <c r="D701" s="596"/>
      <c r="E701" s="596"/>
      <c r="F701" s="596"/>
      <c r="G701" s="596"/>
      <c r="H701" s="596"/>
      <c r="I701" s="596"/>
      <c r="J701" s="596"/>
      <c r="K701" s="597"/>
      <c r="L701" s="596"/>
      <c r="M701" s="596"/>
      <c r="N701" s="596"/>
      <c r="O701" s="596"/>
      <c r="P701" s="596"/>
      <c r="Q701" s="598"/>
      <c r="AF701" s="180"/>
    </row>
    <row r="702" spans="1:38" ht="15.75" x14ac:dyDescent="0.25">
      <c r="A702" s="595"/>
      <c r="B702" s="596"/>
      <c r="C702" s="596"/>
      <c r="D702" s="596"/>
      <c r="E702" s="596"/>
      <c r="F702" s="596"/>
      <c r="G702" s="596"/>
      <c r="H702" s="596"/>
      <c r="I702" s="596"/>
      <c r="J702" s="596"/>
      <c r="K702" s="597"/>
      <c r="L702" s="596"/>
      <c r="M702" s="596"/>
      <c r="N702" s="596"/>
      <c r="O702" s="596"/>
      <c r="P702" s="596"/>
      <c r="Q702" s="598"/>
      <c r="AE702" s="181" t="s">
        <v>280</v>
      </c>
      <c r="AF702" s="182"/>
    </row>
    <row r="703" spans="1:38" ht="15.75" x14ac:dyDescent="0.25">
      <c r="A703" s="595"/>
      <c r="B703" s="596"/>
      <c r="C703" s="596"/>
      <c r="D703" s="596"/>
      <c r="E703" s="596"/>
      <c r="F703" s="596"/>
      <c r="G703" s="596"/>
      <c r="H703" s="596"/>
      <c r="I703" s="596"/>
      <c r="J703" s="596"/>
      <c r="K703" s="597"/>
      <c r="L703" s="596"/>
      <c r="M703" s="596"/>
      <c r="N703" s="596"/>
      <c r="O703" s="596"/>
      <c r="P703" s="596"/>
      <c r="Q703" s="598"/>
      <c r="AE703" s="181" t="s">
        <v>281</v>
      </c>
      <c r="AF703" s="183">
        <f>(AF698-AF692)+(Z698-Z692)</f>
        <v>230857.46999999997</v>
      </c>
    </row>
    <row r="704" spans="1:38" ht="15.75" x14ac:dyDescent="0.25">
      <c r="A704" s="595"/>
      <c r="B704" s="596"/>
      <c r="C704" s="596"/>
      <c r="D704" s="596"/>
      <c r="E704" s="596"/>
      <c r="F704" s="596"/>
      <c r="G704" s="596"/>
      <c r="H704" s="596"/>
      <c r="I704" s="596"/>
      <c r="J704" s="596"/>
      <c r="K704" s="597"/>
      <c r="L704" s="596"/>
      <c r="M704" s="596"/>
      <c r="N704" s="596"/>
      <c r="O704" s="596"/>
      <c r="P704" s="596"/>
      <c r="Q704" s="598"/>
      <c r="AE704" s="181" t="s">
        <v>282</v>
      </c>
      <c r="AF704" s="183">
        <f>AD698+W698</f>
        <v>338029.63</v>
      </c>
    </row>
    <row r="705" spans="1:38" ht="15.75" x14ac:dyDescent="0.25">
      <c r="A705" s="595"/>
      <c r="B705" s="596"/>
      <c r="C705" s="596"/>
      <c r="D705" s="596"/>
      <c r="E705" s="596"/>
      <c r="F705" s="596"/>
      <c r="G705" s="596"/>
      <c r="H705" s="596"/>
      <c r="I705" s="596"/>
      <c r="J705" s="596"/>
      <c r="K705" s="597"/>
      <c r="L705" s="596"/>
      <c r="M705" s="596"/>
      <c r="N705" s="596"/>
      <c r="O705" s="596"/>
      <c r="P705" s="596"/>
      <c r="Q705" s="598"/>
      <c r="AE705" s="181" t="s">
        <v>283</v>
      </c>
      <c r="AF705" s="183">
        <f>AF692+Z692</f>
        <v>80779.049999999988</v>
      </c>
    </row>
    <row r="706" spans="1:38" ht="15.75" x14ac:dyDescent="0.25">
      <c r="A706" s="595"/>
      <c r="B706" s="596"/>
      <c r="C706" s="596"/>
      <c r="D706" s="596"/>
      <c r="E706" s="596"/>
      <c r="F706" s="596"/>
      <c r="G706" s="596"/>
      <c r="H706" s="596"/>
      <c r="I706" s="596"/>
      <c r="J706" s="596"/>
      <c r="K706" s="597"/>
      <c r="L706" s="596"/>
      <c r="M706" s="596"/>
      <c r="N706" s="596"/>
      <c r="O706" s="596"/>
      <c r="P706" s="596"/>
      <c r="Q706" s="598"/>
      <c r="AE706" s="181" t="s">
        <v>2</v>
      </c>
      <c r="AF706" s="184">
        <f>SUM(AF703:AF705)</f>
        <v>649666.14999999991</v>
      </c>
    </row>
    <row r="707" spans="1:38" x14ac:dyDescent="0.25">
      <c r="A707" s="595"/>
      <c r="B707" s="596"/>
      <c r="C707" s="596"/>
      <c r="D707" s="596"/>
      <c r="E707" s="596"/>
      <c r="F707" s="596"/>
      <c r="G707" s="596"/>
      <c r="H707" s="596"/>
      <c r="I707" s="596"/>
      <c r="J707" s="596"/>
      <c r="K707" s="597"/>
      <c r="L707" s="596"/>
      <c r="M707" s="596"/>
      <c r="N707" s="596"/>
      <c r="O707" s="596"/>
      <c r="P707" s="596"/>
      <c r="Q707" s="598"/>
    </row>
    <row r="708" spans="1:38" ht="15.75" thickBot="1" x14ac:dyDescent="0.3">
      <c r="A708" s="599"/>
      <c r="B708" s="600"/>
      <c r="C708" s="600"/>
      <c r="D708" s="600"/>
      <c r="E708" s="600"/>
      <c r="F708" s="600"/>
      <c r="G708" s="600"/>
      <c r="H708" s="600"/>
      <c r="I708" s="600"/>
      <c r="J708" s="600"/>
      <c r="K708" s="601"/>
      <c r="L708" s="600"/>
      <c r="M708" s="600"/>
      <c r="N708" s="600"/>
      <c r="O708" s="600"/>
      <c r="P708" s="600"/>
      <c r="Q708" s="602"/>
    </row>
    <row r="709" spans="1:38" ht="15.75" thickTop="1" x14ac:dyDescent="0.25"/>
    <row r="711" spans="1:38" ht="15.75" thickBot="1" x14ac:dyDescent="0.3"/>
    <row r="712" spans="1:38" ht="27" thickBot="1" x14ac:dyDescent="0.3">
      <c r="A712" s="603" t="s">
        <v>391</v>
      </c>
      <c r="B712" s="604"/>
      <c r="C712" s="604"/>
      <c r="D712" s="604"/>
      <c r="E712" s="604"/>
      <c r="F712" s="604"/>
      <c r="G712" s="604"/>
      <c r="H712" s="604"/>
      <c r="I712" s="604"/>
      <c r="J712" s="604"/>
      <c r="K712" s="605"/>
      <c r="L712" s="604"/>
      <c r="M712" s="604"/>
      <c r="N712" s="604"/>
      <c r="O712" s="604"/>
      <c r="P712" s="604"/>
      <c r="Q712" s="604"/>
      <c r="R712" s="604"/>
      <c r="S712" s="604"/>
      <c r="T712" s="604"/>
      <c r="U712" s="604"/>
      <c r="V712" s="604"/>
      <c r="W712" s="604"/>
      <c r="X712" s="604"/>
      <c r="Y712" s="604"/>
      <c r="Z712" s="604"/>
      <c r="AA712" s="604"/>
      <c r="AB712" s="604"/>
      <c r="AC712" s="604"/>
      <c r="AD712" s="604"/>
      <c r="AE712" s="604"/>
      <c r="AF712" s="604"/>
      <c r="AG712" s="604"/>
      <c r="AH712" s="604"/>
      <c r="AI712" s="604"/>
      <c r="AJ712" s="604"/>
      <c r="AK712" s="606"/>
      <c r="AL712" s="185"/>
    </row>
    <row r="713" spans="1:38" ht="21" customHeight="1" x14ac:dyDescent="0.25">
      <c r="A713" s="607" t="s">
        <v>284</v>
      </c>
      <c r="B713" s="608"/>
      <c r="C713" s="614" t="s">
        <v>392</v>
      </c>
      <c r="D713" s="615"/>
      <c r="E713" s="618" t="s">
        <v>285</v>
      </c>
      <c r="F713" s="619"/>
      <c r="G713" s="619"/>
      <c r="H713" s="619"/>
      <c r="I713" s="619"/>
      <c r="J713" s="619"/>
      <c r="K713" s="620"/>
      <c r="L713" s="619"/>
      <c r="M713" s="619"/>
      <c r="N713" s="619"/>
      <c r="O713" s="624" t="s">
        <v>394</v>
      </c>
      <c r="P713" s="625"/>
      <c r="Q713" s="625"/>
      <c r="R713" s="625"/>
      <c r="S713" s="625"/>
      <c r="T713" s="625"/>
      <c r="U713" s="625"/>
      <c r="V713" s="625"/>
      <c r="W713" s="625"/>
      <c r="X713" s="625"/>
      <c r="Y713" s="625"/>
      <c r="Z713" s="625"/>
      <c r="AA713" s="625"/>
      <c r="AB713" s="625"/>
      <c r="AC713" s="625"/>
      <c r="AD713" s="625"/>
      <c r="AE713" s="625"/>
      <c r="AF713" s="625"/>
      <c r="AG713" s="625"/>
      <c r="AH713" s="625"/>
      <c r="AI713" s="625"/>
      <c r="AJ713" s="625"/>
      <c r="AK713" s="626"/>
      <c r="AL713" s="186"/>
    </row>
    <row r="714" spans="1:38" ht="36" customHeight="1" thickBot="1" x14ac:dyDescent="0.3">
      <c r="A714" s="609"/>
      <c r="B714" s="610"/>
      <c r="C714" s="616"/>
      <c r="D714" s="617"/>
      <c r="E714" s="621"/>
      <c r="F714" s="622"/>
      <c r="G714" s="622"/>
      <c r="H714" s="622"/>
      <c r="I714" s="622"/>
      <c r="J714" s="622"/>
      <c r="K714" s="623"/>
      <c r="L714" s="622"/>
      <c r="M714" s="622"/>
      <c r="N714" s="622"/>
      <c r="O714" s="627"/>
      <c r="P714" s="628"/>
      <c r="Q714" s="628"/>
      <c r="R714" s="628"/>
      <c r="S714" s="628"/>
      <c r="T714" s="628"/>
      <c r="U714" s="628"/>
      <c r="V714" s="628"/>
      <c r="W714" s="628"/>
      <c r="X714" s="628"/>
      <c r="Y714" s="628"/>
      <c r="Z714" s="628"/>
      <c r="AA714" s="628"/>
      <c r="AB714" s="628"/>
      <c r="AC714" s="628"/>
      <c r="AD714" s="628"/>
      <c r="AE714" s="628"/>
      <c r="AF714" s="628"/>
      <c r="AG714" s="628"/>
      <c r="AH714" s="628"/>
      <c r="AI714" s="628"/>
      <c r="AJ714" s="628"/>
      <c r="AK714" s="629"/>
      <c r="AL714" s="186"/>
    </row>
    <row r="715" spans="1:38" s="180" customFormat="1" ht="84" customHeight="1" thickBot="1" x14ac:dyDescent="0.35">
      <c r="A715" s="609"/>
      <c r="B715" s="611"/>
      <c r="C715" s="630" t="s">
        <v>211</v>
      </c>
      <c r="D715" s="632" t="s">
        <v>212</v>
      </c>
      <c r="E715" s="634" t="s">
        <v>0</v>
      </c>
      <c r="F715" s="635"/>
      <c r="G715" s="635"/>
      <c r="H715" s="636"/>
      <c r="I715" s="637" t="s">
        <v>1</v>
      </c>
      <c r="J715" s="638"/>
      <c r="K715" s="639"/>
      <c r="L715" s="640"/>
      <c r="M715" s="643" t="s">
        <v>2</v>
      </c>
      <c r="N715" s="644"/>
      <c r="O715" s="645" t="s">
        <v>213</v>
      </c>
      <c r="P715" s="646"/>
      <c r="Q715" s="646"/>
      <c r="R715" s="647"/>
      <c r="S715" s="648" t="s">
        <v>2</v>
      </c>
      <c r="T715" s="649"/>
      <c r="U715" s="650" t="s">
        <v>214</v>
      </c>
      <c r="V715" s="651"/>
      <c r="W715" s="651"/>
      <c r="X715" s="651"/>
      <c r="Y715" s="651"/>
      <c r="Z715" s="652"/>
      <c r="AA715" s="653" t="s">
        <v>2</v>
      </c>
      <c r="AB715" s="654"/>
      <c r="AC715" s="655" t="s">
        <v>5</v>
      </c>
      <c r="AD715" s="656"/>
      <c r="AE715" s="656"/>
      <c r="AF715" s="657"/>
      <c r="AG715" s="717" t="s">
        <v>2</v>
      </c>
      <c r="AH715" s="718"/>
      <c r="AI715" s="743" t="s">
        <v>215</v>
      </c>
      <c r="AJ715" s="744"/>
      <c r="AK715" s="745"/>
      <c r="AL715" s="187"/>
    </row>
    <row r="716" spans="1:38" ht="113.25" thickBot="1" x14ac:dyDescent="0.3">
      <c r="A716" s="612"/>
      <c r="B716" s="613"/>
      <c r="C716" s="631"/>
      <c r="D716" s="633"/>
      <c r="E716" s="41" t="s">
        <v>15</v>
      </c>
      <c r="F716" s="42" t="s">
        <v>216</v>
      </c>
      <c r="G716" s="41" t="s">
        <v>217</v>
      </c>
      <c r="H716" s="42" t="s">
        <v>14</v>
      </c>
      <c r="I716" s="43" t="s">
        <v>15</v>
      </c>
      <c r="J716" s="44" t="s">
        <v>218</v>
      </c>
      <c r="K716" s="43" t="s">
        <v>17</v>
      </c>
      <c r="L716" s="44" t="s">
        <v>219</v>
      </c>
      <c r="M716" s="45" t="s">
        <v>19</v>
      </c>
      <c r="N716" s="46" t="s">
        <v>20</v>
      </c>
      <c r="O716" s="47" t="s">
        <v>220</v>
      </c>
      <c r="P716" s="48" t="s">
        <v>221</v>
      </c>
      <c r="Q716" s="47" t="s">
        <v>222</v>
      </c>
      <c r="R716" s="48" t="s">
        <v>223</v>
      </c>
      <c r="S716" s="49" t="s">
        <v>224</v>
      </c>
      <c r="T716" s="50" t="s">
        <v>225</v>
      </c>
      <c r="U716" s="51" t="s">
        <v>220</v>
      </c>
      <c r="V716" s="52" t="s">
        <v>226</v>
      </c>
      <c r="W716" s="53" t="s">
        <v>227</v>
      </c>
      <c r="X716" s="54" t="s">
        <v>222</v>
      </c>
      <c r="Y716" s="52" t="s">
        <v>228</v>
      </c>
      <c r="Z716" s="53" t="s">
        <v>229</v>
      </c>
      <c r="AA716" s="55" t="s">
        <v>230</v>
      </c>
      <c r="AB716" s="56" t="s">
        <v>231</v>
      </c>
      <c r="AC716" s="57" t="s">
        <v>220</v>
      </c>
      <c r="AD716" s="58" t="s">
        <v>221</v>
      </c>
      <c r="AE716" s="57" t="s">
        <v>222</v>
      </c>
      <c r="AF716" s="58" t="s">
        <v>223</v>
      </c>
      <c r="AG716" s="59" t="s">
        <v>232</v>
      </c>
      <c r="AH716" s="60" t="s">
        <v>233</v>
      </c>
      <c r="AI716" s="61" t="s">
        <v>234</v>
      </c>
      <c r="AJ716" s="63" t="s">
        <v>235</v>
      </c>
      <c r="AK716" s="188" t="s">
        <v>286</v>
      </c>
      <c r="AL716" s="189"/>
    </row>
    <row r="717" spans="1:38" ht="15.75" thickBot="1" x14ac:dyDescent="0.3">
      <c r="A717" s="581" t="s">
        <v>238</v>
      </c>
      <c r="B717" s="658"/>
      <c r="C717" s="190" t="s">
        <v>239</v>
      </c>
      <c r="D717" s="191" t="s">
        <v>240</v>
      </c>
      <c r="E717" s="192" t="s">
        <v>241</v>
      </c>
      <c r="F717" s="193" t="s">
        <v>242</v>
      </c>
      <c r="G717" s="192" t="s">
        <v>243</v>
      </c>
      <c r="H717" s="193" t="s">
        <v>244</v>
      </c>
      <c r="I717" s="194" t="s">
        <v>245</v>
      </c>
      <c r="J717" s="193" t="s">
        <v>246</v>
      </c>
      <c r="K717" s="194" t="s">
        <v>247</v>
      </c>
      <c r="L717" s="193" t="s">
        <v>248</v>
      </c>
      <c r="M717" s="194" t="s">
        <v>249</v>
      </c>
      <c r="N717" s="193" t="s">
        <v>250</v>
      </c>
      <c r="O717" s="192" t="s">
        <v>251</v>
      </c>
      <c r="P717" s="193" t="s">
        <v>252</v>
      </c>
      <c r="Q717" s="192" t="s">
        <v>253</v>
      </c>
      <c r="R717" s="193" t="s">
        <v>254</v>
      </c>
      <c r="S717" s="194" t="s">
        <v>255</v>
      </c>
      <c r="T717" s="193" t="s">
        <v>256</v>
      </c>
      <c r="U717" s="192" t="s">
        <v>257</v>
      </c>
      <c r="V717" s="195" t="s">
        <v>258</v>
      </c>
      <c r="W717" s="196" t="s">
        <v>259</v>
      </c>
      <c r="X717" s="197" t="s">
        <v>260</v>
      </c>
      <c r="Y717" s="198" t="s">
        <v>261</v>
      </c>
      <c r="Z717" s="193" t="s">
        <v>262</v>
      </c>
      <c r="AA717" s="194" t="s">
        <v>263</v>
      </c>
      <c r="AB717" s="199" t="s">
        <v>264</v>
      </c>
      <c r="AC717" s="192" t="s">
        <v>265</v>
      </c>
      <c r="AD717" s="199" t="s">
        <v>266</v>
      </c>
      <c r="AE717" s="192" t="s">
        <v>267</v>
      </c>
      <c r="AF717" s="199" t="s">
        <v>268</v>
      </c>
      <c r="AG717" s="194" t="s">
        <v>269</v>
      </c>
      <c r="AH717" s="199" t="s">
        <v>270</v>
      </c>
      <c r="AI717" s="190" t="s">
        <v>271</v>
      </c>
      <c r="AJ717" s="199" t="s">
        <v>272</v>
      </c>
      <c r="AK717" s="200" t="s">
        <v>273</v>
      </c>
      <c r="AL717" s="201"/>
    </row>
    <row r="718" spans="1:38" ht="37.5" x14ac:dyDescent="0.25">
      <c r="A718" s="202">
        <v>1</v>
      </c>
      <c r="B718" s="203" t="s">
        <v>287</v>
      </c>
      <c r="C718" s="659">
        <f>N729</f>
        <v>744961.13</v>
      </c>
      <c r="D718" s="660">
        <f>C718-AH729</f>
        <v>95294.979999999981</v>
      </c>
      <c r="E718" s="81"/>
      <c r="F718" s="82"/>
      <c r="G718" s="83"/>
      <c r="H718" s="84"/>
      <c r="I718" s="339"/>
      <c r="J718" s="86"/>
      <c r="K718" s="339"/>
      <c r="L718" s="86"/>
      <c r="M718" s="87"/>
      <c r="N718" s="88"/>
      <c r="O718" s="89"/>
      <c r="P718" s="90"/>
      <c r="Q718" s="89"/>
      <c r="R718" s="90"/>
      <c r="S718" s="91"/>
      <c r="T718" s="92"/>
      <c r="U718" s="93"/>
      <c r="V718" s="94"/>
      <c r="W718" s="95"/>
      <c r="X718" s="96"/>
      <c r="Y718" s="94"/>
      <c r="Z718" s="95"/>
      <c r="AA718" s="97"/>
      <c r="AB718" s="98"/>
      <c r="AC718" s="99"/>
      <c r="AD718" s="100"/>
      <c r="AE718" s="99"/>
      <c r="AF718" s="100"/>
      <c r="AG718" s="101"/>
      <c r="AH718" s="102"/>
      <c r="AI718" s="103"/>
      <c r="AJ718" s="134"/>
      <c r="AK718" s="222"/>
      <c r="AL718" s="223"/>
    </row>
    <row r="719" spans="1:38" ht="75" x14ac:dyDescent="0.25">
      <c r="A719" s="224">
        <v>2</v>
      </c>
      <c r="B719" s="203" t="s">
        <v>288</v>
      </c>
      <c r="C719" s="659"/>
      <c r="D719" s="660"/>
      <c r="E719" s="81">
        <v>23</v>
      </c>
      <c r="F719" s="82">
        <v>453994.35000000003</v>
      </c>
      <c r="G719" s="83">
        <v>4</v>
      </c>
      <c r="H719" s="84">
        <v>244380</v>
      </c>
      <c r="I719" s="339">
        <v>9</v>
      </c>
      <c r="J719" s="86">
        <v>198429.78999999998</v>
      </c>
      <c r="K719" s="339">
        <v>4</v>
      </c>
      <c r="L719" s="86">
        <v>244380</v>
      </c>
      <c r="M719" s="87">
        <f t="shared" ref="M719:N723" si="123">SUM(I719,K719)</f>
        <v>13</v>
      </c>
      <c r="N719" s="88">
        <f t="shared" si="123"/>
        <v>442809.79</v>
      </c>
      <c r="O719" s="89">
        <v>0</v>
      </c>
      <c r="P719" s="90">
        <v>0</v>
      </c>
      <c r="Q719" s="89">
        <v>0</v>
      </c>
      <c r="R719" s="90">
        <v>0</v>
      </c>
      <c r="S719" s="91">
        <f t="shared" ref="S719:T723" si="124">SUM(O719,Q719)</f>
        <v>0</v>
      </c>
      <c r="T719" s="92">
        <f t="shared" si="124"/>
        <v>0</v>
      </c>
      <c r="U719" s="93">
        <v>0</v>
      </c>
      <c r="V719" s="94">
        <v>0</v>
      </c>
      <c r="W719" s="95">
        <v>0</v>
      </c>
      <c r="X719" s="96">
        <v>0</v>
      </c>
      <c r="Y719" s="94">
        <v>0</v>
      </c>
      <c r="Z719" s="95">
        <v>0</v>
      </c>
      <c r="AA719" s="97">
        <f>SUM(U719,X719)</f>
        <v>0</v>
      </c>
      <c r="AB719" s="98">
        <f>SUM(W719,Z719)</f>
        <v>0</v>
      </c>
      <c r="AC719" s="99">
        <v>9</v>
      </c>
      <c r="AD719" s="100">
        <v>175093.35</v>
      </c>
      <c r="AE719" s="99">
        <v>4</v>
      </c>
      <c r="AF719" s="100">
        <v>224157.47</v>
      </c>
      <c r="AG719" s="101">
        <f>SUM(AC719,AE719)</f>
        <v>13</v>
      </c>
      <c r="AH719" s="102">
        <f>SUM(AD719,AF719,AB719)</f>
        <v>399250.82</v>
      </c>
      <c r="AI719" s="103">
        <f>IFERROR(AD719/C718,0)</f>
        <v>0.2350368938041103</v>
      </c>
      <c r="AJ719" s="134">
        <f>IFERROR(AF719/C718,0)</f>
        <v>0.30089820927972444</v>
      </c>
      <c r="AK719" s="222">
        <f>IFERROR(AH719/C718,0)</f>
        <v>0.53593510308383474</v>
      </c>
      <c r="AL719" s="223"/>
    </row>
    <row r="720" spans="1:38" ht="37.5" x14ac:dyDescent="0.25">
      <c r="A720" s="224">
        <v>3</v>
      </c>
      <c r="B720" s="203" t="s">
        <v>289</v>
      </c>
      <c r="C720" s="659"/>
      <c r="D720" s="660"/>
      <c r="E720" s="81">
        <v>1</v>
      </c>
      <c r="F720" s="82">
        <v>9880.08</v>
      </c>
      <c r="G720" s="83">
        <v>0</v>
      </c>
      <c r="H720" s="84">
        <v>0</v>
      </c>
      <c r="I720" s="339">
        <v>0</v>
      </c>
      <c r="J720" s="86">
        <v>0</v>
      </c>
      <c r="K720" s="339">
        <v>0</v>
      </c>
      <c r="L720" s="86">
        <v>0</v>
      </c>
      <c r="M720" s="87">
        <f t="shared" si="123"/>
        <v>0</v>
      </c>
      <c r="N720" s="88">
        <f t="shared" si="123"/>
        <v>0</v>
      </c>
      <c r="O720" s="89">
        <v>0</v>
      </c>
      <c r="P720" s="90">
        <v>0</v>
      </c>
      <c r="Q720" s="89">
        <v>0</v>
      </c>
      <c r="R720" s="90">
        <v>0</v>
      </c>
      <c r="S720" s="91">
        <f t="shared" si="124"/>
        <v>0</v>
      </c>
      <c r="T720" s="92">
        <f t="shared" si="124"/>
        <v>0</v>
      </c>
      <c r="U720" s="93">
        <v>0</v>
      </c>
      <c r="V720" s="94">
        <v>0</v>
      </c>
      <c r="W720" s="95">
        <v>0</v>
      </c>
      <c r="X720" s="96">
        <v>0</v>
      </c>
      <c r="Y720" s="94">
        <v>0</v>
      </c>
      <c r="Z720" s="95">
        <v>0</v>
      </c>
      <c r="AA720" s="97">
        <f>SUM(U720,X720)</f>
        <v>0</v>
      </c>
      <c r="AB720" s="98">
        <f>SUM(W720,Z720)</f>
        <v>0</v>
      </c>
      <c r="AC720" s="99">
        <v>0</v>
      </c>
      <c r="AD720" s="100">
        <v>0</v>
      </c>
      <c r="AE720" s="99">
        <v>0</v>
      </c>
      <c r="AF720" s="100">
        <v>0</v>
      </c>
      <c r="AG720" s="101">
        <f>SUM(AC720,AE720)</f>
        <v>0</v>
      </c>
      <c r="AH720" s="102">
        <f>SUM(AD720,AF720,AB720)</f>
        <v>0</v>
      </c>
      <c r="AI720" s="103">
        <f>IFERROR(AD720/C718,0)</f>
        <v>0</v>
      </c>
      <c r="AJ720" s="134">
        <f>IFERROR(AF720/C718,0)</f>
        <v>0</v>
      </c>
      <c r="AK720" s="222">
        <f>IFERROR(AH720/C718,0)</f>
        <v>0</v>
      </c>
      <c r="AL720" s="223"/>
    </row>
    <row r="721" spans="1:38" ht="37.5" x14ac:dyDescent="0.25">
      <c r="A721" s="224">
        <v>4</v>
      </c>
      <c r="B721" s="203" t="s">
        <v>290</v>
      </c>
      <c r="C721" s="659"/>
      <c r="D721" s="660"/>
      <c r="E721" s="81">
        <v>14</v>
      </c>
      <c r="F721" s="82">
        <v>288186.06</v>
      </c>
      <c r="G721" s="83">
        <v>0</v>
      </c>
      <c r="H721" s="84">
        <v>0</v>
      </c>
      <c r="I721" s="339">
        <v>4</v>
      </c>
      <c r="J721" s="86">
        <v>59373.77</v>
      </c>
      <c r="K721" s="339">
        <v>0</v>
      </c>
      <c r="L721" s="86">
        <v>0</v>
      </c>
      <c r="M721" s="87">
        <f t="shared" si="123"/>
        <v>4</v>
      </c>
      <c r="N721" s="88">
        <f t="shared" si="123"/>
        <v>59373.77</v>
      </c>
      <c r="O721" s="89">
        <v>0</v>
      </c>
      <c r="P721" s="90">
        <v>0</v>
      </c>
      <c r="Q721" s="89">
        <v>0</v>
      </c>
      <c r="R721" s="90">
        <v>0</v>
      </c>
      <c r="S721" s="91">
        <f t="shared" si="124"/>
        <v>0</v>
      </c>
      <c r="T721" s="92">
        <f t="shared" si="124"/>
        <v>0</v>
      </c>
      <c r="U721" s="93">
        <v>0</v>
      </c>
      <c r="V721" s="94">
        <v>0</v>
      </c>
      <c r="W721" s="95">
        <v>0</v>
      </c>
      <c r="X721" s="96">
        <v>0</v>
      </c>
      <c r="Y721" s="94">
        <v>0</v>
      </c>
      <c r="Z721" s="95">
        <v>0</v>
      </c>
      <c r="AA721" s="97">
        <f>SUM(U721,X721)</f>
        <v>0</v>
      </c>
      <c r="AB721" s="98">
        <f>SUM(W721,Z721)</f>
        <v>0</v>
      </c>
      <c r="AC721" s="99">
        <v>4</v>
      </c>
      <c r="AD721" s="100">
        <v>52360.520000000004</v>
      </c>
      <c r="AE721" s="99">
        <v>0</v>
      </c>
      <c r="AF721" s="100">
        <v>0</v>
      </c>
      <c r="AG721" s="101">
        <f>SUM(AC721,AE721)</f>
        <v>4</v>
      </c>
      <c r="AH721" s="102">
        <f>SUM(AD721,AF721,AB721)</f>
        <v>52360.520000000004</v>
      </c>
      <c r="AI721" s="103">
        <f>IFERROR(AD721/C718,0)</f>
        <v>7.0286244330627023E-2</v>
      </c>
      <c r="AJ721" s="134">
        <f>IFERROR(AF721/C718,0)</f>
        <v>0</v>
      </c>
      <c r="AK721" s="222">
        <f>IFERROR(AH721/C718,0)</f>
        <v>7.0286244330627023E-2</v>
      </c>
      <c r="AL721" s="223"/>
    </row>
    <row r="722" spans="1:38" ht="37.5" x14ac:dyDescent="0.25">
      <c r="A722" s="224">
        <v>5</v>
      </c>
      <c r="B722" s="203" t="s">
        <v>291</v>
      </c>
      <c r="C722" s="659"/>
      <c r="D722" s="660"/>
      <c r="E722" s="81">
        <v>1</v>
      </c>
      <c r="F722" s="82">
        <v>24999.9</v>
      </c>
      <c r="G722" s="83">
        <v>2</v>
      </c>
      <c r="H722" s="84">
        <v>43000</v>
      </c>
      <c r="I722" s="339">
        <v>0</v>
      </c>
      <c r="J722" s="86">
        <v>0</v>
      </c>
      <c r="K722" s="339">
        <v>2</v>
      </c>
      <c r="L722" s="86">
        <v>43000</v>
      </c>
      <c r="M722" s="87">
        <f t="shared" si="123"/>
        <v>2</v>
      </c>
      <c r="N722" s="88">
        <f t="shared" si="123"/>
        <v>43000</v>
      </c>
      <c r="O722" s="89">
        <v>0</v>
      </c>
      <c r="P722" s="90">
        <v>0</v>
      </c>
      <c r="Q722" s="89">
        <v>0</v>
      </c>
      <c r="R722" s="90">
        <v>0</v>
      </c>
      <c r="S722" s="91">
        <f t="shared" si="124"/>
        <v>0</v>
      </c>
      <c r="T722" s="92">
        <f t="shared" si="124"/>
        <v>0</v>
      </c>
      <c r="U722" s="93">
        <v>0</v>
      </c>
      <c r="V722" s="94">
        <v>0</v>
      </c>
      <c r="W722" s="95">
        <v>0</v>
      </c>
      <c r="X722" s="96">
        <v>0</v>
      </c>
      <c r="Y722" s="94">
        <v>0</v>
      </c>
      <c r="Z722" s="95">
        <v>0</v>
      </c>
      <c r="AA722" s="97">
        <f>SUM(U722,X722)</f>
        <v>0</v>
      </c>
      <c r="AB722" s="98">
        <f>SUM(W722,Z722)</f>
        <v>0</v>
      </c>
      <c r="AC722" s="99">
        <v>0</v>
      </c>
      <c r="AD722" s="100">
        <v>0</v>
      </c>
      <c r="AE722" s="99">
        <v>2</v>
      </c>
      <c r="AF722" s="100">
        <v>44342.44</v>
      </c>
      <c r="AG722" s="101">
        <f>SUM(AC722,AE722)</f>
        <v>2</v>
      </c>
      <c r="AH722" s="102">
        <f>SUM(AD722,AF722,AB722)</f>
        <v>44342.44</v>
      </c>
      <c r="AI722" s="103">
        <f>IFERROR(AD722/C718,0)</f>
        <v>0</v>
      </c>
      <c r="AJ722" s="134">
        <f>IFERROR(AF722/C718,0)</f>
        <v>5.9523159282149393E-2</v>
      </c>
      <c r="AK722" s="222">
        <f>IFERROR(AH722/C718,0)</f>
        <v>5.9523159282149393E-2</v>
      </c>
      <c r="AL722" s="223"/>
    </row>
    <row r="723" spans="1:38" ht="37.5" x14ac:dyDescent="0.25">
      <c r="A723" s="224">
        <v>6</v>
      </c>
      <c r="B723" s="203" t="s">
        <v>292</v>
      </c>
      <c r="C723" s="659"/>
      <c r="D723" s="660"/>
      <c r="E723" s="81">
        <v>1</v>
      </c>
      <c r="F723" s="82">
        <v>30364.47</v>
      </c>
      <c r="G723" s="83">
        <v>0</v>
      </c>
      <c r="H723" s="84">
        <v>0</v>
      </c>
      <c r="I723" s="339">
        <v>1</v>
      </c>
      <c r="J723" s="86">
        <v>30364.47</v>
      </c>
      <c r="K723" s="339">
        <v>0</v>
      </c>
      <c r="L723" s="86">
        <v>0</v>
      </c>
      <c r="M723" s="87">
        <f t="shared" si="123"/>
        <v>1</v>
      </c>
      <c r="N723" s="88">
        <f t="shared" si="123"/>
        <v>30364.47</v>
      </c>
      <c r="O723" s="89">
        <v>0</v>
      </c>
      <c r="P723" s="90">
        <v>0</v>
      </c>
      <c r="Q723" s="89">
        <v>0</v>
      </c>
      <c r="R723" s="90">
        <v>0</v>
      </c>
      <c r="S723" s="91">
        <f t="shared" si="124"/>
        <v>0</v>
      </c>
      <c r="T723" s="92">
        <f t="shared" si="124"/>
        <v>0</v>
      </c>
      <c r="U723" s="93">
        <v>0</v>
      </c>
      <c r="V723" s="94">
        <v>0</v>
      </c>
      <c r="W723" s="95">
        <v>0</v>
      </c>
      <c r="X723" s="96">
        <v>0</v>
      </c>
      <c r="Y723" s="94">
        <v>0</v>
      </c>
      <c r="Z723" s="95">
        <v>0</v>
      </c>
      <c r="AA723" s="97">
        <f>SUM(U723,X723)</f>
        <v>0</v>
      </c>
      <c r="AB723" s="98">
        <f>SUM(W723,Z723)</f>
        <v>0</v>
      </c>
      <c r="AC723" s="99">
        <v>1</v>
      </c>
      <c r="AD723" s="100">
        <v>30363.96</v>
      </c>
      <c r="AE723" s="99">
        <v>0</v>
      </c>
      <c r="AF723" s="100">
        <v>0</v>
      </c>
      <c r="AG723" s="101">
        <f>SUM(AC723,AE723)</f>
        <v>1</v>
      </c>
      <c r="AH723" s="102">
        <f>SUM(AD723,AF723,AB723)</f>
        <v>30363.96</v>
      </c>
      <c r="AI723" s="103">
        <f>IFERROR(AD723/C718,0)</f>
        <v>4.0759119875153751E-2</v>
      </c>
      <c r="AJ723" s="134">
        <f>IFERROR(AF723/C718,0)</f>
        <v>0</v>
      </c>
      <c r="AK723" s="222">
        <f>IFERROR(AH723/C718,0)</f>
        <v>4.0759119875153751E-2</v>
      </c>
      <c r="AL723" s="223"/>
    </row>
    <row r="724" spans="1:38" ht="37.5" x14ac:dyDescent="0.3">
      <c r="A724" s="306">
        <v>7</v>
      </c>
      <c r="B724" s="225" t="s">
        <v>293</v>
      </c>
      <c r="C724" s="659"/>
      <c r="D724" s="660"/>
      <c r="E724" s="81"/>
      <c r="F724" s="82"/>
      <c r="G724" s="83"/>
      <c r="H724" s="84"/>
      <c r="I724" s="339"/>
      <c r="J724" s="86"/>
      <c r="K724" s="339"/>
      <c r="L724" s="86"/>
      <c r="M724" s="87"/>
      <c r="N724" s="88"/>
      <c r="O724" s="89"/>
      <c r="P724" s="90"/>
      <c r="Q724" s="89"/>
      <c r="R724" s="90"/>
      <c r="S724" s="91"/>
      <c r="T724" s="92"/>
      <c r="U724" s="93"/>
      <c r="V724" s="94"/>
      <c r="W724" s="95"/>
      <c r="X724" s="96"/>
      <c r="Y724" s="94"/>
      <c r="Z724" s="95"/>
      <c r="AA724" s="97"/>
      <c r="AB724" s="98"/>
      <c r="AC724" s="99"/>
      <c r="AD724" s="100"/>
      <c r="AE724" s="99"/>
      <c r="AF724" s="100"/>
      <c r="AG724" s="101"/>
      <c r="AH724" s="102"/>
      <c r="AI724" s="103"/>
      <c r="AJ724" s="134"/>
      <c r="AK724" s="222"/>
      <c r="AL724" s="223"/>
    </row>
    <row r="725" spans="1:38" ht="37.5" x14ac:dyDescent="0.25">
      <c r="A725" s="229">
        <v>8</v>
      </c>
      <c r="B725" s="226" t="s">
        <v>294</v>
      </c>
      <c r="C725" s="659"/>
      <c r="D725" s="660"/>
      <c r="E725" s="81"/>
      <c r="F725" s="82"/>
      <c r="G725" s="83"/>
      <c r="H725" s="84"/>
      <c r="I725" s="339"/>
      <c r="J725" s="86"/>
      <c r="K725" s="339"/>
      <c r="L725" s="86"/>
      <c r="M725" s="122"/>
      <c r="N725" s="88"/>
      <c r="O725" s="89"/>
      <c r="P725" s="90"/>
      <c r="Q725" s="89"/>
      <c r="R725" s="90"/>
      <c r="S725" s="91"/>
      <c r="T725" s="92"/>
      <c r="U725" s="93"/>
      <c r="V725" s="94"/>
      <c r="W725" s="95"/>
      <c r="X725" s="96"/>
      <c r="Y725" s="94"/>
      <c r="Z725" s="95"/>
      <c r="AA725" s="97"/>
      <c r="AB725" s="98"/>
      <c r="AC725" s="99"/>
      <c r="AD725" s="100"/>
      <c r="AE725" s="99"/>
      <c r="AF725" s="100"/>
      <c r="AG725" s="101"/>
      <c r="AH725" s="102"/>
      <c r="AI725" s="103"/>
      <c r="AJ725" s="134"/>
      <c r="AK725" s="222"/>
      <c r="AL725" s="223"/>
    </row>
    <row r="726" spans="1:38" ht="37.5" x14ac:dyDescent="0.25">
      <c r="A726" s="229" t="s">
        <v>309</v>
      </c>
      <c r="B726" s="226" t="s">
        <v>85</v>
      </c>
      <c r="C726" s="659"/>
      <c r="D726" s="660"/>
      <c r="E726" s="81">
        <v>12</v>
      </c>
      <c r="F726" s="82">
        <v>212685.35</v>
      </c>
      <c r="G726" s="83">
        <v>0</v>
      </c>
      <c r="H726" s="84">
        <v>0</v>
      </c>
      <c r="I726" s="339">
        <v>4</v>
      </c>
      <c r="J726" s="86">
        <v>74392.95</v>
      </c>
      <c r="K726" s="339">
        <v>0</v>
      </c>
      <c r="L726" s="86">
        <v>0</v>
      </c>
      <c r="M726" s="122">
        <f t="shared" ref="M726:N728" si="125">SUM(I726,K726)</f>
        <v>4</v>
      </c>
      <c r="N726" s="88">
        <f t="shared" si="125"/>
        <v>74392.95</v>
      </c>
      <c r="O726" s="89">
        <v>0</v>
      </c>
      <c r="P726" s="90">
        <v>0</v>
      </c>
      <c r="Q726" s="89">
        <v>0</v>
      </c>
      <c r="R726" s="90">
        <v>0</v>
      </c>
      <c r="S726" s="91">
        <f t="shared" ref="S726:T728" si="126">SUM(O726,Q726)</f>
        <v>0</v>
      </c>
      <c r="T726" s="92">
        <f t="shared" si="126"/>
        <v>0</v>
      </c>
      <c r="U726" s="93">
        <v>0</v>
      </c>
      <c r="V726" s="94">
        <v>0</v>
      </c>
      <c r="W726" s="95">
        <v>0</v>
      </c>
      <c r="X726" s="96">
        <v>0</v>
      </c>
      <c r="Y726" s="94">
        <v>0</v>
      </c>
      <c r="Z726" s="95">
        <v>0</v>
      </c>
      <c r="AA726" s="97">
        <f>SUM(U726,X726)</f>
        <v>0</v>
      </c>
      <c r="AB726" s="98">
        <f>SUM(W726,Z726)</f>
        <v>0</v>
      </c>
      <c r="AC726" s="99">
        <v>4</v>
      </c>
      <c r="AD726" s="100">
        <v>57841.15</v>
      </c>
      <c r="AE726" s="99">
        <v>0</v>
      </c>
      <c r="AF726" s="100">
        <v>0</v>
      </c>
      <c r="AG726" s="101">
        <f>SUM(AC726,AE726)</f>
        <v>4</v>
      </c>
      <c r="AH726" s="102">
        <f>SUM(AD726,AF726,AB726)</f>
        <v>57841.15</v>
      </c>
      <c r="AI726" s="103">
        <f>IFERROR(AD726/C718,0)</f>
        <v>7.7643178510535177E-2</v>
      </c>
      <c r="AJ726" s="134">
        <f>IFERROR(AF726/C718,0)</f>
        <v>0</v>
      </c>
      <c r="AK726" s="222">
        <f>IFERROR(AH726/C718,0)</f>
        <v>7.7643178510535177E-2</v>
      </c>
      <c r="AL726" s="223"/>
    </row>
    <row r="727" spans="1:38" ht="21" x14ac:dyDescent="0.25">
      <c r="A727" s="229" t="s">
        <v>310</v>
      </c>
      <c r="B727" s="226" t="s">
        <v>86</v>
      </c>
      <c r="C727" s="659"/>
      <c r="D727" s="660"/>
      <c r="E727" s="81">
        <v>0</v>
      </c>
      <c r="F727" s="82">
        <v>0</v>
      </c>
      <c r="G727" s="83">
        <v>10</v>
      </c>
      <c r="H727" s="84">
        <v>71350</v>
      </c>
      <c r="I727" s="339">
        <v>0</v>
      </c>
      <c r="J727" s="86">
        <v>0</v>
      </c>
      <c r="K727" s="339">
        <v>10</v>
      </c>
      <c r="L727" s="86">
        <v>71350</v>
      </c>
      <c r="M727" s="122">
        <f t="shared" si="125"/>
        <v>10</v>
      </c>
      <c r="N727" s="88">
        <f t="shared" si="125"/>
        <v>71350</v>
      </c>
      <c r="O727" s="89">
        <v>0</v>
      </c>
      <c r="P727" s="90">
        <v>0</v>
      </c>
      <c r="Q727" s="89">
        <v>0</v>
      </c>
      <c r="R727" s="90">
        <v>0</v>
      </c>
      <c r="S727" s="91">
        <f t="shared" si="126"/>
        <v>0</v>
      </c>
      <c r="T727" s="92">
        <f t="shared" si="126"/>
        <v>0</v>
      </c>
      <c r="U727" s="93">
        <v>0</v>
      </c>
      <c r="V727" s="94">
        <v>0</v>
      </c>
      <c r="W727" s="95">
        <v>0</v>
      </c>
      <c r="X727" s="96">
        <v>0</v>
      </c>
      <c r="Y727" s="94">
        <v>0</v>
      </c>
      <c r="Z727" s="95">
        <v>0</v>
      </c>
      <c r="AA727" s="97">
        <f>SUM(U727,X727)</f>
        <v>0</v>
      </c>
      <c r="AB727" s="98">
        <f>SUM(W727,Z727)</f>
        <v>0</v>
      </c>
      <c r="AC727" s="99">
        <v>0</v>
      </c>
      <c r="AD727" s="100">
        <v>0</v>
      </c>
      <c r="AE727" s="99">
        <v>9</v>
      </c>
      <c r="AF727" s="100">
        <v>43136.61</v>
      </c>
      <c r="AG727" s="101">
        <f>SUM(AC727,AE727)</f>
        <v>9</v>
      </c>
      <c r="AH727" s="102">
        <f>SUM(AD727,AF727,AB727)</f>
        <v>43136.61</v>
      </c>
      <c r="AI727" s="103">
        <f>IFERROR(AD727/C718,0)</f>
        <v>0</v>
      </c>
      <c r="AJ727" s="134">
        <f>IFERROR(AF727/C718,0)</f>
        <v>5.7904511071604499E-2</v>
      </c>
      <c r="AK727" s="222">
        <f>IFERROR(AH727/C718,0)</f>
        <v>5.7904511071604499E-2</v>
      </c>
      <c r="AL727" s="223"/>
    </row>
    <row r="728" spans="1:38" ht="21" x14ac:dyDescent="0.25">
      <c r="A728" s="229" t="s">
        <v>311</v>
      </c>
      <c r="B728" s="226" t="s">
        <v>87</v>
      </c>
      <c r="C728" s="659"/>
      <c r="D728" s="660"/>
      <c r="E728" s="81">
        <v>2</v>
      </c>
      <c r="F728" s="82">
        <v>107822.7</v>
      </c>
      <c r="G728" s="83">
        <v>0</v>
      </c>
      <c r="H728" s="84">
        <v>0</v>
      </c>
      <c r="I728" s="339">
        <v>1</v>
      </c>
      <c r="J728" s="86">
        <v>23670.15</v>
      </c>
      <c r="K728" s="339">
        <v>0</v>
      </c>
      <c r="L728" s="86">
        <v>0</v>
      </c>
      <c r="M728" s="122">
        <f t="shared" si="125"/>
        <v>1</v>
      </c>
      <c r="N728" s="88">
        <f t="shared" si="125"/>
        <v>23670.15</v>
      </c>
      <c r="O728" s="89">
        <v>0</v>
      </c>
      <c r="P728" s="90">
        <v>0</v>
      </c>
      <c r="Q728" s="89">
        <v>0</v>
      </c>
      <c r="R728" s="90">
        <v>0</v>
      </c>
      <c r="S728" s="91">
        <f t="shared" si="126"/>
        <v>0</v>
      </c>
      <c r="T728" s="92">
        <f t="shared" si="126"/>
        <v>0</v>
      </c>
      <c r="U728" s="93">
        <v>0</v>
      </c>
      <c r="V728" s="94">
        <v>0</v>
      </c>
      <c r="W728" s="95">
        <v>0</v>
      </c>
      <c r="X728" s="96">
        <v>0</v>
      </c>
      <c r="Y728" s="94">
        <v>0</v>
      </c>
      <c r="Z728" s="95">
        <v>0</v>
      </c>
      <c r="AA728" s="97">
        <f>SUM(U728,X728)</f>
        <v>0</v>
      </c>
      <c r="AB728" s="98">
        <f>SUM(W728,Z728)</f>
        <v>0</v>
      </c>
      <c r="AC728" s="99">
        <v>1</v>
      </c>
      <c r="AD728" s="100">
        <v>22370.65</v>
      </c>
      <c r="AE728" s="99">
        <v>0</v>
      </c>
      <c r="AF728" s="100">
        <v>0</v>
      </c>
      <c r="AG728" s="101">
        <f>SUM(AC728,AE728)</f>
        <v>1</v>
      </c>
      <c r="AH728" s="102">
        <f>SUM(AD728,AF728,AB728)</f>
        <v>22370.65</v>
      </c>
      <c r="AI728" s="103">
        <f>IFERROR(AD728/C718,0)</f>
        <v>3.0029284883628764E-2</v>
      </c>
      <c r="AJ728" s="134">
        <f>IFERROR(AF728/C718,0)</f>
        <v>0</v>
      </c>
      <c r="AK728" s="222">
        <f>IFERROR(AH728/C718,0)</f>
        <v>3.0029284883628764E-2</v>
      </c>
      <c r="AL728" s="223"/>
    </row>
    <row r="729" spans="1:38" ht="24" thickBot="1" x14ac:dyDescent="0.3">
      <c r="A729" s="641" t="s">
        <v>277</v>
      </c>
      <c r="B729" s="642"/>
      <c r="C729" s="231">
        <f>C718</f>
        <v>744961.13</v>
      </c>
      <c r="D729" s="231">
        <f>D718</f>
        <v>95294.979999999981</v>
      </c>
      <c r="E729" s="167">
        <f t="shared" ref="E729:AH729" si="127">SUM(E718:E728)</f>
        <v>54</v>
      </c>
      <c r="F729" s="168">
        <f t="shared" si="127"/>
        <v>1127932.9099999999</v>
      </c>
      <c r="G729" s="167">
        <f t="shared" si="127"/>
        <v>16</v>
      </c>
      <c r="H729" s="232">
        <f t="shared" si="127"/>
        <v>358730</v>
      </c>
      <c r="I729" s="233">
        <f t="shared" si="127"/>
        <v>19</v>
      </c>
      <c r="J729" s="168">
        <f t="shared" si="127"/>
        <v>386231.13</v>
      </c>
      <c r="K729" s="233">
        <f t="shared" si="127"/>
        <v>16</v>
      </c>
      <c r="L729" s="168">
        <f t="shared" si="127"/>
        <v>358730</v>
      </c>
      <c r="M729" s="233">
        <f t="shared" si="127"/>
        <v>35</v>
      </c>
      <c r="N729" s="168">
        <f t="shared" si="127"/>
        <v>744961.13</v>
      </c>
      <c r="O729" s="172">
        <f t="shared" si="127"/>
        <v>0</v>
      </c>
      <c r="P729" s="168">
        <f t="shared" si="127"/>
        <v>0</v>
      </c>
      <c r="Q729" s="172">
        <f t="shared" si="127"/>
        <v>0</v>
      </c>
      <c r="R729" s="234">
        <f t="shared" si="127"/>
        <v>0</v>
      </c>
      <c r="S729" s="173">
        <f t="shared" si="127"/>
        <v>0</v>
      </c>
      <c r="T729" s="234">
        <f t="shared" si="127"/>
        <v>0</v>
      </c>
      <c r="U729" s="235">
        <f t="shared" si="127"/>
        <v>0</v>
      </c>
      <c r="V729" s="234">
        <f t="shared" si="127"/>
        <v>0</v>
      </c>
      <c r="W729" s="232">
        <f t="shared" si="127"/>
        <v>0</v>
      </c>
      <c r="X729" s="173">
        <f t="shared" si="127"/>
        <v>0</v>
      </c>
      <c r="Y729" s="234">
        <f t="shared" si="127"/>
        <v>0</v>
      </c>
      <c r="Z729" s="234">
        <f t="shared" si="127"/>
        <v>0</v>
      </c>
      <c r="AA729" s="236">
        <f t="shared" si="127"/>
        <v>0</v>
      </c>
      <c r="AB729" s="168">
        <f t="shared" si="127"/>
        <v>0</v>
      </c>
      <c r="AC729" s="171">
        <f t="shared" si="127"/>
        <v>19</v>
      </c>
      <c r="AD729" s="168">
        <f t="shared" si="127"/>
        <v>338029.63</v>
      </c>
      <c r="AE729" s="172">
        <f t="shared" si="127"/>
        <v>15</v>
      </c>
      <c r="AF729" s="168">
        <f t="shared" si="127"/>
        <v>311636.52</v>
      </c>
      <c r="AG729" s="173">
        <f t="shared" si="127"/>
        <v>34</v>
      </c>
      <c r="AH729" s="232">
        <f t="shared" si="127"/>
        <v>649666.15</v>
      </c>
      <c r="AI729" s="237">
        <f>AD729/C685</f>
        <v>0.45375472140405498</v>
      </c>
      <c r="AJ729" s="238">
        <f>AF729/C685</f>
        <v>0.41832587963347834</v>
      </c>
      <c r="AK729" s="239">
        <f>AH729/C685</f>
        <v>0.87208060103753338</v>
      </c>
      <c r="AL729" s="223"/>
    </row>
    <row r="730" spans="1:38" ht="15.75" thickBot="1" x14ac:dyDescent="0.3">
      <c r="E730" s="240"/>
      <c r="F730" s="241"/>
      <c r="G730" s="240"/>
      <c r="H730" s="241"/>
      <c r="I730" s="242"/>
      <c r="J730" s="240"/>
      <c r="K730" s="242"/>
      <c r="L730" s="241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  <c r="AA730" s="240"/>
      <c r="AB730" s="240"/>
      <c r="AC730" s="240"/>
      <c r="AD730" s="240"/>
      <c r="AE730" s="240"/>
      <c r="AF730" s="240"/>
      <c r="AG730" s="240"/>
      <c r="AH730" s="240"/>
      <c r="AJ730" s="243"/>
      <c r="AK730" s="243"/>
      <c r="AL730" s="243"/>
    </row>
    <row r="731" spans="1:38" ht="19.5" thickTop="1" x14ac:dyDescent="0.3">
      <c r="A731" s="591" t="s">
        <v>279</v>
      </c>
      <c r="B731" s="592"/>
      <c r="C731" s="592"/>
      <c r="D731" s="592"/>
      <c r="E731" s="592"/>
      <c r="F731" s="592"/>
      <c r="G731" s="592"/>
      <c r="H731" s="592"/>
      <c r="I731" s="592"/>
      <c r="J731" s="592"/>
      <c r="K731" s="593"/>
      <c r="L731" s="592"/>
      <c r="M731" s="592"/>
      <c r="N731" s="592"/>
      <c r="O731" s="592"/>
      <c r="P731" s="592"/>
      <c r="Q731" s="594"/>
      <c r="AD731" s="180"/>
    </row>
    <row r="732" spans="1:38" x14ac:dyDescent="0.25">
      <c r="A732" s="595"/>
      <c r="B732" s="596"/>
      <c r="C732" s="596"/>
      <c r="D732" s="596"/>
      <c r="E732" s="596"/>
      <c r="F732" s="596"/>
      <c r="G732" s="596"/>
      <c r="H732" s="596"/>
      <c r="I732" s="596"/>
      <c r="J732" s="596"/>
      <c r="K732" s="597"/>
      <c r="L732" s="596"/>
      <c r="M732" s="596"/>
      <c r="N732" s="596"/>
      <c r="O732" s="596"/>
      <c r="P732" s="596"/>
      <c r="Q732" s="598"/>
    </row>
    <row r="733" spans="1:38" x14ac:dyDescent="0.25">
      <c r="A733" s="595"/>
      <c r="B733" s="596"/>
      <c r="C733" s="596"/>
      <c r="D733" s="596"/>
      <c r="E733" s="596"/>
      <c r="F733" s="596"/>
      <c r="G733" s="596"/>
      <c r="H733" s="596"/>
      <c r="I733" s="596"/>
      <c r="J733" s="596"/>
      <c r="K733" s="597"/>
      <c r="L733" s="596"/>
      <c r="M733" s="596"/>
      <c r="N733" s="596"/>
      <c r="O733" s="596"/>
      <c r="P733" s="596"/>
      <c r="Q733" s="598"/>
    </row>
    <row r="734" spans="1:38" x14ac:dyDescent="0.25">
      <c r="A734" s="595"/>
      <c r="B734" s="596"/>
      <c r="C734" s="596"/>
      <c r="D734" s="596"/>
      <c r="E734" s="596"/>
      <c r="F734" s="596"/>
      <c r="G734" s="596"/>
      <c r="H734" s="596"/>
      <c r="I734" s="596"/>
      <c r="J734" s="596"/>
      <c r="K734" s="597"/>
      <c r="L734" s="596"/>
      <c r="M734" s="596"/>
      <c r="N734" s="596"/>
      <c r="O734" s="596"/>
      <c r="P734" s="596"/>
      <c r="Q734" s="598"/>
    </row>
    <row r="735" spans="1:38" x14ac:dyDescent="0.25">
      <c r="A735" s="595"/>
      <c r="B735" s="596"/>
      <c r="C735" s="596"/>
      <c r="D735" s="596"/>
      <c r="E735" s="596"/>
      <c r="F735" s="596"/>
      <c r="G735" s="596"/>
      <c r="H735" s="596"/>
      <c r="I735" s="596"/>
      <c r="J735" s="596"/>
      <c r="K735" s="597"/>
      <c r="L735" s="596"/>
      <c r="M735" s="596"/>
      <c r="N735" s="596"/>
      <c r="O735" s="596"/>
      <c r="P735" s="596"/>
      <c r="Q735" s="598"/>
    </row>
    <row r="736" spans="1:38" x14ac:dyDescent="0.25">
      <c r="A736" s="595"/>
      <c r="B736" s="596"/>
      <c r="C736" s="596"/>
      <c r="D736" s="596"/>
      <c r="E736" s="596"/>
      <c r="F736" s="596"/>
      <c r="G736" s="596"/>
      <c r="H736" s="596"/>
      <c r="I736" s="596"/>
      <c r="J736" s="596"/>
      <c r="K736" s="597"/>
      <c r="L736" s="596"/>
      <c r="M736" s="596"/>
      <c r="N736" s="596"/>
      <c r="O736" s="596"/>
      <c r="P736" s="596"/>
      <c r="Q736" s="598"/>
    </row>
    <row r="737" spans="1:38" x14ac:dyDescent="0.25">
      <c r="A737" s="595"/>
      <c r="B737" s="596"/>
      <c r="C737" s="596"/>
      <c r="D737" s="596"/>
      <c r="E737" s="596"/>
      <c r="F737" s="596"/>
      <c r="G737" s="596"/>
      <c r="H737" s="596"/>
      <c r="I737" s="596"/>
      <c r="J737" s="596"/>
      <c r="K737" s="597"/>
      <c r="L737" s="596"/>
      <c r="M737" s="596"/>
      <c r="N737" s="596"/>
      <c r="O737" s="596"/>
      <c r="P737" s="596"/>
      <c r="Q737" s="598"/>
    </row>
    <row r="738" spans="1:38" x14ac:dyDescent="0.25">
      <c r="A738" s="595"/>
      <c r="B738" s="596"/>
      <c r="C738" s="596"/>
      <c r="D738" s="596"/>
      <c r="E738" s="596"/>
      <c r="F738" s="596"/>
      <c r="G738" s="596"/>
      <c r="H738" s="596"/>
      <c r="I738" s="596"/>
      <c r="J738" s="596"/>
      <c r="K738" s="597"/>
      <c r="L738" s="596"/>
      <c r="M738" s="596"/>
      <c r="N738" s="596"/>
      <c r="O738" s="596"/>
      <c r="P738" s="596"/>
      <c r="Q738" s="598"/>
    </row>
    <row r="739" spans="1:38" ht="15.75" thickBot="1" x14ac:dyDescent="0.3">
      <c r="A739" s="599"/>
      <c r="B739" s="600"/>
      <c r="C739" s="600"/>
      <c r="D739" s="600"/>
      <c r="E739" s="600"/>
      <c r="F739" s="600"/>
      <c r="G739" s="600"/>
      <c r="H739" s="600"/>
      <c r="I739" s="600"/>
      <c r="J739" s="600"/>
      <c r="K739" s="601"/>
      <c r="L739" s="600"/>
      <c r="M739" s="600"/>
      <c r="N739" s="600"/>
      <c r="O739" s="600"/>
      <c r="P739" s="600"/>
      <c r="Q739" s="602"/>
    </row>
    <row r="740" spans="1:38" ht="15.75" thickTop="1" x14ac:dyDescent="0.25"/>
    <row r="741" spans="1:38" x14ac:dyDescent="0.25">
      <c r="B741" s="244"/>
      <c r="C741" s="244"/>
    </row>
    <row r="744" spans="1:38" ht="23.25" x14ac:dyDescent="0.35">
      <c r="A744" s="33"/>
      <c r="B744" s="661" t="s">
        <v>368</v>
      </c>
      <c r="C744" s="661"/>
      <c r="D744" s="661"/>
      <c r="E744" s="661"/>
      <c r="F744" s="661"/>
      <c r="G744" s="661"/>
      <c r="H744" s="661"/>
      <c r="I744" s="661"/>
      <c r="J744" s="661"/>
      <c r="K744" s="662"/>
      <c r="L744" s="661"/>
      <c r="M744" s="661"/>
      <c r="N744" s="661"/>
      <c r="S744" s="4"/>
      <c r="X744" s="4"/>
      <c r="AA744" s="4"/>
      <c r="AG744" s="4"/>
    </row>
    <row r="745" spans="1:38" ht="21.75" thickBot="1" x14ac:dyDescent="0.4">
      <c r="B745" s="37"/>
      <c r="C745" s="37"/>
      <c r="D745" s="37"/>
      <c r="E745" s="37"/>
      <c r="F745" s="38"/>
      <c r="G745" s="37"/>
      <c r="H745" s="38"/>
      <c r="I745" s="39"/>
      <c r="J745" s="38"/>
      <c r="K745" s="39"/>
      <c r="L745" s="38"/>
    </row>
    <row r="746" spans="1:38" ht="27" customHeight="1" thickBot="1" x14ac:dyDescent="0.3">
      <c r="A746" s="663" t="s">
        <v>391</v>
      </c>
      <c r="B746" s="664"/>
      <c r="C746" s="664"/>
      <c r="D746" s="664"/>
      <c r="E746" s="664"/>
      <c r="F746" s="664"/>
      <c r="G746" s="664"/>
      <c r="H746" s="664"/>
      <c r="I746" s="664"/>
      <c r="J746" s="664"/>
      <c r="K746" s="665"/>
      <c r="L746" s="664"/>
      <c r="M746" s="664"/>
      <c r="N746" s="664"/>
      <c r="O746" s="664"/>
      <c r="P746" s="664"/>
      <c r="Q746" s="664"/>
      <c r="R746" s="664"/>
      <c r="S746" s="664"/>
      <c r="T746" s="664"/>
      <c r="U746" s="664"/>
      <c r="V746" s="664"/>
      <c r="W746" s="664"/>
      <c r="X746" s="664"/>
      <c r="Y746" s="664"/>
      <c r="Z746" s="664"/>
      <c r="AA746" s="664"/>
      <c r="AB746" s="664"/>
      <c r="AC746" s="664"/>
      <c r="AD746" s="664"/>
      <c r="AE746" s="664"/>
      <c r="AF746" s="664"/>
      <c r="AG746" s="664"/>
      <c r="AH746" s="664"/>
      <c r="AI746" s="664"/>
      <c r="AJ746" s="664"/>
      <c r="AK746" s="664"/>
      <c r="AL746" s="40"/>
    </row>
    <row r="747" spans="1:38" ht="33.75" customHeight="1" x14ac:dyDescent="0.25">
      <c r="A747" s="666" t="s">
        <v>8</v>
      </c>
      <c r="B747" s="667"/>
      <c r="C747" s="614" t="s">
        <v>392</v>
      </c>
      <c r="D747" s="615"/>
      <c r="E747" s="618" t="s">
        <v>210</v>
      </c>
      <c r="F747" s="619"/>
      <c r="G747" s="619"/>
      <c r="H747" s="619"/>
      <c r="I747" s="619"/>
      <c r="J747" s="619"/>
      <c r="K747" s="620"/>
      <c r="L747" s="619"/>
      <c r="M747" s="619"/>
      <c r="N747" s="674"/>
      <c r="O747" s="624" t="s">
        <v>393</v>
      </c>
      <c r="P747" s="625"/>
      <c r="Q747" s="625"/>
      <c r="R747" s="625"/>
      <c r="S747" s="625"/>
      <c r="T747" s="625"/>
      <c r="U747" s="625"/>
      <c r="V747" s="625"/>
      <c r="W747" s="625"/>
      <c r="X747" s="625"/>
      <c r="Y747" s="625"/>
      <c r="Z747" s="625"/>
      <c r="AA747" s="625"/>
      <c r="AB747" s="625"/>
      <c r="AC747" s="625"/>
      <c r="AD747" s="625"/>
      <c r="AE747" s="625"/>
      <c r="AF747" s="625"/>
      <c r="AG747" s="625"/>
      <c r="AH747" s="625"/>
      <c r="AI747" s="625"/>
      <c r="AJ747" s="625"/>
      <c r="AK747" s="625"/>
      <c r="AL747" s="626"/>
    </row>
    <row r="748" spans="1:38" ht="51" customHeight="1" thickBot="1" x14ac:dyDescent="0.3">
      <c r="A748" s="668"/>
      <c r="B748" s="669"/>
      <c r="C748" s="672"/>
      <c r="D748" s="673"/>
      <c r="E748" s="675"/>
      <c r="F748" s="676"/>
      <c r="G748" s="676"/>
      <c r="H748" s="676"/>
      <c r="I748" s="676"/>
      <c r="J748" s="676"/>
      <c r="K748" s="677"/>
      <c r="L748" s="676"/>
      <c r="M748" s="676"/>
      <c r="N748" s="678"/>
      <c r="O748" s="641"/>
      <c r="P748" s="679"/>
      <c r="Q748" s="679"/>
      <c r="R748" s="679"/>
      <c r="S748" s="679"/>
      <c r="T748" s="679"/>
      <c r="U748" s="679"/>
      <c r="V748" s="679"/>
      <c r="W748" s="679"/>
      <c r="X748" s="679"/>
      <c r="Y748" s="679"/>
      <c r="Z748" s="679"/>
      <c r="AA748" s="679"/>
      <c r="AB748" s="679"/>
      <c r="AC748" s="679"/>
      <c r="AD748" s="679"/>
      <c r="AE748" s="679"/>
      <c r="AF748" s="679"/>
      <c r="AG748" s="679"/>
      <c r="AH748" s="679"/>
      <c r="AI748" s="679"/>
      <c r="AJ748" s="679"/>
      <c r="AK748" s="679"/>
      <c r="AL748" s="642"/>
    </row>
    <row r="749" spans="1:38" ht="75" customHeight="1" x14ac:dyDescent="0.25">
      <c r="A749" s="668"/>
      <c r="B749" s="669"/>
      <c r="C749" s="680" t="s">
        <v>211</v>
      </c>
      <c r="D749" s="682" t="s">
        <v>212</v>
      </c>
      <c r="E749" s="684" t="s">
        <v>0</v>
      </c>
      <c r="F749" s="685"/>
      <c r="G749" s="685"/>
      <c r="H749" s="686"/>
      <c r="I749" s="690" t="s">
        <v>1</v>
      </c>
      <c r="J749" s="691"/>
      <c r="K749" s="692"/>
      <c r="L749" s="693"/>
      <c r="M749" s="698" t="s">
        <v>2</v>
      </c>
      <c r="N749" s="699"/>
      <c r="O749" s="702" t="s">
        <v>213</v>
      </c>
      <c r="P749" s="703"/>
      <c r="Q749" s="703"/>
      <c r="R749" s="703"/>
      <c r="S749" s="725" t="s">
        <v>2</v>
      </c>
      <c r="T749" s="726"/>
      <c r="U749" s="708" t="s">
        <v>214</v>
      </c>
      <c r="V749" s="709"/>
      <c r="W749" s="709"/>
      <c r="X749" s="709"/>
      <c r="Y749" s="709"/>
      <c r="Z749" s="710"/>
      <c r="AA749" s="729" t="s">
        <v>2</v>
      </c>
      <c r="AB749" s="730"/>
      <c r="AC749" s="733" t="s">
        <v>5</v>
      </c>
      <c r="AD749" s="734"/>
      <c r="AE749" s="734"/>
      <c r="AF749" s="735"/>
      <c r="AG749" s="739" t="s">
        <v>2</v>
      </c>
      <c r="AH749" s="740"/>
      <c r="AI749" s="719" t="s">
        <v>215</v>
      </c>
      <c r="AJ749" s="720"/>
      <c r="AK749" s="720"/>
      <c r="AL749" s="721"/>
    </row>
    <row r="750" spans="1:38" ht="75" customHeight="1" thickBot="1" x14ac:dyDescent="0.3">
      <c r="A750" s="668"/>
      <c r="B750" s="669"/>
      <c r="C750" s="680"/>
      <c r="D750" s="682"/>
      <c r="E750" s="687"/>
      <c r="F750" s="688"/>
      <c r="G750" s="688"/>
      <c r="H750" s="689"/>
      <c r="I750" s="694"/>
      <c r="J750" s="695"/>
      <c r="K750" s="696"/>
      <c r="L750" s="697"/>
      <c r="M750" s="700"/>
      <c r="N750" s="701"/>
      <c r="O750" s="704"/>
      <c r="P750" s="705"/>
      <c r="Q750" s="705"/>
      <c r="R750" s="705"/>
      <c r="S750" s="727"/>
      <c r="T750" s="728"/>
      <c r="U750" s="711"/>
      <c r="V750" s="712"/>
      <c r="W750" s="712"/>
      <c r="X750" s="712"/>
      <c r="Y750" s="712"/>
      <c r="Z750" s="713"/>
      <c r="AA750" s="731"/>
      <c r="AB750" s="732"/>
      <c r="AC750" s="736"/>
      <c r="AD750" s="737"/>
      <c r="AE750" s="737"/>
      <c r="AF750" s="738"/>
      <c r="AG750" s="741"/>
      <c r="AH750" s="742"/>
      <c r="AI750" s="722"/>
      <c r="AJ750" s="723"/>
      <c r="AK750" s="723"/>
      <c r="AL750" s="724"/>
    </row>
    <row r="751" spans="1:38" ht="139.5" customHeight="1" thickBot="1" x14ac:dyDescent="0.3">
      <c r="A751" s="670"/>
      <c r="B751" s="671"/>
      <c r="C751" s="681"/>
      <c r="D751" s="683"/>
      <c r="E751" s="41" t="s">
        <v>15</v>
      </c>
      <c r="F751" s="42" t="s">
        <v>216</v>
      </c>
      <c r="G751" s="41" t="s">
        <v>217</v>
      </c>
      <c r="H751" s="42" t="s">
        <v>14</v>
      </c>
      <c r="I751" s="43" t="s">
        <v>15</v>
      </c>
      <c r="J751" s="44" t="s">
        <v>218</v>
      </c>
      <c r="K751" s="43" t="s">
        <v>17</v>
      </c>
      <c r="L751" s="44" t="s">
        <v>219</v>
      </c>
      <c r="M751" s="45" t="s">
        <v>19</v>
      </c>
      <c r="N751" s="46" t="s">
        <v>20</v>
      </c>
      <c r="O751" s="47" t="s">
        <v>220</v>
      </c>
      <c r="P751" s="48" t="s">
        <v>221</v>
      </c>
      <c r="Q751" s="47" t="s">
        <v>222</v>
      </c>
      <c r="R751" s="48" t="s">
        <v>223</v>
      </c>
      <c r="S751" s="49" t="s">
        <v>224</v>
      </c>
      <c r="T751" s="50" t="s">
        <v>225</v>
      </c>
      <c r="U751" s="51" t="s">
        <v>220</v>
      </c>
      <c r="V751" s="52" t="s">
        <v>226</v>
      </c>
      <c r="W751" s="53" t="s">
        <v>227</v>
      </c>
      <c r="X751" s="54" t="s">
        <v>222</v>
      </c>
      <c r="Y751" s="52" t="s">
        <v>228</v>
      </c>
      <c r="Z751" s="53" t="s">
        <v>229</v>
      </c>
      <c r="AA751" s="55" t="s">
        <v>230</v>
      </c>
      <c r="AB751" s="56" t="s">
        <v>231</v>
      </c>
      <c r="AC751" s="57" t="s">
        <v>220</v>
      </c>
      <c r="AD751" s="58" t="s">
        <v>221</v>
      </c>
      <c r="AE751" s="57" t="s">
        <v>222</v>
      </c>
      <c r="AF751" s="58" t="s">
        <v>223</v>
      </c>
      <c r="AG751" s="59" t="s">
        <v>232</v>
      </c>
      <c r="AH751" s="60" t="s">
        <v>233</v>
      </c>
      <c r="AI751" s="61" t="s">
        <v>234</v>
      </c>
      <c r="AJ751" s="62" t="s">
        <v>235</v>
      </c>
      <c r="AK751" s="63" t="s">
        <v>236</v>
      </c>
      <c r="AL751" s="64" t="s">
        <v>237</v>
      </c>
    </row>
    <row r="752" spans="1:38" ht="38.25" customHeight="1" thickBot="1" x14ac:dyDescent="0.3">
      <c r="A752" s="581" t="s">
        <v>238</v>
      </c>
      <c r="B752" s="582"/>
      <c r="C752" s="65" t="s">
        <v>239</v>
      </c>
      <c r="D752" s="575" t="s">
        <v>240</v>
      </c>
      <c r="E752" s="65" t="s">
        <v>241</v>
      </c>
      <c r="F752" s="66" t="s">
        <v>242</v>
      </c>
      <c r="G752" s="65" t="s">
        <v>243</v>
      </c>
      <c r="H752" s="66" t="s">
        <v>244</v>
      </c>
      <c r="I752" s="67" t="s">
        <v>245</v>
      </c>
      <c r="J752" s="66" t="s">
        <v>246</v>
      </c>
      <c r="K752" s="67" t="s">
        <v>247</v>
      </c>
      <c r="L752" s="66" t="s">
        <v>248</v>
      </c>
      <c r="M752" s="65" t="s">
        <v>249</v>
      </c>
      <c r="N752" s="66" t="s">
        <v>250</v>
      </c>
      <c r="O752" s="65" t="s">
        <v>251</v>
      </c>
      <c r="P752" s="66" t="s">
        <v>252</v>
      </c>
      <c r="Q752" s="65" t="s">
        <v>253</v>
      </c>
      <c r="R752" s="66" t="s">
        <v>254</v>
      </c>
      <c r="S752" s="65" t="s">
        <v>255</v>
      </c>
      <c r="T752" s="66" t="s">
        <v>256</v>
      </c>
      <c r="U752" s="65" t="s">
        <v>257</v>
      </c>
      <c r="V752" s="68" t="s">
        <v>258</v>
      </c>
      <c r="W752" s="66" t="s">
        <v>259</v>
      </c>
      <c r="X752" s="575" t="s">
        <v>260</v>
      </c>
      <c r="Y752" s="66" t="s">
        <v>261</v>
      </c>
      <c r="Z752" s="66" t="s">
        <v>262</v>
      </c>
      <c r="AA752" s="65" t="s">
        <v>263</v>
      </c>
      <c r="AB752" s="65" t="s">
        <v>264</v>
      </c>
      <c r="AC752" s="65" t="s">
        <v>265</v>
      </c>
      <c r="AD752" s="65" t="s">
        <v>266</v>
      </c>
      <c r="AE752" s="65" t="s">
        <v>267</v>
      </c>
      <c r="AF752" s="65" t="s">
        <v>268</v>
      </c>
      <c r="AG752" s="65" t="s">
        <v>269</v>
      </c>
      <c r="AH752" s="65" t="s">
        <v>270</v>
      </c>
      <c r="AI752" s="65" t="s">
        <v>271</v>
      </c>
      <c r="AJ752" s="575" t="s">
        <v>272</v>
      </c>
      <c r="AK752" s="65" t="s">
        <v>273</v>
      </c>
      <c r="AL752" s="576" t="s">
        <v>274</v>
      </c>
    </row>
    <row r="753" spans="1:38" ht="99" customHeight="1" x14ac:dyDescent="0.25">
      <c r="A753" s="69">
        <v>1</v>
      </c>
      <c r="B753" s="70" t="s">
        <v>275</v>
      </c>
      <c r="C753" s="583">
        <f>N766</f>
        <v>1431138.57</v>
      </c>
      <c r="D753" s="586">
        <f>C753-AH766</f>
        <v>247083.88000000012</v>
      </c>
      <c r="E753" s="71"/>
      <c r="F753" s="72"/>
      <c r="G753" s="71"/>
      <c r="H753" s="72"/>
      <c r="I753" s="409"/>
      <c r="J753" s="72"/>
      <c r="K753" s="409"/>
      <c r="L753" s="72"/>
      <c r="M753" s="71"/>
      <c r="N753" s="72"/>
      <c r="O753" s="71"/>
      <c r="P753" s="72"/>
      <c r="Q753" s="71"/>
      <c r="R753" s="72"/>
      <c r="S753" s="71"/>
      <c r="T753" s="72"/>
      <c r="U753" s="71"/>
      <c r="V753" s="74"/>
      <c r="W753" s="72"/>
      <c r="X753" s="71"/>
      <c r="Y753" s="74"/>
      <c r="Z753" s="72"/>
      <c r="AA753" s="71"/>
      <c r="AB753" s="72"/>
      <c r="AC753" s="71"/>
      <c r="AD753" s="72"/>
      <c r="AE753" s="71"/>
      <c r="AF753" s="72"/>
      <c r="AG753" s="71"/>
      <c r="AH753" s="72"/>
      <c r="AI753" s="75"/>
      <c r="AJ753" s="76"/>
      <c r="AK753" s="77"/>
      <c r="AL753" s="78"/>
    </row>
    <row r="754" spans="1:38" ht="87" customHeight="1" x14ac:dyDescent="0.25">
      <c r="A754" s="79">
        <v>2</v>
      </c>
      <c r="B754" s="80" t="s">
        <v>96</v>
      </c>
      <c r="C754" s="584"/>
      <c r="D754" s="587"/>
      <c r="E754" s="71"/>
      <c r="F754" s="72"/>
      <c r="G754" s="71"/>
      <c r="H754" s="72"/>
      <c r="I754" s="409"/>
      <c r="J754" s="72"/>
      <c r="K754" s="409"/>
      <c r="L754" s="72"/>
      <c r="M754" s="71"/>
      <c r="N754" s="72"/>
      <c r="O754" s="71"/>
      <c r="P754" s="72"/>
      <c r="Q754" s="71"/>
      <c r="R754" s="72"/>
      <c r="S754" s="71"/>
      <c r="T754" s="72"/>
      <c r="U754" s="71"/>
      <c r="V754" s="74"/>
      <c r="W754" s="72"/>
      <c r="X754" s="71"/>
      <c r="Y754" s="74"/>
      <c r="Z754" s="72"/>
      <c r="AA754" s="71"/>
      <c r="AB754" s="72"/>
      <c r="AC754" s="71"/>
      <c r="AD754" s="72"/>
      <c r="AE754" s="71"/>
      <c r="AF754" s="72"/>
      <c r="AG754" s="71"/>
      <c r="AH754" s="72"/>
      <c r="AI754" s="75"/>
      <c r="AJ754" s="76"/>
      <c r="AK754" s="77"/>
      <c r="AL754" s="78"/>
    </row>
    <row r="755" spans="1:38" ht="85.5" customHeight="1" x14ac:dyDescent="0.25">
      <c r="A755" s="79">
        <v>3</v>
      </c>
      <c r="B755" s="80" t="s">
        <v>202</v>
      </c>
      <c r="C755" s="584"/>
      <c r="D755" s="587"/>
      <c r="E755" s="81"/>
      <c r="F755" s="82"/>
      <c r="G755" s="83"/>
      <c r="H755" s="84"/>
      <c r="I755" s="108"/>
      <c r="J755" s="86"/>
      <c r="K755" s="108"/>
      <c r="L755" s="86"/>
      <c r="M755" s="87"/>
      <c r="N755" s="88"/>
      <c r="O755" s="89"/>
      <c r="P755" s="90"/>
      <c r="Q755" s="89"/>
      <c r="R755" s="90"/>
      <c r="S755" s="91"/>
      <c r="T755" s="92"/>
      <c r="U755" s="93"/>
      <c r="V755" s="94"/>
      <c r="W755" s="95"/>
      <c r="X755" s="96"/>
      <c r="Y755" s="94"/>
      <c r="Z755" s="95"/>
      <c r="AA755" s="97"/>
      <c r="AB755" s="98"/>
      <c r="AC755" s="99"/>
      <c r="AD755" s="100"/>
      <c r="AE755" s="99"/>
      <c r="AF755" s="100"/>
      <c r="AG755" s="101"/>
      <c r="AH755" s="102"/>
      <c r="AI755" s="103"/>
      <c r="AJ755" s="104"/>
      <c r="AK755" s="77"/>
      <c r="AL755" s="105"/>
    </row>
    <row r="756" spans="1:38" ht="101.25" customHeight="1" x14ac:dyDescent="0.25">
      <c r="A756" s="79">
        <v>4</v>
      </c>
      <c r="B756" s="80" t="s">
        <v>40</v>
      </c>
      <c r="C756" s="584"/>
      <c r="D756" s="587"/>
      <c r="E756" s="81">
        <v>3</v>
      </c>
      <c r="F756" s="82">
        <v>101460.65</v>
      </c>
      <c r="G756" s="83">
        <v>0</v>
      </c>
      <c r="H756" s="84">
        <v>0</v>
      </c>
      <c r="I756" s="108">
        <v>1</v>
      </c>
      <c r="J756" s="86">
        <v>44000</v>
      </c>
      <c r="K756" s="108">
        <v>0</v>
      </c>
      <c r="L756" s="86">
        <v>0</v>
      </c>
      <c r="M756" s="87">
        <f>SUM(I756,K756)</f>
        <v>1</v>
      </c>
      <c r="N756" s="88">
        <f>SUM(J756,L756)</f>
        <v>44000</v>
      </c>
      <c r="O756" s="89">
        <v>0</v>
      </c>
      <c r="P756" s="90">
        <v>0</v>
      </c>
      <c r="Q756" s="89">
        <v>0</v>
      </c>
      <c r="R756" s="90">
        <v>0</v>
      </c>
      <c r="S756" s="91">
        <f>SUM(O756,Q756)</f>
        <v>0</v>
      </c>
      <c r="T756" s="92">
        <f>SUM(P756,R756)</f>
        <v>0</v>
      </c>
      <c r="U756" s="93">
        <v>0</v>
      </c>
      <c r="V756" s="94">
        <v>0</v>
      </c>
      <c r="W756" s="95">
        <v>0</v>
      </c>
      <c r="X756" s="96">
        <v>0</v>
      </c>
      <c r="Y756" s="94">
        <v>0</v>
      </c>
      <c r="Z756" s="95">
        <v>0</v>
      </c>
      <c r="AA756" s="97">
        <f>SUM(U756,X756)</f>
        <v>0</v>
      </c>
      <c r="AB756" s="98">
        <f>SUM(W756,Z756)</f>
        <v>0</v>
      </c>
      <c r="AC756" s="99">
        <v>1</v>
      </c>
      <c r="AD756" s="100">
        <v>42000</v>
      </c>
      <c r="AE756" s="99">
        <v>0</v>
      </c>
      <c r="AF756" s="100">
        <v>0</v>
      </c>
      <c r="AG756" s="101">
        <f>SUM(AC756,AE756)</f>
        <v>1</v>
      </c>
      <c r="AH756" s="102">
        <f>SUM(AD756,AF756,AB756)</f>
        <v>42000</v>
      </c>
      <c r="AI756" s="103">
        <f>IFERROR(AD756/(C753-AH760),0)</f>
        <v>3.1833299259070864E-2</v>
      </c>
      <c r="AJ756" s="104">
        <f>IFERROR(AF756/(C753-AH760),0)</f>
        <v>0</v>
      </c>
      <c r="AK756" s="77"/>
      <c r="AL756" s="105">
        <f>IFERROR(AH756/C753,0)</f>
        <v>2.9347262997740323E-2</v>
      </c>
    </row>
    <row r="757" spans="1:38" ht="138" customHeight="1" x14ac:dyDescent="0.25">
      <c r="A757" s="79">
        <v>5</v>
      </c>
      <c r="B757" s="80" t="s">
        <v>98</v>
      </c>
      <c r="C757" s="584"/>
      <c r="D757" s="587"/>
      <c r="E757" s="71"/>
      <c r="F757" s="72"/>
      <c r="G757" s="71"/>
      <c r="H757" s="72"/>
      <c r="I757" s="409"/>
      <c r="J757" s="72"/>
      <c r="K757" s="409"/>
      <c r="L757" s="72"/>
      <c r="M757" s="71"/>
      <c r="N757" s="72"/>
      <c r="O757" s="71"/>
      <c r="P757" s="72"/>
      <c r="Q757" s="71"/>
      <c r="R757" s="72"/>
      <c r="S757" s="71"/>
      <c r="T757" s="72"/>
      <c r="U757" s="71"/>
      <c r="V757" s="74"/>
      <c r="W757" s="72"/>
      <c r="X757" s="71"/>
      <c r="Y757" s="74"/>
      <c r="Z757" s="72"/>
      <c r="AA757" s="71"/>
      <c r="AB757" s="72"/>
      <c r="AC757" s="71"/>
      <c r="AD757" s="72"/>
      <c r="AE757" s="71"/>
      <c r="AF757" s="72"/>
      <c r="AG757" s="71"/>
      <c r="AH757" s="72"/>
      <c r="AI757" s="75"/>
      <c r="AJ757" s="76"/>
      <c r="AK757" s="77"/>
      <c r="AL757" s="78"/>
    </row>
    <row r="758" spans="1:38" ht="116.25" customHeight="1" x14ac:dyDescent="0.25">
      <c r="A758" s="79">
        <v>6</v>
      </c>
      <c r="B758" s="80" t="s">
        <v>42</v>
      </c>
      <c r="C758" s="584"/>
      <c r="D758" s="587"/>
      <c r="E758" s="81">
        <v>4</v>
      </c>
      <c r="F758" s="82">
        <v>253705</v>
      </c>
      <c r="G758" s="83">
        <v>0</v>
      </c>
      <c r="H758" s="84">
        <v>0</v>
      </c>
      <c r="I758" s="108">
        <v>1</v>
      </c>
      <c r="J758" s="86">
        <v>36900</v>
      </c>
      <c r="K758" s="108">
        <v>0</v>
      </c>
      <c r="L758" s="86">
        <v>0</v>
      </c>
      <c r="M758" s="87">
        <f>SUM(I758,K758)</f>
        <v>1</v>
      </c>
      <c r="N758" s="88">
        <f>SUM(J758,L758)</f>
        <v>36900</v>
      </c>
      <c r="O758" s="89">
        <v>0</v>
      </c>
      <c r="P758" s="90">
        <v>0</v>
      </c>
      <c r="Q758" s="89">
        <v>0</v>
      </c>
      <c r="R758" s="90">
        <v>0</v>
      </c>
      <c r="S758" s="91">
        <f>SUM(O758,Q758)</f>
        <v>0</v>
      </c>
      <c r="T758" s="92">
        <f>SUM(P758,R758)</f>
        <v>0</v>
      </c>
      <c r="U758" s="93">
        <v>0</v>
      </c>
      <c r="V758" s="94">
        <v>0</v>
      </c>
      <c r="W758" s="95">
        <v>0</v>
      </c>
      <c r="X758" s="96">
        <v>0</v>
      </c>
      <c r="Y758" s="94">
        <v>0</v>
      </c>
      <c r="Z758" s="95">
        <v>0</v>
      </c>
      <c r="AA758" s="97">
        <f>SUM(U758,X758)</f>
        <v>0</v>
      </c>
      <c r="AB758" s="98">
        <f>SUM(W758,Z758)</f>
        <v>0</v>
      </c>
      <c r="AC758" s="99">
        <v>1</v>
      </c>
      <c r="AD758" s="100">
        <v>28080.9</v>
      </c>
      <c r="AE758" s="99">
        <v>0</v>
      </c>
      <c r="AF758" s="100">
        <v>0</v>
      </c>
      <c r="AG758" s="101">
        <f>SUM(AC758,AE758)</f>
        <v>1</v>
      </c>
      <c r="AH758" s="102">
        <f>SUM(AD758,AF758,AB758)</f>
        <v>28080.9</v>
      </c>
      <c r="AI758" s="103">
        <f>IFERROR(AD758/(C753-AH760),0)</f>
        <v>2.1283516503905784E-2</v>
      </c>
      <c r="AJ758" s="104">
        <f>IFERROR(AF758/(C753-AH760),0)</f>
        <v>0</v>
      </c>
      <c r="AK758" s="77"/>
      <c r="AL758" s="105">
        <f>IFERROR(AH758/C753,0)</f>
        <v>1.9621370416982052E-2</v>
      </c>
    </row>
    <row r="759" spans="1:38" ht="65.25" customHeight="1" x14ac:dyDescent="0.25">
      <c r="A759" s="79">
        <v>7</v>
      </c>
      <c r="B759" s="80" t="s">
        <v>203</v>
      </c>
      <c r="C759" s="584"/>
      <c r="D759" s="587"/>
      <c r="E759" s="112"/>
      <c r="F759" s="113"/>
      <c r="G759" s="114"/>
      <c r="H759" s="72"/>
      <c r="I759" s="409"/>
      <c r="J759" s="72"/>
      <c r="K759" s="409"/>
      <c r="L759" s="72"/>
      <c r="M759" s="73"/>
      <c r="N759" s="72"/>
      <c r="O759" s="114"/>
      <c r="P759" s="72"/>
      <c r="Q759" s="114"/>
      <c r="R759" s="72"/>
      <c r="S759" s="73"/>
      <c r="T759" s="115"/>
      <c r="U759" s="114"/>
      <c r="V759" s="74"/>
      <c r="W759" s="72"/>
      <c r="X759" s="73"/>
      <c r="Y759" s="74"/>
      <c r="Z759" s="72"/>
      <c r="AA759" s="73"/>
      <c r="AB759" s="115"/>
      <c r="AC759" s="114"/>
      <c r="AD759" s="72"/>
      <c r="AE759" s="114"/>
      <c r="AF759" s="72"/>
      <c r="AG759" s="71"/>
      <c r="AH759" s="72"/>
      <c r="AI759" s="75"/>
      <c r="AJ759" s="76"/>
      <c r="AK759" s="77"/>
      <c r="AL759" s="78"/>
    </row>
    <row r="760" spans="1:38" ht="59.25" customHeight="1" x14ac:dyDescent="0.25">
      <c r="A760" s="79">
        <v>8</v>
      </c>
      <c r="B760" s="80" t="s">
        <v>276</v>
      </c>
      <c r="C760" s="584"/>
      <c r="D760" s="587"/>
      <c r="E760" s="118"/>
      <c r="F760" s="119"/>
      <c r="G760" s="120">
        <v>12</v>
      </c>
      <c r="H760" s="121">
        <v>180000</v>
      </c>
      <c r="I760" s="409"/>
      <c r="J760" s="72"/>
      <c r="K760" s="108">
        <v>12</v>
      </c>
      <c r="L760" s="86">
        <v>180000</v>
      </c>
      <c r="M760" s="122">
        <f t="shared" ref="M760:N765" si="128">SUM(I760,K760)</f>
        <v>12</v>
      </c>
      <c r="N760" s="123">
        <f t="shared" si="128"/>
        <v>180000</v>
      </c>
      <c r="O760" s="124"/>
      <c r="P760" s="125"/>
      <c r="Q760" s="336">
        <v>0</v>
      </c>
      <c r="R760" s="259">
        <v>0</v>
      </c>
      <c r="S760" s="128">
        <f t="shared" ref="S760:T765" si="129">SUM(O760,Q760)</f>
        <v>0</v>
      </c>
      <c r="T760" s="129">
        <f t="shared" si="129"/>
        <v>0</v>
      </c>
      <c r="U760" s="114"/>
      <c r="V760" s="74"/>
      <c r="W760" s="72"/>
      <c r="X760" s="96">
        <v>0</v>
      </c>
      <c r="Y760" s="94">
        <v>0</v>
      </c>
      <c r="Z760" s="95">
        <v>0</v>
      </c>
      <c r="AA760" s="130">
        <f t="shared" ref="AA760:AA765" si="130">SUM(U760,X760)</f>
        <v>0</v>
      </c>
      <c r="AB760" s="131">
        <f t="shared" ref="AB760:AB765" si="131">SUM(W760,Z760)</f>
        <v>0</v>
      </c>
      <c r="AC760" s="114"/>
      <c r="AD760" s="72"/>
      <c r="AE760" s="99">
        <v>11</v>
      </c>
      <c r="AF760" s="100">
        <v>111765.43</v>
      </c>
      <c r="AG760" s="101">
        <f t="shared" ref="AG760:AG765" si="132">SUM(AC760,AE760)</f>
        <v>11</v>
      </c>
      <c r="AH760" s="102">
        <f t="shared" ref="AH760:AH765" si="133">SUM(AD760,AF760,AB760)</f>
        <v>111765.43</v>
      </c>
      <c r="AI760" s="132"/>
      <c r="AJ760" s="133"/>
      <c r="AK760" s="134">
        <f>IFERROR(AH760/C753,0)</f>
        <v>7.8095463530131803E-2</v>
      </c>
      <c r="AL760" s="105">
        <f>IFERROR(AH760/C753,0)</f>
        <v>7.8095463530131803E-2</v>
      </c>
    </row>
    <row r="761" spans="1:38" ht="60" customHeight="1" x14ac:dyDescent="0.25">
      <c r="A761" s="79">
        <v>9</v>
      </c>
      <c r="B761" s="80" t="s">
        <v>44</v>
      </c>
      <c r="C761" s="584"/>
      <c r="D761" s="587"/>
      <c r="E761" s="81">
        <v>1</v>
      </c>
      <c r="F761" s="82">
        <v>88107.8</v>
      </c>
      <c r="G761" s="83">
        <v>0</v>
      </c>
      <c r="H761" s="84">
        <v>0</v>
      </c>
      <c r="I761" s="108">
        <v>0</v>
      </c>
      <c r="J761" s="86">
        <v>0</v>
      </c>
      <c r="K761" s="108">
        <v>0</v>
      </c>
      <c r="L761" s="86">
        <v>0</v>
      </c>
      <c r="M761" s="87">
        <f t="shared" si="128"/>
        <v>0</v>
      </c>
      <c r="N761" s="88">
        <f t="shared" si="128"/>
        <v>0</v>
      </c>
      <c r="O761" s="89">
        <v>0</v>
      </c>
      <c r="P761" s="90">
        <v>0</v>
      </c>
      <c r="Q761" s="89">
        <v>0</v>
      </c>
      <c r="R761" s="90">
        <v>0</v>
      </c>
      <c r="S761" s="91">
        <f t="shared" si="129"/>
        <v>0</v>
      </c>
      <c r="T761" s="92">
        <f t="shared" si="129"/>
        <v>0</v>
      </c>
      <c r="U761" s="93">
        <v>0</v>
      </c>
      <c r="V761" s="94">
        <v>0</v>
      </c>
      <c r="W761" s="95">
        <v>0</v>
      </c>
      <c r="X761" s="96">
        <v>0</v>
      </c>
      <c r="Y761" s="94">
        <v>0</v>
      </c>
      <c r="Z761" s="95">
        <v>0</v>
      </c>
      <c r="AA761" s="97">
        <f t="shared" si="130"/>
        <v>0</v>
      </c>
      <c r="AB761" s="98">
        <f t="shared" si="131"/>
        <v>0</v>
      </c>
      <c r="AC761" s="99">
        <v>0</v>
      </c>
      <c r="AD761" s="100">
        <v>0</v>
      </c>
      <c r="AE761" s="99">
        <v>0</v>
      </c>
      <c r="AF761" s="100">
        <v>0</v>
      </c>
      <c r="AG761" s="101">
        <f t="shared" si="132"/>
        <v>0</v>
      </c>
      <c r="AH761" s="102">
        <f t="shared" si="133"/>
        <v>0</v>
      </c>
      <c r="AI761" s="103">
        <f>IFERROR(AD761/(C753-AH760),0)</f>
        <v>0</v>
      </c>
      <c r="AJ761" s="104">
        <f>IFERROR(AF761/(C753-AH760),0)</f>
        <v>0</v>
      </c>
      <c r="AK761" s="77"/>
      <c r="AL761" s="105">
        <f>IFERROR(AH761/C753,0)</f>
        <v>0</v>
      </c>
    </row>
    <row r="762" spans="1:38" ht="73.5" customHeight="1" x14ac:dyDescent="0.25">
      <c r="A762" s="79">
        <v>10</v>
      </c>
      <c r="B762" s="80" t="s">
        <v>45</v>
      </c>
      <c r="C762" s="584"/>
      <c r="D762" s="587"/>
      <c r="E762" s="81">
        <v>4</v>
      </c>
      <c r="F762" s="82">
        <v>87740.12</v>
      </c>
      <c r="G762" s="83">
        <v>0</v>
      </c>
      <c r="H762" s="84">
        <v>0</v>
      </c>
      <c r="I762" s="108">
        <v>0</v>
      </c>
      <c r="J762" s="86">
        <v>0</v>
      </c>
      <c r="K762" s="108">
        <v>0</v>
      </c>
      <c r="L762" s="86">
        <v>0</v>
      </c>
      <c r="M762" s="87">
        <f t="shared" si="128"/>
        <v>0</v>
      </c>
      <c r="N762" s="88">
        <f t="shared" si="128"/>
        <v>0</v>
      </c>
      <c r="O762" s="89">
        <v>0</v>
      </c>
      <c r="P762" s="90">
        <v>0</v>
      </c>
      <c r="Q762" s="89">
        <v>0</v>
      </c>
      <c r="R762" s="90">
        <v>0</v>
      </c>
      <c r="S762" s="91">
        <f t="shared" si="129"/>
        <v>0</v>
      </c>
      <c r="T762" s="92">
        <f t="shared" si="129"/>
        <v>0</v>
      </c>
      <c r="U762" s="93">
        <v>0</v>
      </c>
      <c r="V762" s="94">
        <v>0</v>
      </c>
      <c r="W762" s="95">
        <v>0</v>
      </c>
      <c r="X762" s="96">
        <v>0</v>
      </c>
      <c r="Y762" s="94">
        <v>0</v>
      </c>
      <c r="Z762" s="95">
        <v>0</v>
      </c>
      <c r="AA762" s="97">
        <f t="shared" si="130"/>
        <v>0</v>
      </c>
      <c r="AB762" s="98">
        <f t="shared" si="131"/>
        <v>0</v>
      </c>
      <c r="AC762" s="337">
        <v>0</v>
      </c>
      <c r="AD762" s="338">
        <v>0</v>
      </c>
      <c r="AE762" s="337">
        <v>0</v>
      </c>
      <c r="AF762" s="338">
        <v>0</v>
      </c>
      <c r="AG762" s="101">
        <f t="shared" si="132"/>
        <v>0</v>
      </c>
      <c r="AH762" s="102">
        <f t="shared" si="133"/>
        <v>0</v>
      </c>
      <c r="AI762" s="103">
        <f>IFERROR(AD762/(C753-AH760),0)</f>
        <v>0</v>
      </c>
      <c r="AJ762" s="104">
        <f>IFERROR(AF762/(C753-AH760),0)</f>
        <v>0</v>
      </c>
      <c r="AK762" s="77"/>
      <c r="AL762" s="105">
        <f>IFERROR(AH762/C753,0)</f>
        <v>0</v>
      </c>
    </row>
    <row r="763" spans="1:38" ht="120" customHeight="1" x14ac:dyDescent="0.25">
      <c r="A763" s="79">
        <v>11</v>
      </c>
      <c r="B763" s="80" t="s">
        <v>46</v>
      </c>
      <c r="C763" s="584"/>
      <c r="D763" s="587"/>
      <c r="E763" s="81">
        <v>20</v>
      </c>
      <c r="F763" s="82">
        <v>741682.91</v>
      </c>
      <c r="G763" s="83">
        <v>0</v>
      </c>
      <c r="H763" s="84">
        <v>0</v>
      </c>
      <c r="I763" s="108">
        <v>1</v>
      </c>
      <c r="J763" s="86">
        <v>18231</v>
      </c>
      <c r="K763" s="108">
        <v>0</v>
      </c>
      <c r="L763" s="86">
        <v>0</v>
      </c>
      <c r="M763" s="87">
        <f t="shared" si="128"/>
        <v>1</v>
      </c>
      <c r="N763" s="88">
        <f t="shared" si="128"/>
        <v>18231</v>
      </c>
      <c r="O763" s="89">
        <v>0</v>
      </c>
      <c r="P763" s="90">
        <v>0</v>
      </c>
      <c r="Q763" s="89">
        <v>0</v>
      </c>
      <c r="R763" s="90">
        <v>0</v>
      </c>
      <c r="S763" s="91">
        <f t="shared" si="129"/>
        <v>0</v>
      </c>
      <c r="T763" s="92">
        <f t="shared" si="129"/>
        <v>0</v>
      </c>
      <c r="U763" s="93">
        <v>0</v>
      </c>
      <c r="V763" s="94">
        <v>0</v>
      </c>
      <c r="W763" s="95">
        <v>0</v>
      </c>
      <c r="X763" s="96">
        <v>0</v>
      </c>
      <c r="Y763" s="94">
        <v>0</v>
      </c>
      <c r="Z763" s="95">
        <v>0</v>
      </c>
      <c r="AA763" s="97">
        <f t="shared" si="130"/>
        <v>0</v>
      </c>
      <c r="AB763" s="98">
        <f t="shared" si="131"/>
        <v>0</v>
      </c>
      <c r="AC763" s="99">
        <v>1</v>
      </c>
      <c r="AD763" s="100">
        <v>11430</v>
      </c>
      <c r="AE763" s="99">
        <v>0</v>
      </c>
      <c r="AF763" s="100">
        <v>0</v>
      </c>
      <c r="AG763" s="101">
        <f t="shared" si="132"/>
        <v>1</v>
      </c>
      <c r="AH763" s="102">
        <f t="shared" si="133"/>
        <v>11430</v>
      </c>
      <c r="AI763" s="103">
        <f>IFERROR(AD763/(C753-AH760),0)</f>
        <v>8.6632050126471422E-3</v>
      </c>
      <c r="AJ763" s="104">
        <f>IFERROR(AF763/(C753-AH760),0)</f>
        <v>0</v>
      </c>
      <c r="AK763" s="77"/>
      <c r="AL763" s="105">
        <f>IFERROR(AH763/C753,0)</f>
        <v>7.9866480015279018E-3</v>
      </c>
    </row>
    <row r="764" spans="1:38" ht="63.75" customHeight="1" x14ac:dyDescent="0.25">
      <c r="A764" s="79">
        <v>12</v>
      </c>
      <c r="B764" s="80" t="s">
        <v>47</v>
      </c>
      <c r="C764" s="584"/>
      <c r="D764" s="587"/>
      <c r="E764" s="307">
        <v>9</v>
      </c>
      <c r="F764" s="82">
        <v>249918.32</v>
      </c>
      <c r="G764" s="83">
        <v>1</v>
      </c>
      <c r="H764" s="84">
        <v>110000</v>
      </c>
      <c r="I764" s="108">
        <v>2</v>
      </c>
      <c r="J764" s="86">
        <v>46249.9</v>
      </c>
      <c r="K764" s="108">
        <v>1</v>
      </c>
      <c r="L764" s="86">
        <v>110000</v>
      </c>
      <c r="M764" s="87">
        <f t="shared" si="128"/>
        <v>3</v>
      </c>
      <c r="N764" s="88">
        <f t="shared" si="128"/>
        <v>156249.9</v>
      </c>
      <c r="O764" s="89">
        <v>0</v>
      </c>
      <c r="P764" s="90">
        <v>0</v>
      </c>
      <c r="Q764" s="89">
        <v>0</v>
      </c>
      <c r="R764" s="90">
        <v>0</v>
      </c>
      <c r="S764" s="91">
        <f t="shared" si="129"/>
        <v>0</v>
      </c>
      <c r="T764" s="92">
        <f t="shared" si="129"/>
        <v>0</v>
      </c>
      <c r="U764" s="93">
        <v>0</v>
      </c>
      <c r="V764" s="94">
        <v>0</v>
      </c>
      <c r="W764" s="95">
        <v>0</v>
      </c>
      <c r="X764" s="96">
        <v>0</v>
      </c>
      <c r="Y764" s="94">
        <v>0</v>
      </c>
      <c r="Z764" s="95">
        <v>0</v>
      </c>
      <c r="AA764" s="97">
        <f t="shared" si="130"/>
        <v>0</v>
      </c>
      <c r="AB764" s="98">
        <f t="shared" si="131"/>
        <v>0</v>
      </c>
      <c r="AC764" s="99">
        <v>2</v>
      </c>
      <c r="AD764" s="100">
        <v>38642.61</v>
      </c>
      <c r="AE764" s="99">
        <v>1</v>
      </c>
      <c r="AF764" s="100">
        <v>99200</v>
      </c>
      <c r="AG764" s="101">
        <f t="shared" si="132"/>
        <v>3</v>
      </c>
      <c r="AH764" s="102">
        <f t="shared" si="133"/>
        <v>137842.60999999999</v>
      </c>
      <c r="AI764" s="103">
        <f>IFERROR(AD764/(C753-AH760),0)</f>
        <v>2.9288613530513437E-2</v>
      </c>
      <c r="AJ764" s="104">
        <f>IFERROR(AF764/(C753-AH760),0)</f>
        <v>7.5187221107138796E-2</v>
      </c>
      <c r="AK764" s="77"/>
      <c r="AL764" s="105">
        <f>IFERROR(AH764/C753,0)</f>
        <v>9.6316745903927373E-2</v>
      </c>
    </row>
    <row r="765" spans="1:38" ht="62.25" customHeight="1" thickBot="1" x14ac:dyDescent="0.3">
      <c r="A765" s="138">
        <v>13</v>
      </c>
      <c r="B765" s="139" t="s">
        <v>48</v>
      </c>
      <c r="C765" s="585"/>
      <c r="D765" s="588"/>
      <c r="E765" s="372">
        <v>43</v>
      </c>
      <c r="F765" s="141">
        <v>1682738.8</v>
      </c>
      <c r="G765" s="142">
        <v>6</v>
      </c>
      <c r="H765" s="143">
        <v>325000</v>
      </c>
      <c r="I765" s="144">
        <v>19</v>
      </c>
      <c r="J765" s="145">
        <v>670757.67000000004</v>
      </c>
      <c r="K765" s="144">
        <v>6</v>
      </c>
      <c r="L765" s="145">
        <v>325000</v>
      </c>
      <c r="M765" s="146">
        <f t="shared" si="128"/>
        <v>25</v>
      </c>
      <c r="N765" s="147">
        <f t="shared" si="128"/>
        <v>995757.67</v>
      </c>
      <c r="O765" s="148">
        <v>0</v>
      </c>
      <c r="P765" s="149">
        <v>0</v>
      </c>
      <c r="Q765" s="148">
        <v>0</v>
      </c>
      <c r="R765" s="149">
        <v>0</v>
      </c>
      <c r="S765" s="150">
        <f t="shared" si="129"/>
        <v>0</v>
      </c>
      <c r="T765" s="151">
        <f t="shared" si="129"/>
        <v>0</v>
      </c>
      <c r="U765" s="152">
        <v>0</v>
      </c>
      <c r="V765" s="153">
        <v>0</v>
      </c>
      <c r="W765" s="154">
        <v>0</v>
      </c>
      <c r="X765" s="155">
        <v>0</v>
      </c>
      <c r="Y765" s="153">
        <v>0</v>
      </c>
      <c r="Z765" s="154">
        <v>0</v>
      </c>
      <c r="AA765" s="156">
        <f t="shared" si="130"/>
        <v>0</v>
      </c>
      <c r="AB765" s="157">
        <f t="shared" si="131"/>
        <v>0</v>
      </c>
      <c r="AC765" s="158">
        <v>19</v>
      </c>
      <c r="AD765" s="159">
        <v>600133.55000000005</v>
      </c>
      <c r="AE765" s="158">
        <v>6</v>
      </c>
      <c r="AF765" s="159">
        <v>252802.2</v>
      </c>
      <c r="AG765" s="160">
        <f t="shared" si="132"/>
        <v>25</v>
      </c>
      <c r="AH765" s="161">
        <f t="shared" si="133"/>
        <v>852935.75</v>
      </c>
      <c r="AI765" s="162">
        <f>IFERROR(AD765/(C753-AH760),0)</f>
        <v>0.45486264029901352</v>
      </c>
      <c r="AJ765" s="163">
        <f>IFERROR(AF765/(C753-AH760),0)</f>
        <v>0.19160781157027343</v>
      </c>
      <c r="AK765" s="164"/>
      <c r="AL765" s="165">
        <f>IFERROR(AH765/C753,0)</f>
        <v>0.59598404227202118</v>
      </c>
    </row>
    <row r="766" spans="1:38" ht="29.25" customHeight="1" thickBot="1" x14ac:dyDescent="0.3">
      <c r="A766" s="589" t="s">
        <v>277</v>
      </c>
      <c r="B766" s="590"/>
      <c r="C766" s="166">
        <f>C753</f>
        <v>1431138.57</v>
      </c>
      <c r="D766" s="166">
        <f>D753</f>
        <v>247083.88000000012</v>
      </c>
      <c r="E766" s="167">
        <f t="shared" ref="E766:L766" si="134">SUM(E753:E765)</f>
        <v>84</v>
      </c>
      <c r="F766" s="168">
        <f t="shared" si="134"/>
        <v>3205353.6</v>
      </c>
      <c r="G766" s="167">
        <f t="shared" si="134"/>
        <v>19</v>
      </c>
      <c r="H766" s="168">
        <f t="shared" si="134"/>
        <v>615000</v>
      </c>
      <c r="I766" s="169">
        <f t="shared" si="134"/>
        <v>24</v>
      </c>
      <c r="J766" s="170">
        <f t="shared" si="134"/>
        <v>816138.57000000007</v>
      </c>
      <c r="K766" s="169">
        <f t="shared" si="134"/>
        <v>19</v>
      </c>
      <c r="L766" s="170">
        <f t="shared" si="134"/>
        <v>615000</v>
      </c>
      <c r="M766" s="169">
        <f>SUM(M753:M765)</f>
        <v>43</v>
      </c>
      <c r="N766" s="170">
        <f>SUM(N753:N765)</f>
        <v>1431138.57</v>
      </c>
      <c r="O766" s="171">
        <f>SUM(O753:O765)</f>
        <v>0</v>
      </c>
      <c r="P766" s="168">
        <f>SUM(P753:P765)</f>
        <v>0</v>
      </c>
      <c r="Q766" s="172">
        <f t="shared" ref="Q766:AJ766" si="135">SUM(Q753:Q765)</f>
        <v>0</v>
      </c>
      <c r="R766" s="168">
        <f t="shared" si="135"/>
        <v>0</v>
      </c>
      <c r="S766" s="173">
        <f t="shared" si="135"/>
        <v>0</v>
      </c>
      <c r="T766" s="168">
        <f t="shared" si="135"/>
        <v>0</v>
      </c>
      <c r="U766" s="172">
        <f t="shared" si="135"/>
        <v>0</v>
      </c>
      <c r="V766" s="168">
        <f t="shared" si="135"/>
        <v>0</v>
      </c>
      <c r="W766" s="168">
        <f t="shared" si="135"/>
        <v>0</v>
      </c>
      <c r="X766" s="173">
        <f t="shared" si="135"/>
        <v>0</v>
      </c>
      <c r="Y766" s="168">
        <f t="shared" si="135"/>
        <v>0</v>
      </c>
      <c r="Z766" s="168">
        <f t="shared" si="135"/>
        <v>0</v>
      </c>
      <c r="AA766" s="173">
        <f t="shared" si="135"/>
        <v>0</v>
      </c>
      <c r="AB766" s="168">
        <f t="shared" si="135"/>
        <v>0</v>
      </c>
      <c r="AC766" s="172">
        <f t="shared" si="135"/>
        <v>24</v>
      </c>
      <c r="AD766" s="168">
        <f t="shared" si="135"/>
        <v>720287.06</v>
      </c>
      <c r="AE766" s="172">
        <f t="shared" si="135"/>
        <v>18</v>
      </c>
      <c r="AF766" s="168">
        <f t="shared" si="135"/>
        <v>463767.63</v>
      </c>
      <c r="AG766" s="173">
        <f t="shared" si="135"/>
        <v>42</v>
      </c>
      <c r="AH766" s="168">
        <f t="shared" si="135"/>
        <v>1184054.69</v>
      </c>
      <c r="AI766" s="174">
        <f t="shared" si="135"/>
        <v>0.54593127460515078</v>
      </c>
      <c r="AJ766" s="174">
        <f t="shared" si="135"/>
        <v>0.26679503267741222</v>
      </c>
      <c r="AK766" s="175">
        <f>AK760</f>
        <v>7.8095463530131803E-2</v>
      </c>
      <c r="AL766" s="176">
        <f>AH766/C753</f>
        <v>0.82735153312233067</v>
      </c>
    </row>
    <row r="767" spans="1:38" ht="21.75" thickBot="1" x14ac:dyDescent="0.4">
      <c r="AF767" s="177" t="s">
        <v>278</v>
      </c>
      <c r="AG767" s="178">
        <v>4.4240000000000004</v>
      </c>
      <c r="AH767" s="179">
        <f>AH766/AG767</f>
        <v>267643.46518987336</v>
      </c>
    </row>
    <row r="768" spans="1:38" ht="15.75" thickTop="1" x14ac:dyDescent="0.25">
      <c r="A768" s="591" t="s">
        <v>322</v>
      </c>
      <c r="B768" s="592"/>
      <c r="C768" s="592"/>
      <c r="D768" s="592"/>
      <c r="E768" s="592"/>
      <c r="F768" s="592"/>
      <c r="G768" s="592"/>
      <c r="H768" s="592"/>
      <c r="I768" s="592"/>
      <c r="J768" s="592"/>
      <c r="K768" s="593"/>
      <c r="L768" s="592"/>
      <c r="M768" s="592"/>
      <c r="N768" s="592"/>
      <c r="O768" s="592"/>
      <c r="P768" s="592"/>
      <c r="Q768" s="594"/>
    </row>
    <row r="769" spans="1:38" ht="18.75" x14ac:dyDescent="0.3">
      <c r="A769" s="595"/>
      <c r="B769" s="596"/>
      <c r="C769" s="596"/>
      <c r="D769" s="596"/>
      <c r="E769" s="596"/>
      <c r="F769" s="596"/>
      <c r="G769" s="596"/>
      <c r="H769" s="596"/>
      <c r="I769" s="596"/>
      <c r="J769" s="596"/>
      <c r="K769" s="597"/>
      <c r="L769" s="596"/>
      <c r="M769" s="596"/>
      <c r="N769" s="596"/>
      <c r="O769" s="596"/>
      <c r="P769" s="596"/>
      <c r="Q769" s="598"/>
      <c r="AF769" s="180"/>
    </row>
    <row r="770" spans="1:38" ht="15.75" x14ac:dyDescent="0.25">
      <c r="A770" s="595"/>
      <c r="B770" s="596"/>
      <c r="C770" s="596"/>
      <c r="D770" s="596"/>
      <c r="E770" s="596"/>
      <c r="F770" s="596"/>
      <c r="G770" s="596"/>
      <c r="H770" s="596"/>
      <c r="I770" s="596"/>
      <c r="J770" s="596"/>
      <c r="K770" s="597"/>
      <c r="L770" s="596"/>
      <c r="M770" s="596"/>
      <c r="N770" s="596"/>
      <c r="O770" s="596"/>
      <c r="P770" s="596"/>
      <c r="Q770" s="598"/>
      <c r="AE770" s="181" t="s">
        <v>280</v>
      </c>
      <c r="AF770" s="182"/>
    </row>
    <row r="771" spans="1:38" ht="15.75" x14ac:dyDescent="0.25">
      <c r="A771" s="595"/>
      <c r="B771" s="596"/>
      <c r="C771" s="596"/>
      <c r="D771" s="596"/>
      <c r="E771" s="596"/>
      <c r="F771" s="596"/>
      <c r="G771" s="596"/>
      <c r="H771" s="596"/>
      <c r="I771" s="596"/>
      <c r="J771" s="596"/>
      <c r="K771" s="597"/>
      <c r="L771" s="596"/>
      <c r="M771" s="596"/>
      <c r="N771" s="596"/>
      <c r="O771" s="596"/>
      <c r="P771" s="596"/>
      <c r="Q771" s="598"/>
      <c r="AE771" s="181" t="s">
        <v>281</v>
      </c>
      <c r="AF771" s="183">
        <f>(AF766-AF760)+(Z766-Z760)</f>
        <v>352002.2</v>
      </c>
    </row>
    <row r="772" spans="1:38" ht="15.75" x14ac:dyDescent="0.25">
      <c r="A772" s="595"/>
      <c r="B772" s="596"/>
      <c r="C772" s="596"/>
      <c r="D772" s="596"/>
      <c r="E772" s="596"/>
      <c r="F772" s="596"/>
      <c r="G772" s="596"/>
      <c r="H772" s="596"/>
      <c r="I772" s="596"/>
      <c r="J772" s="596"/>
      <c r="K772" s="597"/>
      <c r="L772" s="596"/>
      <c r="M772" s="596"/>
      <c r="N772" s="596"/>
      <c r="O772" s="596"/>
      <c r="P772" s="596"/>
      <c r="Q772" s="598"/>
      <c r="AE772" s="181" t="s">
        <v>282</v>
      </c>
      <c r="AF772" s="183">
        <f>AD766+W766</f>
        <v>720287.06</v>
      </c>
    </row>
    <row r="773" spans="1:38" ht="15.75" x14ac:dyDescent="0.25">
      <c r="A773" s="595"/>
      <c r="B773" s="596"/>
      <c r="C773" s="596"/>
      <c r="D773" s="596"/>
      <c r="E773" s="596"/>
      <c r="F773" s="596"/>
      <c r="G773" s="596"/>
      <c r="H773" s="596"/>
      <c r="I773" s="596"/>
      <c r="J773" s="596"/>
      <c r="K773" s="597"/>
      <c r="L773" s="596"/>
      <c r="M773" s="596"/>
      <c r="N773" s="596"/>
      <c r="O773" s="596"/>
      <c r="P773" s="596"/>
      <c r="Q773" s="598"/>
      <c r="AE773" s="181" t="s">
        <v>283</v>
      </c>
      <c r="AF773" s="183">
        <f>AF760+Z760</f>
        <v>111765.43</v>
      </c>
    </row>
    <row r="774" spans="1:38" ht="15.75" x14ac:dyDescent="0.25">
      <c r="A774" s="595"/>
      <c r="B774" s="596"/>
      <c r="C774" s="596"/>
      <c r="D774" s="596"/>
      <c r="E774" s="596"/>
      <c r="F774" s="596"/>
      <c r="G774" s="596"/>
      <c r="H774" s="596"/>
      <c r="I774" s="596"/>
      <c r="J774" s="596"/>
      <c r="K774" s="597"/>
      <c r="L774" s="596"/>
      <c r="M774" s="596"/>
      <c r="N774" s="596"/>
      <c r="O774" s="596"/>
      <c r="P774" s="596"/>
      <c r="Q774" s="598"/>
      <c r="AE774" s="181" t="s">
        <v>2</v>
      </c>
      <c r="AF774" s="184">
        <f>SUM(AF771:AF773)</f>
        <v>1184054.69</v>
      </c>
    </row>
    <row r="775" spans="1:38" x14ac:dyDescent="0.25">
      <c r="A775" s="595"/>
      <c r="B775" s="596"/>
      <c r="C775" s="596"/>
      <c r="D775" s="596"/>
      <c r="E775" s="596"/>
      <c r="F775" s="596"/>
      <c r="G775" s="596"/>
      <c r="H775" s="596"/>
      <c r="I775" s="596"/>
      <c r="J775" s="596"/>
      <c r="K775" s="597"/>
      <c r="L775" s="596"/>
      <c r="M775" s="596"/>
      <c r="N775" s="596"/>
      <c r="O775" s="596"/>
      <c r="P775" s="596"/>
      <c r="Q775" s="598"/>
    </row>
    <row r="776" spans="1:38" ht="15.75" thickBot="1" x14ac:dyDescent="0.3">
      <c r="A776" s="599"/>
      <c r="B776" s="600"/>
      <c r="C776" s="600"/>
      <c r="D776" s="600"/>
      <c r="E776" s="600"/>
      <c r="F776" s="600"/>
      <c r="G776" s="600"/>
      <c r="H776" s="600"/>
      <c r="I776" s="600"/>
      <c r="J776" s="600"/>
      <c r="K776" s="601"/>
      <c r="L776" s="600"/>
      <c r="M776" s="600"/>
      <c r="N776" s="600"/>
      <c r="O776" s="600"/>
      <c r="P776" s="600"/>
      <c r="Q776" s="602"/>
    </row>
    <row r="777" spans="1:38" ht="15.75" thickTop="1" x14ac:dyDescent="0.25"/>
    <row r="779" spans="1:38" ht="15.75" thickBot="1" x14ac:dyDescent="0.3"/>
    <row r="780" spans="1:38" ht="27" thickBot="1" x14ac:dyDescent="0.3">
      <c r="A780" s="603" t="s">
        <v>391</v>
      </c>
      <c r="B780" s="604"/>
      <c r="C780" s="604"/>
      <c r="D780" s="604"/>
      <c r="E780" s="604"/>
      <c r="F780" s="604"/>
      <c r="G780" s="604"/>
      <c r="H780" s="604"/>
      <c r="I780" s="604"/>
      <c r="J780" s="604"/>
      <c r="K780" s="605"/>
      <c r="L780" s="604"/>
      <c r="M780" s="604"/>
      <c r="N780" s="604"/>
      <c r="O780" s="604"/>
      <c r="P780" s="604"/>
      <c r="Q780" s="604"/>
      <c r="R780" s="604"/>
      <c r="S780" s="604"/>
      <c r="T780" s="604"/>
      <c r="U780" s="604"/>
      <c r="V780" s="604"/>
      <c r="W780" s="604"/>
      <c r="X780" s="604"/>
      <c r="Y780" s="604"/>
      <c r="Z780" s="604"/>
      <c r="AA780" s="604"/>
      <c r="AB780" s="604"/>
      <c r="AC780" s="604"/>
      <c r="AD780" s="604"/>
      <c r="AE780" s="604"/>
      <c r="AF780" s="604"/>
      <c r="AG780" s="604"/>
      <c r="AH780" s="604"/>
      <c r="AI780" s="604"/>
      <c r="AJ780" s="604"/>
      <c r="AK780" s="606"/>
      <c r="AL780" s="185"/>
    </row>
    <row r="781" spans="1:38" ht="21" customHeight="1" x14ac:dyDescent="0.25">
      <c r="A781" s="607" t="s">
        <v>284</v>
      </c>
      <c r="B781" s="608"/>
      <c r="C781" s="614" t="s">
        <v>392</v>
      </c>
      <c r="D781" s="615"/>
      <c r="E781" s="618" t="s">
        <v>285</v>
      </c>
      <c r="F781" s="619"/>
      <c r="G781" s="619"/>
      <c r="H781" s="619"/>
      <c r="I781" s="619"/>
      <c r="J781" s="619"/>
      <c r="K781" s="620"/>
      <c r="L781" s="619"/>
      <c r="M781" s="619"/>
      <c r="N781" s="619"/>
      <c r="O781" s="624" t="s">
        <v>394</v>
      </c>
      <c r="P781" s="625"/>
      <c r="Q781" s="625"/>
      <c r="R781" s="625"/>
      <c r="S781" s="625"/>
      <c r="T781" s="625"/>
      <c r="U781" s="625"/>
      <c r="V781" s="625"/>
      <c r="W781" s="625"/>
      <c r="X781" s="625"/>
      <c r="Y781" s="625"/>
      <c r="Z781" s="625"/>
      <c r="AA781" s="625"/>
      <c r="AB781" s="625"/>
      <c r="AC781" s="625"/>
      <c r="AD781" s="625"/>
      <c r="AE781" s="625"/>
      <c r="AF781" s="625"/>
      <c r="AG781" s="625"/>
      <c r="AH781" s="625"/>
      <c r="AI781" s="625"/>
      <c r="AJ781" s="625"/>
      <c r="AK781" s="626"/>
      <c r="AL781" s="186"/>
    </row>
    <row r="782" spans="1:38" ht="36" customHeight="1" thickBot="1" x14ac:dyDescent="0.3">
      <c r="A782" s="609"/>
      <c r="B782" s="610"/>
      <c r="C782" s="616"/>
      <c r="D782" s="617"/>
      <c r="E782" s="621"/>
      <c r="F782" s="622"/>
      <c r="G782" s="622"/>
      <c r="H782" s="622"/>
      <c r="I782" s="622"/>
      <c r="J782" s="622"/>
      <c r="K782" s="623"/>
      <c r="L782" s="622"/>
      <c r="M782" s="622"/>
      <c r="N782" s="622"/>
      <c r="O782" s="627"/>
      <c r="P782" s="628"/>
      <c r="Q782" s="628"/>
      <c r="R782" s="628"/>
      <c r="S782" s="628"/>
      <c r="T782" s="628"/>
      <c r="U782" s="628"/>
      <c r="V782" s="628"/>
      <c r="W782" s="628"/>
      <c r="X782" s="628"/>
      <c r="Y782" s="628"/>
      <c r="Z782" s="628"/>
      <c r="AA782" s="628"/>
      <c r="AB782" s="628"/>
      <c r="AC782" s="628"/>
      <c r="AD782" s="628"/>
      <c r="AE782" s="628"/>
      <c r="AF782" s="628"/>
      <c r="AG782" s="628"/>
      <c r="AH782" s="628"/>
      <c r="AI782" s="628"/>
      <c r="AJ782" s="628"/>
      <c r="AK782" s="629"/>
      <c r="AL782" s="186"/>
    </row>
    <row r="783" spans="1:38" s="180" customFormat="1" ht="84" customHeight="1" thickBot="1" x14ac:dyDescent="0.35">
      <c r="A783" s="609"/>
      <c r="B783" s="611"/>
      <c r="C783" s="630" t="s">
        <v>211</v>
      </c>
      <c r="D783" s="632" t="s">
        <v>212</v>
      </c>
      <c r="E783" s="634" t="s">
        <v>0</v>
      </c>
      <c r="F783" s="635"/>
      <c r="G783" s="635"/>
      <c r="H783" s="636"/>
      <c r="I783" s="637" t="s">
        <v>1</v>
      </c>
      <c r="J783" s="638"/>
      <c r="K783" s="639"/>
      <c r="L783" s="640"/>
      <c r="M783" s="643" t="s">
        <v>2</v>
      </c>
      <c r="N783" s="644"/>
      <c r="O783" s="645" t="s">
        <v>213</v>
      </c>
      <c r="P783" s="646"/>
      <c r="Q783" s="646"/>
      <c r="R783" s="647"/>
      <c r="S783" s="648" t="s">
        <v>2</v>
      </c>
      <c r="T783" s="649"/>
      <c r="U783" s="650" t="s">
        <v>214</v>
      </c>
      <c r="V783" s="651"/>
      <c r="W783" s="651"/>
      <c r="X783" s="651"/>
      <c r="Y783" s="651"/>
      <c r="Z783" s="652"/>
      <c r="AA783" s="653" t="s">
        <v>2</v>
      </c>
      <c r="AB783" s="654"/>
      <c r="AC783" s="655" t="s">
        <v>5</v>
      </c>
      <c r="AD783" s="656"/>
      <c r="AE783" s="656"/>
      <c r="AF783" s="657"/>
      <c r="AG783" s="717" t="s">
        <v>2</v>
      </c>
      <c r="AH783" s="718"/>
      <c r="AI783" s="743" t="s">
        <v>215</v>
      </c>
      <c r="AJ783" s="744"/>
      <c r="AK783" s="745"/>
      <c r="AL783" s="187"/>
    </row>
    <row r="784" spans="1:38" ht="113.25" thickBot="1" x14ac:dyDescent="0.3">
      <c r="A784" s="612"/>
      <c r="B784" s="613"/>
      <c r="C784" s="631"/>
      <c r="D784" s="633"/>
      <c r="E784" s="41" t="s">
        <v>15</v>
      </c>
      <c r="F784" s="42" t="s">
        <v>216</v>
      </c>
      <c r="G784" s="41" t="s">
        <v>217</v>
      </c>
      <c r="H784" s="42" t="s">
        <v>14</v>
      </c>
      <c r="I784" s="43" t="s">
        <v>15</v>
      </c>
      <c r="J784" s="44" t="s">
        <v>218</v>
      </c>
      <c r="K784" s="43" t="s">
        <v>17</v>
      </c>
      <c r="L784" s="44" t="s">
        <v>219</v>
      </c>
      <c r="M784" s="45" t="s">
        <v>19</v>
      </c>
      <c r="N784" s="46" t="s">
        <v>20</v>
      </c>
      <c r="O784" s="47" t="s">
        <v>220</v>
      </c>
      <c r="P784" s="48" t="s">
        <v>221</v>
      </c>
      <c r="Q784" s="47" t="s">
        <v>222</v>
      </c>
      <c r="R784" s="48" t="s">
        <v>223</v>
      </c>
      <c r="S784" s="49" t="s">
        <v>224</v>
      </c>
      <c r="T784" s="50" t="s">
        <v>225</v>
      </c>
      <c r="U784" s="51" t="s">
        <v>220</v>
      </c>
      <c r="V784" s="52" t="s">
        <v>226</v>
      </c>
      <c r="W784" s="53" t="s">
        <v>227</v>
      </c>
      <c r="X784" s="54" t="s">
        <v>222</v>
      </c>
      <c r="Y784" s="52" t="s">
        <v>228</v>
      </c>
      <c r="Z784" s="53" t="s">
        <v>229</v>
      </c>
      <c r="AA784" s="55" t="s">
        <v>230</v>
      </c>
      <c r="AB784" s="56" t="s">
        <v>231</v>
      </c>
      <c r="AC784" s="57" t="s">
        <v>220</v>
      </c>
      <c r="AD784" s="58" t="s">
        <v>221</v>
      </c>
      <c r="AE784" s="57" t="s">
        <v>222</v>
      </c>
      <c r="AF784" s="58" t="s">
        <v>223</v>
      </c>
      <c r="AG784" s="59" t="s">
        <v>232</v>
      </c>
      <c r="AH784" s="60" t="s">
        <v>233</v>
      </c>
      <c r="AI784" s="61" t="s">
        <v>234</v>
      </c>
      <c r="AJ784" s="63" t="s">
        <v>235</v>
      </c>
      <c r="AK784" s="188" t="s">
        <v>286</v>
      </c>
      <c r="AL784" s="189"/>
    </row>
    <row r="785" spans="1:38" ht="15.75" thickBot="1" x14ac:dyDescent="0.3">
      <c r="A785" s="581" t="s">
        <v>238</v>
      </c>
      <c r="B785" s="658"/>
      <c r="C785" s="190" t="s">
        <v>239</v>
      </c>
      <c r="D785" s="191" t="s">
        <v>240</v>
      </c>
      <c r="E785" s="192" t="s">
        <v>241</v>
      </c>
      <c r="F785" s="193" t="s">
        <v>242</v>
      </c>
      <c r="G785" s="192" t="s">
        <v>243</v>
      </c>
      <c r="H785" s="193" t="s">
        <v>244</v>
      </c>
      <c r="I785" s="194" t="s">
        <v>245</v>
      </c>
      <c r="J785" s="193" t="s">
        <v>246</v>
      </c>
      <c r="K785" s="194" t="s">
        <v>247</v>
      </c>
      <c r="L785" s="193" t="s">
        <v>248</v>
      </c>
      <c r="M785" s="194" t="s">
        <v>249</v>
      </c>
      <c r="N785" s="193" t="s">
        <v>250</v>
      </c>
      <c r="O785" s="192" t="s">
        <v>251</v>
      </c>
      <c r="P785" s="193" t="s">
        <v>252</v>
      </c>
      <c r="Q785" s="192" t="s">
        <v>253</v>
      </c>
      <c r="R785" s="193" t="s">
        <v>254</v>
      </c>
      <c r="S785" s="194" t="s">
        <v>255</v>
      </c>
      <c r="T785" s="193" t="s">
        <v>256</v>
      </c>
      <c r="U785" s="192" t="s">
        <v>257</v>
      </c>
      <c r="V785" s="195" t="s">
        <v>258</v>
      </c>
      <c r="W785" s="196" t="s">
        <v>259</v>
      </c>
      <c r="X785" s="197" t="s">
        <v>260</v>
      </c>
      <c r="Y785" s="198" t="s">
        <v>261</v>
      </c>
      <c r="Z785" s="193" t="s">
        <v>262</v>
      </c>
      <c r="AA785" s="194" t="s">
        <v>263</v>
      </c>
      <c r="AB785" s="199" t="s">
        <v>264</v>
      </c>
      <c r="AC785" s="192" t="s">
        <v>265</v>
      </c>
      <c r="AD785" s="199" t="s">
        <v>266</v>
      </c>
      <c r="AE785" s="192" t="s">
        <v>267</v>
      </c>
      <c r="AF785" s="199" t="s">
        <v>268</v>
      </c>
      <c r="AG785" s="194" t="s">
        <v>269</v>
      </c>
      <c r="AH785" s="199" t="s">
        <v>270</v>
      </c>
      <c r="AI785" s="190" t="s">
        <v>271</v>
      </c>
      <c r="AJ785" s="199" t="s">
        <v>272</v>
      </c>
      <c r="AK785" s="200" t="s">
        <v>273</v>
      </c>
      <c r="AL785" s="201"/>
    </row>
    <row r="786" spans="1:38" ht="37.5" x14ac:dyDescent="0.25">
      <c r="A786" s="202">
        <v>1</v>
      </c>
      <c r="B786" s="203" t="s">
        <v>287</v>
      </c>
      <c r="C786" s="659">
        <f>N805</f>
        <v>1431138.57</v>
      </c>
      <c r="D786" s="660">
        <f>C786-AH805</f>
        <v>247083.88000000012</v>
      </c>
      <c r="E786" s="81">
        <v>6</v>
      </c>
      <c r="F786" s="82">
        <v>147893.71</v>
      </c>
      <c r="G786" s="83">
        <v>7</v>
      </c>
      <c r="H786" s="84">
        <v>155000</v>
      </c>
      <c r="I786" s="339">
        <v>2</v>
      </c>
      <c r="J786" s="410">
        <v>67202</v>
      </c>
      <c r="K786" s="339">
        <v>7</v>
      </c>
      <c r="L786" s="410">
        <v>155000</v>
      </c>
      <c r="M786" s="87">
        <f t="shared" ref="M786:N791" si="136">SUM(I786,K786)</f>
        <v>9</v>
      </c>
      <c r="N786" s="88">
        <f t="shared" si="136"/>
        <v>222202</v>
      </c>
      <c r="O786" s="89">
        <v>0</v>
      </c>
      <c r="P786" s="90">
        <v>0</v>
      </c>
      <c r="Q786" s="89">
        <v>0</v>
      </c>
      <c r="R786" s="90">
        <v>0</v>
      </c>
      <c r="S786" s="91">
        <f t="shared" ref="S786:T791" si="137">SUM(O786,Q786)</f>
        <v>0</v>
      </c>
      <c r="T786" s="92">
        <f t="shared" si="137"/>
        <v>0</v>
      </c>
      <c r="U786" s="93">
        <v>0</v>
      </c>
      <c r="V786" s="94">
        <v>0</v>
      </c>
      <c r="W786" s="95">
        <v>0</v>
      </c>
      <c r="X786" s="96">
        <v>0</v>
      </c>
      <c r="Y786" s="94">
        <v>0</v>
      </c>
      <c r="Z786" s="95">
        <v>0</v>
      </c>
      <c r="AA786" s="97">
        <f t="shared" ref="AA786:AA791" si="138">SUM(U786,X786)</f>
        <v>0</v>
      </c>
      <c r="AB786" s="98">
        <f t="shared" ref="AB786:AB791" si="139">SUM(W786,Z786)</f>
        <v>0</v>
      </c>
      <c r="AC786" s="99">
        <v>2</v>
      </c>
      <c r="AD786" s="100">
        <v>42608.83</v>
      </c>
      <c r="AE786" s="99">
        <v>7</v>
      </c>
      <c r="AF786" s="100">
        <v>110390.04</v>
      </c>
      <c r="AG786" s="101">
        <f t="shared" ref="AG786:AG791" si="140">SUM(AC786,AE786)</f>
        <v>9</v>
      </c>
      <c r="AH786" s="102">
        <f t="shared" ref="AH786:AH791" si="141">SUM(AD786,AF786,AB786)</f>
        <v>152998.87</v>
      </c>
      <c r="AI786" s="103">
        <f>IFERROR(AD786/C786,0)</f>
        <v>2.9772679524666851E-2</v>
      </c>
      <c r="AJ786" s="134">
        <f>IFERROR(AF786/C786,0)</f>
        <v>7.7134417528835097E-2</v>
      </c>
      <c r="AK786" s="222">
        <f>IFERROR(AH786/C786,0)</f>
        <v>0.10690709705350195</v>
      </c>
      <c r="AL786" s="223"/>
    </row>
    <row r="787" spans="1:38" ht="75" x14ac:dyDescent="0.25">
      <c r="A787" s="224">
        <v>2</v>
      </c>
      <c r="B787" s="203" t="s">
        <v>288</v>
      </c>
      <c r="C787" s="659"/>
      <c r="D787" s="660"/>
      <c r="E787" s="81">
        <v>7</v>
      </c>
      <c r="F787" s="82">
        <v>340759.95</v>
      </c>
      <c r="G787" s="83">
        <v>4</v>
      </c>
      <c r="H787" s="84">
        <v>333500</v>
      </c>
      <c r="I787" s="339">
        <v>4</v>
      </c>
      <c r="J787" s="410">
        <v>106410.82</v>
      </c>
      <c r="K787" s="339">
        <v>4</v>
      </c>
      <c r="L787" s="410">
        <v>333500</v>
      </c>
      <c r="M787" s="87">
        <f t="shared" si="136"/>
        <v>8</v>
      </c>
      <c r="N787" s="88">
        <f t="shared" si="136"/>
        <v>439910.82</v>
      </c>
      <c r="O787" s="89">
        <v>0</v>
      </c>
      <c r="P787" s="90">
        <v>0</v>
      </c>
      <c r="Q787" s="89">
        <v>0</v>
      </c>
      <c r="R787" s="90">
        <v>0</v>
      </c>
      <c r="S787" s="91">
        <f t="shared" si="137"/>
        <v>0</v>
      </c>
      <c r="T787" s="92">
        <f t="shared" si="137"/>
        <v>0</v>
      </c>
      <c r="U787" s="93">
        <v>0</v>
      </c>
      <c r="V787" s="94">
        <v>0</v>
      </c>
      <c r="W787" s="95">
        <v>0</v>
      </c>
      <c r="X787" s="96">
        <v>0</v>
      </c>
      <c r="Y787" s="94">
        <v>0</v>
      </c>
      <c r="Z787" s="95">
        <v>0</v>
      </c>
      <c r="AA787" s="97">
        <f t="shared" si="138"/>
        <v>0</v>
      </c>
      <c r="AB787" s="98">
        <f t="shared" si="139"/>
        <v>0</v>
      </c>
      <c r="AC787" s="99">
        <v>4</v>
      </c>
      <c r="AD787" s="100">
        <v>86621.440000000002</v>
      </c>
      <c r="AE787" s="99">
        <v>4</v>
      </c>
      <c r="AF787" s="100">
        <v>271203.86</v>
      </c>
      <c r="AG787" s="101">
        <f t="shared" si="140"/>
        <v>8</v>
      </c>
      <c r="AH787" s="102">
        <f t="shared" si="141"/>
        <v>357825.3</v>
      </c>
      <c r="AI787" s="103">
        <f>IFERROR(AD787/C786,0)</f>
        <v>6.0526242402928178E-2</v>
      </c>
      <c r="AJ787" s="134">
        <f>IFERROR(AF787/C786,0)</f>
        <v>0.18950216679577014</v>
      </c>
      <c r="AK787" s="222">
        <f>IFERROR(AH787/C786,0)</f>
        <v>0.25002840919869834</v>
      </c>
      <c r="AL787" s="223"/>
    </row>
    <row r="788" spans="1:38" ht="37.5" x14ac:dyDescent="0.25">
      <c r="A788" s="224">
        <v>3</v>
      </c>
      <c r="B788" s="203" t="s">
        <v>289</v>
      </c>
      <c r="C788" s="659"/>
      <c r="D788" s="660"/>
      <c r="E788" s="81">
        <v>2</v>
      </c>
      <c r="F788" s="82">
        <v>112384</v>
      </c>
      <c r="G788" s="83">
        <v>0</v>
      </c>
      <c r="H788" s="84">
        <v>0</v>
      </c>
      <c r="I788" s="339">
        <v>0</v>
      </c>
      <c r="J788" s="410">
        <v>0</v>
      </c>
      <c r="K788" s="339">
        <v>0</v>
      </c>
      <c r="L788" s="410">
        <v>0</v>
      </c>
      <c r="M788" s="87">
        <f t="shared" si="136"/>
        <v>0</v>
      </c>
      <c r="N788" s="88">
        <f t="shared" si="136"/>
        <v>0</v>
      </c>
      <c r="O788" s="89">
        <v>0</v>
      </c>
      <c r="P788" s="90">
        <v>0</v>
      </c>
      <c r="Q788" s="89">
        <v>0</v>
      </c>
      <c r="R788" s="90">
        <v>0</v>
      </c>
      <c r="S788" s="91">
        <f t="shared" si="137"/>
        <v>0</v>
      </c>
      <c r="T788" s="92">
        <f t="shared" si="137"/>
        <v>0</v>
      </c>
      <c r="U788" s="93">
        <v>0</v>
      </c>
      <c r="V788" s="94">
        <v>0</v>
      </c>
      <c r="W788" s="95">
        <v>0</v>
      </c>
      <c r="X788" s="96">
        <v>0</v>
      </c>
      <c r="Y788" s="94">
        <v>0</v>
      </c>
      <c r="Z788" s="95">
        <v>0</v>
      </c>
      <c r="AA788" s="97">
        <f t="shared" si="138"/>
        <v>0</v>
      </c>
      <c r="AB788" s="98">
        <f t="shared" si="139"/>
        <v>0</v>
      </c>
      <c r="AC788" s="99">
        <v>0</v>
      </c>
      <c r="AD788" s="100">
        <v>0</v>
      </c>
      <c r="AE788" s="99">
        <v>0</v>
      </c>
      <c r="AF788" s="100">
        <v>0</v>
      </c>
      <c r="AG788" s="101">
        <f t="shared" si="140"/>
        <v>0</v>
      </c>
      <c r="AH788" s="102">
        <f t="shared" si="141"/>
        <v>0</v>
      </c>
      <c r="AI788" s="103">
        <f>IFERROR(AD788/C786,0)</f>
        <v>0</v>
      </c>
      <c r="AJ788" s="134">
        <f>IFERROR(AF788/C786,0)</f>
        <v>0</v>
      </c>
      <c r="AK788" s="222">
        <f>IFERROR(AH788/C786,0)</f>
        <v>0</v>
      </c>
      <c r="AL788" s="223"/>
    </row>
    <row r="789" spans="1:38" ht="37.5" x14ac:dyDescent="0.25">
      <c r="A789" s="224">
        <v>4</v>
      </c>
      <c r="B789" s="203" t="s">
        <v>290</v>
      </c>
      <c r="C789" s="659"/>
      <c r="D789" s="660"/>
      <c r="E789" s="81">
        <v>13</v>
      </c>
      <c r="F789" s="82">
        <v>546784.64</v>
      </c>
      <c r="G789" s="83">
        <v>0</v>
      </c>
      <c r="H789" s="84">
        <v>0</v>
      </c>
      <c r="I789" s="339">
        <v>1</v>
      </c>
      <c r="J789" s="410">
        <v>18231</v>
      </c>
      <c r="K789" s="339">
        <v>0</v>
      </c>
      <c r="L789" s="410">
        <v>0</v>
      </c>
      <c r="M789" s="87">
        <f t="shared" si="136"/>
        <v>1</v>
      </c>
      <c r="N789" s="88">
        <f t="shared" si="136"/>
        <v>18231</v>
      </c>
      <c r="O789" s="89">
        <v>0</v>
      </c>
      <c r="P789" s="90">
        <v>0</v>
      </c>
      <c r="Q789" s="89">
        <v>0</v>
      </c>
      <c r="R789" s="90">
        <v>0</v>
      </c>
      <c r="S789" s="91">
        <f t="shared" si="137"/>
        <v>0</v>
      </c>
      <c r="T789" s="92">
        <f t="shared" si="137"/>
        <v>0</v>
      </c>
      <c r="U789" s="93">
        <v>0</v>
      </c>
      <c r="V789" s="94">
        <v>0</v>
      </c>
      <c r="W789" s="95">
        <v>0</v>
      </c>
      <c r="X789" s="96">
        <v>0</v>
      </c>
      <c r="Y789" s="94">
        <v>0</v>
      </c>
      <c r="Z789" s="95">
        <v>0</v>
      </c>
      <c r="AA789" s="97">
        <f t="shared" si="138"/>
        <v>0</v>
      </c>
      <c r="AB789" s="98">
        <f t="shared" si="139"/>
        <v>0</v>
      </c>
      <c r="AC789" s="99">
        <v>1</v>
      </c>
      <c r="AD789" s="100">
        <v>11430</v>
      </c>
      <c r="AE789" s="99">
        <v>0</v>
      </c>
      <c r="AF789" s="100">
        <v>0</v>
      </c>
      <c r="AG789" s="101">
        <f t="shared" si="140"/>
        <v>1</v>
      </c>
      <c r="AH789" s="102">
        <f t="shared" si="141"/>
        <v>11430</v>
      </c>
      <c r="AI789" s="103">
        <f>IFERROR(AD789/C786,0)</f>
        <v>7.9866480015279018E-3</v>
      </c>
      <c r="AJ789" s="134">
        <f>IFERROR(AF789/C786,0)</f>
        <v>0</v>
      </c>
      <c r="AK789" s="222">
        <f>IFERROR(AH789/C786,0)</f>
        <v>7.9866480015279018E-3</v>
      </c>
      <c r="AL789" s="223"/>
    </row>
    <row r="790" spans="1:38" ht="37.5" x14ac:dyDescent="0.25">
      <c r="A790" s="224">
        <v>5</v>
      </c>
      <c r="B790" s="203" t="s">
        <v>291</v>
      </c>
      <c r="C790" s="659"/>
      <c r="D790" s="660"/>
      <c r="E790" s="81">
        <v>1</v>
      </c>
      <c r="F790" s="82">
        <v>44000</v>
      </c>
      <c r="G790" s="83">
        <v>0</v>
      </c>
      <c r="H790" s="84">
        <v>0</v>
      </c>
      <c r="I790" s="339">
        <v>1</v>
      </c>
      <c r="J790" s="410">
        <v>44000</v>
      </c>
      <c r="K790" s="339">
        <v>0</v>
      </c>
      <c r="L790" s="410">
        <v>0</v>
      </c>
      <c r="M790" s="87">
        <f t="shared" si="136"/>
        <v>1</v>
      </c>
      <c r="N790" s="88">
        <f t="shared" si="136"/>
        <v>44000</v>
      </c>
      <c r="O790" s="89">
        <v>0</v>
      </c>
      <c r="P790" s="342">
        <v>0</v>
      </c>
      <c r="Q790" s="89">
        <v>0</v>
      </c>
      <c r="R790" s="90">
        <v>0</v>
      </c>
      <c r="S790" s="91">
        <f t="shared" si="137"/>
        <v>0</v>
      </c>
      <c r="T790" s="92">
        <f t="shared" si="137"/>
        <v>0</v>
      </c>
      <c r="U790" s="93">
        <v>0</v>
      </c>
      <c r="V790" s="94">
        <v>0</v>
      </c>
      <c r="W790" s="95">
        <v>0</v>
      </c>
      <c r="X790" s="96">
        <v>0</v>
      </c>
      <c r="Y790" s="94">
        <v>0</v>
      </c>
      <c r="Z790" s="95">
        <v>0</v>
      </c>
      <c r="AA790" s="97">
        <f t="shared" si="138"/>
        <v>0</v>
      </c>
      <c r="AB790" s="98">
        <f t="shared" si="139"/>
        <v>0</v>
      </c>
      <c r="AC790" s="99">
        <v>1</v>
      </c>
      <c r="AD790" s="100">
        <v>42000</v>
      </c>
      <c r="AE790" s="99">
        <v>0</v>
      </c>
      <c r="AF790" s="100">
        <v>0</v>
      </c>
      <c r="AG790" s="101">
        <f t="shared" si="140"/>
        <v>1</v>
      </c>
      <c r="AH790" s="102">
        <f t="shared" si="141"/>
        <v>42000</v>
      </c>
      <c r="AI790" s="103">
        <f>IFERROR(AD790/C786,0)</f>
        <v>2.9347262997740323E-2</v>
      </c>
      <c r="AJ790" s="134">
        <f>IFERROR(AF790/C786,0)</f>
        <v>0</v>
      </c>
      <c r="AK790" s="222">
        <f>IFERROR(AH790/C786,0)</f>
        <v>2.9347262997740323E-2</v>
      </c>
      <c r="AL790" s="223"/>
    </row>
    <row r="791" spans="1:38" ht="37.5" x14ac:dyDescent="0.25">
      <c r="A791" s="224">
        <v>6</v>
      </c>
      <c r="B791" s="203" t="s">
        <v>292</v>
      </c>
      <c r="C791" s="659"/>
      <c r="D791" s="660"/>
      <c r="E791" s="81">
        <v>0</v>
      </c>
      <c r="F791" s="82">
        <v>0</v>
      </c>
      <c r="G791" s="83">
        <v>1</v>
      </c>
      <c r="H791" s="84">
        <v>30000</v>
      </c>
      <c r="I791" s="339">
        <v>0</v>
      </c>
      <c r="J791" s="410">
        <v>0</v>
      </c>
      <c r="K791" s="339">
        <v>1</v>
      </c>
      <c r="L791" s="410">
        <v>30000</v>
      </c>
      <c r="M791" s="87">
        <f t="shared" si="136"/>
        <v>1</v>
      </c>
      <c r="N791" s="88">
        <f t="shared" si="136"/>
        <v>30000</v>
      </c>
      <c r="O791" s="89">
        <v>0</v>
      </c>
      <c r="P791" s="342">
        <v>0</v>
      </c>
      <c r="Q791" s="89">
        <v>0</v>
      </c>
      <c r="R791" s="90">
        <v>0</v>
      </c>
      <c r="S791" s="91">
        <f t="shared" si="137"/>
        <v>0</v>
      </c>
      <c r="T791" s="92">
        <f t="shared" si="137"/>
        <v>0</v>
      </c>
      <c r="U791" s="93">
        <v>0</v>
      </c>
      <c r="V791" s="94">
        <v>0</v>
      </c>
      <c r="W791" s="95">
        <v>0</v>
      </c>
      <c r="X791" s="96">
        <v>0</v>
      </c>
      <c r="Y791" s="94">
        <v>0</v>
      </c>
      <c r="Z791" s="95">
        <v>0</v>
      </c>
      <c r="AA791" s="97">
        <f t="shared" si="138"/>
        <v>0</v>
      </c>
      <c r="AB791" s="98">
        <f t="shared" si="139"/>
        <v>0</v>
      </c>
      <c r="AC791" s="99">
        <v>0</v>
      </c>
      <c r="AD791" s="100">
        <v>0</v>
      </c>
      <c r="AE791" s="99">
        <v>1</v>
      </c>
      <c r="AF791" s="100">
        <v>29255</v>
      </c>
      <c r="AG791" s="101">
        <f t="shared" si="140"/>
        <v>1</v>
      </c>
      <c r="AH791" s="102">
        <f t="shared" si="141"/>
        <v>29255</v>
      </c>
      <c r="AI791" s="103">
        <f>IFERROR(AD791/C786,0)</f>
        <v>0</v>
      </c>
      <c r="AJ791" s="134">
        <f>IFERROR(AF791/C786,0)</f>
        <v>2.0441766166640313E-2</v>
      </c>
      <c r="AK791" s="222">
        <f>IFERROR(AH791/C786,0)</f>
        <v>2.0441766166640313E-2</v>
      </c>
      <c r="AL791" s="223"/>
    </row>
    <row r="792" spans="1:38" ht="37.5" x14ac:dyDescent="0.3">
      <c r="A792" s="306">
        <v>7</v>
      </c>
      <c r="B792" s="225" t="s">
        <v>293</v>
      </c>
      <c r="C792" s="659"/>
      <c r="D792" s="660"/>
      <c r="E792" s="81"/>
      <c r="F792" s="82"/>
      <c r="G792" s="83"/>
      <c r="H792" s="84"/>
      <c r="I792" s="339"/>
      <c r="J792" s="410"/>
      <c r="K792" s="339"/>
      <c r="L792" s="410"/>
      <c r="M792" s="87"/>
      <c r="N792" s="88"/>
      <c r="O792" s="89"/>
      <c r="P792" s="342"/>
      <c r="Q792" s="89"/>
      <c r="R792" s="90"/>
      <c r="S792" s="91"/>
      <c r="T792" s="92"/>
      <c r="U792" s="93"/>
      <c r="V792" s="94"/>
      <c r="W792" s="95"/>
      <c r="X792" s="96"/>
      <c r="Y792" s="94"/>
      <c r="Z792" s="95"/>
      <c r="AA792" s="97"/>
      <c r="AB792" s="98"/>
      <c r="AC792" s="99"/>
      <c r="AD792" s="100"/>
      <c r="AE792" s="99"/>
      <c r="AF792" s="100"/>
      <c r="AG792" s="101"/>
      <c r="AH792" s="102"/>
      <c r="AI792" s="103"/>
      <c r="AJ792" s="134"/>
      <c r="AK792" s="222"/>
      <c r="AL792" s="223"/>
    </row>
    <row r="793" spans="1:38" ht="37.5" x14ac:dyDescent="0.25">
      <c r="A793" s="229">
        <v>8</v>
      </c>
      <c r="B793" s="226" t="s">
        <v>294</v>
      </c>
      <c r="C793" s="659"/>
      <c r="D793" s="660"/>
      <c r="E793" s="81"/>
      <c r="F793" s="82"/>
      <c r="G793" s="83"/>
      <c r="H793" s="84"/>
      <c r="I793" s="339"/>
      <c r="J793" s="410"/>
      <c r="K793" s="339"/>
      <c r="L793" s="410"/>
      <c r="M793" s="122"/>
      <c r="N793" s="123"/>
      <c r="O793" s="89"/>
      <c r="P793" s="342"/>
      <c r="Q793" s="89"/>
      <c r="R793" s="90"/>
      <c r="S793" s="91"/>
      <c r="T793" s="92"/>
      <c r="U793" s="93"/>
      <c r="V793" s="94"/>
      <c r="W793" s="95"/>
      <c r="X793" s="96"/>
      <c r="Y793" s="94"/>
      <c r="Z793" s="95"/>
      <c r="AA793" s="97"/>
      <c r="AB793" s="98"/>
      <c r="AC793" s="99"/>
      <c r="AD793" s="100"/>
      <c r="AE793" s="99"/>
      <c r="AF793" s="100"/>
      <c r="AG793" s="101"/>
      <c r="AH793" s="102"/>
      <c r="AI793" s="103"/>
      <c r="AJ793" s="134"/>
      <c r="AK793" s="222"/>
      <c r="AL793" s="223"/>
    </row>
    <row r="794" spans="1:38" ht="21" x14ac:dyDescent="0.25">
      <c r="A794" s="229" t="s">
        <v>309</v>
      </c>
      <c r="B794" s="226" t="s">
        <v>342</v>
      </c>
      <c r="C794" s="659"/>
      <c r="D794" s="660"/>
      <c r="E794" s="81">
        <v>1</v>
      </c>
      <c r="F794" s="82">
        <v>48500</v>
      </c>
      <c r="G794" s="83">
        <v>0</v>
      </c>
      <c r="H794" s="84">
        <v>0</v>
      </c>
      <c r="I794" s="339">
        <v>0</v>
      </c>
      <c r="J794" s="410">
        <v>0</v>
      </c>
      <c r="K794" s="339">
        <v>0</v>
      </c>
      <c r="L794" s="410">
        <v>0</v>
      </c>
      <c r="M794" s="122">
        <f t="shared" ref="M794:M804" si="142">SUM(I794,K794)</f>
        <v>0</v>
      </c>
      <c r="N794" s="123">
        <f t="shared" ref="N794:N804" si="143">SUM(J794,L794)</f>
        <v>0</v>
      </c>
      <c r="O794" s="89">
        <v>0</v>
      </c>
      <c r="P794" s="342">
        <v>0</v>
      </c>
      <c r="Q794" s="89">
        <v>0</v>
      </c>
      <c r="R794" s="90">
        <v>0</v>
      </c>
      <c r="S794" s="91">
        <f t="shared" ref="S794:S804" si="144">SUM(O794,Q794)</f>
        <v>0</v>
      </c>
      <c r="T794" s="92">
        <f t="shared" ref="T794:T804" si="145">SUM(P794,R794)</f>
        <v>0</v>
      </c>
      <c r="U794" s="93">
        <v>0</v>
      </c>
      <c r="V794" s="94">
        <v>0</v>
      </c>
      <c r="W794" s="95">
        <v>0</v>
      </c>
      <c r="X794" s="96">
        <v>0</v>
      </c>
      <c r="Y794" s="94">
        <v>0</v>
      </c>
      <c r="Z794" s="95">
        <v>0</v>
      </c>
      <c r="AA794" s="97">
        <f t="shared" ref="AA794:AA804" si="146">SUM(U794,X794)</f>
        <v>0</v>
      </c>
      <c r="AB794" s="98">
        <f t="shared" ref="AB794:AB804" si="147">SUM(W794,Z794)</f>
        <v>0</v>
      </c>
      <c r="AC794" s="99">
        <v>0</v>
      </c>
      <c r="AD794" s="100">
        <v>0</v>
      </c>
      <c r="AE794" s="99">
        <v>0</v>
      </c>
      <c r="AF794" s="100">
        <v>0</v>
      </c>
      <c r="AG794" s="101">
        <f t="shared" ref="AG794:AG804" si="148">SUM(AC794,AE794)</f>
        <v>0</v>
      </c>
      <c r="AH794" s="102">
        <f t="shared" ref="AH794:AH804" si="149">SUM(AD794,AF794,AB794)</f>
        <v>0</v>
      </c>
      <c r="AI794" s="103">
        <f>IFERROR(AD794/C786,0)</f>
        <v>0</v>
      </c>
      <c r="AJ794" s="134">
        <f>IFERROR(AF794/C786,0)</f>
        <v>0</v>
      </c>
      <c r="AK794" s="222">
        <f>IFERROR(AH794/C786,0)</f>
        <v>0</v>
      </c>
      <c r="AL794" s="223"/>
    </row>
    <row r="795" spans="1:38" ht="37.5" x14ac:dyDescent="0.25">
      <c r="A795" s="229" t="s">
        <v>310</v>
      </c>
      <c r="B795" s="226" t="s">
        <v>343</v>
      </c>
      <c r="C795" s="659"/>
      <c r="D795" s="660"/>
      <c r="E795" s="81">
        <v>19</v>
      </c>
      <c r="F795" s="82">
        <v>666910.74</v>
      </c>
      <c r="G795" s="83">
        <v>0</v>
      </c>
      <c r="H795" s="84">
        <v>0</v>
      </c>
      <c r="I795" s="339">
        <v>0</v>
      </c>
      <c r="J795" s="410">
        <v>0</v>
      </c>
      <c r="K795" s="339">
        <v>0</v>
      </c>
      <c r="L795" s="410">
        <v>0</v>
      </c>
      <c r="M795" s="122">
        <f t="shared" si="142"/>
        <v>0</v>
      </c>
      <c r="N795" s="123">
        <f t="shared" si="143"/>
        <v>0</v>
      </c>
      <c r="O795" s="89">
        <v>0</v>
      </c>
      <c r="P795" s="342">
        <v>0</v>
      </c>
      <c r="Q795" s="89">
        <v>0</v>
      </c>
      <c r="R795" s="90">
        <v>0</v>
      </c>
      <c r="S795" s="91">
        <f t="shared" si="144"/>
        <v>0</v>
      </c>
      <c r="T795" s="92">
        <f t="shared" si="145"/>
        <v>0</v>
      </c>
      <c r="U795" s="93">
        <v>0</v>
      </c>
      <c r="V795" s="94">
        <v>0</v>
      </c>
      <c r="W795" s="95">
        <v>0</v>
      </c>
      <c r="X795" s="96">
        <v>0</v>
      </c>
      <c r="Y795" s="94">
        <v>0</v>
      </c>
      <c r="Z795" s="95">
        <v>0</v>
      </c>
      <c r="AA795" s="97">
        <f t="shared" si="146"/>
        <v>0</v>
      </c>
      <c r="AB795" s="98">
        <f t="shared" si="147"/>
        <v>0</v>
      </c>
      <c r="AC795" s="99">
        <v>0</v>
      </c>
      <c r="AD795" s="100">
        <v>0</v>
      </c>
      <c r="AE795" s="99">
        <v>0</v>
      </c>
      <c r="AF795" s="100">
        <v>0</v>
      </c>
      <c r="AG795" s="101">
        <f t="shared" si="148"/>
        <v>0</v>
      </c>
      <c r="AH795" s="102">
        <f t="shared" si="149"/>
        <v>0</v>
      </c>
      <c r="AI795" s="103">
        <f>IFERROR(AD795/C786,0)</f>
        <v>0</v>
      </c>
      <c r="AJ795" s="134">
        <f>IFERROR(AF795/C786,0)</f>
        <v>0</v>
      </c>
      <c r="AK795" s="222">
        <f>IFERROR(AH795/C786,0)</f>
        <v>0</v>
      </c>
      <c r="AL795" s="223"/>
    </row>
    <row r="796" spans="1:38" ht="37.5" x14ac:dyDescent="0.25">
      <c r="A796" s="229" t="s">
        <v>311</v>
      </c>
      <c r="B796" s="226" t="s">
        <v>344</v>
      </c>
      <c r="C796" s="659"/>
      <c r="D796" s="660"/>
      <c r="E796" s="81">
        <v>10</v>
      </c>
      <c r="F796" s="82">
        <v>343064.25</v>
      </c>
      <c r="G796" s="83">
        <v>1</v>
      </c>
      <c r="H796" s="84">
        <v>10000</v>
      </c>
      <c r="I796" s="339">
        <v>10</v>
      </c>
      <c r="J796" s="410">
        <v>343064.25</v>
      </c>
      <c r="K796" s="339">
        <v>1</v>
      </c>
      <c r="L796" s="410">
        <v>10000</v>
      </c>
      <c r="M796" s="122">
        <f t="shared" si="142"/>
        <v>11</v>
      </c>
      <c r="N796" s="123">
        <f t="shared" si="143"/>
        <v>353064.25</v>
      </c>
      <c r="O796" s="89">
        <v>0</v>
      </c>
      <c r="P796" s="342">
        <v>0</v>
      </c>
      <c r="Q796" s="89">
        <v>0</v>
      </c>
      <c r="R796" s="90">
        <v>0</v>
      </c>
      <c r="S796" s="91">
        <f t="shared" si="144"/>
        <v>0</v>
      </c>
      <c r="T796" s="92">
        <f t="shared" si="145"/>
        <v>0</v>
      </c>
      <c r="U796" s="93">
        <v>0</v>
      </c>
      <c r="V796" s="94">
        <v>0</v>
      </c>
      <c r="W796" s="95">
        <v>0</v>
      </c>
      <c r="X796" s="96">
        <v>0</v>
      </c>
      <c r="Y796" s="94">
        <v>0</v>
      </c>
      <c r="Z796" s="95">
        <v>0</v>
      </c>
      <c r="AA796" s="97">
        <f t="shared" si="146"/>
        <v>0</v>
      </c>
      <c r="AB796" s="98">
        <f t="shared" si="147"/>
        <v>0</v>
      </c>
      <c r="AC796" s="99">
        <v>10</v>
      </c>
      <c r="AD796" s="100">
        <v>314468.92</v>
      </c>
      <c r="AE796" s="99">
        <v>1</v>
      </c>
      <c r="AF796" s="100">
        <v>6491.93</v>
      </c>
      <c r="AG796" s="101">
        <f t="shared" si="148"/>
        <v>11</v>
      </c>
      <c r="AH796" s="102">
        <f t="shared" si="149"/>
        <v>320960.84999999998</v>
      </c>
      <c r="AI796" s="103">
        <f>IFERROR(AD796/C786,0)</f>
        <v>0.21973338332988954</v>
      </c>
      <c r="AJ796" s="134">
        <f>IFERROR(AF796/C786,0)</f>
        <v>4.5361994541171513E-3</v>
      </c>
      <c r="AK796" s="222">
        <f>IFERROR(AH796/C786,0)</f>
        <v>0.22426958278400669</v>
      </c>
      <c r="AL796" s="223"/>
    </row>
    <row r="797" spans="1:38" ht="37.5" x14ac:dyDescent="0.25">
      <c r="A797" s="229" t="s">
        <v>312</v>
      </c>
      <c r="B797" s="226" t="s">
        <v>345</v>
      </c>
      <c r="C797" s="659"/>
      <c r="D797" s="660"/>
      <c r="E797" s="81">
        <v>0</v>
      </c>
      <c r="F797" s="82">
        <v>0</v>
      </c>
      <c r="G797" s="83">
        <v>1</v>
      </c>
      <c r="H797" s="84">
        <v>16500</v>
      </c>
      <c r="I797" s="339">
        <v>0</v>
      </c>
      <c r="J797" s="410">
        <v>0</v>
      </c>
      <c r="K797" s="339">
        <v>1</v>
      </c>
      <c r="L797" s="410">
        <v>16500</v>
      </c>
      <c r="M797" s="122">
        <f t="shared" si="142"/>
        <v>1</v>
      </c>
      <c r="N797" s="123">
        <f t="shared" si="143"/>
        <v>16500</v>
      </c>
      <c r="O797" s="89">
        <v>0</v>
      </c>
      <c r="P797" s="342">
        <v>0</v>
      </c>
      <c r="Q797" s="89">
        <v>0</v>
      </c>
      <c r="R797" s="90">
        <v>0</v>
      </c>
      <c r="S797" s="91">
        <f t="shared" si="144"/>
        <v>0</v>
      </c>
      <c r="T797" s="92">
        <f t="shared" si="145"/>
        <v>0</v>
      </c>
      <c r="U797" s="93">
        <v>0</v>
      </c>
      <c r="V797" s="94">
        <v>0</v>
      </c>
      <c r="W797" s="95">
        <v>0</v>
      </c>
      <c r="X797" s="96">
        <v>0</v>
      </c>
      <c r="Y797" s="94">
        <v>0</v>
      </c>
      <c r="Z797" s="95">
        <v>0</v>
      </c>
      <c r="AA797" s="97">
        <f t="shared" si="146"/>
        <v>0</v>
      </c>
      <c r="AB797" s="98">
        <f t="shared" si="147"/>
        <v>0</v>
      </c>
      <c r="AC797" s="99">
        <v>0</v>
      </c>
      <c r="AD797" s="100">
        <v>0</v>
      </c>
      <c r="AE797" s="99">
        <v>1</v>
      </c>
      <c r="AF797" s="100">
        <v>9032.41</v>
      </c>
      <c r="AG797" s="101">
        <f t="shared" si="148"/>
        <v>1</v>
      </c>
      <c r="AH797" s="102">
        <f t="shared" si="149"/>
        <v>9032.41</v>
      </c>
      <c r="AI797" s="103">
        <f>IFERROR(AD797/C786,0)</f>
        <v>0</v>
      </c>
      <c r="AJ797" s="134">
        <f>IFERROR(AF797/C786,0)</f>
        <v>6.3113455184147542E-3</v>
      </c>
      <c r="AK797" s="222">
        <f>IFERROR(AH797/C786,0)</f>
        <v>6.3113455184147542E-3</v>
      </c>
      <c r="AL797" s="223"/>
    </row>
    <row r="798" spans="1:38" ht="21" x14ac:dyDescent="0.25">
      <c r="A798" s="229" t="s">
        <v>313</v>
      </c>
      <c r="B798" s="226" t="s">
        <v>346</v>
      </c>
      <c r="C798" s="659"/>
      <c r="D798" s="660"/>
      <c r="E798" s="81">
        <v>2</v>
      </c>
      <c r="F798" s="82">
        <v>33028.81</v>
      </c>
      <c r="G798" s="83">
        <v>0</v>
      </c>
      <c r="H798" s="84">
        <v>0</v>
      </c>
      <c r="I798" s="339">
        <v>0</v>
      </c>
      <c r="J798" s="410">
        <v>0</v>
      </c>
      <c r="K798" s="339">
        <v>0</v>
      </c>
      <c r="L798" s="410">
        <v>0</v>
      </c>
      <c r="M798" s="122">
        <f t="shared" si="142"/>
        <v>0</v>
      </c>
      <c r="N798" s="123">
        <f t="shared" si="143"/>
        <v>0</v>
      </c>
      <c r="O798" s="89">
        <v>0</v>
      </c>
      <c r="P798" s="342">
        <v>0</v>
      </c>
      <c r="Q798" s="89">
        <v>0</v>
      </c>
      <c r="R798" s="90">
        <v>0</v>
      </c>
      <c r="S798" s="91">
        <f t="shared" si="144"/>
        <v>0</v>
      </c>
      <c r="T798" s="92">
        <f t="shared" si="145"/>
        <v>0</v>
      </c>
      <c r="U798" s="93">
        <v>0</v>
      </c>
      <c r="V798" s="94">
        <v>0</v>
      </c>
      <c r="W798" s="95">
        <v>0</v>
      </c>
      <c r="X798" s="96">
        <v>0</v>
      </c>
      <c r="Y798" s="94">
        <v>0</v>
      </c>
      <c r="Z798" s="95">
        <v>0</v>
      </c>
      <c r="AA798" s="97">
        <f t="shared" si="146"/>
        <v>0</v>
      </c>
      <c r="AB798" s="98">
        <f t="shared" si="147"/>
        <v>0</v>
      </c>
      <c r="AC798" s="99">
        <v>0</v>
      </c>
      <c r="AD798" s="100">
        <v>0</v>
      </c>
      <c r="AE798" s="99">
        <v>0</v>
      </c>
      <c r="AF798" s="100">
        <v>0</v>
      </c>
      <c r="AG798" s="101">
        <f t="shared" si="148"/>
        <v>0</v>
      </c>
      <c r="AH798" s="102">
        <f t="shared" si="149"/>
        <v>0</v>
      </c>
      <c r="AI798" s="103">
        <f>IFERROR(AD798/C786,0)</f>
        <v>0</v>
      </c>
      <c r="AJ798" s="134">
        <f>IFERROR(AF798/C786,0)</f>
        <v>0</v>
      </c>
      <c r="AK798" s="222">
        <f>IFERROR(AH798/C786,0)</f>
        <v>0</v>
      </c>
      <c r="AL798" s="223"/>
    </row>
    <row r="799" spans="1:38" ht="21" x14ac:dyDescent="0.25">
      <c r="A799" s="229" t="s">
        <v>314</v>
      </c>
      <c r="B799" s="226" t="s">
        <v>347</v>
      </c>
      <c r="C799" s="659"/>
      <c r="D799" s="660"/>
      <c r="E799" s="81">
        <v>2</v>
      </c>
      <c r="F799" s="82">
        <v>102874</v>
      </c>
      <c r="G799" s="83">
        <v>0</v>
      </c>
      <c r="H799" s="84">
        <v>0</v>
      </c>
      <c r="I799" s="339">
        <v>0</v>
      </c>
      <c r="J799" s="410">
        <v>0</v>
      </c>
      <c r="K799" s="339">
        <v>0</v>
      </c>
      <c r="L799" s="410">
        <v>0</v>
      </c>
      <c r="M799" s="122">
        <f t="shared" si="142"/>
        <v>0</v>
      </c>
      <c r="N799" s="123">
        <f t="shared" si="143"/>
        <v>0</v>
      </c>
      <c r="O799" s="89">
        <v>0</v>
      </c>
      <c r="P799" s="342">
        <v>0</v>
      </c>
      <c r="Q799" s="89">
        <v>0</v>
      </c>
      <c r="R799" s="90">
        <v>0</v>
      </c>
      <c r="S799" s="91">
        <f t="shared" si="144"/>
        <v>0</v>
      </c>
      <c r="T799" s="92">
        <f t="shared" si="145"/>
        <v>0</v>
      </c>
      <c r="U799" s="93">
        <v>0</v>
      </c>
      <c r="V799" s="94">
        <v>0</v>
      </c>
      <c r="W799" s="95">
        <v>0</v>
      </c>
      <c r="X799" s="96">
        <v>0</v>
      </c>
      <c r="Y799" s="94">
        <v>0</v>
      </c>
      <c r="Z799" s="95">
        <v>0</v>
      </c>
      <c r="AA799" s="97">
        <f t="shared" si="146"/>
        <v>0</v>
      </c>
      <c r="AB799" s="98">
        <f t="shared" si="147"/>
        <v>0</v>
      </c>
      <c r="AC799" s="99">
        <v>0</v>
      </c>
      <c r="AD799" s="100">
        <v>0</v>
      </c>
      <c r="AE799" s="99">
        <v>0</v>
      </c>
      <c r="AF799" s="100">
        <v>0</v>
      </c>
      <c r="AG799" s="101">
        <f t="shared" si="148"/>
        <v>0</v>
      </c>
      <c r="AH799" s="102">
        <f t="shared" si="149"/>
        <v>0</v>
      </c>
      <c r="AI799" s="103">
        <f>IFERROR(AD799/C786,0)</f>
        <v>0</v>
      </c>
      <c r="AJ799" s="134">
        <f>IFERROR(AF799/C786,0)</f>
        <v>0</v>
      </c>
      <c r="AK799" s="222">
        <f>IFERROR(AH799/C786,0)</f>
        <v>0</v>
      </c>
      <c r="AL799" s="223"/>
    </row>
    <row r="800" spans="1:38" ht="21" x14ac:dyDescent="0.25">
      <c r="A800" s="229" t="s">
        <v>315</v>
      </c>
      <c r="B800" s="226" t="s">
        <v>348</v>
      </c>
      <c r="C800" s="659"/>
      <c r="D800" s="660"/>
      <c r="E800" s="81">
        <v>1</v>
      </c>
      <c r="F800" s="82">
        <v>26248.2</v>
      </c>
      <c r="G800" s="83">
        <v>0</v>
      </c>
      <c r="H800" s="84">
        <v>0</v>
      </c>
      <c r="I800" s="339">
        <v>0</v>
      </c>
      <c r="J800" s="410">
        <v>0</v>
      </c>
      <c r="K800" s="339">
        <v>0</v>
      </c>
      <c r="L800" s="410">
        <v>0</v>
      </c>
      <c r="M800" s="122">
        <f t="shared" si="142"/>
        <v>0</v>
      </c>
      <c r="N800" s="123">
        <f t="shared" si="143"/>
        <v>0</v>
      </c>
      <c r="O800" s="89">
        <v>0</v>
      </c>
      <c r="P800" s="342">
        <v>0</v>
      </c>
      <c r="Q800" s="89">
        <v>0</v>
      </c>
      <c r="R800" s="90">
        <v>0</v>
      </c>
      <c r="S800" s="91">
        <f t="shared" si="144"/>
        <v>0</v>
      </c>
      <c r="T800" s="92">
        <f t="shared" si="145"/>
        <v>0</v>
      </c>
      <c r="U800" s="93">
        <v>0</v>
      </c>
      <c r="V800" s="94">
        <v>0</v>
      </c>
      <c r="W800" s="95">
        <v>0</v>
      </c>
      <c r="X800" s="96">
        <v>0</v>
      </c>
      <c r="Y800" s="94">
        <v>0</v>
      </c>
      <c r="Z800" s="95">
        <v>0</v>
      </c>
      <c r="AA800" s="97">
        <f t="shared" si="146"/>
        <v>0</v>
      </c>
      <c r="AB800" s="98">
        <f t="shared" si="147"/>
        <v>0</v>
      </c>
      <c r="AC800" s="99">
        <v>0</v>
      </c>
      <c r="AD800" s="100">
        <v>0</v>
      </c>
      <c r="AE800" s="99">
        <v>0</v>
      </c>
      <c r="AF800" s="100">
        <v>0</v>
      </c>
      <c r="AG800" s="101">
        <f t="shared" si="148"/>
        <v>0</v>
      </c>
      <c r="AH800" s="102">
        <f t="shared" si="149"/>
        <v>0</v>
      </c>
      <c r="AI800" s="103">
        <f>IFERROR(AD800/C786,0)</f>
        <v>0</v>
      </c>
      <c r="AJ800" s="134">
        <f>IFERROR(AF800/C786,0)</f>
        <v>0</v>
      </c>
      <c r="AK800" s="222">
        <f>IFERROR(AH800/C786,0)</f>
        <v>0</v>
      </c>
      <c r="AL800" s="223"/>
    </row>
    <row r="801" spans="1:38" ht="21" x14ac:dyDescent="0.25">
      <c r="A801" s="229" t="s">
        <v>316</v>
      </c>
      <c r="B801" s="226" t="s">
        <v>349</v>
      </c>
      <c r="C801" s="659"/>
      <c r="D801" s="660"/>
      <c r="E801" s="81">
        <v>9</v>
      </c>
      <c r="F801" s="82">
        <v>396489.32</v>
      </c>
      <c r="G801" s="83">
        <v>0</v>
      </c>
      <c r="H801" s="84">
        <v>0</v>
      </c>
      <c r="I801" s="339">
        <v>0</v>
      </c>
      <c r="J801" s="410">
        <v>0</v>
      </c>
      <c r="K801" s="339">
        <v>0</v>
      </c>
      <c r="L801" s="410">
        <v>0</v>
      </c>
      <c r="M801" s="122">
        <f t="shared" si="142"/>
        <v>0</v>
      </c>
      <c r="N801" s="123">
        <f t="shared" si="143"/>
        <v>0</v>
      </c>
      <c r="O801" s="89">
        <v>0</v>
      </c>
      <c r="P801" s="342">
        <v>0</v>
      </c>
      <c r="Q801" s="89">
        <v>0</v>
      </c>
      <c r="R801" s="90">
        <v>0</v>
      </c>
      <c r="S801" s="91">
        <f t="shared" si="144"/>
        <v>0</v>
      </c>
      <c r="T801" s="92">
        <f t="shared" si="145"/>
        <v>0</v>
      </c>
      <c r="U801" s="93">
        <v>0</v>
      </c>
      <c r="V801" s="94">
        <v>0</v>
      </c>
      <c r="W801" s="95">
        <v>0</v>
      </c>
      <c r="X801" s="96">
        <v>0</v>
      </c>
      <c r="Y801" s="94">
        <v>0</v>
      </c>
      <c r="Z801" s="95">
        <v>0</v>
      </c>
      <c r="AA801" s="97">
        <f t="shared" si="146"/>
        <v>0</v>
      </c>
      <c r="AB801" s="98">
        <f t="shared" si="147"/>
        <v>0</v>
      </c>
      <c r="AC801" s="99">
        <v>0</v>
      </c>
      <c r="AD801" s="100">
        <v>0</v>
      </c>
      <c r="AE801" s="99">
        <v>0</v>
      </c>
      <c r="AF801" s="100">
        <v>0</v>
      </c>
      <c r="AG801" s="101">
        <f t="shared" si="148"/>
        <v>0</v>
      </c>
      <c r="AH801" s="102">
        <f t="shared" si="149"/>
        <v>0</v>
      </c>
      <c r="AI801" s="103">
        <f>IFERROR(AD801/C786,0)</f>
        <v>0</v>
      </c>
      <c r="AJ801" s="134">
        <f>IFERROR(AF801/C786,0)</f>
        <v>0</v>
      </c>
      <c r="AK801" s="222">
        <f>IFERROR(AH801/C786,0)</f>
        <v>0</v>
      </c>
      <c r="AL801" s="223"/>
    </row>
    <row r="802" spans="1:38" ht="21" x14ac:dyDescent="0.25">
      <c r="A802" s="229" t="s">
        <v>333</v>
      </c>
      <c r="B802" s="226" t="s">
        <v>350</v>
      </c>
      <c r="C802" s="659"/>
      <c r="D802" s="660"/>
      <c r="E802" s="81">
        <v>0</v>
      </c>
      <c r="F802" s="82">
        <v>0</v>
      </c>
      <c r="G802" s="83">
        <v>5</v>
      </c>
      <c r="H802" s="84">
        <v>70000</v>
      </c>
      <c r="I802" s="339">
        <v>0</v>
      </c>
      <c r="J802" s="410">
        <v>0</v>
      </c>
      <c r="K802" s="339">
        <v>5</v>
      </c>
      <c r="L802" s="410">
        <v>70000</v>
      </c>
      <c r="M802" s="122">
        <f t="shared" si="142"/>
        <v>5</v>
      </c>
      <c r="N802" s="123">
        <f t="shared" si="143"/>
        <v>70000</v>
      </c>
      <c r="O802" s="89">
        <v>0</v>
      </c>
      <c r="P802" s="342">
        <v>0</v>
      </c>
      <c r="Q802" s="89">
        <v>0</v>
      </c>
      <c r="R802" s="90">
        <v>0</v>
      </c>
      <c r="S802" s="91">
        <f t="shared" si="144"/>
        <v>0</v>
      </c>
      <c r="T802" s="92">
        <f t="shared" si="145"/>
        <v>0</v>
      </c>
      <c r="U802" s="93">
        <v>0</v>
      </c>
      <c r="V802" s="94">
        <v>0</v>
      </c>
      <c r="W802" s="95">
        <v>0</v>
      </c>
      <c r="X802" s="96">
        <v>0</v>
      </c>
      <c r="Y802" s="94">
        <v>0</v>
      </c>
      <c r="Z802" s="95">
        <v>0</v>
      </c>
      <c r="AA802" s="97">
        <f t="shared" si="146"/>
        <v>0</v>
      </c>
      <c r="AB802" s="98">
        <f t="shared" si="147"/>
        <v>0</v>
      </c>
      <c r="AC802" s="99">
        <v>0</v>
      </c>
      <c r="AD802" s="100">
        <v>0</v>
      </c>
      <c r="AE802" s="99">
        <v>4</v>
      </c>
      <c r="AF802" s="100">
        <v>37394.39</v>
      </c>
      <c r="AG802" s="101">
        <f t="shared" si="148"/>
        <v>4</v>
      </c>
      <c r="AH802" s="102">
        <f t="shared" si="149"/>
        <v>37394.39</v>
      </c>
      <c r="AI802" s="103">
        <f>IFERROR(AD802/C786,0)</f>
        <v>0</v>
      </c>
      <c r="AJ802" s="134">
        <f>IFERROR(AF802/C786,0)</f>
        <v>2.6129118999287399E-2</v>
      </c>
      <c r="AK802" s="222">
        <f>IFERROR(AH802/C786,0)</f>
        <v>2.6129118999287399E-2</v>
      </c>
      <c r="AL802" s="223"/>
    </row>
    <row r="803" spans="1:38" ht="21" x14ac:dyDescent="0.25">
      <c r="A803" s="229" t="s">
        <v>334</v>
      </c>
      <c r="B803" s="226" t="s">
        <v>351</v>
      </c>
      <c r="C803" s="659"/>
      <c r="D803" s="660"/>
      <c r="E803" s="81">
        <v>10</v>
      </c>
      <c r="F803" s="82">
        <v>356858.86</v>
      </c>
      <c r="G803" s="83">
        <v>0</v>
      </c>
      <c r="H803" s="84">
        <v>0</v>
      </c>
      <c r="I803" s="339">
        <v>6</v>
      </c>
      <c r="J803" s="410">
        <v>237230.5</v>
      </c>
      <c r="K803" s="339">
        <v>0</v>
      </c>
      <c r="L803" s="410">
        <v>0</v>
      </c>
      <c r="M803" s="122">
        <f t="shared" si="142"/>
        <v>6</v>
      </c>
      <c r="N803" s="123">
        <f t="shared" si="143"/>
        <v>237230.5</v>
      </c>
      <c r="O803" s="89">
        <v>0</v>
      </c>
      <c r="P803" s="342">
        <v>0</v>
      </c>
      <c r="Q803" s="89">
        <v>0</v>
      </c>
      <c r="R803" s="90">
        <v>0</v>
      </c>
      <c r="S803" s="91">
        <f t="shared" si="144"/>
        <v>0</v>
      </c>
      <c r="T803" s="92">
        <f t="shared" si="145"/>
        <v>0</v>
      </c>
      <c r="U803" s="93">
        <v>0</v>
      </c>
      <c r="V803" s="94">
        <v>0</v>
      </c>
      <c r="W803" s="95">
        <v>0</v>
      </c>
      <c r="X803" s="96">
        <v>0</v>
      </c>
      <c r="Y803" s="94">
        <v>0</v>
      </c>
      <c r="Z803" s="95">
        <v>0</v>
      </c>
      <c r="AA803" s="97">
        <f t="shared" si="146"/>
        <v>0</v>
      </c>
      <c r="AB803" s="98">
        <f t="shared" si="147"/>
        <v>0</v>
      </c>
      <c r="AC803" s="99">
        <v>6</v>
      </c>
      <c r="AD803" s="100">
        <v>223157.87</v>
      </c>
      <c r="AE803" s="99">
        <v>0</v>
      </c>
      <c r="AF803" s="100">
        <v>0</v>
      </c>
      <c r="AG803" s="101">
        <f t="shared" si="148"/>
        <v>6</v>
      </c>
      <c r="AH803" s="102">
        <f t="shared" si="149"/>
        <v>223157.87</v>
      </c>
      <c r="AI803" s="103">
        <f>IFERROR(AD803/C786,0)</f>
        <v>0.15593030240251299</v>
      </c>
      <c r="AJ803" s="134">
        <f>IFERROR(AF803/C786,0)</f>
        <v>0</v>
      </c>
      <c r="AK803" s="222">
        <f>IFERROR(AH803/C786,0)</f>
        <v>0.15593030240251299</v>
      </c>
      <c r="AL803" s="223"/>
    </row>
    <row r="804" spans="1:38" ht="21" x14ac:dyDescent="0.25">
      <c r="A804" s="229" t="s">
        <v>335</v>
      </c>
      <c r="B804" s="226" t="s">
        <v>352</v>
      </c>
      <c r="C804" s="659"/>
      <c r="D804" s="660"/>
      <c r="E804" s="81">
        <v>1</v>
      </c>
      <c r="F804" s="82">
        <v>39557.120000000003</v>
      </c>
      <c r="G804" s="83">
        <v>0</v>
      </c>
      <c r="H804" s="84">
        <v>0</v>
      </c>
      <c r="I804" s="339">
        <v>0</v>
      </c>
      <c r="J804" s="410">
        <v>0</v>
      </c>
      <c r="K804" s="339">
        <v>0</v>
      </c>
      <c r="L804" s="410">
        <v>0</v>
      </c>
      <c r="M804" s="122">
        <f t="shared" si="142"/>
        <v>0</v>
      </c>
      <c r="N804" s="123">
        <f t="shared" si="143"/>
        <v>0</v>
      </c>
      <c r="O804" s="89">
        <v>0</v>
      </c>
      <c r="P804" s="342">
        <v>0</v>
      </c>
      <c r="Q804" s="89">
        <v>0</v>
      </c>
      <c r="R804" s="90">
        <v>0</v>
      </c>
      <c r="S804" s="91">
        <f t="shared" si="144"/>
        <v>0</v>
      </c>
      <c r="T804" s="92">
        <f t="shared" si="145"/>
        <v>0</v>
      </c>
      <c r="U804" s="93">
        <v>0</v>
      </c>
      <c r="V804" s="94">
        <v>0</v>
      </c>
      <c r="W804" s="95">
        <v>0</v>
      </c>
      <c r="X804" s="96">
        <v>0</v>
      </c>
      <c r="Y804" s="94">
        <v>0</v>
      </c>
      <c r="Z804" s="95">
        <v>0</v>
      </c>
      <c r="AA804" s="97">
        <f t="shared" si="146"/>
        <v>0</v>
      </c>
      <c r="AB804" s="98">
        <f t="shared" si="147"/>
        <v>0</v>
      </c>
      <c r="AC804" s="99">
        <v>0</v>
      </c>
      <c r="AD804" s="100">
        <v>0</v>
      </c>
      <c r="AE804" s="99">
        <v>0</v>
      </c>
      <c r="AF804" s="100">
        <v>0</v>
      </c>
      <c r="AG804" s="101">
        <f t="shared" si="148"/>
        <v>0</v>
      </c>
      <c r="AH804" s="102">
        <f t="shared" si="149"/>
        <v>0</v>
      </c>
      <c r="AI804" s="103">
        <f>IFERROR(AD804/C786,0)</f>
        <v>0</v>
      </c>
      <c r="AJ804" s="134">
        <f>IFERROR(AF804/C786,0)</f>
        <v>0</v>
      </c>
      <c r="AK804" s="222">
        <f>IFERROR(AH804/C786,0)</f>
        <v>0</v>
      </c>
      <c r="AL804" s="223"/>
    </row>
    <row r="805" spans="1:38" ht="24" thickBot="1" x14ac:dyDescent="0.3">
      <c r="A805" s="641" t="s">
        <v>277</v>
      </c>
      <c r="B805" s="642"/>
      <c r="C805" s="231">
        <f>C786</f>
        <v>1431138.57</v>
      </c>
      <c r="D805" s="231">
        <f>D786</f>
        <v>247083.88000000012</v>
      </c>
      <c r="E805" s="167">
        <f t="shared" ref="E805:AH805" si="150">SUM(E786:E804)</f>
        <v>84</v>
      </c>
      <c r="F805" s="168">
        <f t="shared" si="150"/>
        <v>3205353.6</v>
      </c>
      <c r="G805" s="167">
        <f t="shared" si="150"/>
        <v>19</v>
      </c>
      <c r="H805" s="232">
        <f t="shared" si="150"/>
        <v>615000</v>
      </c>
      <c r="I805" s="233">
        <f t="shared" si="150"/>
        <v>24</v>
      </c>
      <c r="J805" s="168">
        <f t="shared" si="150"/>
        <v>816138.57000000007</v>
      </c>
      <c r="K805" s="233">
        <f t="shared" si="150"/>
        <v>19</v>
      </c>
      <c r="L805" s="168">
        <f t="shared" si="150"/>
        <v>615000</v>
      </c>
      <c r="M805" s="233">
        <f t="shared" si="150"/>
        <v>43</v>
      </c>
      <c r="N805" s="168">
        <f t="shared" si="150"/>
        <v>1431138.57</v>
      </c>
      <c r="O805" s="172">
        <f t="shared" si="150"/>
        <v>0</v>
      </c>
      <c r="P805" s="168">
        <f t="shared" si="150"/>
        <v>0</v>
      </c>
      <c r="Q805" s="172">
        <f t="shared" si="150"/>
        <v>0</v>
      </c>
      <c r="R805" s="234">
        <f t="shared" si="150"/>
        <v>0</v>
      </c>
      <c r="S805" s="173">
        <f t="shared" si="150"/>
        <v>0</v>
      </c>
      <c r="T805" s="234">
        <f t="shared" si="150"/>
        <v>0</v>
      </c>
      <c r="U805" s="235">
        <f t="shared" si="150"/>
        <v>0</v>
      </c>
      <c r="V805" s="234">
        <f t="shared" si="150"/>
        <v>0</v>
      </c>
      <c r="W805" s="232">
        <f t="shared" si="150"/>
        <v>0</v>
      </c>
      <c r="X805" s="173">
        <f t="shared" si="150"/>
        <v>0</v>
      </c>
      <c r="Y805" s="234">
        <f t="shared" si="150"/>
        <v>0</v>
      </c>
      <c r="Z805" s="234">
        <f t="shared" si="150"/>
        <v>0</v>
      </c>
      <c r="AA805" s="236">
        <f t="shared" si="150"/>
        <v>0</v>
      </c>
      <c r="AB805" s="168">
        <f t="shared" si="150"/>
        <v>0</v>
      </c>
      <c r="AC805" s="171">
        <f t="shared" si="150"/>
        <v>24</v>
      </c>
      <c r="AD805" s="168">
        <f t="shared" si="150"/>
        <v>720287.06</v>
      </c>
      <c r="AE805" s="172">
        <f t="shared" si="150"/>
        <v>18</v>
      </c>
      <c r="AF805" s="168">
        <f t="shared" si="150"/>
        <v>463767.62999999995</v>
      </c>
      <c r="AG805" s="173">
        <f t="shared" si="150"/>
        <v>42</v>
      </c>
      <c r="AH805" s="232">
        <f t="shared" si="150"/>
        <v>1184054.69</v>
      </c>
      <c r="AI805" s="237">
        <f>AD805/C753</f>
        <v>0.50329651865926583</v>
      </c>
      <c r="AJ805" s="238">
        <f>AF805/C753</f>
        <v>0.32405501446306484</v>
      </c>
      <c r="AK805" s="239">
        <f>AH805/C753</f>
        <v>0.82735153312233067</v>
      </c>
      <c r="AL805" s="223"/>
    </row>
    <row r="806" spans="1:38" ht="15.75" thickBot="1" x14ac:dyDescent="0.3">
      <c r="E806" s="240"/>
      <c r="F806" s="241"/>
      <c r="G806" s="240"/>
      <c r="H806" s="241"/>
      <c r="I806" s="242"/>
      <c r="J806" s="240"/>
      <c r="K806" s="242"/>
      <c r="L806" s="241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  <c r="AA806" s="240"/>
      <c r="AB806" s="240"/>
      <c r="AC806" s="240"/>
      <c r="AD806" s="240"/>
      <c r="AE806" s="240"/>
      <c r="AF806" s="240"/>
      <c r="AG806" s="240"/>
      <c r="AH806" s="240"/>
      <c r="AJ806" s="243"/>
      <c r="AK806" s="243"/>
      <c r="AL806" s="243"/>
    </row>
    <row r="807" spans="1:38" ht="19.5" thickTop="1" x14ac:dyDescent="0.3">
      <c r="A807" s="591" t="s">
        <v>353</v>
      </c>
      <c r="B807" s="592"/>
      <c r="C807" s="592"/>
      <c r="D807" s="592"/>
      <c r="E807" s="592"/>
      <c r="F807" s="592"/>
      <c r="G807" s="592"/>
      <c r="H807" s="592"/>
      <c r="I807" s="592"/>
      <c r="J807" s="592"/>
      <c r="K807" s="593"/>
      <c r="L807" s="592"/>
      <c r="M807" s="592"/>
      <c r="N807" s="592"/>
      <c r="O807" s="592"/>
      <c r="P807" s="592"/>
      <c r="Q807" s="594"/>
      <c r="AD807" s="180"/>
    </row>
    <row r="808" spans="1:38" x14ac:dyDescent="0.25">
      <c r="A808" s="595"/>
      <c r="B808" s="596"/>
      <c r="C808" s="596"/>
      <c r="D808" s="596"/>
      <c r="E808" s="596"/>
      <c r="F808" s="596"/>
      <c r="G808" s="596"/>
      <c r="H808" s="596"/>
      <c r="I808" s="596"/>
      <c r="J808" s="596"/>
      <c r="K808" s="597"/>
      <c r="L808" s="596"/>
      <c r="M808" s="596"/>
      <c r="N808" s="596"/>
      <c r="O808" s="596"/>
      <c r="P808" s="596"/>
      <c r="Q808" s="598"/>
    </row>
    <row r="809" spans="1:38" x14ac:dyDescent="0.25">
      <c r="A809" s="595"/>
      <c r="B809" s="596"/>
      <c r="C809" s="596"/>
      <c r="D809" s="596"/>
      <c r="E809" s="596"/>
      <c r="F809" s="596"/>
      <c r="G809" s="596"/>
      <c r="H809" s="596"/>
      <c r="I809" s="596"/>
      <c r="J809" s="596"/>
      <c r="K809" s="597"/>
      <c r="L809" s="596"/>
      <c r="M809" s="596"/>
      <c r="N809" s="596"/>
      <c r="O809" s="596"/>
      <c r="P809" s="596"/>
      <c r="Q809" s="598"/>
    </row>
    <row r="810" spans="1:38" x14ac:dyDescent="0.25">
      <c r="A810" s="595"/>
      <c r="B810" s="596"/>
      <c r="C810" s="596"/>
      <c r="D810" s="596"/>
      <c r="E810" s="596"/>
      <c r="F810" s="596"/>
      <c r="G810" s="596"/>
      <c r="H810" s="596"/>
      <c r="I810" s="596"/>
      <c r="J810" s="596"/>
      <c r="K810" s="597"/>
      <c r="L810" s="596"/>
      <c r="M810" s="596"/>
      <c r="N810" s="596"/>
      <c r="O810" s="596"/>
      <c r="P810" s="596"/>
      <c r="Q810" s="598"/>
    </row>
    <row r="811" spans="1:38" x14ac:dyDescent="0.25">
      <c r="A811" s="595"/>
      <c r="B811" s="596"/>
      <c r="C811" s="596"/>
      <c r="D811" s="596"/>
      <c r="E811" s="596"/>
      <c r="F811" s="596"/>
      <c r="G811" s="596"/>
      <c r="H811" s="596"/>
      <c r="I811" s="596"/>
      <c r="J811" s="596"/>
      <c r="K811" s="597"/>
      <c r="L811" s="596"/>
      <c r="M811" s="596"/>
      <c r="N811" s="596"/>
      <c r="O811" s="596"/>
      <c r="P811" s="596"/>
      <c r="Q811" s="598"/>
    </row>
    <row r="812" spans="1:38" x14ac:dyDescent="0.25">
      <c r="A812" s="595"/>
      <c r="B812" s="596"/>
      <c r="C812" s="596"/>
      <c r="D812" s="596"/>
      <c r="E812" s="596"/>
      <c r="F812" s="596"/>
      <c r="G812" s="596"/>
      <c r="H812" s="596"/>
      <c r="I812" s="596"/>
      <c r="J812" s="596"/>
      <c r="K812" s="597"/>
      <c r="L812" s="596"/>
      <c r="M812" s="596"/>
      <c r="N812" s="596"/>
      <c r="O812" s="596"/>
      <c r="P812" s="596"/>
      <c r="Q812" s="598"/>
    </row>
    <row r="813" spans="1:38" x14ac:dyDescent="0.25">
      <c r="A813" s="595"/>
      <c r="B813" s="596"/>
      <c r="C813" s="596"/>
      <c r="D813" s="596"/>
      <c r="E813" s="596"/>
      <c r="F813" s="596"/>
      <c r="G813" s="596"/>
      <c r="H813" s="596"/>
      <c r="I813" s="596"/>
      <c r="J813" s="596"/>
      <c r="K813" s="597"/>
      <c r="L813" s="596"/>
      <c r="M813" s="596"/>
      <c r="N813" s="596"/>
      <c r="O813" s="596"/>
      <c r="P813" s="596"/>
      <c r="Q813" s="598"/>
    </row>
    <row r="814" spans="1:38" ht="23.25" customHeight="1" x14ac:dyDescent="0.25">
      <c r="A814" s="595"/>
      <c r="B814" s="596"/>
      <c r="C814" s="596"/>
      <c r="D814" s="596"/>
      <c r="E814" s="596"/>
      <c r="F814" s="596"/>
      <c r="G814" s="596"/>
      <c r="H814" s="596"/>
      <c r="I814" s="596"/>
      <c r="J814" s="596"/>
      <c r="K814" s="597"/>
      <c r="L814" s="596"/>
      <c r="M814" s="596"/>
      <c r="N814" s="596"/>
      <c r="O814" s="596"/>
      <c r="P814" s="596"/>
      <c r="Q814" s="598"/>
    </row>
    <row r="815" spans="1:38" ht="15.75" thickBot="1" x14ac:dyDescent="0.3">
      <c r="A815" s="599"/>
      <c r="B815" s="600"/>
      <c r="C815" s="600"/>
      <c r="D815" s="600"/>
      <c r="E815" s="600"/>
      <c r="F815" s="600"/>
      <c r="G815" s="600"/>
      <c r="H815" s="600"/>
      <c r="I815" s="600"/>
      <c r="J815" s="600"/>
      <c r="K815" s="601"/>
      <c r="L815" s="600"/>
      <c r="M815" s="600"/>
      <c r="N815" s="600"/>
      <c r="O815" s="600"/>
      <c r="P815" s="600"/>
      <c r="Q815" s="602"/>
    </row>
    <row r="816" spans="1:38" ht="15.75" thickTop="1" x14ac:dyDescent="0.25"/>
    <row r="817" spans="1:38" x14ac:dyDescent="0.25">
      <c r="B817" s="244"/>
      <c r="C817" s="244"/>
    </row>
    <row r="820" spans="1:38" ht="23.25" x14ac:dyDescent="0.35">
      <c r="A820" s="245"/>
      <c r="B820" s="661" t="s">
        <v>369</v>
      </c>
      <c r="C820" s="661"/>
      <c r="D820" s="661"/>
      <c r="E820" s="661"/>
      <c r="F820" s="661"/>
      <c r="G820" s="661"/>
      <c r="H820" s="661"/>
      <c r="I820" s="661"/>
      <c r="J820" s="661"/>
      <c r="K820" s="662"/>
      <c r="L820" s="661"/>
      <c r="M820" s="661"/>
      <c r="N820" s="661"/>
      <c r="S820" s="4"/>
      <c r="X820" s="4"/>
      <c r="AA820" s="4"/>
      <c r="AG820" s="4"/>
    </row>
    <row r="821" spans="1:38" ht="21.75" thickBot="1" x14ac:dyDescent="0.4">
      <c r="B821" s="37"/>
      <c r="C821" s="37"/>
      <c r="D821" s="37"/>
      <c r="E821" s="37"/>
      <c r="F821" s="38"/>
      <c r="G821" s="37"/>
      <c r="H821" s="38"/>
      <c r="I821" s="39"/>
      <c r="J821" s="38"/>
      <c r="K821" s="39"/>
      <c r="L821" s="38"/>
    </row>
    <row r="822" spans="1:38" ht="27" customHeight="1" thickBot="1" x14ac:dyDescent="0.3">
      <c r="A822" s="663" t="s">
        <v>391</v>
      </c>
      <c r="B822" s="664"/>
      <c r="C822" s="664"/>
      <c r="D822" s="664"/>
      <c r="E822" s="664"/>
      <c r="F822" s="664"/>
      <c r="G822" s="664"/>
      <c r="H822" s="664"/>
      <c r="I822" s="664"/>
      <c r="J822" s="664"/>
      <c r="K822" s="665"/>
      <c r="L822" s="664"/>
      <c r="M822" s="664"/>
      <c r="N822" s="664"/>
      <c r="O822" s="664"/>
      <c r="P822" s="664"/>
      <c r="Q822" s="664"/>
      <c r="R822" s="664"/>
      <c r="S822" s="664"/>
      <c r="T822" s="664"/>
      <c r="U822" s="664"/>
      <c r="V822" s="664"/>
      <c r="W822" s="664"/>
      <c r="X822" s="664"/>
      <c r="Y822" s="664"/>
      <c r="Z822" s="664"/>
      <c r="AA822" s="664"/>
      <c r="AB822" s="664"/>
      <c r="AC822" s="664"/>
      <c r="AD822" s="664"/>
      <c r="AE822" s="664"/>
      <c r="AF822" s="664"/>
      <c r="AG822" s="664"/>
      <c r="AH822" s="664"/>
      <c r="AI822" s="664"/>
      <c r="AJ822" s="664"/>
      <c r="AK822" s="664"/>
      <c r="AL822" s="40"/>
    </row>
    <row r="823" spans="1:38" ht="33.75" customHeight="1" x14ac:dyDescent="0.25">
      <c r="A823" s="666" t="s">
        <v>8</v>
      </c>
      <c r="B823" s="667"/>
      <c r="C823" s="614" t="s">
        <v>392</v>
      </c>
      <c r="D823" s="615"/>
      <c r="E823" s="618" t="s">
        <v>210</v>
      </c>
      <c r="F823" s="619"/>
      <c r="G823" s="619"/>
      <c r="H823" s="619"/>
      <c r="I823" s="619"/>
      <c r="J823" s="619"/>
      <c r="K823" s="620"/>
      <c r="L823" s="619"/>
      <c r="M823" s="619"/>
      <c r="N823" s="674"/>
      <c r="O823" s="624" t="s">
        <v>393</v>
      </c>
      <c r="P823" s="625"/>
      <c r="Q823" s="625"/>
      <c r="R823" s="625"/>
      <c r="S823" s="625"/>
      <c r="T823" s="625"/>
      <c r="U823" s="625"/>
      <c r="V823" s="625"/>
      <c r="W823" s="625"/>
      <c r="X823" s="625"/>
      <c r="Y823" s="625"/>
      <c r="Z823" s="625"/>
      <c r="AA823" s="625"/>
      <c r="AB823" s="625"/>
      <c r="AC823" s="625"/>
      <c r="AD823" s="625"/>
      <c r="AE823" s="625"/>
      <c r="AF823" s="625"/>
      <c r="AG823" s="625"/>
      <c r="AH823" s="625"/>
      <c r="AI823" s="625"/>
      <c r="AJ823" s="625"/>
      <c r="AK823" s="625"/>
      <c r="AL823" s="626"/>
    </row>
    <row r="824" spans="1:38" ht="51" customHeight="1" thickBot="1" x14ac:dyDescent="0.3">
      <c r="A824" s="668"/>
      <c r="B824" s="669"/>
      <c r="C824" s="672"/>
      <c r="D824" s="673"/>
      <c r="E824" s="675"/>
      <c r="F824" s="676"/>
      <c r="G824" s="676"/>
      <c r="H824" s="676"/>
      <c r="I824" s="676"/>
      <c r="J824" s="676"/>
      <c r="K824" s="677"/>
      <c r="L824" s="676"/>
      <c r="M824" s="676"/>
      <c r="N824" s="678"/>
      <c r="O824" s="641"/>
      <c r="P824" s="679"/>
      <c r="Q824" s="679"/>
      <c r="R824" s="679"/>
      <c r="S824" s="679"/>
      <c r="T824" s="679"/>
      <c r="U824" s="679"/>
      <c r="V824" s="679"/>
      <c r="W824" s="679"/>
      <c r="X824" s="679"/>
      <c r="Y824" s="679"/>
      <c r="Z824" s="679"/>
      <c r="AA824" s="679"/>
      <c r="AB824" s="679"/>
      <c r="AC824" s="679"/>
      <c r="AD824" s="679"/>
      <c r="AE824" s="679"/>
      <c r="AF824" s="679"/>
      <c r="AG824" s="679"/>
      <c r="AH824" s="679"/>
      <c r="AI824" s="679"/>
      <c r="AJ824" s="679"/>
      <c r="AK824" s="679"/>
      <c r="AL824" s="642"/>
    </row>
    <row r="825" spans="1:38" ht="75" customHeight="1" x14ac:dyDescent="0.25">
      <c r="A825" s="668"/>
      <c r="B825" s="669"/>
      <c r="C825" s="680" t="s">
        <v>211</v>
      </c>
      <c r="D825" s="682" t="s">
        <v>212</v>
      </c>
      <c r="E825" s="684" t="s">
        <v>0</v>
      </c>
      <c r="F825" s="685"/>
      <c r="G825" s="685"/>
      <c r="H825" s="686"/>
      <c r="I825" s="690" t="s">
        <v>1</v>
      </c>
      <c r="J825" s="691"/>
      <c r="K825" s="692"/>
      <c r="L825" s="693"/>
      <c r="M825" s="698" t="s">
        <v>2</v>
      </c>
      <c r="N825" s="699"/>
      <c r="O825" s="702" t="s">
        <v>213</v>
      </c>
      <c r="P825" s="703"/>
      <c r="Q825" s="703"/>
      <c r="R825" s="703"/>
      <c r="S825" s="725" t="s">
        <v>2</v>
      </c>
      <c r="T825" s="726"/>
      <c r="U825" s="708" t="s">
        <v>214</v>
      </c>
      <c r="V825" s="709"/>
      <c r="W825" s="709"/>
      <c r="X825" s="709"/>
      <c r="Y825" s="709"/>
      <c r="Z825" s="710"/>
      <c r="AA825" s="729" t="s">
        <v>2</v>
      </c>
      <c r="AB825" s="730"/>
      <c r="AC825" s="733" t="s">
        <v>5</v>
      </c>
      <c r="AD825" s="734"/>
      <c r="AE825" s="734"/>
      <c r="AF825" s="735"/>
      <c r="AG825" s="739" t="s">
        <v>2</v>
      </c>
      <c r="AH825" s="740"/>
      <c r="AI825" s="719" t="s">
        <v>215</v>
      </c>
      <c r="AJ825" s="720"/>
      <c r="AK825" s="720"/>
      <c r="AL825" s="721"/>
    </row>
    <row r="826" spans="1:38" ht="75" customHeight="1" thickBot="1" x14ac:dyDescent="0.3">
      <c r="A826" s="668"/>
      <c r="B826" s="669"/>
      <c r="C826" s="680"/>
      <c r="D826" s="682"/>
      <c r="E826" s="687"/>
      <c r="F826" s="688"/>
      <c r="G826" s="688"/>
      <c r="H826" s="689"/>
      <c r="I826" s="694"/>
      <c r="J826" s="695"/>
      <c r="K826" s="696"/>
      <c r="L826" s="697"/>
      <c r="M826" s="700"/>
      <c r="N826" s="701"/>
      <c r="O826" s="704"/>
      <c r="P826" s="705"/>
      <c r="Q826" s="705"/>
      <c r="R826" s="705"/>
      <c r="S826" s="727"/>
      <c r="T826" s="728"/>
      <c r="U826" s="711"/>
      <c r="V826" s="712"/>
      <c r="W826" s="712"/>
      <c r="X826" s="712"/>
      <c r="Y826" s="712"/>
      <c r="Z826" s="713"/>
      <c r="AA826" s="731"/>
      <c r="AB826" s="732"/>
      <c r="AC826" s="736"/>
      <c r="AD826" s="737"/>
      <c r="AE826" s="737"/>
      <c r="AF826" s="738"/>
      <c r="AG826" s="741"/>
      <c r="AH826" s="742"/>
      <c r="AI826" s="722"/>
      <c r="AJ826" s="723"/>
      <c r="AK826" s="723"/>
      <c r="AL826" s="724"/>
    </row>
    <row r="827" spans="1:38" ht="139.5" customHeight="1" thickBot="1" x14ac:dyDescent="0.3">
      <c r="A827" s="670"/>
      <c r="B827" s="671"/>
      <c r="C827" s="681"/>
      <c r="D827" s="683"/>
      <c r="E827" s="41" t="s">
        <v>15</v>
      </c>
      <c r="F827" s="42" t="s">
        <v>216</v>
      </c>
      <c r="G827" s="41" t="s">
        <v>217</v>
      </c>
      <c r="H827" s="42" t="s">
        <v>14</v>
      </c>
      <c r="I827" s="43" t="s">
        <v>15</v>
      </c>
      <c r="J827" s="44" t="s">
        <v>218</v>
      </c>
      <c r="K827" s="43" t="s">
        <v>17</v>
      </c>
      <c r="L827" s="44" t="s">
        <v>219</v>
      </c>
      <c r="M827" s="45" t="s">
        <v>19</v>
      </c>
      <c r="N827" s="46" t="s">
        <v>20</v>
      </c>
      <c r="O827" s="47" t="s">
        <v>220</v>
      </c>
      <c r="P827" s="48" t="s">
        <v>221</v>
      </c>
      <c r="Q827" s="47" t="s">
        <v>222</v>
      </c>
      <c r="R827" s="48" t="s">
        <v>223</v>
      </c>
      <c r="S827" s="49" t="s">
        <v>224</v>
      </c>
      <c r="T827" s="50" t="s">
        <v>225</v>
      </c>
      <c r="U827" s="51" t="s">
        <v>220</v>
      </c>
      <c r="V827" s="52" t="s">
        <v>226</v>
      </c>
      <c r="W827" s="53" t="s">
        <v>227</v>
      </c>
      <c r="X827" s="54" t="s">
        <v>222</v>
      </c>
      <c r="Y827" s="52" t="s">
        <v>228</v>
      </c>
      <c r="Z827" s="53" t="s">
        <v>229</v>
      </c>
      <c r="AA827" s="55" t="s">
        <v>230</v>
      </c>
      <c r="AB827" s="56" t="s">
        <v>231</v>
      </c>
      <c r="AC827" s="57" t="s">
        <v>220</v>
      </c>
      <c r="AD827" s="58" t="s">
        <v>221</v>
      </c>
      <c r="AE827" s="57" t="s">
        <v>222</v>
      </c>
      <c r="AF827" s="58" t="s">
        <v>223</v>
      </c>
      <c r="AG827" s="59" t="s">
        <v>232</v>
      </c>
      <c r="AH827" s="60" t="s">
        <v>233</v>
      </c>
      <c r="AI827" s="61" t="s">
        <v>234</v>
      </c>
      <c r="AJ827" s="62" t="s">
        <v>235</v>
      </c>
      <c r="AK827" s="63" t="s">
        <v>236</v>
      </c>
      <c r="AL827" s="64" t="s">
        <v>237</v>
      </c>
    </row>
    <row r="828" spans="1:38" ht="38.25" customHeight="1" thickBot="1" x14ac:dyDescent="0.3">
      <c r="A828" s="581" t="s">
        <v>238</v>
      </c>
      <c r="B828" s="582"/>
      <c r="C828" s="65" t="s">
        <v>239</v>
      </c>
      <c r="D828" s="575" t="s">
        <v>240</v>
      </c>
      <c r="E828" s="65" t="s">
        <v>241</v>
      </c>
      <c r="F828" s="66" t="s">
        <v>242</v>
      </c>
      <c r="G828" s="65" t="s">
        <v>243</v>
      </c>
      <c r="H828" s="66" t="s">
        <v>244</v>
      </c>
      <c r="I828" s="67" t="s">
        <v>245</v>
      </c>
      <c r="J828" s="66" t="s">
        <v>246</v>
      </c>
      <c r="K828" s="67" t="s">
        <v>247</v>
      </c>
      <c r="L828" s="66" t="s">
        <v>248</v>
      </c>
      <c r="M828" s="65" t="s">
        <v>249</v>
      </c>
      <c r="N828" s="66" t="s">
        <v>250</v>
      </c>
      <c r="O828" s="65" t="s">
        <v>251</v>
      </c>
      <c r="P828" s="66" t="s">
        <v>252</v>
      </c>
      <c r="Q828" s="65" t="s">
        <v>253</v>
      </c>
      <c r="R828" s="66" t="s">
        <v>254</v>
      </c>
      <c r="S828" s="65" t="s">
        <v>255</v>
      </c>
      <c r="T828" s="66" t="s">
        <v>256</v>
      </c>
      <c r="U828" s="65" t="s">
        <v>257</v>
      </c>
      <c r="V828" s="68" t="s">
        <v>258</v>
      </c>
      <c r="W828" s="66" t="s">
        <v>259</v>
      </c>
      <c r="X828" s="575" t="s">
        <v>260</v>
      </c>
      <c r="Y828" s="66" t="s">
        <v>261</v>
      </c>
      <c r="Z828" s="66" t="s">
        <v>262</v>
      </c>
      <c r="AA828" s="65" t="s">
        <v>263</v>
      </c>
      <c r="AB828" s="65" t="s">
        <v>264</v>
      </c>
      <c r="AC828" s="65" t="s">
        <v>265</v>
      </c>
      <c r="AD828" s="65" t="s">
        <v>266</v>
      </c>
      <c r="AE828" s="65" t="s">
        <v>267</v>
      </c>
      <c r="AF828" s="65" t="s">
        <v>268</v>
      </c>
      <c r="AG828" s="65" t="s">
        <v>269</v>
      </c>
      <c r="AH828" s="65" t="s">
        <v>270</v>
      </c>
      <c r="AI828" s="65" t="s">
        <v>271</v>
      </c>
      <c r="AJ828" s="575" t="s">
        <v>272</v>
      </c>
      <c r="AK828" s="65" t="s">
        <v>273</v>
      </c>
      <c r="AL828" s="576" t="s">
        <v>274</v>
      </c>
    </row>
    <row r="829" spans="1:38" ht="99" customHeight="1" x14ac:dyDescent="0.25">
      <c r="A829" s="69">
        <v>1</v>
      </c>
      <c r="B829" s="70" t="s">
        <v>275</v>
      </c>
      <c r="C829" s="583">
        <f>N842</f>
        <v>1030273.24</v>
      </c>
      <c r="D829" s="586">
        <f>C829-AH842</f>
        <v>59188.540000000037</v>
      </c>
      <c r="E829" s="71"/>
      <c r="F829" s="72"/>
      <c r="G829" s="71"/>
      <c r="H829" s="72"/>
      <c r="I829" s="73"/>
      <c r="J829" s="72"/>
      <c r="K829" s="73"/>
      <c r="L829" s="72"/>
      <c r="M829" s="71"/>
      <c r="N829" s="72"/>
      <c r="O829" s="71"/>
      <c r="P829" s="72"/>
      <c r="Q829" s="71"/>
      <c r="R829" s="72"/>
      <c r="S829" s="71"/>
      <c r="T829" s="72"/>
      <c r="U829" s="71"/>
      <c r="V829" s="74"/>
      <c r="W829" s="72"/>
      <c r="X829" s="71"/>
      <c r="Y829" s="74"/>
      <c r="Z829" s="72"/>
      <c r="AA829" s="71"/>
      <c r="AB829" s="72"/>
      <c r="AC829" s="71"/>
      <c r="AD829" s="72"/>
      <c r="AE829" s="71"/>
      <c r="AF829" s="72"/>
      <c r="AG829" s="71"/>
      <c r="AH829" s="72"/>
      <c r="AI829" s="75"/>
      <c r="AJ829" s="76"/>
      <c r="AK829" s="77"/>
      <c r="AL829" s="78"/>
    </row>
    <row r="830" spans="1:38" ht="87" customHeight="1" x14ac:dyDescent="0.25">
      <c r="A830" s="79">
        <v>2</v>
      </c>
      <c r="B830" s="80" t="s">
        <v>96</v>
      </c>
      <c r="C830" s="584"/>
      <c r="D830" s="587"/>
      <c r="E830" s="71"/>
      <c r="F830" s="72"/>
      <c r="G830" s="71"/>
      <c r="H830" s="72"/>
      <c r="I830" s="73"/>
      <c r="J830" s="72"/>
      <c r="K830" s="73"/>
      <c r="L830" s="72"/>
      <c r="M830" s="71"/>
      <c r="N830" s="72"/>
      <c r="O830" s="71"/>
      <c r="P830" s="72"/>
      <c r="Q830" s="71"/>
      <c r="R830" s="72"/>
      <c r="S830" s="71"/>
      <c r="T830" s="72"/>
      <c r="U830" s="71"/>
      <c r="V830" s="74"/>
      <c r="W830" s="72"/>
      <c r="X830" s="71"/>
      <c r="Y830" s="74"/>
      <c r="Z830" s="72"/>
      <c r="AA830" s="71"/>
      <c r="AB830" s="72"/>
      <c r="AC830" s="71"/>
      <c r="AD830" s="72"/>
      <c r="AE830" s="71"/>
      <c r="AF830" s="72"/>
      <c r="AG830" s="71"/>
      <c r="AH830" s="72"/>
      <c r="AI830" s="75"/>
      <c r="AJ830" s="76"/>
      <c r="AK830" s="77"/>
      <c r="AL830" s="78"/>
    </row>
    <row r="831" spans="1:38" ht="85.5" customHeight="1" x14ac:dyDescent="0.25">
      <c r="A831" s="79">
        <v>3</v>
      </c>
      <c r="B831" s="80" t="s">
        <v>202</v>
      </c>
      <c r="C831" s="584"/>
      <c r="D831" s="587"/>
      <c r="E831" s="81"/>
      <c r="F831" s="82"/>
      <c r="G831" s="83"/>
      <c r="H831" s="84"/>
      <c r="I831" s="85"/>
      <c r="J831" s="86"/>
      <c r="K831" s="85"/>
      <c r="L831" s="86"/>
      <c r="M831" s="87"/>
      <c r="N831" s="88"/>
      <c r="O831" s="89"/>
      <c r="P831" s="90"/>
      <c r="Q831" s="89"/>
      <c r="R831" s="90"/>
      <c r="S831" s="91"/>
      <c r="T831" s="92"/>
      <c r="U831" s="93"/>
      <c r="V831" s="94"/>
      <c r="W831" s="95"/>
      <c r="X831" s="96"/>
      <c r="Y831" s="94"/>
      <c r="Z831" s="95"/>
      <c r="AA831" s="97"/>
      <c r="AB831" s="98"/>
      <c r="AC831" s="99"/>
      <c r="AD831" s="100"/>
      <c r="AE831" s="99"/>
      <c r="AF831" s="100"/>
      <c r="AG831" s="101"/>
      <c r="AH831" s="102"/>
      <c r="AI831" s="103"/>
      <c r="AJ831" s="104"/>
      <c r="AK831" s="77"/>
      <c r="AL831" s="105"/>
    </row>
    <row r="832" spans="1:38" ht="101.25" customHeight="1" x14ac:dyDescent="0.25">
      <c r="A832" s="79">
        <v>4</v>
      </c>
      <c r="B832" s="80" t="s">
        <v>40</v>
      </c>
      <c r="C832" s="584"/>
      <c r="D832" s="587"/>
      <c r="E832" s="81">
        <v>2</v>
      </c>
      <c r="F832" s="82">
        <v>64612.14</v>
      </c>
      <c r="G832" s="83">
        <v>0</v>
      </c>
      <c r="H832" s="84">
        <v>0</v>
      </c>
      <c r="I832" s="85">
        <v>2</v>
      </c>
      <c r="J832" s="407">
        <v>64612.14</v>
      </c>
      <c r="K832" s="85">
        <v>0</v>
      </c>
      <c r="L832" s="86">
        <v>0</v>
      </c>
      <c r="M832" s="87">
        <f>SUM(I832,K832)</f>
        <v>2</v>
      </c>
      <c r="N832" s="88">
        <f>SUM(J832,L832)</f>
        <v>64612.14</v>
      </c>
      <c r="O832" s="89">
        <v>0</v>
      </c>
      <c r="P832" s="90">
        <v>0</v>
      </c>
      <c r="Q832" s="89">
        <v>0</v>
      </c>
      <c r="R832" s="90">
        <v>0</v>
      </c>
      <c r="S832" s="91">
        <f>SUM(O832,Q832)</f>
        <v>0</v>
      </c>
      <c r="T832" s="92">
        <f>SUM(P832,R832)</f>
        <v>0</v>
      </c>
      <c r="U832" s="93">
        <v>0</v>
      </c>
      <c r="V832" s="94">
        <v>0</v>
      </c>
      <c r="W832" s="95">
        <v>0</v>
      </c>
      <c r="X832" s="96">
        <v>0</v>
      </c>
      <c r="Y832" s="94">
        <v>0</v>
      </c>
      <c r="Z832" s="95">
        <v>0</v>
      </c>
      <c r="AA832" s="97">
        <f>SUM(U832,X832)</f>
        <v>0</v>
      </c>
      <c r="AB832" s="98">
        <f>SUM(W832,Z832)</f>
        <v>0</v>
      </c>
      <c r="AC832" s="99">
        <v>2</v>
      </c>
      <c r="AD832" s="100">
        <v>63915.68</v>
      </c>
      <c r="AE832" s="99">
        <v>0</v>
      </c>
      <c r="AF832" s="100">
        <v>0</v>
      </c>
      <c r="AG832" s="101">
        <f>SUM(AC832,AE832)</f>
        <v>2</v>
      </c>
      <c r="AH832" s="102">
        <f>SUM(AD832,AF832,AB832)</f>
        <v>63915.68</v>
      </c>
      <c r="AI832" s="103">
        <f>IFERROR(AD832/(C829-AH836),0)</f>
        <v>6.8173377384218914E-2</v>
      </c>
      <c r="AJ832" s="104">
        <f>IFERROR(AF832/(C829-AH836),0)</f>
        <v>0</v>
      </c>
      <c r="AK832" s="77"/>
      <c r="AL832" s="105">
        <f>IFERROR(AH832/C829,0)</f>
        <v>6.2037600821312218E-2</v>
      </c>
    </row>
    <row r="833" spans="1:38" ht="138" customHeight="1" x14ac:dyDescent="0.25">
      <c r="A833" s="79">
        <v>5</v>
      </c>
      <c r="B833" s="80" t="s">
        <v>98</v>
      </c>
      <c r="C833" s="584"/>
      <c r="D833" s="587"/>
      <c r="E833" s="71"/>
      <c r="F833" s="72"/>
      <c r="G833" s="71"/>
      <c r="H833" s="72"/>
      <c r="I833" s="71"/>
      <c r="J833" s="72"/>
      <c r="K833" s="71"/>
      <c r="L833" s="72"/>
      <c r="M833" s="71"/>
      <c r="N833" s="72"/>
      <c r="O833" s="71"/>
      <c r="P833" s="72"/>
      <c r="Q833" s="71"/>
      <c r="R833" s="72"/>
      <c r="S833" s="71"/>
      <c r="T833" s="72"/>
      <c r="U833" s="71"/>
      <c r="V833" s="74"/>
      <c r="W833" s="72"/>
      <c r="X833" s="71"/>
      <c r="Y833" s="74"/>
      <c r="Z833" s="72"/>
      <c r="AA833" s="71"/>
      <c r="AB833" s="72"/>
      <c r="AC833" s="71"/>
      <c r="AD833" s="72"/>
      <c r="AE833" s="71"/>
      <c r="AF833" s="72"/>
      <c r="AG833" s="71"/>
      <c r="AH833" s="72"/>
      <c r="AI833" s="75"/>
      <c r="AJ833" s="76"/>
      <c r="AK833" s="77"/>
      <c r="AL833" s="78"/>
    </row>
    <row r="834" spans="1:38" ht="116.25" customHeight="1" x14ac:dyDescent="0.25">
      <c r="A834" s="79">
        <v>6</v>
      </c>
      <c r="B834" s="80" t="s">
        <v>42</v>
      </c>
      <c r="C834" s="584"/>
      <c r="D834" s="587"/>
      <c r="E834" s="81">
        <v>7</v>
      </c>
      <c r="F834" s="82">
        <v>98001.53</v>
      </c>
      <c r="G834" s="83">
        <v>0</v>
      </c>
      <c r="H834" s="84">
        <v>0</v>
      </c>
      <c r="I834" s="85">
        <v>4</v>
      </c>
      <c r="J834" s="86">
        <v>60654</v>
      </c>
      <c r="K834" s="85">
        <v>0</v>
      </c>
      <c r="L834" s="86">
        <v>0</v>
      </c>
      <c r="M834" s="87">
        <f>SUM(I834,K834)</f>
        <v>4</v>
      </c>
      <c r="N834" s="88">
        <f>SUM(J834,L834)</f>
        <v>60654</v>
      </c>
      <c r="O834" s="89">
        <v>0</v>
      </c>
      <c r="P834" s="90">
        <v>0</v>
      </c>
      <c r="Q834" s="89">
        <v>0</v>
      </c>
      <c r="R834" s="90">
        <v>0</v>
      </c>
      <c r="S834" s="91">
        <f>SUM(O834,Q834)</f>
        <v>0</v>
      </c>
      <c r="T834" s="92">
        <f>SUM(P834,R834)</f>
        <v>0</v>
      </c>
      <c r="U834" s="93">
        <v>0</v>
      </c>
      <c r="V834" s="94">
        <v>0</v>
      </c>
      <c r="W834" s="95">
        <v>0</v>
      </c>
      <c r="X834" s="96">
        <v>0</v>
      </c>
      <c r="Y834" s="94">
        <v>0</v>
      </c>
      <c r="Z834" s="95">
        <v>0</v>
      </c>
      <c r="AA834" s="97">
        <f>SUM(U834,X834)</f>
        <v>0</v>
      </c>
      <c r="AB834" s="98">
        <f>SUM(W834,Z834)</f>
        <v>0</v>
      </c>
      <c r="AC834" s="99">
        <v>4</v>
      </c>
      <c r="AD834" s="100">
        <v>60600</v>
      </c>
      <c r="AE834" s="99">
        <v>0</v>
      </c>
      <c r="AF834" s="100">
        <v>0</v>
      </c>
      <c r="AG834" s="101">
        <f>SUM(AC834,AE834)</f>
        <v>4</v>
      </c>
      <c r="AH834" s="102">
        <f>SUM(AD834,AF834,AB834)</f>
        <v>60600</v>
      </c>
      <c r="AI834" s="103">
        <f>IFERROR(AD834/(C829-AH836),0)</f>
        <v>6.4636825728579678E-2</v>
      </c>
      <c r="AJ834" s="104">
        <f>IFERROR(AF834/(C829-AH836),0)</f>
        <v>0</v>
      </c>
      <c r="AK834" s="77"/>
      <c r="AL834" s="105">
        <f>IFERROR(AH834/C829,0)</f>
        <v>5.8819347768364831E-2</v>
      </c>
    </row>
    <row r="835" spans="1:38" ht="65.25" customHeight="1" x14ac:dyDescent="0.25">
      <c r="A835" s="79">
        <v>7</v>
      </c>
      <c r="B835" s="80" t="s">
        <v>203</v>
      </c>
      <c r="C835" s="584"/>
      <c r="D835" s="587"/>
      <c r="E835" s="112"/>
      <c r="F835" s="113"/>
      <c r="G835" s="114"/>
      <c r="H835" s="72"/>
      <c r="I835" s="114"/>
      <c r="J835" s="72"/>
      <c r="K835" s="114"/>
      <c r="L835" s="72"/>
      <c r="M835" s="73"/>
      <c r="N835" s="72"/>
      <c r="O835" s="114"/>
      <c r="P835" s="72"/>
      <c r="Q835" s="114"/>
      <c r="R835" s="72"/>
      <c r="S835" s="73"/>
      <c r="T835" s="115"/>
      <c r="U835" s="114"/>
      <c r="V835" s="74"/>
      <c r="W835" s="72"/>
      <c r="X835" s="73"/>
      <c r="Y835" s="74"/>
      <c r="Z835" s="72"/>
      <c r="AA835" s="73"/>
      <c r="AB835" s="115"/>
      <c r="AC835" s="114"/>
      <c r="AD835" s="72"/>
      <c r="AE835" s="114"/>
      <c r="AF835" s="72"/>
      <c r="AG835" s="71"/>
      <c r="AH835" s="72"/>
      <c r="AI835" s="75"/>
      <c r="AJ835" s="76"/>
      <c r="AK835" s="77"/>
      <c r="AL835" s="78"/>
    </row>
    <row r="836" spans="1:38" ht="59.25" customHeight="1" x14ac:dyDescent="0.25">
      <c r="A836" s="79">
        <v>8</v>
      </c>
      <c r="B836" s="80" t="s">
        <v>276</v>
      </c>
      <c r="C836" s="584"/>
      <c r="D836" s="587"/>
      <c r="E836" s="118"/>
      <c r="F836" s="119"/>
      <c r="G836" s="307">
        <v>7</v>
      </c>
      <c r="H836" s="308">
        <v>96650</v>
      </c>
      <c r="I836" s="114"/>
      <c r="J836" s="72"/>
      <c r="K836" s="85">
        <v>7</v>
      </c>
      <c r="L836" s="86">
        <v>92727.2</v>
      </c>
      <c r="M836" s="122">
        <f t="shared" ref="M836:N841" si="151">SUM(I836,K836)</f>
        <v>7</v>
      </c>
      <c r="N836" s="123">
        <f t="shared" si="151"/>
        <v>92727.2</v>
      </c>
      <c r="O836" s="124"/>
      <c r="P836" s="125"/>
      <c r="Q836" s="336">
        <v>0</v>
      </c>
      <c r="R836" s="259">
        <v>0</v>
      </c>
      <c r="S836" s="128">
        <f t="shared" ref="S836:T841" si="152">SUM(O836,Q836)</f>
        <v>0</v>
      </c>
      <c r="T836" s="129">
        <f t="shared" si="152"/>
        <v>0</v>
      </c>
      <c r="U836" s="114"/>
      <c r="V836" s="74"/>
      <c r="W836" s="72"/>
      <c r="X836" s="96">
        <v>0</v>
      </c>
      <c r="Y836" s="94">
        <v>0</v>
      </c>
      <c r="Z836" s="95">
        <v>0</v>
      </c>
      <c r="AA836" s="130">
        <f t="shared" ref="AA836:AA841" si="153">SUM(U836,X836)</f>
        <v>0</v>
      </c>
      <c r="AB836" s="131">
        <f t="shared" ref="AB836:AB841" si="154">SUM(W836,Z836)</f>
        <v>0</v>
      </c>
      <c r="AC836" s="114"/>
      <c r="AD836" s="72"/>
      <c r="AE836" s="99">
        <v>7</v>
      </c>
      <c r="AF836" s="100">
        <v>92727.2</v>
      </c>
      <c r="AG836" s="101">
        <f t="shared" ref="AG836:AG841" si="155">SUM(AC836,AE836)</f>
        <v>7</v>
      </c>
      <c r="AH836" s="102">
        <f t="shared" ref="AH836:AH841" si="156">SUM(AD836,AF836,AB836)</f>
        <v>92727.2</v>
      </c>
      <c r="AI836" s="132"/>
      <c r="AJ836" s="133"/>
      <c r="AK836" s="134">
        <f>IFERROR(AH836/C829,0)</f>
        <v>9.000253175555642E-2</v>
      </c>
      <c r="AL836" s="105">
        <f>IFERROR(AH836/C829,0)</f>
        <v>9.000253175555642E-2</v>
      </c>
    </row>
    <row r="837" spans="1:38" ht="60" customHeight="1" x14ac:dyDescent="0.25">
      <c r="A837" s="79">
        <v>9</v>
      </c>
      <c r="B837" s="80" t="s">
        <v>44</v>
      </c>
      <c r="C837" s="584"/>
      <c r="D837" s="587"/>
      <c r="E837" s="81">
        <v>1</v>
      </c>
      <c r="F837" s="82">
        <v>34337.589999999997</v>
      </c>
      <c r="G837" s="83">
        <v>1</v>
      </c>
      <c r="H837" s="84">
        <v>22075.200000000001</v>
      </c>
      <c r="I837" s="85">
        <v>1</v>
      </c>
      <c r="J837" s="86">
        <v>34337.589999999997</v>
      </c>
      <c r="K837" s="85">
        <v>1</v>
      </c>
      <c r="L837" s="86">
        <v>22075.200000000001</v>
      </c>
      <c r="M837" s="87">
        <f t="shared" si="151"/>
        <v>2</v>
      </c>
      <c r="N837" s="88">
        <f t="shared" si="151"/>
        <v>56412.789999999994</v>
      </c>
      <c r="O837" s="89">
        <v>0</v>
      </c>
      <c r="P837" s="90">
        <v>0</v>
      </c>
      <c r="Q837" s="89">
        <v>0</v>
      </c>
      <c r="R837" s="90">
        <v>0</v>
      </c>
      <c r="S837" s="91">
        <f t="shared" si="152"/>
        <v>0</v>
      </c>
      <c r="T837" s="92">
        <f t="shared" si="152"/>
        <v>0</v>
      </c>
      <c r="U837" s="93">
        <v>0</v>
      </c>
      <c r="V837" s="94">
        <v>0</v>
      </c>
      <c r="W837" s="95">
        <v>0</v>
      </c>
      <c r="X837" s="96">
        <v>0</v>
      </c>
      <c r="Y837" s="94">
        <v>0</v>
      </c>
      <c r="Z837" s="95">
        <v>0</v>
      </c>
      <c r="AA837" s="97">
        <f t="shared" si="153"/>
        <v>0</v>
      </c>
      <c r="AB837" s="98">
        <f t="shared" si="154"/>
        <v>0</v>
      </c>
      <c r="AC837" s="99">
        <v>1</v>
      </c>
      <c r="AD837" s="100">
        <v>34337</v>
      </c>
      <c r="AE837" s="99">
        <v>1</v>
      </c>
      <c r="AF837" s="100">
        <v>22000</v>
      </c>
      <c r="AG837" s="101">
        <f t="shared" si="155"/>
        <v>2</v>
      </c>
      <c r="AH837" s="102">
        <f t="shared" si="156"/>
        <v>56337</v>
      </c>
      <c r="AI837" s="103">
        <f>IFERROR(AD837/(C829-AH836),0)</f>
        <v>3.6624334736670636E-2</v>
      </c>
      <c r="AJ837" s="104">
        <f>IFERROR(AF837/(C829-AH836),0)</f>
        <v>2.3465514290903516E-2</v>
      </c>
      <c r="AK837" s="77"/>
      <c r="AL837" s="105">
        <f>IFERROR(AH837/C829,0)</f>
        <v>5.4681610482283323E-2</v>
      </c>
    </row>
    <row r="838" spans="1:38" ht="73.5" customHeight="1" x14ac:dyDescent="0.25">
      <c r="A838" s="79">
        <v>10</v>
      </c>
      <c r="B838" s="80" t="s">
        <v>45</v>
      </c>
      <c r="C838" s="584"/>
      <c r="D838" s="587"/>
      <c r="E838" s="81">
        <v>6</v>
      </c>
      <c r="F838" s="82">
        <v>153503.01</v>
      </c>
      <c r="G838" s="83">
        <v>5</v>
      </c>
      <c r="H838" s="84">
        <v>222453.01</v>
      </c>
      <c r="I838" s="85">
        <v>2</v>
      </c>
      <c r="J838" s="86">
        <v>65500</v>
      </c>
      <c r="K838" s="85">
        <v>5</v>
      </c>
      <c r="L838" s="86">
        <v>222453.01</v>
      </c>
      <c r="M838" s="87">
        <f t="shared" si="151"/>
        <v>7</v>
      </c>
      <c r="N838" s="88">
        <f t="shared" si="151"/>
        <v>287953.01</v>
      </c>
      <c r="O838" s="89">
        <v>0</v>
      </c>
      <c r="P838" s="90">
        <v>0</v>
      </c>
      <c r="Q838" s="89">
        <v>0</v>
      </c>
      <c r="R838" s="90">
        <v>0</v>
      </c>
      <c r="S838" s="91">
        <f t="shared" si="152"/>
        <v>0</v>
      </c>
      <c r="T838" s="92">
        <f t="shared" si="152"/>
        <v>0</v>
      </c>
      <c r="U838" s="93">
        <v>0</v>
      </c>
      <c r="V838" s="94">
        <v>0</v>
      </c>
      <c r="W838" s="95">
        <v>0</v>
      </c>
      <c r="X838" s="96">
        <v>0</v>
      </c>
      <c r="Y838" s="94">
        <v>0</v>
      </c>
      <c r="Z838" s="95">
        <v>0</v>
      </c>
      <c r="AA838" s="97">
        <f t="shared" si="153"/>
        <v>0</v>
      </c>
      <c r="AB838" s="98">
        <f t="shared" si="154"/>
        <v>0</v>
      </c>
      <c r="AC838" s="135">
        <v>2</v>
      </c>
      <c r="AD838" s="136">
        <v>65400</v>
      </c>
      <c r="AE838" s="337">
        <v>5</v>
      </c>
      <c r="AF838" s="338">
        <v>222450.7</v>
      </c>
      <c r="AG838" s="101">
        <f t="shared" si="155"/>
        <v>7</v>
      </c>
      <c r="AH838" s="102">
        <f t="shared" si="156"/>
        <v>287850.7</v>
      </c>
      <c r="AI838" s="103">
        <f>IFERROR(AD838/(C829-AH836),0)</f>
        <v>6.9756574301140448E-2</v>
      </c>
      <c r="AJ838" s="104">
        <f>IFERROR(AF838/(C829-AH836),0)</f>
        <v>0.23726909453961323</v>
      </c>
      <c r="AK838" s="77"/>
      <c r="AL838" s="105">
        <f>IFERROR(AH838/C829,0)</f>
        <v>0.27939258133114281</v>
      </c>
    </row>
    <row r="839" spans="1:38" ht="120" customHeight="1" x14ac:dyDescent="0.25">
      <c r="A839" s="79">
        <v>11</v>
      </c>
      <c r="B839" s="80" t="s">
        <v>46</v>
      </c>
      <c r="C839" s="584"/>
      <c r="D839" s="587"/>
      <c r="E839" s="81">
        <v>8</v>
      </c>
      <c r="F839" s="82">
        <v>378551.71</v>
      </c>
      <c r="G839" s="83">
        <v>1</v>
      </c>
      <c r="H839" s="84">
        <v>5000</v>
      </c>
      <c r="I839" s="85">
        <v>3</v>
      </c>
      <c r="J839" s="86">
        <v>71584</v>
      </c>
      <c r="K839" s="85">
        <v>1</v>
      </c>
      <c r="L839" s="86">
        <v>5000</v>
      </c>
      <c r="M839" s="87">
        <f t="shared" si="151"/>
        <v>4</v>
      </c>
      <c r="N839" s="88">
        <f t="shared" si="151"/>
        <v>76584</v>
      </c>
      <c r="O839" s="89">
        <v>0</v>
      </c>
      <c r="P839" s="90">
        <v>0</v>
      </c>
      <c r="Q839" s="89">
        <v>0</v>
      </c>
      <c r="R839" s="90">
        <v>0</v>
      </c>
      <c r="S839" s="91">
        <f t="shared" si="152"/>
        <v>0</v>
      </c>
      <c r="T839" s="92">
        <f t="shared" si="152"/>
        <v>0</v>
      </c>
      <c r="U839" s="93">
        <v>0</v>
      </c>
      <c r="V839" s="94">
        <v>0</v>
      </c>
      <c r="W839" s="95">
        <v>0</v>
      </c>
      <c r="X839" s="96">
        <v>0</v>
      </c>
      <c r="Y839" s="94">
        <v>0</v>
      </c>
      <c r="Z839" s="95">
        <v>0</v>
      </c>
      <c r="AA839" s="97">
        <f t="shared" si="153"/>
        <v>0</v>
      </c>
      <c r="AB839" s="98">
        <f t="shared" si="154"/>
        <v>0</v>
      </c>
      <c r="AC839" s="99">
        <v>3</v>
      </c>
      <c r="AD839" s="100">
        <v>71584</v>
      </c>
      <c r="AE839" s="99">
        <v>1</v>
      </c>
      <c r="AF839" s="100">
        <v>4981.5</v>
      </c>
      <c r="AG839" s="101">
        <f t="shared" si="155"/>
        <v>4</v>
      </c>
      <c r="AH839" s="102">
        <f t="shared" si="156"/>
        <v>76565.5</v>
      </c>
      <c r="AI839" s="103">
        <f>IFERROR(AD839/(C829-AH836),0)</f>
        <v>7.6352517045456245E-2</v>
      </c>
      <c r="AJ839" s="104">
        <f>IFERROR(AF839/(C829-AH836),0)</f>
        <v>5.3133390654607213E-3</v>
      </c>
      <c r="AK839" s="77"/>
      <c r="AL839" s="105">
        <f>IFERROR(AH839/C829,0)</f>
        <v>7.4315722302949458E-2</v>
      </c>
    </row>
    <row r="840" spans="1:38" ht="63.75" customHeight="1" x14ac:dyDescent="0.25">
      <c r="A840" s="79">
        <v>12</v>
      </c>
      <c r="B840" s="80" t="s">
        <v>47</v>
      </c>
      <c r="C840" s="584"/>
      <c r="D840" s="587"/>
      <c r="E840" s="81">
        <v>6</v>
      </c>
      <c r="F840" s="82">
        <v>209592.43</v>
      </c>
      <c r="G840" s="83">
        <v>2</v>
      </c>
      <c r="H840" s="84">
        <v>105188</v>
      </c>
      <c r="I840" s="85">
        <v>1</v>
      </c>
      <c r="J840" s="86">
        <v>11272.5</v>
      </c>
      <c r="K840" s="85">
        <v>2</v>
      </c>
      <c r="L840" s="86">
        <v>105188</v>
      </c>
      <c r="M840" s="87">
        <f t="shared" si="151"/>
        <v>3</v>
      </c>
      <c r="N840" s="88">
        <f t="shared" si="151"/>
        <v>116460.5</v>
      </c>
      <c r="O840" s="89">
        <v>0</v>
      </c>
      <c r="P840" s="90">
        <v>0</v>
      </c>
      <c r="Q840" s="89">
        <v>0</v>
      </c>
      <c r="R840" s="90">
        <v>0</v>
      </c>
      <c r="S840" s="91">
        <f t="shared" si="152"/>
        <v>0</v>
      </c>
      <c r="T840" s="92">
        <f t="shared" si="152"/>
        <v>0</v>
      </c>
      <c r="U840" s="93">
        <v>0</v>
      </c>
      <c r="V840" s="94">
        <v>0</v>
      </c>
      <c r="W840" s="95">
        <v>0</v>
      </c>
      <c r="X840" s="96">
        <v>0</v>
      </c>
      <c r="Y840" s="94">
        <v>0</v>
      </c>
      <c r="Z840" s="95">
        <v>0</v>
      </c>
      <c r="AA840" s="97">
        <f t="shared" si="153"/>
        <v>0</v>
      </c>
      <c r="AB840" s="98">
        <f t="shared" si="154"/>
        <v>0</v>
      </c>
      <c r="AC840" s="99">
        <v>1</v>
      </c>
      <c r="AD840" s="100">
        <v>9250</v>
      </c>
      <c r="AE840" s="99">
        <v>1</v>
      </c>
      <c r="AF840" s="100">
        <v>49693.7</v>
      </c>
      <c r="AG840" s="101">
        <f t="shared" si="155"/>
        <v>2</v>
      </c>
      <c r="AH840" s="102">
        <f t="shared" si="156"/>
        <v>58943.7</v>
      </c>
      <c r="AI840" s="103">
        <f>IFERROR(AD840/(C829-AH836),0)</f>
        <v>9.8661821450389785E-3</v>
      </c>
      <c r="AJ840" s="104">
        <f>IFERROR(AF840/(C829-AH836),0)</f>
        <v>5.3004010341721454E-2</v>
      </c>
      <c r="AK840" s="77"/>
      <c r="AL840" s="105">
        <f>IFERROR(AH840/C829,0)</f>
        <v>5.7211715990992833E-2</v>
      </c>
    </row>
    <row r="841" spans="1:38" ht="62.25" customHeight="1" thickBot="1" x14ac:dyDescent="0.3">
      <c r="A841" s="138">
        <v>13</v>
      </c>
      <c r="B841" s="139" t="s">
        <v>48</v>
      </c>
      <c r="C841" s="585"/>
      <c r="D841" s="588"/>
      <c r="E841" s="140">
        <v>16</v>
      </c>
      <c r="F841" s="141">
        <v>850898.85</v>
      </c>
      <c r="G841" s="142">
        <v>7</v>
      </c>
      <c r="H841" s="143">
        <v>178869.6</v>
      </c>
      <c r="I841" s="341">
        <v>4</v>
      </c>
      <c r="J841" s="145">
        <v>96000</v>
      </c>
      <c r="K841" s="341">
        <v>7</v>
      </c>
      <c r="L841" s="145">
        <v>178869.6</v>
      </c>
      <c r="M841" s="146">
        <f t="shared" si="151"/>
        <v>11</v>
      </c>
      <c r="N841" s="147">
        <f t="shared" si="151"/>
        <v>274869.59999999998</v>
      </c>
      <c r="O841" s="148">
        <v>0</v>
      </c>
      <c r="P841" s="149">
        <v>0</v>
      </c>
      <c r="Q841" s="148">
        <v>0</v>
      </c>
      <c r="R841" s="149">
        <v>0</v>
      </c>
      <c r="S841" s="150">
        <f t="shared" si="152"/>
        <v>0</v>
      </c>
      <c r="T841" s="151">
        <f t="shared" si="152"/>
        <v>0</v>
      </c>
      <c r="U841" s="152">
        <v>0</v>
      </c>
      <c r="V841" s="153">
        <v>0</v>
      </c>
      <c r="W841" s="154">
        <v>0</v>
      </c>
      <c r="X841" s="155">
        <v>0</v>
      </c>
      <c r="Y841" s="153">
        <v>0</v>
      </c>
      <c r="Z841" s="154">
        <v>0</v>
      </c>
      <c r="AA841" s="156">
        <f t="shared" si="153"/>
        <v>0</v>
      </c>
      <c r="AB841" s="157">
        <f t="shared" si="154"/>
        <v>0</v>
      </c>
      <c r="AC841" s="158">
        <v>4</v>
      </c>
      <c r="AD841" s="159">
        <v>95314.92</v>
      </c>
      <c r="AE841" s="158">
        <v>7</v>
      </c>
      <c r="AF841" s="159">
        <v>178830</v>
      </c>
      <c r="AG841" s="160">
        <f t="shared" si="155"/>
        <v>11</v>
      </c>
      <c r="AH841" s="161">
        <f t="shared" si="156"/>
        <v>274144.92</v>
      </c>
      <c r="AI841" s="162">
        <f>IFERROR(AD841/(C829-AH836),0)</f>
        <v>0.10166425533619661</v>
      </c>
      <c r="AJ841" s="163">
        <f>IFERROR(AF841/(C829-AH836),0)</f>
        <v>0.19074263275646708</v>
      </c>
      <c r="AK841" s="164"/>
      <c r="AL841" s="165">
        <f>IFERROR(AH841/C829,0)</f>
        <v>0.26608952786156026</v>
      </c>
    </row>
    <row r="842" spans="1:38" ht="29.25" customHeight="1" thickBot="1" x14ac:dyDescent="0.3">
      <c r="A842" s="589" t="s">
        <v>277</v>
      </c>
      <c r="B842" s="590"/>
      <c r="C842" s="166">
        <f>C829</f>
        <v>1030273.24</v>
      </c>
      <c r="D842" s="166">
        <f>D829</f>
        <v>59188.540000000037</v>
      </c>
      <c r="E842" s="167">
        <f t="shared" ref="E842:L842" si="157">SUM(E829:E841)</f>
        <v>46</v>
      </c>
      <c r="F842" s="168">
        <f t="shared" si="157"/>
        <v>1789497.2599999998</v>
      </c>
      <c r="G842" s="167">
        <f t="shared" si="157"/>
        <v>23</v>
      </c>
      <c r="H842" s="168">
        <f t="shared" si="157"/>
        <v>630235.81000000006</v>
      </c>
      <c r="I842" s="169">
        <f t="shared" si="157"/>
        <v>17</v>
      </c>
      <c r="J842" s="170">
        <f t="shared" si="157"/>
        <v>403960.23</v>
      </c>
      <c r="K842" s="169">
        <f t="shared" si="157"/>
        <v>23</v>
      </c>
      <c r="L842" s="170">
        <f t="shared" si="157"/>
        <v>626313.01</v>
      </c>
      <c r="M842" s="169">
        <f>SUM(M829:M841)</f>
        <v>40</v>
      </c>
      <c r="N842" s="170">
        <f>SUM(N829:N841)</f>
        <v>1030273.24</v>
      </c>
      <c r="O842" s="171">
        <f>SUM(O829:O841)</f>
        <v>0</v>
      </c>
      <c r="P842" s="168">
        <f>SUM(P829:P841)</f>
        <v>0</v>
      </c>
      <c r="Q842" s="172">
        <f t="shared" ref="Q842:AJ842" si="158">SUM(Q829:Q841)</f>
        <v>0</v>
      </c>
      <c r="R842" s="168">
        <f t="shared" si="158"/>
        <v>0</v>
      </c>
      <c r="S842" s="173">
        <f t="shared" si="158"/>
        <v>0</v>
      </c>
      <c r="T842" s="168">
        <f t="shared" si="158"/>
        <v>0</v>
      </c>
      <c r="U842" s="172">
        <f t="shared" si="158"/>
        <v>0</v>
      </c>
      <c r="V842" s="168">
        <f t="shared" si="158"/>
        <v>0</v>
      </c>
      <c r="W842" s="168">
        <f t="shared" si="158"/>
        <v>0</v>
      </c>
      <c r="X842" s="173">
        <f t="shared" si="158"/>
        <v>0</v>
      </c>
      <c r="Y842" s="168">
        <f t="shared" si="158"/>
        <v>0</v>
      </c>
      <c r="Z842" s="168">
        <f t="shared" si="158"/>
        <v>0</v>
      </c>
      <c r="AA842" s="173">
        <f t="shared" si="158"/>
        <v>0</v>
      </c>
      <c r="AB842" s="168">
        <f t="shared" si="158"/>
        <v>0</v>
      </c>
      <c r="AC842" s="172">
        <f t="shared" si="158"/>
        <v>17</v>
      </c>
      <c r="AD842" s="168">
        <f t="shared" si="158"/>
        <v>400401.6</v>
      </c>
      <c r="AE842" s="172">
        <f t="shared" si="158"/>
        <v>22</v>
      </c>
      <c r="AF842" s="168">
        <f t="shared" si="158"/>
        <v>570683.10000000009</v>
      </c>
      <c r="AG842" s="173">
        <f t="shared" si="158"/>
        <v>39</v>
      </c>
      <c r="AH842" s="168">
        <f t="shared" si="158"/>
        <v>971084.7</v>
      </c>
      <c r="AI842" s="174">
        <f t="shared" si="158"/>
        <v>0.42707406667730152</v>
      </c>
      <c r="AJ842" s="174">
        <f t="shared" si="158"/>
        <v>0.50979459099416602</v>
      </c>
      <c r="AK842" s="175">
        <f>AK836</f>
        <v>9.000253175555642E-2</v>
      </c>
      <c r="AL842" s="176">
        <f>AH842/C829</f>
        <v>0.94255063831416208</v>
      </c>
    </row>
    <row r="843" spans="1:38" ht="21.75" thickBot="1" x14ac:dyDescent="0.4">
      <c r="AF843" s="177" t="s">
        <v>278</v>
      </c>
      <c r="AG843" s="178">
        <v>4.4240000000000004</v>
      </c>
      <c r="AH843" s="179">
        <f>AH842/AG843</f>
        <v>219503.77486437612</v>
      </c>
    </row>
    <row r="844" spans="1:38" ht="15.75" thickTop="1" x14ac:dyDescent="0.25">
      <c r="A844" s="591" t="s">
        <v>323</v>
      </c>
      <c r="B844" s="592"/>
      <c r="C844" s="592"/>
      <c r="D844" s="592"/>
      <c r="E844" s="592"/>
      <c r="F844" s="592"/>
      <c r="G844" s="592"/>
      <c r="H844" s="592"/>
      <c r="I844" s="592"/>
      <c r="J844" s="592"/>
      <c r="K844" s="593"/>
      <c r="L844" s="592"/>
      <c r="M844" s="592"/>
      <c r="N844" s="592"/>
      <c r="O844" s="592"/>
      <c r="P844" s="592"/>
      <c r="Q844" s="594"/>
    </row>
    <row r="845" spans="1:38" ht="18.75" x14ac:dyDescent="0.3">
      <c r="A845" s="595"/>
      <c r="B845" s="596"/>
      <c r="C845" s="596"/>
      <c r="D845" s="596"/>
      <c r="E845" s="596"/>
      <c r="F845" s="596"/>
      <c r="G845" s="596"/>
      <c r="H845" s="596"/>
      <c r="I845" s="596"/>
      <c r="J845" s="596"/>
      <c r="K845" s="597"/>
      <c r="L845" s="596"/>
      <c r="M845" s="596"/>
      <c r="N845" s="596"/>
      <c r="O845" s="596"/>
      <c r="P845" s="596"/>
      <c r="Q845" s="598"/>
      <c r="AF845" s="180"/>
    </row>
    <row r="846" spans="1:38" ht="15.75" x14ac:dyDescent="0.25">
      <c r="A846" s="595"/>
      <c r="B846" s="596"/>
      <c r="C846" s="596"/>
      <c r="D846" s="596"/>
      <c r="E846" s="596"/>
      <c r="F846" s="596"/>
      <c r="G846" s="596"/>
      <c r="H846" s="596"/>
      <c r="I846" s="596"/>
      <c r="J846" s="596"/>
      <c r="K846" s="597"/>
      <c r="L846" s="596"/>
      <c r="M846" s="596"/>
      <c r="N846" s="596"/>
      <c r="O846" s="596"/>
      <c r="P846" s="596"/>
      <c r="Q846" s="598"/>
      <c r="AE846" s="181" t="s">
        <v>280</v>
      </c>
      <c r="AF846" s="182"/>
    </row>
    <row r="847" spans="1:38" ht="15.75" x14ac:dyDescent="0.25">
      <c r="A847" s="595"/>
      <c r="B847" s="596"/>
      <c r="C847" s="596"/>
      <c r="D847" s="596"/>
      <c r="E847" s="596"/>
      <c r="F847" s="596"/>
      <c r="G847" s="596"/>
      <c r="H847" s="596"/>
      <c r="I847" s="596"/>
      <c r="J847" s="596"/>
      <c r="K847" s="597"/>
      <c r="L847" s="596"/>
      <c r="M847" s="596"/>
      <c r="N847" s="596"/>
      <c r="O847" s="596"/>
      <c r="P847" s="596"/>
      <c r="Q847" s="598"/>
      <c r="AE847" s="181" t="s">
        <v>281</v>
      </c>
      <c r="AF847" s="183">
        <f>(AF842-AF836)+(Z842-Z836)</f>
        <v>477955.90000000008</v>
      </c>
    </row>
    <row r="848" spans="1:38" ht="15.75" x14ac:dyDescent="0.25">
      <c r="A848" s="595"/>
      <c r="B848" s="596"/>
      <c r="C848" s="596"/>
      <c r="D848" s="596"/>
      <c r="E848" s="596"/>
      <c r="F848" s="596"/>
      <c r="G848" s="596"/>
      <c r="H848" s="596"/>
      <c r="I848" s="596"/>
      <c r="J848" s="596"/>
      <c r="K848" s="597"/>
      <c r="L848" s="596"/>
      <c r="M848" s="596"/>
      <c r="N848" s="596"/>
      <c r="O848" s="596"/>
      <c r="P848" s="596"/>
      <c r="Q848" s="598"/>
      <c r="AE848" s="181" t="s">
        <v>282</v>
      </c>
      <c r="AF848" s="183">
        <f>AD842+W842</f>
        <v>400401.6</v>
      </c>
    </row>
    <row r="849" spans="1:38" ht="15.75" x14ac:dyDescent="0.25">
      <c r="A849" s="595"/>
      <c r="B849" s="596"/>
      <c r="C849" s="596"/>
      <c r="D849" s="596"/>
      <c r="E849" s="596"/>
      <c r="F849" s="596"/>
      <c r="G849" s="596"/>
      <c r="H849" s="596"/>
      <c r="I849" s="596"/>
      <c r="J849" s="596"/>
      <c r="K849" s="597"/>
      <c r="L849" s="596"/>
      <c r="M849" s="596"/>
      <c r="N849" s="596"/>
      <c r="O849" s="596"/>
      <c r="P849" s="596"/>
      <c r="Q849" s="598"/>
      <c r="AE849" s="181" t="s">
        <v>283</v>
      </c>
      <c r="AF849" s="183">
        <f>AF836+Z836</f>
        <v>92727.2</v>
      </c>
    </row>
    <row r="850" spans="1:38" ht="15.75" x14ac:dyDescent="0.25">
      <c r="A850" s="595"/>
      <c r="B850" s="596"/>
      <c r="C850" s="596"/>
      <c r="D850" s="596"/>
      <c r="E850" s="596"/>
      <c r="F850" s="596"/>
      <c r="G850" s="596"/>
      <c r="H850" s="596"/>
      <c r="I850" s="596"/>
      <c r="J850" s="596"/>
      <c r="K850" s="597"/>
      <c r="L850" s="596"/>
      <c r="M850" s="596"/>
      <c r="N850" s="596"/>
      <c r="O850" s="596"/>
      <c r="P850" s="596"/>
      <c r="Q850" s="598"/>
      <c r="AE850" s="181" t="s">
        <v>2</v>
      </c>
      <c r="AF850" s="184">
        <f>SUM(AF847:AF849)</f>
        <v>971084.7</v>
      </c>
    </row>
    <row r="851" spans="1:38" x14ac:dyDescent="0.25">
      <c r="A851" s="595"/>
      <c r="B851" s="596"/>
      <c r="C851" s="596"/>
      <c r="D851" s="596"/>
      <c r="E851" s="596"/>
      <c r="F851" s="596"/>
      <c r="G851" s="596"/>
      <c r="H851" s="596"/>
      <c r="I851" s="596"/>
      <c r="J851" s="596"/>
      <c r="K851" s="597"/>
      <c r="L851" s="596"/>
      <c r="M851" s="596"/>
      <c r="N851" s="596"/>
      <c r="O851" s="596"/>
      <c r="P851" s="596"/>
      <c r="Q851" s="598"/>
    </row>
    <row r="852" spans="1:38" ht="15.75" thickBot="1" x14ac:dyDescent="0.3">
      <c r="A852" s="599"/>
      <c r="B852" s="600"/>
      <c r="C852" s="600"/>
      <c r="D852" s="600"/>
      <c r="E852" s="600"/>
      <c r="F852" s="600"/>
      <c r="G852" s="600"/>
      <c r="H852" s="600"/>
      <c r="I852" s="600"/>
      <c r="J852" s="600"/>
      <c r="K852" s="601"/>
      <c r="L852" s="600"/>
      <c r="M852" s="600"/>
      <c r="N852" s="600"/>
      <c r="O852" s="600"/>
      <c r="P852" s="600"/>
      <c r="Q852" s="602"/>
    </row>
    <row r="853" spans="1:38" ht="15.75" thickTop="1" x14ac:dyDescent="0.25"/>
    <row r="855" spans="1:38" ht="15.75" thickBot="1" x14ac:dyDescent="0.3"/>
    <row r="856" spans="1:38" ht="27" thickBot="1" x14ac:dyDescent="0.3">
      <c r="A856" s="603" t="s">
        <v>391</v>
      </c>
      <c r="B856" s="604"/>
      <c r="C856" s="604"/>
      <c r="D856" s="604"/>
      <c r="E856" s="604"/>
      <c r="F856" s="604"/>
      <c r="G856" s="604"/>
      <c r="H856" s="604"/>
      <c r="I856" s="604"/>
      <c r="J856" s="604"/>
      <c r="K856" s="605"/>
      <c r="L856" s="604"/>
      <c r="M856" s="604"/>
      <c r="N856" s="604"/>
      <c r="O856" s="604"/>
      <c r="P856" s="604"/>
      <c r="Q856" s="604"/>
      <c r="R856" s="604"/>
      <c r="S856" s="604"/>
      <c r="T856" s="604"/>
      <c r="U856" s="604"/>
      <c r="V856" s="604"/>
      <c r="W856" s="604"/>
      <c r="X856" s="604"/>
      <c r="Y856" s="604"/>
      <c r="Z856" s="604"/>
      <c r="AA856" s="604"/>
      <c r="AB856" s="604"/>
      <c r="AC856" s="604"/>
      <c r="AD856" s="604"/>
      <c r="AE856" s="604"/>
      <c r="AF856" s="604"/>
      <c r="AG856" s="604"/>
      <c r="AH856" s="604"/>
      <c r="AI856" s="604"/>
      <c r="AJ856" s="604"/>
      <c r="AK856" s="606"/>
      <c r="AL856" s="185"/>
    </row>
    <row r="857" spans="1:38" ht="21" customHeight="1" x14ac:dyDescent="0.25">
      <c r="A857" s="607" t="s">
        <v>284</v>
      </c>
      <c r="B857" s="608"/>
      <c r="C857" s="614" t="s">
        <v>392</v>
      </c>
      <c r="D857" s="615"/>
      <c r="E857" s="618" t="s">
        <v>285</v>
      </c>
      <c r="F857" s="619"/>
      <c r="G857" s="619"/>
      <c r="H857" s="619"/>
      <c r="I857" s="619"/>
      <c r="J857" s="619"/>
      <c r="K857" s="620"/>
      <c r="L857" s="619"/>
      <c r="M857" s="619"/>
      <c r="N857" s="619"/>
      <c r="O857" s="624" t="s">
        <v>394</v>
      </c>
      <c r="P857" s="625"/>
      <c r="Q857" s="625"/>
      <c r="R857" s="625"/>
      <c r="S857" s="625"/>
      <c r="T857" s="625"/>
      <c r="U857" s="625"/>
      <c r="V857" s="625"/>
      <c r="W857" s="625"/>
      <c r="X857" s="625"/>
      <c r="Y857" s="625"/>
      <c r="Z857" s="625"/>
      <c r="AA857" s="625"/>
      <c r="AB857" s="625"/>
      <c r="AC857" s="625"/>
      <c r="AD857" s="625"/>
      <c r="AE857" s="625"/>
      <c r="AF857" s="625"/>
      <c r="AG857" s="625"/>
      <c r="AH857" s="625"/>
      <c r="AI857" s="625"/>
      <c r="AJ857" s="625"/>
      <c r="AK857" s="626"/>
      <c r="AL857" s="186"/>
    </row>
    <row r="858" spans="1:38" ht="36" customHeight="1" thickBot="1" x14ac:dyDescent="0.3">
      <c r="A858" s="609"/>
      <c r="B858" s="610"/>
      <c r="C858" s="616"/>
      <c r="D858" s="617"/>
      <c r="E858" s="621"/>
      <c r="F858" s="622"/>
      <c r="G858" s="622"/>
      <c r="H858" s="622"/>
      <c r="I858" s="622"/>
      <c r="J858" s="622"/>
      <c r="K858" s="623"/>
      <c r="L858" s="622"/>
      <c r="M858" s="622"/>
      <c r="N858" s="622"/>
      <c r="O858" s="627"/>
      <c r="P858" s="628"/>
      <c r="Q858" s="628"/>
      <c r="R858" s="628"/>
      <c r="S858" s="628"/>
      <c r="T858" s="628"/>
      <c r="U858" s="628"/>
      <c r="V858" s="628"/>
      <c r="W858" s="628"/>
      <c r="X858" s="628"/>
      <c r="Y858" s="628"/>
      <c r="Z858" s="628"/>
      <c r="AA858" s="628"/>
      <c r="AB858" s="628"/>
      <c r="AC858" s="628"/>
      <c r="AD858" s="628"/>
      <c r="AE858" s="628"/>
      <c r="AF858" s="628"/>
      <c r="AG858" s="628"/>
      <c r="AH858" s="628"/>
      <c r="AI858" s="628"/>
      <c r="AJ858" s="628"/>
      <c r="AK858" s="629"/>
      <c r="AL858" s="186"/>
    </row>
    <row r="859" spans="1:38" s="180" customFormat="1" ht="84" customHeight="1" thickBot="1" x14ac:dyDescent="0.35">
      <c r="A859" s="609"/>
      <c r="B859" s="611"/>
      <c r="C859" s="630" t="s">
        <v>211</v>
      </c>
      <c r="D859" s="632" t="s">
        <v>212</v>
      </c>
      <c r="E859" s="634" t="s">
        <v>0</v>
      </c>
      <c r="F859" s="635"/>
      <c r="G859" s="635"/>
      <c r="H859" s="636"/>
      <c r="I859" s="637" t="s">
        <v>1</v>
      </c>
      <c r="J859" s="638"/>
      <c r="K859" s="639"/>
      <c r="L859" s="640"/>
      <c r="M859" s="643" t="s">
        <v>2</v>
      </c>
      <c r="N859" s="644"/>
      <c r="O859" s="645" t="s">
        <v>213</v>
      </c>
      <c r="P859" s="646"/>
      <c r="Q859" s="646"/>
      <c r="R859" s="647"/>
      <c r="S859" s="648" t="s">
        <v>2</v>
      </c>
      <c r="T859" s="649"/>
      <c r="U859" s="650" t="s">
        <v>214</v>
      </c>
      <c r="V859" s="651"/>
      <c r="W859" s="651"/>
      <c r="X859" s="651"/>
      <c r="Y859" s="651"/>
      <c r="Z859" s="652"/>
      <c r="AA859" s="653" t="s">
        <v>2</v>
      </c>
      <c r="AB859" s="654"/>
      <c r="AC859" s="655" t="s">
        <v>5</v>
      </c>
      <c r="AD859" s="656"/>
      <c r="AE859" s="656"/>
      <c r="AF859" s="657"/>
      <c r="AG859" s="717" t="s">
        <v>2</v>
      </c>
      <c r="AH859" s="718"/>
      <c r="AI859" s="743" t="s">
        <v>215</v>
      </c>
      <c r="AJ859" s="744"/>
      <c r="AK859" s="745"/>
      <c r="AL859" s="187"/>
    </row>
    <row r="860" spans="1:38" ht="113.25" thickBot="1" x14ac:dyDescent="0.3">
      <c r="A860" s="612"/>
      <c r="B860" s="613"/>
      <c r="C860" s="631"/>
      <c r="D860" s="633"/>
      <c r="E860" s="41" t="s">
        <v>15</v>
      </c>
      <c r="F860" s="42" t="s">
        <v>216</v>
      </c>
      <c r="G860" s="41" t="s">
        <v>217</v>
      </c>
      <c r="H860" s="42" t="s">
        <v>14</v>
      </c>
      <c r="I860" s="43" t="s">
        <v>15</v>
      </c>
      <c r="J860" s="44" t="s">
        <v>218</v>
      </c>
      <c r="K860" s="43" t="s">
        <v>17</v>
      </c>
      <c r="L860" s="44" t="s">
        <v>219</v>
      </c>
      <c r="M860" s="45" t="s">
        <v>19</v>
      </c>
      <c r="N860" s="46" t="s">
        <v>20</v>
      </c>
      <c r="O860" s="47" t="s">
        <v>220</v>
      </c>
      <c r="P860" s="48" t="s">
        <v>221</v>
      </c>
      <c r="Q860" s="47" t="s">
        <v>222</v>
      </c>
      <c r="R860" s="48" t="s">
        <v>223</v>
      </c>
      <c r="S860" s="49" t="s">
        <v>224</v>
      </c>
      <c r="T860" s="50" t="s">
        <v>225</v>
      </c>
      <c r="U860" s="51" t="s">
        <v>220</v>
      </c>
      <c r="V860" s="52" t="s">
        <v>226</v>
      </c>
      <c r="W860" s="53" t="s">
        <v>227</v>
      </c>
      <c r="X860" s="54" t="s">
        <v>222</v>
      </c>
      <c r="Y860" s="52" t="s">
        <v>228</v>
      </c>
      <c r="Z860" s="53" t="s">
        <v>229</v>
      </c>
      <c r="AA860" s="55" t="s">
        <v>230</v>
      </c>
      <c r="AB860" s="56" t="s">
        <v>231</v>
      </c>
      <c r="AC860" s="57" t="s">
        <v>220</v>
      </c>
      <c r="AD860" s="58" t="s">
        <v>221</v>
      </c>
      <c r="AE860" s="57" t="s">
        <v>222</v>
      </c>
      <c r="AF860" s="58" t="s">
        <v>223</v>
      </c>
      <c r="AG860" s="59" t="s">
        <v>232</v>
      </c>
      <c r="AH860" s="60" t="s">
        <v>233</v>
      </c>
      <c r="AI860" s="61" t="s">
        <v>234</v>
      </c>
      <c r="AJ860" s="63" t="s">
        <v>235</v>
      </c>
      <c r="AK860" s="188" t="s">
        <v>286</v>
      </c>
      <c r="AL860" s="189"/>
    </row>
    <row r="861" spans="1:38" ht="15.75" thickBot="1" x14ac:dyDescent="0.3">
      <c r="A861" s="581" t="s">
        <v>238</v>
      </c>
      <c r="B861" s="658"/>
      <c r="C861" s="190" t="s">
        <v>239</v>
      </c>
      <c r="D861" s="191" t="s">
        <v>240</v>
      </c>
      <c r="E861" s="192" t="s">
        <v>241</v>
      </c>
      <c r="F861" s="193" t="s">
        <v>242</v>
      </c>
      <c r="G861" s="192" t="s">
        <v>243</v>
      </c>
      <c r="H861" s="193" t="s">
        <v>244</v>
      </c>
      <c r="I861" s="194" t="s">
        <v>245</v>
      </c>
      <c r="J861" s="193" t="s">
        <v>246</v>
      </c>
      <c r="K861" s="194" t="s">
        <v>247</v>
      </c>
      <c r="L861" s="193" t="s">
        <v>248</v>
      </c>
      <c r="M861" s="194" t="s">
        <v>249</v>
      </c>
      <c r="N861" s="193" t="s">
        <v>250</v>
      </c>
      <c r="O861" s="192" t="s">
        <v>251</v>
      </c>
      <c r="P861" s="193" t="s">
        <v>252</v>
      </c>
      <c r="Q861" s="192" t="s">
        <v>253</v>
      </c>
      <c r="R861" s="193" t="s">
        <v>254</v>
      </c>
      <c r="S861" s="194" t="s">
        <v>255</v>
      </c>
      <c r="T861" s="193" t="s">
        <v>256</v>
      </c>
      <c r="U861" s="192" t="s">
        <v>257</v>
      </c>
      <c r="V861" s="195" t="s">
        <v>258</v>
      </c>
      <c r="W861" s="196" t="s">
        <v>259</v>
      </c>
      <c r="X861" s="197" t="s">
        <v>260</v>
      </c>
      <c r="Y861" s="198" t="s">
        <v>261</v>
      </c>
      <c r="Z861" s="193" t="s">
        <v>262</v>
      </c>
      <c r="AA861" s="194" t="s">
        <v>263</v>
      </c>
      <c r="AB861" s="199" t="s">
        <v>264</v>
      </c>
      <c r="AC861" s="192" t="s">
        <v>265</v>
      </c>
      <c r="AD861" s="199" t="s">
        <v>266</v>
      </c>
      <c r="AE861" s="192" t="s">
        <v>267</v>
      </c>
      <c r="AF861" s="199" t="s">
        <v>268</v>
      </c>
      <c r="AG861" s="194" t="s">
        <v>269</v>
      </c>
      <c r="AH861" s="199" t="s">
        <v>270</v>
      </c>
      <c r="AI861" s="190" t="s">
        <v>271</v>
      </c>
      <c r="AJ861" s="199" t="s">
        <v>272</v>
      </c>
      <c r="AK861" s="200" t="s">
        <v>273</v>
      </c>
      <c r="AL861" s="201"/>
    </row>
    <row r="862" spans="1:38" ht="37.5" x14ac:dyDescent="0.25">
      <c r="A862" s="202">
        <v>1</v>
      </c>
      <c r="B862" s="203" t="s">
        <v>287</v>
      </c>
      <c r="C862" s="659">
        <f>N874</f>
        <v>1030273.2399999999</v>
      </c>
      <c r="D862" s="660">
        <f>C862-AH874</f>
        <v>59188.539999999921</v>
      </c>
      <c r="E862" s="81"/>
      <c r="F862" s="82"/>
      <c r="G862" s="83"/>
      <c r="H862" s="84"/>
      <c r="I862" s="339"/>
      <c r="J862" s="86"/>
      <c r="K862" s="339"/>
      <c r="L862" s="86"/>
      <c r="M862" s="87"/>
      <c r="N862" s="88"/>
      <c r="O862" s="89"/>
      <c r="P862" s="90"/>
      <c r="Q862" s="89"/>
      <c r="R862" s="90"/>
      <c r="S862" s="91"/>
      <c r="T862" s="92"/>
      <c r="U862" s="93"/>
      <c r="V862" s="411"/>
      <c r="W862" s="95"/>
      <c r="X862" s="412"/>
      <c r="Y862" s="94"/>
      <c r="Z862" s="95"/>
      <c r="AA862" s="97"/>
      <c r="AB862" s="219"/>
      <c r="AC862" s="413"/>
      <c r="AD862" s="100"/>
      <c r="AE862" s="99"/>
      <c r="AF862" s="414"/>
      <c r="AG862" s="101"/>
      <c r="AH862" s="415"/>
      <c r="AI862" s="103"/>
      <c r="AJ862" s="134"/>
      <c r="AK862" s="222"/>
      <c r="AL862" s="223"/>
    </row>
    <row r="863" spans="1:38" ht="75" x14ac:dyDescent="0.25">
      <c r="A863" s="224">
        <v>2</v>
      </c>
      <c r="B863" s="203" t="s">
        <v>288</v>
      </c>
      <c r="C863" s="659"/>
      <c r="D863" s="660"/>
      <c r="E863" s="81">
        <v>17</v>
      </c>
      <c r="F863" s="82">
        <v>502087</v>
      </c>
      <c r="G863" s="83">
        <v>3</v>
      </c>
      <c r="H863" s="84">
        <v>82075.199999999997</v>
      </c>
      <c r="I863" s="339">
        <v>6</v>
      </c>
      <c r="J863" s="86">
        <v>133391.29</v>
      </c>
      <c r="K863" s="339">
        <v>3</v>
      </c>
      <c r="L863" s="86">
        <v>82075.199999999997</v>
      </c>
      <c r="M863" s="87">
        <f t="shared" ref="M863:N865" si="159">SUM(I863,K863)</f>
        <v>9</v>
      </c>
      <c r="N863" s="88">
        <f t="shared" si="159"/>
        <v>215466.49</v>
      </c>
      <c r="O863" s="89">
        <v>0</v>
      </c>
      <c r="P863" s="416">
        <v>0</v>
      </c>
      <c r="Q863" s="89">
        <v>0</v>
      </c>
      <c r="R863" s="416">
        <v>0</v>
      </c>
      <c r="S863" s="91">
        <f t="shared" ref="S863:T865" si="160">SUM(O863,Q863)</f>
        <v>0</v>
      </c>
      <c r="T863" s="92">
        <f t="shared" si="160"/>
        <v>0</v>
      </c>
      <c r="U863" s="93">
        <v>0</v>
      </c>
      <c r="V863" s="94">
        <v>0</v>
      </c>
      <c r="W863" s="417">
        <v>0</v>
      </c>
      <c r="X863" s="412">
        <v>0</v>
      </c>
      <c r="Y863" s="94">
        <v>0</v>
      </c>
      <c r="Z863" s="418">
        <v>0</v>
      </c>
      <c r="AA863" s="218">
        <f>SUM(U863,X863)</f>
        <v>0</v>
      </c>
      <c r="AB863" s="219">
        <f>SUM(W863,Z863)</f>
        <v>0</v>
      </c>
      <c r="AC863" s="413">
        <v>6</v>
      </c>
      <c r="AD863" s="100">
        <v>131368.20000000001</v>
      </c>
      <c r="AE863" s="99">
        <v>3</v>
      </c>
      <c r="AF863" s="414">
        <v>81981.5</v>
      </c>
      <c r="AG863" s="101">
        <f>SUM(AC863,AE863)</f>
        <v>9</v>
      </c>
      <c r="AH863" s="415">
        <f>SUM(AD863,AF863,AB863)</f>
        <v>213349.7</v>
      </c>
      <c r="AI863" s="103">
        <f>IFERROR(AD863/C862,0)</f>
        <v>0.1275081161964374</v>
      </c>
      <c r="AJ863" s="134">
        <f>IFERROR(AF863/C862,0)</f>
        <v>7.9572580182709601E-2</v>
      </c>
      <c r="AK863" s="222">
        <f>IFERROR(AH863/C862,0)</f>
        <v>0.207080696379147</v>
      </c>
      <c r="AL863" s="223"/>
    </row>
    <row r="864" spans="1:38" ht="37.5" x14ac:dyDescent="0.25">
      <c r="A864" s="224">
        <v>3</v>
      </c>
      <c r="B864" s="203" t="s">
        <v>289</v>
      </c>
      <c r="C864" s="659"/>
      <c r="D864" s="660"/>
      <c r="E864" s="81">
        <v>3</v>
      </c>
      <c r="F864" s="82">
        <v>122949.44</v>
      </c>
      <c r="G864" s="83">
        <v>1</v>
      </c>
      <c r="H864" s="84">
        <v>55188</v>
      </c>
      <c r="I864" s="339">
        <v>0</v>
      </c>
      <c r="J864" s="86">
        <v>0</v>
      </c>
      <c r="K864" s="339">
        <v>1</v>
      </c>
      <c r="L864" s="86">
        <v>55188</v>
      </c>
      <c r="M864" s="87">
        <f t="shared" si="159"/>
        <v>1</v>
      </c>
      <c r="N864" s="88">
        <f t="shared" si="159"/>
        <v>55188</v>
      </c>
      <c r="O864" s="89">
        <v>0</v>
      </c>
      <c r="P864" s="416">
        <v>0</v>
      </c>
      <c r="Q864" s="89">
        <v>0</v>
      </c>
      <c r="R864" s="416">
        <v>0</v>
      </c>
      <c r="S864" s="91">
        <f t="shared" si="160"/>
        <v>0</v>
      </c>
      <c r="T864" s="92">
        <f t="shared" si="160"/>
        <v>0</v>
      </c>
      <c r="U864" s="93">
        <v>0</v>
      </c>
      <c r="V864" s="94">
        <v>0</v>
      </c>
      <c r="W864" s="417">
        <v>0</v>
      </c>
      <c r="X864" s="412">
        <v>0</v>
      </c>
      <c r="Y864" s="94">
        <v>0</v>
      </c>
      <c r="Z864" s="418">
        <v>0</v>
      </c>
      <c r="AA864" s="218">
        <f>SUM(U864,X864)</f>
        <v>0</v>
      </c>
      <c r="AB864" s="219">
        <f>SUM(W864,Z864)</f>
        <v>0</v>
      </c>
      <c r="AC864" s="413">
        <v>0</v>
      </c>
      <c r="AD864" s="100">
        <v>0</v>
      </c>
      <c r="AE864" s="99">
        <v>0</v>
      </c>
      <c r="AF864" s="414">
        <v>0</v>
      </c>
      <c r="AG864" s="101">
        <f>SUM(AC864,AE864)</f>
        <v>0</v>
      </c>
      <c r="AH864" s="415">
        <f>SUM(AD864,AF864,AB864)</f>
        <v>0</v>
      </c>
      <c r="AI864" s="103">
        <f>IFERROR(AD864/C862,0)</f>
        <v>0</v>
      </c>
      <c r="AJ864" s="134">
        <f>IFERROR(AF864/C862,0)</f>
        <v>0</v>
      </c>
      <c r="AK864" s="222">
        <f>IFERROR(AH864/C862,0)</f>
        <v>0</v>
      </c>
      <c r="AL864" s="223"/>
    </row>
    <row r="865" spans="1:38" ht="37.5" x14ac:dyDescent="0.25">
      <c r="A865" s="224">
        <v>4</v>
      </c>
      <c r="B865" s="203" t="s">
        <v>290</v>
      </c>
      <c r="C865" s="659"/>
      <c r="D865" s="660"/>
      <c r="E865" s="81">
        <v>24</v>
      </c>
      <c r="F865" s="82">
        <v>1136795.8799999999</v>
      </c>
      <c r="G865" s="83">
        <v>9</v>
      </c>
      <c r="H865" s="84">
        <v>255271.9</v>
      </c>
      <c r="I865" s="339">
        <v>9</v>
      </c>
      <c r="J865" s="86">
        <v>242904</v>
      </c>
      <c r="K865" s="339">
        <v>9</v>
      </c>
      <c r="L865" s="86">
        <v>255271.9</v>
      </c>
      <c r="M865" s="87">
        <f t="shared" si="159"/>
        <v>18</v>
      </c>
      <c r="N865" s="88">
        <f t="shared" si="159"/>
        <v>498175.9</v>
      </c>
      <c r="O865" s="89">
        <v>0</v>
      </c>
      <c r="P865" s="416">
        <v>0</v>
      </c>
      <c r="Q865" s="89">
        <v>0</v>
      </c>
      <c r="R865" s="416">
        <v>0</v>
      </c>
      <c r="S865" s="91">
        <f t="shared" si="160"/>
        <v>0</v>
      </c>
      <c r="T865" s="92">
        <f t="shared" si="160"/>
        <v>0</v>
      </c>
      <c r="U865" s="93">
        <v>0</v>
      </c>
      <c r="V865" s="94">
        <v>0</v>
      </c>
      <c r="W865" s="417">
        <v>0</v>
      </c>
      <c r="X865" s="412">
        <v>0</v>
      </c>
      <c r="Y865" s="94">
        <v>0</v>
      </c>
      <c r="Z865" s="418">
        <v>0</v>
      </c>
      <c r="AA865" s="218">
        <f>SUM(U865,X865)</f>
        <v>0</v>
      </c>
      <c r="AB865" s="219">
        <f>SUM(W865,Z865)</f>
        <v>0</v>
      </c>
      <c r="AC865" s="413">
        <v>9</v>
      </c>
      <c r="AD865" s="100">
        <v>242164.92</v>
      </c>
      <c r="AE865" s="99">
        <v>9</v>
      </c>
      <c r="AF865" s="414">
        <v>254923.69</v>
      </c>
      <c r="AG865" s="101">
        <f>SUM(AC865,AE865)</f>
        <v>18</v>
      </c>
      <c r="AH865" s="415">
        <f>SUM(AD865,AF865,AB865)</f>
        <v>497088.61</v>
      </c>
      <c r="AI865" s="103">
        <f>IFERROR(AD865/C862,0)</f>
        <v>0.23504921859370048</v>
      </c>
      <c r="AJ865" s="134">
        <f>IFERROR(AF865/C862,0)</f>
        <v>0.24743308872120179</v>
      </c>
      <c r="AK865" s="222">
        <f>IFERROR(AH865/C862,0)</f>
        <v>0.48248230731490227</v>
      </c>
      <c r="AL865" s="223"/>
    </row>
    <row r="866" spans="1:38" ht="37.5" x14ac:dyDescent="0.25">
      <c r="A866" s="224">
        <v>5</v>
      </c>
      <c r="B866" s="203" t="s">
        <v>291</v>
      </c>
      <c r="C866" s="659"/>
      <c r="D866" s="660"/>
      <c r="E866" s="81"/>
      <c r="F866" s="82"/>
      <c r="G866" s="83"/>
      <c r="H866" s="84"/>
      <c r="I866" s="339"/>
      <c r="J866" s="86"/>
      <c r="K866" s="339"/>
      <c r="L866" s="86"/>
      <c r="M866" s="87"/>
      <c r="N866" s="88"/>
      <c r="O866" s="89"/>
      <c r="P866" s="419"/>
      <c r="Q866" s="89"/>
      <c r="R866" s="416"/>
      <c r="S866" s="91"/>
      <c r="T866" s="92"/>
      <c r="U866" s="93"/>
      <c r="V866" s="94"/>
      <c r="W866" s="417"/>
      <c r="X866" s="412"/>
      <c r="Y866" s="94"/>
      <c r="Z866" s="418"/>
      <c r="AA866" s="218"/>
      <c r="AB866" s="219"/>
      <c r="AC866" s="413"/>
      <c r="AD866" s="100"/>
      <c r="AE866" s="99"/>
      <c r="AF866" s="414"/>
      <c r="AG866" s="101"/>
      <c r="AH866" s="415"/>
      <c r="AI866" s="103"/>
      <c r="AJ866" s="134"/>
      <c r="AK866" s="222"/>
      <c r="AL866" s="223"/>
    </row>
    <row r="867" spans="1:38" ht="37.5" x14ac:dyDescent="0.25">
      <c r="A867" s="224">
        <v>6</v>
      </c>
      <c r="B867" s="203" t="s">
        <v>292</v>
      </c>
      <c r="C867" s="659"/>
      <c r="D867" s="660"/>
      <c r="E867" s="81">
        <v>1</v>
      </c>
      <c r="F867" s="82">
        <v>12164.94</v>
      </c>
      <c r="G867" s="83">
        <v>0</v>
      </c>
      <c r="H867" s="84">
        <v>0</v>
      </c>
      <c r="I867" s="339">
        <v>1</v>
      </c>
      <c r="J867" s="340">
        <v>12164.94</v>
      </c>
      <c r="K867" s="339">
        <v>0</v>
      </c>
      <c r="L867" s="340">
        <v>0</v>
      </c>
      <c r="M867" s="87">
        <f>SUM(I867,K867)</f>
        <v>1</v>
      </c>
      <c r="N867" s="88">
        <f>SUM(J867,L867)</f>
        <v>12164.94</v>
      </c>
      <c r="O867" s="89">
        <v>0</v>
      </c>
      <c r="P867" s="419">
        <v>0</v>
      </c>
      <c r="Q867" s="89">
        <v>0</v>
      </c>
      <c r="R867" s="416">
        <v>0</v>
      </c>
      <c r="S867" s="91">
        <f>SUM(O867,Q867)</f>
        <v>0</v>
      </c>
      <c r="T867" s="92">
        <f>SUM(P867,R867)</f>
        <v>0</v>
      </c>
      <c r="U867" s="93">
        <v>0</v>
      </c>
      <c r="V867" s="94">
        <v>0</v>
      </c>
      <c r="W867" s="417">
        <v>0</v>
      </c>
      <c r="X867" s="412">
        <v>0</v>
      </c>
      <c r="Y867" s="94">
        <v>0</v>
      </c>
      <c r="Z867" s="418">
        <v>0</v>
      </c>
      <c r="AA867" s="218">
        <f>SUM(U867,X867)</f>
        <v>0</v>
      </c>
      <c r="AB867" s="219">
        <f>SUM(W867,Z867)</f>
        <v>0</v>
      </c>
      <c r="AC867" s="413">
        <v>1</v>
      </c>
      <c r="AD867" s="100">
        <v>11468.48</v>
      </c>
      <c r="AE867" s="99">
        <v>0</v>
      </c>
      <c r="AF867" s="414">
        <v>0</v>
      </c>
      <c r="AG867" s="101">
        <f>SUM(AC867,AE867)</f>
        <v>1</v>
      </c>
      <c r="AH867" s="415">
        <f>SUM(AD867,AF867,AB867)</f>
        <v>11468.48</v>
      </c>
      <c r="AI867" s="103">
        <f>IFERROR(AD867/C862,0)</f>
        <v>1.1131493622022058E-2</v>
      </c>
      <c r="AJ867" s="134">
        <f>IFERROR(AF867/C862,0)</f>
        <v>0</v>
      </c>
      <c r="AK867" s="222">
        <f>IFERROR(AH867/C862,0)</f>
        <v>1.1131493622022058E-2</v>
      </c>
      <c r="AL867" s="223"/>
    </row>
    <row r="868" spans="1:38" ht="37.5" x14ac:dyDescent="0.3">
      <c r="A868" s="306">
        <v>7</v>
      </c>
      <c r="B868" s="225" t="s">
        <v>293</v>
      </c>
      <c r="C868" s="659"/>
      <c r="D868" s="660"/>
      <c r="E868" s="81"/>
      <c r="F868" s="82"/>
      <c r="G868" s="83"/>
      <c r="H868" s="84"/>
      <c r="I868" s="339"/>
      <c r="J868" s="340"/>
      <c r="K868" s="339"/>
      <c r="L868" s="340"/>
      <c r="M868" s="87"/>
      <c r="N868" s="88"/>
      <c r="O868" s="89"/>
      <c r="P868" s="419"/>
      <c r="Q868" s="89"/>
      <c r="R868" s="416"/>
      <c r="S868" s="91"/>
      <c r="T868" s="92"/>
      <c r="U868" s="93"/>
      <c r="V868" s="94"/>
      <c r="W868" s="417"/>
      <c r="X868" s="412"/>
      <c r="Y868" s="94"/>
      <c r="Z868" s="418"/>
      <c r="AA868" s="218"/>
      <c r="AB868" s="219"/>
      <c r="AC868" s="413"/>
      <c r="AD868" s="100"/>
      <c r="AE868" s="99"/>
      <c r="AF868" s="414"/>
      <c r="AG868" s="101"/>
      <c r="AH868" s="415"/>
      <c r="AI868" s="103"/>
      <c r="AJ868" s="134"/>
      <c r="AK868" s="222"/>
      <c r="AL868" s="223"/>
    </row>
    <row r="869" spans="1:38" ht="37.5" x14ac:dyDescent="0.25">
      <c r="A869" s="229">
        <v>8</v>
      </c>
      <c r="B869" s="226" t="s">
        <v>294</v>
      </c>
      <c r="C869" s="659"/>
      <c r="D869" s="660"/>
      <c r="E869" s="81"/>
      <c r="F869" s="82"/>
      <c r="G869" s="83"/>
      <c r="H869" s="84"/>
      <c r="I869" s="339"/>
      <c r="J869" s="340"/>
      <c r="K869" s="339"/>
      <c r="L869" s="340"/>
      <c r="M869" s="122"/>
      <c r="N869" s="123"/>
      <c r="O869" s="89"/>
      <c r="P869" s="419"/>
      <c r="Q869" s="89"/>
      <c r="R869" s="416"/>
      <c r="S869" s="91"/>
      <c r="T869" s="420"/>
      <c r="U869" s="93"/>
      <c r="V869" s="94"/>
      <c r="W869" s="417"/>
      <c r="X869" s="412"/>
      <c r="Y869" s="94"/>
      <c r="Z869" s="418"/>
      <c r="AA869" s="218"/>
      <c r="AB869" s="219"/>
      <c r="AC869" s="413"/>
      <c r="AD869" s="100"/>
      <c r="AE869" s="99"/>
      <c r="AF869" s="414"/>
      <c r="AG869" s="101"/>
      <c r="AH869" s="415"/>
      <c r="AI869" s="103"/>
      <c r="AJ869" s="134"/>
      <c r="AK869" s="222"/>
      <c r="AL869" s="223"/>
    </row>
    <row r="870" spans="1:38" ht="21" x14ac:dyDescent="0.25">
      <c r="A870" s="229" t="s">
        <v>309</v>
      </c>
      <c r="B870" s="226" t="s">
        <v>81</v>
      </c>
      <c r="C870" s="659"/>
      <c r="D870" s="660"/>
      <c r="E870" s="81">
        <v>0</v>
      </c>
      <c r="F870" s="82">
        <v>0</v>
      </c>
      <c r="G870" s="83">
        <v>5</v>
      </c>
      <c r="H870" s="84">
        <v>76650</v>
      </c>
      <c r="I870" s="339">
        <v>0</v>
      </c>
      <c r="J870" s="340">
        <v>0</v>
      </c>
      <c r="K870" s="339">
        <v>5</v>
      </c>
      <c r="L870" s="340">
        <v>76650</v>
      </c>
      <c r="M870" s="122">
        <f t="shared" ref="M870:N873" si="161">SUM(I870,K870)</f>
        <v>5</v>
      </c>
      <c r="N870" s="123">
        <f t="shared" si="161"/>
        <v>76650</v>
      </c>
      <c r="O870" s="89">
        <v>0</v>
      </c>
      <c r="P870" s="419">
        <v>0</v>
      </c>
      <c r="Q870" s="89">
        <v>0</v>
      </c>
      <c r="R870" s="416">
        <v>0</v>
      </c>
      <c r="S870" s="91">
        <f t="shared" ref="S870:T873" si="162">SUM(O870,Q870)</f>
        <v>0</v>
      </c>
      <c r="T870" s="420">
        <f t="shared" si="162"/>
        <v>0</v>
      </c>
      <c r="U870" s="93">
        <v>0</v>
      </c>
      <c r="V870" s="94">
        <v>0</v>
      </c>
      <c r="W870" s="417">
        <v>0</v>
      </c>
      <c r="X870" s="412">
        <v>0</v>
      </c>
      <c r="Y870" s="94">
        <v>0</v>
      </c>
      <c r="Z870" s="418">
        <v>0</v>
      </c>
      <c r="AA870" s="218">
        <f>SUM(U870,X870)</f>
        <v>0</v>
      </c>
      <c r="AB870" s="219">
        <f>SUM(W870,Z870)</f>
        <v>0</v>
      </c>
      <c r="AC870" s="413">
        <v>0</v>
      </c>
      <c r="AD870" s="100">
        <v>0</v>
      </c>
      <c r="AE870" s="99">
        <v>5</v>
      </c>
      <c r="AF870" s="414">
        <v>76650</v>
      </c>
      <c r="AG870" s="101">
        <f>SUM(AC870,AE870)</f>
        <v>5</v>
      </c>
      <c r="AH870" s="415">
        <f>SUM(AD870,AF870,AB870)</f>
        <v>76650</v>
      </c>
      <c r="AI870" s="103">
        <f>IFERROR(AD870/C862,0)</f>
        <v>0</v>
      </c>
      <c r="AJ870" s="230">
        <f>IFERROR(AF870/C862,0)</f>
        <v>7.439773938028324E-2</v>
      </c>
      <c r="AK870" s="222">
        <f>IFERROR(AH870/C862,0)</f>
        <v>7.439773938028324E-2</v>
      </c>
      <c r="AL870" s="223"/>
    </row>
    <row r="871" spans="1:38" ht="21" x14ac:dyDescent="0.25">
      <c r="A871" s="229" t="s">
        <v>310</v>
      </c>
      <c r="B871" s="226" t="s">
        <v>82</v>
      </c>
      <c r="C871" s="659"/>
      <c r="D871" s="660"/>
      <c r="E871" s="81">
        <v>1</v>
      </c>
      <c r="F871" s="82">
        <v>15500</v>
      </c>
      <c r="G871" s="83">
        <v>0</v>
      </c>
      <c r="H871" s="84">
        <v>0</v>
      </c>
      <c r="I871" s="339">
        <v>1</v>
      </c>
      <c r="J871" s="340">
        <v>15500</v>
      </c>
      <c r="K871" s="339">
        <v>0</v>
      </c>
      <c r="L871" s="340">
        <v>0</v>
      </c>
      <c r="M871" s="122">
        <f t="shared" si="161"/>
        <v>1</v>
      </c>
      <c r="N871" s="123">
        <f t="shared" si="161"/>
        <v>15500</v>
      </c>
      <c r="O871" s="89">
        <v>0</v>
      </c>
      <c r="P871" s="419">
        <v>0</v>
      </c>
      <c r="Q871" s="89">
        <v>0</v>
      </c>
      <c r="R871" s="416">
        <v>0</v>
      </c>
      <c r="S871" s="91">
        <f t="shared" si="162"/>
        <v>0</v>
      </c>
      <c r="T871" s="420">
        <f t="shared" si="162"/>
        <v>0</v>
      </c>
      <c r="U871" s="93">
        <v>0</v>
      </c>
      <c r="V871" s="94">
        <v>0</v>
      </c>
      <c r="W871" s="417">
        <v>0</v>
      </c>
      <c r="X871" s="412">
        <v>0</v>
      </c>
      <c r="Y871" s="94">
        <v>0</v>
      </c>
      <c r="Z871" s="418">
        <v>0</v>
      </c>
      <c r="AA871" s="218">
        <f>SUM(U871,X871)</f>
        <v>0</v>
      </c>
      <c r="AB871" s="219">
        <f>SUM(W871,Z871)</f>
        <v>0</v>
      </c>
      <c r="AC871" s="413">
        <v>1</v>
      </c>
      <c r="AD871" s="100">
        <v>15400</v>
      </c>
      <c r="AE871" s="99">
        <v>0</v>
      </c>
      <c r="AF871" s="414">
        <v>0</v>
      </c>
      <c r="AG871" s="101">
        <f>SUM(AC871,AE871)</f>
        <v>1</v>
      </c>
      <c r="AH871" s="415">
        <f>SUM(AD871,AF871,AB871)</f>
        <v>15400</v>
      </c>
      <c r="AI871" s="103">
        <f>IFERROR(AD871/C862,0)</f>
        <v>1.4947491017043209E-2</v>
      </c>
      <c r="AJ871" s="230">
        <f>IFERROR(AF871/C862,0)</f>
        <v>0</v>
      </c>
      <c r="AK871" s="222">
        <f>IFERROR(AH871/C862,0)</f>
        <v>1.4947491017043209E-2</v>
      </c>
      <c r="AL871" s="223"/>
    </row>
    <row r="872" spans="1:38" ht="21" x14ac:dyDescent="0.25">
      <c r="A872" s="229" t="s">
        <v>311</v>
      </c>
      <c r="B872" s="226" t="s">
        <v>83</v>
      </c>
      <c r="C872" s="659"/>
      <c r="D872" s="660"/>
      <c r="E872" s="81">
        <v>0</v>
      </c>
      <c r="F872" s="82">
        <v>0</v>
      </c>
      <c r="G872" s="83">
        <v>4</v>
      </c>
      <c r="H872" s="84">
        <v>141050.71</v>
      </c>
      <c r="I872" s="339">
        <v>0</v>
      </c>
      <c r="J872" s="340">
        <v>0</v>
      </c>
      <c r="K872" s="339">
        <v>4</v>
      </c>
      <c r="L872" s="340">
        <v>141050.71</v>
      </c>
      <c r="M872" s="122">
        <f t="shared" si="161"/>
        <v>4</v>
      </c>
      <c r="N872" s="123">
        <f t="shared" si="161"/>
        <v>141050.71</v>
      </c>
      <c r="O872" s="89">
        <v>0</v>
      </c>
      <c r="P872" s="419">
        <v>0</v>
      </c>
      <c r="Q872" s="89">
        <v>0</v>
      </c>
      <c r="R872" s="416">
        <v>0</v>
      </c>
      <c r="S872" s="91">
        <f t="shared" si="162"/>
        <v>0</v>
      </c>
      <c r="T872" s="420">
        <f t="shared" si="162"/>
        <v>0</v>
      </c>
      <c r="U872" s="93">
        <v>0</v>
      </c>
      <c r="V872" s="94">
        <v>0</v>
      </c>
      <c r="W872" s="417">
        <v>0</v>
      </c>
      <c r="X872" s="412">
        <v>0</v>
      </c>
      <c r="Y872" s="94">
        <v>0</v>
      </c>
      <c r="Z872" s="418">
        <v>0</v>
      </c>
      <c r="AA872" s="218">
        <f>SUM(U872,X872)</f>
        <v>0</v>
      </c>
      <c r="AB872" s="219">
        <f>SUM(W872,Z872)</f>
        <v>0</v>
      </c>
      <c r="AC872" s="413">
        <v>0</v>
      </c>
      <c r="AD872" s="100">
        <v>0</v>
      </c>
      <c r="AE872" s="99">
        <v>4</v>
      </c>
      <c r="AF872" s="414">
        <v>141050.71</v>
      </c>
      <c r="AG872" s="101">
        <f>SUM(AC872,AE872)</f>
        <v>4</v>
      </c>
      <c r="AH872" s="415">
        <f>SUM(AD872,AF872,AB872)</f>
        <v>141050.71</v>
      </c>
      <c r="AI872" s="103">
        <f>IFERROR(AD872/C862,0)</f>
        <v>0</v>
      </c>
      <c r="AJ872" s="230">
        <f>IFERROR(AF872/C862,0)</f>
        <v>0.13690611822549134</v>
      </c>
      <c r="AK872" s="222">
        <f>IFERROR(AH872/C862,0)</f>
        <v>0.13690611822549134</v>
      </c>
      <c r="AL872" s="223"/>
    </row>
    <row r="873" spans="1:38" ht="21" x14ac:dyDescent="0.25">
      <c r="A873" s="229" t="s">
        <v>312</v>
      </c>
      <c r="B873" s="226" t="s">
        <v>178</v>
      </c>
      <c r="C873" s="659"/>
      <c r="D873" s="660"/>
      <c r="E873" s="81">
        <v>0</v>
      </c>
      <c r="F873" s="82">
        <v>0</v>
      </c>
      <c r="G873" s="83">
        <v>1</v>
      </c>
      <c r="H873" s="84">
        <v>20000</v>
      </c>
      <c r="I873" s="339">
        <v>0</v>
      </c>
      <c r="J873" s="340">
        <v>0</v>
      </c>
      <c r="K873" s="339">
        <v>1</v>
      </c>
      <c r="L873" s="340">
        <v>16077.2</v>
      </c>
      <c r="M873" s="122">
        <f t="shared" si="161"/>
        <v>1</v>
      </c>
      <c r="N873" s="123">
        <f t="shared" si="161"/>
        <v>16077.2</v>
      </c>
      <c r="O873" s="89">
        <v>0</v>
      </c>
      <c r="P873" s="419">
        <v>0</v>
      </c>
      <c r="Q873" s="89">
        <v>0</v>
      </c>
      <c r="R873" s="416">
        <v>0</v>
      </c>
      <c r="S873" s="91">
        <f t="shared" si="162"/>
        <v>0</v>
      </c>
      <c r="T873" s="420">
        <f t="shared" si="162"/>
        <v>0</v>
      </c>
      <c r="U873" s="93">
        <v>0</v>
      </c>
      <c r="V873" s="94">
        <v>0</v>
      </c>
      <c r="W873" s="417">
        <v>0</v>
      </c>
      <c r="X873" s="412">
        <v>0</v>
      </c>
      <c r="Y873" s="94">
        <v>0</v>
      </c>
      <c r="Z873" s="418">
        <v>0</v>
      </c>
      <c r="AA873" s="218">
        <f>SUM(U873,X873)</f>
        <v>0</v>
      </c>
      <c r="AB873" s="219">
        <f>SUM(W873,Z873)</f>
        <v>0</v>
      </c>
      <c r="AC873" s="413">
        <v>0</v>
      </c>
      <c r="AD873" s="100">
        <v>0</v>
      </c>
      <c r="AE873" s="99">
        <v>1</v>
      </c>
      <c r="AF873" s="414">
        <v>16077.2</v>
      </c>
      <c r="AG873" s="101">
        <f>SUM(AC873,AE873)</f>
        <v>1</v>
      </c>
      <c r="AH873" s="415">
        <f>SUM(AD873,AF873,AB873)</f>
        <v>16077.2</v>
      </c>
      <c r="AI873" s="103">
        <f>IFERROR(AD873/C862,0)</f>
        <v>0</v>
      </c>
      <c r="AJ873" s="230">
        <f>IFERROR(AF873/C862,0)</f>
        <v>1.5604792375273187E-2</v>
      </c>
      <c r="AK873" s="222">
        <f>IFERROR(AH873/C862,0)</f>
        <v>1.5604792375273187E-2</v>
      </c>
      <c r="AL873" s="223"/>
    </row>
    <row r="874" spans="1:38" ht="24" thickBot="1" x14ac:dyDescent="0.3">
      <c r="A874" s="641" t="s">
        <v>277</v>
      </c>
      <c r="B874" s="642"/>
      <c r="C874" s="231">
        <f>C862</f>
        <v>1030273.2399999999</v>
      </c>
      <c r="D874" s="231">
        <f>D862</f>
        <v>59188.539999999921</v>
      </c>
      <c r="E874" s="167">
        <f t="shared" ref="E874:AH874" si="163">SUM(E862:E873)</f>
        <v>46</v>
      </c>
      <c r="F874" s="168">
        <f t="shared" si="163"/>
        <v>1789497.2599999998</v>
      </c>
      <c r="G874" s="167">
        <f t="shared" si="163"/>
        <v>23</v>
      </c>
      <c r="H874" s="232">
        <f t="shared" si="163"/>
        <v>630235.80999999994</v>
      </c>
      <c r="I874" s="233">
        <f t="shared" si="163"/>
        <v>17</v>
      </c>
      <c r="J874" s="168">
        <f t="shared" si="163"/>
        <v>403960.23000000004</v>
      </c>
      <c r="K874" s="233">
        <f t="shared" si="163"/>
        <v>23</v>
      </c>
      <c r="L874" s="168">
        <f t="shared" si="163"/>
        <v>626313.00999999989</v>
      </c>
      <c r="M874" s="233">
        <f t="shared" si="163"/>
        <v>40</v>
      </c>
      <c r="N874" s="168">
        <f t="shared" si="163"/>
        <v>1030273.2399999999</v>
      </c>
      <c r="O874" s="172">
        <f t="shared" si="163"/>
        <v>0</v>
      </c>
      <c r="P874" s="168">
        <f t="shared" si="163"/>
        <v>0</v>
      </c>
      <c r="Q874" s="172">
        <f t="shared" si="163"/>
        <v>0</v>
      </c>
      <c r="R874" s="234">
        <f t="shared" si="163"/>
        <v>0</v>
      </c>
      <c r="S874" s="173">
        <f t="shared" si="163"/>
        <v>0</v>
      </c>
      <c r="T874" s="234">
        <f t="shared" si="163"/>
        <v>0</v>
      </c>
      <c r="U874" s="235">
        <f t="shared" si="163"/>
        <v>0</v>
      </c>
      <c r="V874" s="234">
        <f t="shared" si="163"/>
        <v>0</v>
      </c>
      <c r="W874" s="232">
        <f t="shared" si="163"/>
        <v>0</v>
      </c>
      <c r="X874" s="173">
        <f t="shared" si="163"/>
        <v>0</v>
      </c>
      <c r="Y874" s="234">
        <f t="shared" si="163"/>
        <v>0</v>
      </c>
      <c r="Z874" s="234">
        <f t="shared" si="163"/>
        <v>0</v>
      </c>
      <c r="AA874" s="236">
        <f t="shared" si="163"/>
        <v>0</v>
      </c>
      <c r="AB874" s="168">
        <f t="shared" si="163"/>
        <v>0</v>
      </c>
      <c r="AC874" s="171">
        <f t="shared" si="163"/>
        <v>17</v>
      </c>
      <c r="AD874" s="168">
        <f t="shared" si="163"/>
        <v>400401.6</v>
      </c>
      <c r="AE874" s="172">
        <f t="shared" si="163"/>
        <v>22</v>
      </c>
      <c r="AF874" s="168">
        <f t="shared" si="163"/>
        <v>570683.1</v>
      </c>
      <c r="AG874" s="173">
        <f t="shared" si="163"/>
        <v>39</v>
      </c>
      <c r="AH874" s="232">
        <f t="shared" si="163"/>
        <v>971084.7</v>
      </c>
      <c r="AI874" s="237">
        <f>AD874/C829</f>
        <v>0.38863631942920307</v>
      </c>
      <c r="AJ874" s="238">
        <f>AF874/C829</f>
        <v>0.55391431888495912</v>
      </c>
      <c r="AK874" s="239">
        <f>AH874/C829</f>
        <v>0.94255063831416208</v>
      </c>
      <c r="AL874" s="223"/>
    </row>
    <row r="875" spans="1:38" ht="15.75" thickBot="1" x14ac:dyDescent="0.3">
      <c r="E875" s="240"/>
      <c r="F875" s="241"/>
      <c r="G875" s="240"/>
      <c r="H875" s="241"/>
      <c r="I875" s="242"/>
      <c r="J875" s="240"/>
      <c r="K875" s="242"/>
      <c r="L875" s="241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  <c r="AA875" s="240"/>
      <c r="AB875" s="240"/>
      <c r="AC875" s="240"/>
      <c r="AD875" s="240"/>
      <c r="AE875" s="240"/>
      <c r="AF875" s="240"/>
      <c r="AG875" s="240"/>
      <c r="AH875" s="240"/>
      <c r="AJ875" s="243"/>
      <c r="AK875" s="243"/>
      <c r="AL875" s="243"/>
    </row>
    <row r="876" spans="1:38" ht="19.5" thickTop="1" x14ac:dyDescent="0.3">
      <c r="A876" s="591" t="s">
        <v>324</v>
      </c>
      <c r="B876" s="592"/>
      <c r="C876" s="592"/>
      <c r="D876" s="592"/>
      <c r="E876" s="592"/>
      <c r="F876" s="592"/>
      <c r="G876" s="592"/>
      <c r="H876" s="592"/>
      <c r="I876" s="592"/>
      <c r="J876" s="592"/>
      <c r="K876" s="593"/>
      <c r="L876" s="592"/>
      <c r="M876" s="592"/>
      <c r="N876" s="592"/>
      <c r="O876" s="592"/>
      <c r="P876" s="592"/>
      <c r="Q876" s="594"/>
      <c r="AD876" s="180"/>
    </row>
    <row r="877" spans="1:38" x14ac:dyDescent="0.25">
      <c r="A877" s="595"/>
      <c r="B877" s="596"/>
      <c r="C877" s="596"/>
      <c r="D877" s="596"/>
      <c r="E877" s="596"/>
      <c r="F877" s="596"/>
      <c r="G877" s="596"/>
      <c r="H877" s="596"/>
      <c r="I877" s="596"/>
      <c r="J877" s="596"/>
      <c r="K877" s="597"/>
      <c r="L877" s="596"/>
      <c r="M877" s="596"/>
      <c r="N877" s="596"/>
      <c r="O877" s="596"/>
      <c r="P877" s="596"/>
      <c r="Q877" s="598"/>
    </row>
    <row r="878" spans="1:38" x14ac:dyDescent="0.25">
      <c r="A878" s="595"/>
      <c r="B878" s="596"/>
      <c r="C878" s="596"/>
      <c r="D878" s="596"/>
      <c r="E878" s="596"/>
      <c r="F878" s="596"/>
      <c r="G878" s="596"/>
      <c r="H878" s="596"/>
      <c r="I878" s="596"/>
      <c r="J878" s="596"/>
      <c r="K878" s="597"/>
      <c r="L878" s="596"/>
      <c r="M878" s="596"/>
      <c r="N878" s="596"/>
      <c r="O878" s="596"/>
      <c r="P878" s="596"/>
      <c r="Q878" s="598"/>
    </row>
    <row r="879" spans="1:38" x14ac:dyDescent="0.25">
      <c r="A879" s="595"/>
      <c r="B879" s="596"/>
      <c r="C879" s="596"/>
      <c r="D879" s="596"/>
      <c r="E879" s="596"/>
      <c r="F879" s="596"/>
      <c r="G879" s="596"/>
      <c r="H879" s="596"/>
      <c r="I879" s="596"/>
      <c r="J879" s="596"/>
      <c r="K879" s="597"/>
      <c r="L879" s="596"/>
      <c r="M879" s="596"/>
      <c r="N879" s="596"/>
      <c r="O879" s="596"/>
      <c r="P879" s="596"/>
      <c r="Q879" s="598"/>
    </row>
    <row r="880" spans="1:38" x14ac:dyDescent="0.25">
      <c r="A880" s="595"/>
      <c r="B880" s="596"/>
      <c r="C880" s="596"/>
      <c r="D880" s="596"/>
      <c r="E880" s="596"/>
      <c r="F880" s="596"/>
      <c r="G880" s="596"/>
      <c r="H880" s="596"/>
      <c r="I880" s="596"/>
      <c r="J880" s="596"/>
      <c r="K880" s="597"/>
      <c r="L880" s="596"/>
      <c r="M880" s="596"/>
      <c r="N880" s="596"/>
      <c r="O880" s="596"/>
      <c r="P880" s="596"/>
      <c r="Q880" s="598"/>
    </row>
    <row r="881" spans="1:38" x14ac:dyDescent="0.25">
      <c r="A881" s="595"/>
      <c r="B881" s="596"/>
      <c r="C881" s="596"/>
      <c r="D881" s="596"/>
      <c r="E881" s="596"/>
      <c r="F881" s="596"/>
      <c r="G881" s="596"/>
      <c r="H881" s="596"/>
      <c r="I881" s="596"/>
      <c r="J881" s="596"/>
      <c r="K881" s="597"/>
      <c r="L881" s="596"/>
      <c r="M881" s="596"/>
      <c r="N881" s="596"/>
      <c r="O881" s="596"/>
      <c r="P881" s="596"/>
      <c r="Q881" s="598"/>
    </row>
    <row r="882" spans="1:38" x14ac:dyDescent="0.25">
      <c r="A882" s="595"/>
      <c r="B882" s="596"/>
      <c r="C882" s="596"/>
      <c r="D882" s="596"/>
      <c r="E882" s="596"/>
      <c r="F882" s="596"/>
      <c r="G882" s="596"/>
      <c r="H882" s="596"/>
      <c r="I882" s="596"/>
      <c r="J882" s="596"/>
      <c r="K882" s="597"/>
      <c r="L882" s="596"/>
      <c r="M882" s="596"/>
      <c r="N882" s="596"/>
      <c r="O882" s="596"/>
      <c r="P882" s="596"/>
      <c r="Q882" s="598"/>
    </row>
    <row r="883" spans="1:38" x14ac:dyDescent="0.25">
      <c r="A883" s="595"/>
      <c r="B883" s="596"/>
      <c r="C883" s="596"/>
      <c r="D883" s="596"/>
      <c r="E883" s="596"/>
      <c r="F883" s="596"/>
      <c r="G883" s="596"/>
      <c r="H883" s="596"/>
      <c r="I883" s="596"/>
      <c r="J883" s="596"/>
      <c r="K883" s="597"/>
      <c r="L883" s="596"/>
      <c r="M883" s="596"/>
      <c r="N883" s="596"/>
      <c r="O883" s="596"/>
      <c r="P883" s="596"/>
      <c r="Q883" s="598"/>
    </row>
    <row r="884" spans="1:38" ht="15.75" thickBot="1" x14ac:dyDescent="0.3">
      <c r="A884" s="599"/>
      <c r="B884" s="600"/>
      <c r="C884" s="600"/>
      <c r="D884" s="600"/>
      <c r="E884" s="600"/>
      <c r="F884" s="600"/>
      <c r="G884" s="600"/>
      <c r="H884" s="600"/>
      <c r="I884" s="600"/>
      <c r="J884" s="600"/>
      <c r="K884" s="601"/>
      <c r="L884" s="600"/>
      <c r="M884" s="600"/>
      <c r="N884" s="600"/>
      <c r="O884" s="600"/>
      <c r="P884" s="600"/>
      <c r="Q884" s="602"/>
    </row>
    <row r="885" spans="1:38" ht="15.75" thickTop="1" x14ac:dyDescent="0.25"/>
    <row r="886" spans="1:38" x14ac:dyDescent="0.25">
      <c r="B886" s="244"/>
      <c r="C886" s="244"/>
    </row>
    <row r="889" spans="1:38" ht="23.25" x14ac:dyDescent="0.35">
      <c r="A889" s="367"/>
      <c r="B889" s="661" t="s">
        <v>370</v>
      </c>
      <c r="C889" s="661"/>
      <c r="D889" s="661"/>
      <c r="E889" s="661"/>
      <c r="F889" s="661"/>
      <c r="G889" s="661"/>
      <c r="H889" s="661"/>
      <c r="I889" s="661"/>
      <c r="J889" s="661"/>
      <c r="K889" s="662"/>
      <c r="L889" s="661"/>
      <c r="M889" s="661"/>
      <c r="N889" s="661"/>
      <c r="O889" s="421"/>
      <c r="S889" s="4"/>
      <c r="X889" s="4"/>
      <c r="AA889" s="4"/>
      <c r="AG889" s="4"/>
    </row>
    <row r="890" spans="1:38" ht="21.75" thickBot="1" x14ac:dyDescent="0.4">
      <c r="B890" s="37"/>
      <c r="C890" s="37"/>
      <c r="D890" s="37"/>
      <c r="E890" s="37"/>
      <c r="F890" s="38"/>
      <c r="G890" s="37"/>
      <c r="H890" s="38"/>
      <c r="I890" s="39"/>
      <c r="J890" s="38"/>
      <c r="K890" s="39"/>
      <c r="L890" s="38"/>
    </row>
    <row r="891" spans="1:38" ht="27" customHeight="1" thickBot="1" x14ac:dyDescent="0.3">
      <c r="A891" s="663" t="s">
        <v>391</v>
      </c>
      <c r="B891" s="664"/>
      <c r="C891" s="664"/>
      <c r="D891" s="664"/>
      <c r="E891" s="664"/>
      <c r="F891" s="664"/>
      <c r="G891" s="664"/>
      <c r="H891" s="664"/>
      <c r="I891" s="664"/>
      <c r="J891" s="664"/>
      <c r="K891" s="665"/>
      <c r="L891" s="664"/>
      <c r="M891" s="664"/>
      <c r="N891" s="664"/>
      <c r="O891" s="664"/>
      <c r="P891" s="664"/>
      <c r="Q891" s="664"/>
      <c r="R891" s="664"/>
      <c r="S891" s="664"/>
      <c r="T891" s="664"/>
      <c r="U891" s="664"/>
      <c r="V891" s="664"/>
      <c r="W891" s="664"/>
      <c r="X891" s="664"/>
      <c r="Y891" s="664"/>
      <c r="Z891" s="664"/>
      <c r="AA891" s="664"/>
      <c r="AB891" s="664"/>
      <c r="AC891" s="664"/>
      <c r="AD891" s="664"/>
      <c r="AE891" s="664"/>
      <c r="AF891" s="664"/>
      <c r="AG891" s="664"/>
      <c r="AH891" s="664"/>
      <c r="AI891" s="664"/>
      <c r="AJ891" s="664"/>
      <c r="AK891" s="664"/>
      <c r="AL891" s="40"/>
    </row>
    <row r="892" spans="1:38" ht="33.75" customHeight="1" x14ac:dyDescent="0.25">
      <c r="A892" s="666" t="s">
        <v>8</v>
      </c>
      <c r="B892" s="667"/>
      <c r="C892" s="614" t="s">
        <v>392</v>
      </c>
      <c r="D892" s="615"/>
      <c r="E892" s="618" t="s">
        <v>210</v>
      </c>
      <c r="F892" s="619"/>
      <c r="G892" s="619"/>
      <c r="H892" s="619"/>
      <c r="I892" s="619"/>
      <c r="J892" s="619"/>
      <c r="K892" s="620"/>
      <c r="L892" s="619"/>
      <c r="M892" s="619"/>
      <c r="N892" s="674"/>
      <c r="O892" s="624" t="s">
        <v>393</v>
      </c>
      <c r="P892" s="625"/>
      <c r="Q892" s="625"/>
      <c r="R892" s="625"/>
      <c r="S892" s="625"/>
      <c r="T892" s="625"/>
      <c r="U892" s="625"/>
      <c r="V892" s="625"/>
      <c r="W892" s="625"/>
      <c r="X892" s="625"/>
      <c r="Y892" s="625"/>
      <c r="Z892" s="625"/>
      <c r="AA892" s="625"/>
      <c r="AB892" s="625"/>
      <c r="AC892" s="625"/>
      <c r="AD892" s="625"/>
      <c r="AE892" s="625"/>
      <c r="AF892" s="625"/>
      <c r="AG892" s="625"/>
      <c r="AH892" s="625"/>
      <c r="AI892" s="625"/>
      <c r="AJ892" s="625"/>
      <c r="AK892" s="625"/>
      <c r="AL892" s="626"/>
    </row>
    <row r="893" spans="1:38" ht="51" customHeight="1" thickBot="1" x14ac:dyDescent="0.3">
      <c r="A893" s="668"/>
      <c r="B893" s="669"/>
      <c r="C893" s="672"/>
      <c r="D893" s="673"/>
      <c r="E893" s="675"/>
      <c r="F893" s="676"/>
      <c r="G893" s="676"/>
      <c r="H893" s="676"/>
      <c r="I893" s="676"/>
      <c r="J893" s="676"/>
      <c r="K893" s="677"/>
      <c r="L893" s="676"/>
      <c r="M893" s="676"/>
      <c r="N893" s="678"/>
      <c r="O893" s="641"/>
      <c r="P893" s="679"/>
      <c r="Q893" s="679"/>
      <c r="R893" s="679"/>
      <c r="S893" s="679"/>
      <c r="T893" s="679"/>
      <c r="U893" s="679"/>
      <c r="V893" s="679"/>
      <c r="W893" s="679"/>
      <c r="X893" s="679"/>
      <c r="Y893" s="679"/>
      <c r="Z893" s="679"/>
      <c r="AA893" s="679"/>
      <c r="AB893" s="679"/>
      <c r="AC893" s="679"/>
      <c r="AD893" s="679"/>
      <c r="AE893" s="679"/>
      <c r="AF893" s="679"/>
      <c r="AG893" s="679"/>
      <c r="AH893" s="679"/>
      <c r="AI893" s="679"/>
      <c r="AJ893" s="679"/>
      <c r="AK893" s="679"/>
      <c r="AL893" s="642"/>
    </row>
    <row r="894" spans="1:38" ht="75" customHeight="1" x14ac:dyDescent="0.25">
      <c r="A894" s="668"/>
      <c r="B894" s="669"/>
      <c r="C894" s="680" t="s">
        <v>211</v>
      </c>
      <c r="D894" s="682" t="s">
        <v>212</v>
      </c>
      <c r="E894" s="684" t="s">
        <v>0</v>
      </c>
      <c r="F894" s="685"/>
      <c r="G894" s="685"/>
      <c r="H894" s="686"/>
      <c r="I894" s="690" t="s">
        <v>1</v>
      </c>
      <c r="J894" s="691"/>
      <c r="K894" s="692"/>
      <c r="L894" s="693"/>
      <c r="M894" s="698" t="s">
        <v>2</v>
      </c>
      <c r="N894" s="699"/>
      <c r="O894" s="702" t="s">
        <v>213</v>
      </c>
      <c r="P894" s="703"/>
      <c r="Q894" s="703"/>
      <c r="R894" s="703"/>
      <c r="S894" s="725" t="s">
        <v>2</v>
      </c>
      <c r="T894" s="726"/>
      <c r="U894" s="708" t="s">
        <v>214</v>
      </c>
      <c r="V894" s="709"/>
      <c r="W894" s="709"/>
      <c r="X894" s="709"/>
      <c r="Y894" s="709"/>
      <c r="Z894" s="710"/>
      <c r="AA894" s="729" t="s">
        <v>2</v>
      </c>
      <c r="AB894" s="730"/>
      <c r="AC894" s="733" t="s">
        <v>5</v>
      </c>
      <c r="AD894" s="734"/>
      <c r="AE894" s="734"/>
      <c r="AF894" s="735"/>
      <c r="AG894" s="739" t="s">
        <v>2</v>
      </c>
      <c r="AH894" s="740"/>
      <c r="AI894" s="719" t="s">
        <v>215</v>
      </c>
      <c r="AJ894" s="720"/>
      <c r="AK894" s="720"/>
      <c r="AL894" s="721"/>
    </row>
    <row r="895" spans="1:38" ht="75" customHeight="1" thickBot="1" x14ac:dyDescent="0.3">
      <c r="A895" s="668"/>
      <c r="B895" s="669"/>
      <c r="C895" s="680"/>
      <c r="D895" s="682"/>
      <c r="E895" s="687"/>
      <c r="F895" s="688"/>
      <c r="G895" s="688"/>
      <c r="H895" s="689"/>
      <c r="I895" s="694"/>
      <c r="J895" s="695"/>
      <c r="K895" s="696"/>
      <c r="L895" s="697"/>
      <c r="M895" s="700"/>
      <c r="N895" s="701"/>
      <c r="O895" s="704"/>
      <c r="P895" s="705"/>
      <c r="Q895" s="705"/>
      <c r="R895" s="705"/>
      <c r="S895" s="727"/>
      <c r="T895" s="728"/>
      <c r="U895" s="711"/>
      <c r="V895" s="712"/>
      <c r="W895" s="712"/>
      <c r="X895" s="712"/>
      <c r="Y895" s="712"/>
      <c r="Z895" s="713"/>
      <c r="AA895" s="731"/>
      <c r="AB895" s="732"/>
      <c r="AC895" s="736"/>
      <c r="AD895" s="737"/>
      <c r="AE895" s="737"/>
      <c r="AF895" s="738"/>
      <c r="AG895" s="741"/>
      <c r="AH895" s="742"/>
      <c r="AI895" s="722"/>
      <c r="AJ895" s="723"/>
      <c r="AK895" s="723"/>
      <c r="AL895" s="724"/>
    </row>
    <row r="896" spans="1:38" ht="139.5" customHeight="1" thickBot="1" x14ac:dyDescent="0.3">
      <c r="A896" s="670"/>
      <c r="B896" s="671"/>
      <c r="C896" s="681"/>
      <c r="D896" s="683"/>
      <c r="E896" s="41" t="s">
        <v>15</v>
      </c>
      <c r="F896" s="42" t="s">
        <v>216</v>
      </c>
      <c r="G896" s="41" t="s">
        <v>217</v>
      </c>
      <c r="H896" s="42" t="s">
        <v>14</v>
      </c>
      <c r="I896" s="43" t="s">
        <v>15</v>
      </c>
      <c r="J896" s="44" t="s">
        <v>218</v>
      </c>
      <c r="K896" s="43" t="s">
        <v>17</v>
      </c>
      <c r="L896" s="44" t="s">
        <v>219</v>
      </c>
      <c r="M896" s="45" t="s">
        <v>19</v>
      </c>
      <c r="N896" s="46" t="s">
        <v>20</v>
      </c>
      <c r="O896" s="47" t="s">
        <v>220</v>
      </c>
      <c r="P896" s="48" t="s">
        <v>221</v>
      </c>
      <c r="Q896" s="47" t="s">
        <v>222</v>
      </c>
      <c r="R896" s="48" t="s">
        <v>223</v>
      </c>
      <c r="S896" s="49" t="s">
        <v>224</v>
      </c>
      <c r="T896" s="50" t="s">
        <v>225</v>
      </c>
      <c r="U896" s="51" t="s">
        <v>220</v>
      </c>
      <c r="V896" s="52" t="s">
        <v>226</v>
      </c>
      <c r="W896" s="53" t="s">
        <v>227</v>
      </c>
      <c r="X896" s="54" t="s">
        <v>222</v>
      </c>
      <c r="Y896" s="52" t="s">
        <v>228</v>
      </c>
      <c r="Z896" s="53" t="s">
        <v>229</v>
      </c>
      <c r="AA896" s="55" t="s">
        <v>230</v>
      </c>
      <c r="AB896" s="56" t="s">
        <v>231</v>
      </c>
      <c r="AC896" s="57" t="s">
        <v>220</v>
      </c>
      <c r="AD896" s="58" t="s">
        <v>221</v>
      </c>
      <c r="AE896" s="57" t="s">
        <v>222</v>
      </c>
      <c r="AF896" s="58" t="s">
        <v>223</v>
      </c>
      <c r="AG896" s="59" t="s">
        <v>232</v>
      </c>
      <c r="AH896" s="60" t="s">
        <v>233</v>
      </c>
      <c r="AI896" s="61" t="s">
        <v>234</v>
      </c>
      <c r="AJ896" s="62" t="s">
        <v>235</v>
      </c>
      <c r="AK896" s="63" t="s">
        <v>236</v>
      </c>
      <c r="AL896" s="64" t="s">
        <v>237</v>
      </c>
    </row>
    <row r="897" spans="1:38" ht="38.25" customHeight="1" thickBot="1" x14ac:dyDescent="0.3">
      <c r="A897" s="581" t="s">
        <v>238</v>
      </c>
      <c r="B897" s="582"/>
      <c r="C897" s="65" t="s">
        <v>239</v>
      </c>
      <c r="D897" s="575" t="s">
        <v>240</v>
      </c>
      <c r="E897" s="65" t="s">
        <v>241</v>
      </c>
      <c r="F897" s="66" t="s">
        <v>242</v>
      </c>
      <c r="G897" s="65" t="s">
        <v>243</v>
      </c>
      <c r="H897" s="66" t="s">
        <v>244</v>
      </c>
      <c r="I897" s="67" t="s">
        <v>245</v>
      </c>
      <c r="J897" s="66" t="s">
        <v>246</v>
      </c>
      <c r="K897" s="67" t="s">
        <v>247</v>
      </c>
      <c r="L897" s="66" t="s">
        <v>248</v>
      </c>
      <c r="M897" s="65" t="s">
        <v>249</v>
      </c>
      <c r="N897" s="66" t="s">
        <v>250</v>
      </c>
      <c r="O897" s="65" t="s">
        <v>251</v>
      </c>
      <c r="P897" s="66" t="s">
        <v>252</v>
      </c>
      <c r="Q897" s="65" t="s">
        <v>253</v>
      </c>
      <c r="R897" s="66" t="s">
        <v>254</v>
      </c>
      <c r="S897" s="65" t="s">
        <v>255</v>
      </c>
      <c r="T897" s="66" t="s">
        <v>256</v>
      </c>
      <c r="U897" s="65" t="s">
        <v>257</v>
      </c>
      <c r="V897" s="68" t="s">
        <v>258</v>
      </c>
      <c r="W897" s="66" t="s">
        <v>259</v>
      </c>
      <c r="X897" s="575" t="s">
        <v>260</v>
      </c>
      <c r="Y897" s="66" t="s">
        <v>261</v>
      </c>
      <c r="Z897" s="66" t="s">
        <v>262</v>
      </c>
      <c r="AA897" s="65" t="s">
        <v>263</v>
      </c>
      <c r="AB897" s="65" t="s">
        <v>264</v>
      </c>
      <c r="AC897" s="65" t="s">
        <v>265</v>
      </c>
      <c r="AD897" s="65" t="s">
        <v>266</v>
      </c>
      <c r="AE897" s="65" t="s">
        <v>267</v>
      </c>
      <c r="AF897" s="65" t="s">
        <v>268</v>
      </c>
      <c r="AG897" s="65" t="s">
        <v>269</v>
      </c>
      <c r="AH897" s="65" t="s">
        <v>270</v>
      </c>
      <c r="AI897" s="65" t="s">
        <v>271</v>
      </c>
      <c r="AJ897" s="575" t="s">
        <v>272</v>
      </c>
      <c r="AK897" s="65" t="s">
        <v>273</v>
      </c>
      <c r="AL897" s="576" t="s">
        <v>274</v>
      </c>
    </row>
    <row r="898" spans="1:38" ht="99" customHeight="1" x14ac:dyDescent="0.25">
      <c r="A898" s="69">
        <v>1</v>
      </c>
      <c r="B898" s="70" t="s">
        <v>275</v>
      </c>
      <c r="C898" s="583">
        <f>N911</f>
        <v>1662451.1199999999</v>
      </c>
      <c r="D898" s="586">
        <f>C898-AH911</f>
        <v>341171.5399999998</v>
      </c>
      <c r="E898" s="71"/>
      <c r="F898" s="72"/>
      <c r="G898" s="71"/>
      <c r="H898" s="72"/>
      <c r="I898" s="73"/>
      <c r="J898" s="72"/>
      <c r="K898" s="73"/>
      <c r="L898" s="72"/>
      <c r="M898" s="71"/>
      <c r="N898" s="72"/>
      <c r="O898" s="71"/>
      <c r="P898" s="72"/>
      <c r="Q898" s="71"/>
      <c r="R898" s="72"/>
      <c r="S898" s="71"/>
      <c r="T898" s="72"/>
      <c r="U898" s="71"/>
      <c r="V898" s="74"/>
      <c r="W898" s="72"/>
      <c r="X898" s="71"/>
      <c r="Y898" s="74"/>
      <c r="Z898" s="72"/>
      <c r="AA898" s="71"/>
      <c r="AB898" s="72"/>
      <c r="AC898" s="71"/>
      <c r="AD898" s="72"/>
      <c r="AE898" s="71"/>
      <c r="AF898" s="72"/>
      <c r="AG898" s="71"/>
      <c r="AH898" s="72"/>
      <c r="AI898" s="75"/>
      <c r="AJ898" s="76"/>
      <c r="AK898" s="77"/>
      <c r="AL898" s="78"/>
    </row>
    <row r="899" spans="1:38" ht="87" customHeight="1" x14ac:dyDescent="0.25">
      <c r="A899" s="79">
        <v>2</v>
      </c>
      <c r="B899" s="80" t="s">
        <v>96</v>
      </c>
      <c r="C899" s="584"/>
      <c r="D899" s="587"/>
      <c r="E899" s="71"/>
      <c r="F899" s="72"/>
      <c r="G899" s="71"/>
      <c r="H899" s="72"/>
      <c r="I899" s="73"/>
      <c r="J899" s="72"/>
      <c r="K899" s="73"/>
      <c r="L899" s="72"/>
      <c r="M899" s="71"/>
      <c r="N899" s="72"/>
      <c r="O899" s="71"/>
      <c r="P899" s="72"/>
      <c r="Q899" s="71"/>
      <c r="R899" s="72"/>
      <c r="S899" s="71"/>
      <c r="T899" s="72"/>
      <c r="U899" s="71"/>
      <c r="V899" s="74"/>
      <c r="W899" s="72"/>
      <c r="X899" s="71"/>
      <c r="Y899" s="74"/>
      <c r="Z899" s="72"/>
      <c r="AA899" s="71"/>
      <c r="AB899" s="72"/>
      <c r="AC899" s="71"/>
      <c r="AD899" s="72"/>
      <c r="AE899" s="71"/>
      <c r="AF899" s="72"/>
      <c r="AG899" s="71"/>
      <c r="AH899" s="72"/>
      <c r="AI899" s="75"/>
      <c r="AJ899" s="76"/>
      <c r="AK899" s="77"/>
      <c r="AL899" s="78"/>
    </row>
    <row r="900" spans="1:38" ht="85.5" customHeight="1" x14ac:dyDescent="0.25">
      <c r="A900" s="79">
        <v>3</v>
      </c>
      <c r="B900" s="80" t="s">
        <v>202</v>
      </c>
      <c r="C900" s="584"/>
      <c r="D900" s="587"/>
      <c r="E900" s="81"/>
      <c r="F900" s="82"/>
      <c r="G900" s="83"/>
      <c r="H900" s="84"/>
      <c r="I900" s="246"/>
      <c r="J900" s="86"/>
      <c r="K900" s="85"/>
      <c r="L900" s="86"/>
      <c r="M900" s="87"/>
      <c r="N900" s="88"/>
      <c r="O900" s="89"/>
      <c r="P900" s="90"/>
      <c r="Q900" s="89"/>
      <c r="R900" s="90"/>
      <c r="S900" s="91"/>
      <c r="T900" s="92"/>
      <c r="U900" s="93"/>
      <c r="V900" s="94"/>
      <c r="W900" s="95"/>
      <c r="X900" s="96"/>
      <c r="Y900" s="94"/>
      <c r="Z900" s="95"/>
      <c r="AA900" s="97"/>
      <c r="AB900" s="98"/>
      <c r="AC900" s="99"/>
      <c r="AD900" s="100"/>
      <c r="AE900" s="99"/>
      <c r="AF900" s="100"/>
      <c r="AG900" s="101"/>
      <c r="AH900" s="102"/>
      <c r="AI900" s="103"/>
      <c r="AJ900" s="104"/>
      <c r="AK900" s="77"/>
      <c r="AL900" s="105"/>
    </row>
    <row r="901" spans="1:38" ht="101.25" customHeight="1" x14ac:dyDescent="0.25">
      <c r="A901" s="79">
        <v>4</v>
      </c>
      <c r="B901" s="80" t="s">
        <v>40</v>
      </c>
      <c r="C901" s="584"/>
      <c r="D901" s="587"/>
      <c r="E901" s="81">
        <v>3</v>
      </c>
      <c r="F901" s="82">
        <v>274815.46000000002</v>
      </c>
      <c r="G901" s="83">
        <v>0</v>
      </c>
      <c r="H901" s="84">
        <v>0</v>
      </c>
      <c r="I901" s="246">
        <v>1</v>
      </c>
      <c r="J901" s="86">
        <v>21592.5</v>
      </c>
      <c r="K901" s="85">
        <v>0</v>
      </c>
      <c r="L901" s="86">
        <v>0</v>
      </c>
      <c r="M901" s="87">
        <f>SUM(I901,K901)</f>
        <v>1</v>
      </c>
      <c r="N901" s="88">
        <f>SUM(J901,L901)</f>
        <v>21592.5</v>
      </c>
      <c r="O901" s="89">
        <v>0</v>
      </c>
      <c r="P901" s="90">
        <v>0</v>
      </c>
      <c r="Q901" s="89">
        <v>0</v>
      </c>
      <c r="R901" s="90">
        <v>0</v>
      </c>
      <c r="S901" s="91">
        <f>SUM(O901,Q901)</f>
        <v>0</v>
      </c>
      <c r="T901" s="92">
        <f>SUM(P901,R901)</f>
        <v>0</v>
      </c>
      <c r="U901" s="93">
        <v>0</v>
      </c>
      <c r="V901" s="94">
        <v>0</v>
      </c>
      <c r="W901" s="95">
        <v>0</v>
      </c>
      <c r="X901" s="96">
        <v>0</v>
      </c>
      <c r="Y901" s="94">
        <v>0</v>
      </c>
      <c r="Z901" s="95">
        <v>0</v>
      </c>
      <c r="AA901" s="97">
        <f>SUM(U901,X901)</f>
        <v>0</v>
      </c>
      <c r="AB901" s="98">
        <f>SUM(W901,Z901)</f>
        <v>0</v>
      </c>
      <c r="AC901" s="99">
        <v>1</v>
      </c>
      <c r="AD901" s="100">
        <v>18210</v>
      </c>
      <c r="AE901" s="99">
        <v>0</v>
      </c>
      <c r="AF901" s="100">
        <v>0</v>
      </c>
      <c r="AG901" s="101">
        <f>SUM(AC901,AE901)</f>
        <v>1</v>
      </c>
      <c r="AH901" s="102">
        <f>SUM(AD901,AF901,AB901)</f>
        <v>18210</v>
      </c>
      <c r="AI901" s="103">
        <f>IFERROR(AD901/(C898-AH905),0)</f>
        <v>1.2102564187088976E-2</v>
      </c>
      <c r="AJ901" s="104">
        <f>IFERROR(AF901/(C898-AH905),0)</f>
        <v>0</v>
      </c>
      <c r="AK901" s="77"/>
      <c r="AL901" s="105">
        <f>IFERROR(AH901/C898,0)</f>
        <v>1.0953705514060469E-2</v>
      </c>
    </row>
    <row r="902" spans="1:38" ht="138" customHeight="1" x14ac:dyDescent="0.25">
      <c r="A902" s="79">
        <v>5</v>
      </c>
      <c r="B902" s="80" t="s">
        <v>98</v>
      </c>
      <c r="C902" s="584"/>
      <c r="D902" s="587"/>
      <c r="E902" s="71"/>
      <c r="F902" s="72"/>
      <c r="G902" s="71"/>
      <c r="H902" s="72"/>
      <c r="I902" s="71"/>
      <c r="J902" s="72"/>
      <c r="K902" s="71"/>
      <c r="L902" s="72"/>
      <c r="M902" s="71"/>
      <c r="N902" s="72"/>
      <c r="O902" s="71"/>
      <c r="P902" s="72"/>
      <c r="Q902" s="71"/>
      <c r="R902" s="72"/>
      <c r="S902" s="71"/>
      <c r="T902" s="72"/>
      <c r="U902" s="71"/>
      <c r="V902" s="74"/>
      <c r="W902" s="72"/>
      <c r="X902" s="71"/>
      <c r="Y902" s="74"/>
      <c r="Z902" s="72"/>
      <c r="AA902" s="71"/>
      <c r="AB902" s="72"/>
      <c r="AC902" s="71"/>
      <c r="AD902" s="72"/>
      <c r="AE902" s="71"/>
      <c r="AF902" s="72"/>
      <c r="AG902" s="71"/>
      <c r="AH902" s="72"/>
      <c r="AI902" s="75"/>
      <c r="AJ902" s="76"/>
      <c r="AK902" s="77"/>
      <c r="AL902" s="78"/>
    </row>
    <row r="903" spans="1:38" ht="116.25" customHeight="1" x14ac:dyDescent="0.25">
      <c r="A903" s="79">
        <v>6</v>
      </c>
      <c r="B903" s="80" t="s">
        <v>42</v>
      </c>
      <c r="C903" s="584"/>
      <c r="D903" s="587"/>
      <c r="E903" s="81">
        <v>2</v>
      </c>
      <c r="F903" s="82">
        <v>76848.38</v>
      </c>
      <c r="G903" s="83">
        <v>3</v>
      </c>
      <c r="H903" s="84">
        <v>58750.75</v>
      </c>
      <c r="I903" s="85">
        <v>0</v>
      </c>
      <c r="J903" s="86">
        <v>0</v>
      </c>
      <c r="K903" s="246">
        <v>3</v>
      </c>
      <c r="L903" s="86">
        <v>58750.75</v>
      </c>
      <c r="M903" s="87">
        <f>SUM(I903,K903)</f>
        <v>3</v>
      </c>
      <c r="N903" s="88">
        <f>SUM(J903,L903)</f>
        <v>58750.75</v>
      </c>
      <c r="O903" s="89">
        <v>0</v>
      </c>
      <c r="P903" s="90">
        <v>0</v>
      </c>
      <c r="Q903" s="89">
        <v>0</v>
      </c>
      <c r="R903" s="90">
        <v>0</v>
      </c>
      <c r="S903" s="91">
        <f>SUM(O903,Q903)</f>
        <v>0</v>
      </c>
      <c r="T903" s="92">
        <f>SUM(P903,R903)</f>
        <v>0</v>
      </c>
      <c r="U903" s="93">
        <v>0</v>
      </c>
      <c r="V903" s="94">
        <v>0</v>
      </c>
      <c r="W903" s="95">
        <v>0</v>
      </c>
      <c r="X903" s="96">
        <v>0</v>
      </c>
      <c r="Y903" s="94">
        <v>0</v>
      </c>
      <c r="Z903" s="95">
        <v>0</v>
      </c>
      <c r="AA903" s="97">
        <f>SUM(U903,X903)</f>
        <v>0</v>
      </c>
      <c r="AB903" s="98">
        <f>SUM(W903,Z903)</f>
        <v>0</v>
      </c>
      <c r="AC903" s="99">
        <v>0</v>
      </c>
      <c r="AD903" s="100">
        <v>0</v>
      </c>
      <c r="AE903" s="99">
        <v>1</v>
      </c>
      <c r="AF903" s="100">
        <v>7539</v>
      </c>
      <c r="AG903" s="101">
        <f>SUM(AC903,AE903)</f>
        <v>1</v>
      </c>
      <c r="AH903" s="102">
        <f>SUM(AD903,AF903,AB903)</f>
        <v>7539</v>
      </c>
      <c r="AI903" s="103">
        <f>IFERROR(AD903/(C898-AH905),0)</f>
        <v>0</v>
      </c>
      <c r="AJ903" s="104">
        <f>IFERROR(AF903/(C898-AH905),0)</f>
        <v>5.0105014501078413E-3</v>
      </c>
      <c r="AK903" s="77"/>
      <c r="AL903" s="105">
        <f>IFERROR(AH903/C898,0)</f>
        <v>4.5348701741077359E-3</v>
      </c>
    </row>
    <row r="904" spans="1:38" ht="65.25" customHeight="1" x14ac:dyDescent="0.25">
      <c r="A904" s="79">
        <v>7</v>
      </c>
      <c r="B904" s="80" t="s">
        <v>203</v>
      </c>
      <c r="C904" s="584"/>
      <c r="D904" s="587"/>
      <c r="E904" s="112"/>
      <c r="F904" s="113"/>
      <c r="G904" s="114"/>
      <c r="H904" s="72"/>
      <c r="I904" s="114"/>
      <c r="J904" s="72"/>
      <c r="K904" s="114"/>
      <c r="L904" s="72"/>
      <c r="M904" s="73"/>
      <c r="N904" s="72"/>
      <c r="O904" s="114"/>
      <c r="P904" s="72"/>
      <c r="Q904" s="114"/>
      <c r="R904" s="72"/>
      <c r="S904" s="73"/>
      <c r="T904" s="115"/>
      <c r="U904" s="114"/>
      <c r="V904" s="74"/>
      <c r="W904" s="72"/>
      <c r="X904" s="73"/>
      <c r="Y904" s="74"/>
      <c r="Z904" s="72"/>
      <c r="AA904" s="73"/>
      <c r="AB904" s="115"/>
      <c r="AC904" s="114"/>
      <c r="AD904" s="72"/>
      <c r="AE904" s="114"/>
      <c r="AF904" s="72"/>
      <c r="AG904" s="71"/>
      <c r="AH904" s="72"/>
      <c r="AI904" s="75"/>
      <c r="AJ904" s="76"/>
      <c r="AK904" s="77"/>
      <c r="AL904" s="78"/>
    </row>
    <row r="905" spans="1:38" ht="59.25" customHeight="1" x14ac:dyDescent="0.25">
      <c r="A905" s="79">
        <v>8</v>
      </c>
      <c r="B905" s="80" t="s">
        <v>276</v>
      </c>
      <c r="C905" s="584"/>
      <c r="D905" s="587"/>
      <c r="E905" s="118"/>
      <c r="F905" s="119"/>
      <c r="G905" s="120">
        <v>16</v>
      </c>
      <c r="H905" s="121">
        <v>227324.46</v>
      </c>
      <c r="I905" s="114"/>
      <c r="J905" s="72"/>
      <c r="K905" s="246">
        <v>16</v>
      </c>
      <c r="L905" s="86">
        <v>227324.46</v>
      </c>
      <c r="M905" s="122">
        <f>SUM(I905,K905)</f>
        <v>16</v>
      </c>
      <c r="N905" s="123">
        <f>SUM(J905,L905)</f>
        <v>227324.46</v>
      </c>
      <c r="O905" s="124"/>
      <c r="P905" s="125"/>
      <c r="Q905" s="336">
        <v>0</v>
      </c>
      <c r="R905" s="259">
        <v>0</v>
      </c>
      <c r="S905" s="128">
        <f>SUM(O905,Q905)</f>
        <v>0</v>
      </c>
      <c r="T905" s="129">
        <f>SUM(P905,R905)</f>
        <v>0</v>
      </c>
      <c r="U905" s="114"/>
      <c r="V905" s="74"/>
      <c r="W905" s="72"/>
      <c r="X905" s="96">
        <v>0</v>
      </c>
      <c r="Y905" s="94">
        <v>0</v>
      </c>
      <c r="Z905" s="95">
        <v>0</v>
      </c>
      <c r="AA905" s="130">
        <f>SUM(U905,X905)</f>
        <v>0</v>
      </c>
      <c r="AB905" s="131">
        <f>SUM(W905,Z905)</f>
        <v>0</v>
      </c>
      <c r="AC905" s="114"/>
      <c r="AD905" s="72"/>
      <c r="AE905" s="99">
        <v>14</v>
      </c>
      <c r="AF905" s="100">
        <v>157811.29999999999</v>
      </c>
      <c r="AG905" s="101">
        <f>SUM(AC905,AE905)</f>
        <v>14</v>
      </c>
      <c r="AH905" s="102">
        <f>SUM(AD905,AF905,AB905)</f>
        <v>157811.29999999999</v>
      </c>
      <c r="AI905" s="132"/>
      <c r="AJ905" s="133"/>
      <c r="AK905" s="134">
        <f>IFERROR(AH905/C898,0)</f>
        <v>9.4926881218618933E-2</v>
      </c>
      <c r="AL905" s="105">
        <f>IFERROR(AH905/C898,0)</f>
        <v>9.4926881218618933E-2</v>
      </c>
    </row>
    <row r="906" spans="1:38" ht="60" customHeight="1" x14ac:dyDescent="0.25">
      <c r="A906" s="79">
        <v>9</v>
      </c>
      <c r="B906" s="80" t="s">
        <v>44</v>
      </c>
      <c r="C906" s="584"/>
      <c r="D906" s="587"/>
      <c r="E906" s="81"/>
      <c r="F906" s="82"/>
      <c r="G906" s="83"/>
      <c r="H906" s="84"/>
      <c r="I906" s="85"/>
      <c r="J906" s="86"/>
      <c r="K906" s="85"/>
      <c r="L906" s="86"/>
      <c r="M906" s="87"/>
      <c r="N906" s="88"/>
      <c r="O906" s="89"/>
      <c r="P906" s="90"/>
      <c r="Q906" s="89"/>
      <c r="R906" s="90"/>
      <c r="S906" s="91"/>
      <c r="T906" s="92"/>
      <c r="U906" s="93"/>
      <c r="V906" s="94"/>
      <c r="W906" s="95"/>
      <c r="X906" s="96"/>
      <c r="Y906" s="94"/>
      <c r="Z906" s="95"/>
      <c r="AA906" s="97"/>
      <c r="AB906" s="98"/>
      <c r="AC906" s="99"/>
      <c r="AD906" s="100"/>
      <c r="AE906" s="99"/>
      <c r="AF906" s="100"/>
      <c r="AG906" s="101"/>
      <c r="AH906" s="102"/>
      <c r="AI906" s="103"/>
      <c r="AJ906" s="104"/>
      <c r="AK906" s="77"/>
      <c r="AL906" s="105"/>
    </row>
    <row r="907" spans="1:38" ht="73.5" customHeight="1" x14ac:dyDescent="0.25">
      <c r="A907" s="79">
        <v>10</v>
      </c>
      <c r="B907" s="80" t="s">
        <v>45</v>
      </c>
      <c r="C907" s="584"/>
      <c r="D907" s="587"/>
      <c r="E907" s="81">
        <v>5</v>
      </c>
      <c r="F907" s="82">
        <v>486876.41</v>
      </c>
      <c r="G907" s="83">
        <v>1</v>
      </c>
      <c r="H907" s="84">
        <v>49077</v>
      </c>
      <c r="I907" s="246">
        <v>4</v>
      </c>
      <c r="J907" s="86">
        <v>206057.47</v>
      </c>
      <c r="K907" s="246">
        <v>1</v>
      </c>
      <c r="L907" s="86">
        <v>49077</v>
      </c>
      <c r="M907" s="87">
        <f t="shared" ref="M907:N910" si="164">SUM(I907,K907)</f>
        <v>5</v>
      </c>
      <c r="N907" s="88">
        <f t="shared" si="164"/>
        <v>255134.47</v>
      </c>
      <c r="O907" s="89">
        <v>0</v>
      </c>
      <c r="P907" s="90">
        <v>0</v>
      </c>
      <c r="Q907" s="89">
        <v>0</v>
      </c>
      <c r="R907" s="90">
        <v>0</v>
      </c>
      <c r="S907" s="91">
        <f t="shared" ref="S907:T910" si="165">SUM(O907,Q907)</f>
        <v>0</v>
      </c>
      <c r="T907" s="92">
        <f t="shared" si="165"/>
        <v>0</v>
      </c>
      <c r="U907" s="93">
        <v>0</v>
      </c>
      <c r="V907" s="94">
        <v>0</v>
      </c>
      <c r="W907" s="95">
        <v>0</v>
      </c>
      <c r="X907" s="96">
        <v>0</v>
      </c>
      <c r="Y907" s="94">
        <v>0</v>
      </c>
      <c r="Z907" s="95">
        <v>0</v>
      </c>
      <c r="AA907" s="97">
        <f>SUM(U907,X907)</f>
        <v>0</v>
      </c>
      <c r="AB907" s="98">
        <f>SUM(W907,Z907)</f>
        <v>0</v>
      </c>
      <c r="AC907" s="337">
        <v>4</v>
      </c>
      <c r="AD907" s="338">
        <v>200159.39</v>
      </c>
      <c r="AE907" s="337">
        <v>1</v>
      </c>
      <c r="AF907" s="338">
        <v>41510.230000000003</v>
      </c>
      <c r="AG907" s="101">
        <f>SUM(AC907,AE907)</f>
        <v>5</v>
      </c>
      <c r="AH907" s="102">
        <f>SUM(AD907,AF907,AB907)</f>
        <v>241669.62000000002</v>
      </c>
      <c r="AI907" s="103">
        <f>IFERROR(AD907/(C898-AH905),0)</f>
        <v>0.13302810901282677</v>
      </c>
      <c r="AJ907" s="104">
        <f>IFERROR(AF907/(C898-AH905),0)</f>
        <v>2.7588150631291952E-2</v>
      </c>
      <c r="AK907" s="77"/>
      <c r="AL907" s="105">
        <f>IFERROR(AH907/C898,0)</f>
        <v>0.14536945904310261</v>
      </c>
    </row>
    <row r="908" spans="1:38" ht="120" customHeight="1" x14ac:dyDescent="0.25">
      <c r="A908" s="79">
        <v>11</v>
      </c>
      <c r="B908" s="80" t="s">
        <v>46</v>
      </c>
      <c r="C908" s="584"/>
      <c r="D908" s="587"/>
      <c r="E908" s="81">
        <v>11</v>
      </c>
      <c r="F908" s="82">
        <v>471216.28</v>
      </c>
      <c r="G908" s="83">
        <v>0</v>
      </c>
      <c r="H908" s="84">
        <v>0</v>
      </c>
      <c r="I908" s="246">
        <v>4</v>
      </c>
      <c r="J908" s="86">
        <v>221062.2</v>
      </c>
      <c r="K908" s="85">
        <v>0</v>
      </c>
      <c r="L908" s="86">
        <v>0</v>
      </c>
      <c r="M908" s="87">
        <f t="shared" si="164"/>
        <v>4</v>
      </c>
      <c r="N908" s="88">
        <f t="shared" si="164"/>
        <v>221062.2</v>
      </c>
      <c r="O908" s="89">
        <v>0</v>
      </c>
      <c r="P908" s="90">
        <v>0</v>
      </c>
      <c r="Q908" s="89">
        <v>0</v>
      </c>
      <c r="R908" s="90">
        <v>0</v>
      </c>
      <c r="S908" s="91">
        <f t="shared" si="165"/>
        <v>0</v>
      </c>
      <c r="T908" s="92">
        <f t="shared" si="165"/>
        <v>0</v>
      </c>
      <c r="U908" s="93">
        <v>0</v>
      </c>
      <c r="V908" s="94">
        <v>0</v>
      </c>
      <c r="W908" s="95">
        <v>0</v>
      </c>
      <c r="X908" s="96">
        <v>0</v>
      </c>
      <c r="Y908" s="94">
        <v>0</v>
      </c>
      <c r="Z908" s="95">
        <v>0</v>
      </c>
      <c r="AA908" s="97">
        <f>SUM(U908,X908)</f>
        <v>0</v>
      </c>
      <c r="AB908" s="98">
        <f>SUM(W908,Z908)</f>
        <v>0</v>
      </c>
      <c r="AC908" s="99">
        <v>4</v>
      </c>
      <c r="AD908" s="100">
        <v>182743.7</v>
      </c>
      <c r="AE908" s="99">
        <v>0</v>
      </c>
      <c r="AF908" s="100">
        <v>0</v>
      </c>
      <c r="AG908" s="101">
        <f>SUM(AC908,AE908)</f>
        <v>4</v>
      </c>
      <c r="AH908" s="102">
        <f>SUM(AD908,AF908,AB908)</f>
        <v>182743.7</v>
      </c>
      <c r="AI908" s="103">
        <f>IFERROR(AD908/(C898-AH905),0)</f>
        <v>0.12145345189654759</v>
      </c>
      <c r="AJ908" s="104">
        <f>IFERROR(AF908/(C898-AH905),0)</f>
        <v>0</v>
      </c>
      <c r="AK908" s="77"/>
      <c r="AL908" s="105">
        <f>IFERROR(AH908/C898,0)</f>
        <v>0.10992425449477276</v>
      </c>
    </row>
    <row r="909" spans="1:38" ht="63.75" customHeight="1" x14ac:dyDescent="0.25">
      <c r="A909" s="79">
        <v>12</v>
      </c>
      <c r="B909" s="80" t="s">
        <v>47</v>
      </c>
      <c r="C909" s="584"/>
      <c r="D909" s="587"/>
      <c r="E909" s="81">
        <v>2</v>
      </c>
      <c r="F909" s="82">
        <v>135000</v>
      </c>
      <c r="G909" s="83">
        <v>0</v>
      </c>
      <c r="H909" s="84">
        <v>0</v>
      </c>
      <c r="I909" s="85">
        <v>0</v>
      </c>
      <c r="J909" s="86">
        <v>0</v>
      </c>
      <c r="K909" s="85">
        <v>0</v>
      </c>
      <c r="L909" s="86">
        <v>0</v>
      </c>
      <c r="M909" s="87">
        <f t="shared" si="164"/>
        <v>0</v>
      </c>
      <c r="N909" s="88">
        <f t="shared" si="164"/>
        <v>0</v>
      </c>
      <c r="O909" s="89">
        <v>0</v>
      </c>
      <c r="P909" s="90">
        <v>0</v>
      </c>
      <c r="Q909" s="89">
        <v>0</v>
      </c>
      <c r="R909" s="90">
        <v>0</v>
      </c>
      <c r="S909" s="91">
        <f t="shared" si="165"/>
        <v>0</v>
      </c>
      <c r="T909" s="92">
        <f t="shared" si="165"/>
        <v>0</v>
      </c>
      <c r="U909" s="93">
        <v>0</v>
      </c>
      <c r="V909" s="94">
        <v>0</v>
      </c>
      <c r="W909" s="95">
        <v>0</v>
      </c>
      <c r="X909" s="96">
        <v>0</v>
      </c>
      <c r="Y909" s="94">
        <v>0</v>
      </c>
      <c r="Z909" s="95">
        <v>0</v>
      </c>
      <c r="AA909" s="97">
        <f>SUM(U909,X909)</f>
        <v>0</v>
      </c>
      <c r="AB909" s="98">
        <f>SUM(W909,Z909)</f>
        <v>0</v>
      </c>
      <c r="AC909" s="99">
        <v>0</v>
      </c>
      <c r="AD909" s="100">
        <v>0</v>
      </c>
      <c r="AE909" s="99">
        <v>0</v>
      </c>
      <c r="AF909" s="100">
        <v>0</v>
      </c>
      <c r="AG909" s="101">
        <f>SUM(AC909,AE909)</f>
        <v>0</v>
      </c>
      <c r="AH909" s="102">
        <f>SUM(AD909,AF909,AB909)</f>
        <v>0</v>
      </c>
      <c r="AI909" s="103">
        <f>IFERROR(AD909/(C898-AH905),0)</f>
        <v>0</v>
      </c>
      <c r="AJ909" s="104">
        <f>IFERROR(AF909/(C898-AH905),0)</f>
        <v>0</v>
      </c>
      <c r="AK909" s="77"/>
      <c r="AL909" s="105">
        <f>IFERROR(AH909/C898,0)</f>
        <v>0</v>
      </c>
    </row>
    <row r="910" spans="1:38" ht="62.25" customHeight="1" thickBot="1" x14ac:dyDescent="0.3">
      <c r="A910" s="138">
        <v>13</v>
      </c>
      <c r="B910" s="139" t="s">
        <v>48</v>
      </c>
      <c r="C910" s="585"/>
      <c r="D910" s="588"/>
      <c r="E910" s="140">
        <v>24</v>
      </c>
      <c r="F910" s="141">
        <v>874651.89</v>
      </c>
      <c r="G910" s="142">
        <v>12</v>
      </c>
      <c r="H910" s="143">
        <v>663950.23</v>
      </c>
      <c r="I910" s="353">
        <v>8</v>
      </c>
      <c r="J910" s="145">
        <v>241516.51</v>
      </c>
      <c r="K910" s="353">
        <v>11</v>
      </c>
      <c r="L910" s="145">
        <v>637070.23</v>
      </c>
      <c r="M910" s="146">
        <f t="shared" si="164"/>
        <v>19</v>
      </c>
      <c r="N910" s="147">
        <f t="shared" si="164"/>
        <v>878586.74</v>
      </c>
      <c r="O910" s="148">
        <v>0</v>
      </c>
      <c r="P910" s="149">
        <v>0</v>
      </c>
      <c r="Q910" s="148">
        <v>0</v>
      </c>
      <c r="R910" s="149">
        <v>0</v>
      </c>
      <c r="S910" s="150">
        <f t="shared" si="165"/>
        <v>0</v>
      </c>
      <c r="T910" s="151">
        <f t="shared" si="165"/>
        <v>0</v>
      </c>
      <c r="U910" s="152">
        <v>0</v>
      </c>
      <c r="V910" s="153">
        <v>0</v>
      </c>
      <c r="W910" s="154">
        <v>0</v>
      </c>
      <c r="X910" s="155">
        <v>0</v>
      </c>
      <c r="Y910" s="153">
        <v>0</v>
      </c>
      <c r="Z910" s="154">
        <v>0</v>
      </c>
      <c r="AA910" s="156">
        <f>SUM(U910,X910)</f>
        <v>0</v>
      </c>
      <c r="AB910" s="157">
        <f>SUM(W910,Z910)</f>
        <v>0</v>
      </c>
      <c r="AC910" s="158">
        <v>8</v>
      </c>
      <c r="AD910" s="159">
        <v>147300.91</v>
      </c>
      <c r="AE910" s="158">
        <v>11</v>
      </c>
      <c r="AF910" s="159">
        <v>566005.05000000005</v>
      </c>
      <c r="AG910" s="160">
        <f>SUM(AC910,AE910)</f>
        <v>19</v>
      </c>
      <c r="AH910" s="161">
        <f>SUM(AD910,AF910,AB910)</f>
        <v>713305.96000000008</v>
      </c>
      <c r="AI910" s="162">
        <f>IFERROR(AD910/(C898-AH905),0)</f>
        <v>9.7897787923757071E-2</v>
      </c>
      <c r="AJ910" s="163">
        <f>IFERROR(AF910/(C898-AH905),0)</f>
        <v>0.37617311630101624</v>
      </c>
      <c r="AK910" s="164"/>
      <c r="AL910" s="165">
        <f>IFERROR(AH910/C898,0)</f>
        <v>0.42906883181022498</v>
      </c>
    </row>
    <row r="911" spans="1:38" ht="29.25" customHeight="1" thickBot="1" x14ac:dyDescent="0.3">
      <c r="A911" s="589" t="s">
        <v>277</v>
      </c>
      <c r="B911" s="590"/>
      <c r="C911" s="166">
        <f>C898</f>
        <v>1662451.1199999999</v>
      </c>
      <c r="D911" s="166">
        <f>D898</f>
        <v>341171.5399999998</v>
      </c>
      <c r="E911" s="167">
        <f t="shared" ref="E911:L911" si="166">SUM(E898:E910)</f>
        <v>47</v>
      </c>
      <c r="F911" s="168">
        <f t="shared" si="166"/>
        <v>2319408.42</v>
      </c>
      <c r="G911" s="167">
        <f t="shared" si="166"/>
        <v>32</v>
      </c>
      <c r="H911" s="168">
        <f t="shared" si="166"/>
        <v>999102.44</v>
      </c>
      <c r="I911" s="169">
        <f t="shared" si="166"/>
        <v>17</v>
      </c>
      <c r="J911" s="170">
        <f t="shared" si="166"/>
        <v>690228.68</v>
      </c>
      <c r="K911" s="169">
        <f t="shared" si="166"/>
        <v>31</v>
      </c>
      <c r="L911" s="170">
        <f t="shared" si="166"/>
        <v>972222.44</v>
      </c>
      <c r="M911" s="169">
        <f>SUM(M898:M910)</f>
        <v>48</v>
      </c>
      <c r="N911" s="170">
        <f>SUM(N898:N910)</f>
        <v>1662451.1199999999</v>
      </c>
      <c r="O911" s="171">
        <f>SUM(O898:O910)</f>
        <v>0</v>
      </c>
      <c r="P911" s="168">
        <f>SUM(P898:P910)</f>
        <v>0</v>
      </c>
      <c r="Q911" s="172">
        <f t="shared" ref="Q911:AJ911" si="167">SUM(Q898:Q910)</f>
        <v>0</v>
      </c>
      <c r="R911" s="168">
        <f t="shared" si="167"/>
        <v>0</v>
      </c>
      <c r="S911" s="173">
        <f t="shared" si="167"/>
        <v>0</v>
      </c>
      <c r="T911" s="168">
        <f t="shared" si="167"/>
        <v>0</v>
      </c>
      <c r="U911" s="172">
        <f t="shared" si="167"/>
        <v>0</v>
      </c>
      <c r="V911" s="168">
        <f t="shared" si="167"/>
        <v>0</v>
      </c>
      <c r="W911" s="168">
        <f t="shared" si="167"/>
        <v>0</v>
      </c>
      <c r="X911" s="173">
        <f t="shared" si="167"/>
        <v>0</v>
      </c>
      <c r="Y911" s="168">
        <f t="shared" si="167"/>
        <v>0</v>
      </c>
      <c r="Z911" s="168">
        <f t="shared" si="167"/>
        <v>0</v>
      </c>
      <c r="AA911" s="173">
        <f t="shared" si="167"/>
        <v>0</v>
      </c>
      <c r="AB911" s="168">
        <f t="shared" si="167"/>
        <v>0</v>
      </c>
      <c r="AC911" s="172">
        <f t="shared" si="167"/>
        <v>17</v>
      </c>
      <c r="AD911" s="168">
        <f t="shared" si="167"/>
        <v>548414</v>
      </c>
      <c r="AE911" s="172">
        <f t="shared" si="167"/>
        <v>27</v>
      </c>
      <c r="AF911" s="168">
        <f t="shared" si="167"/>
        <v>772865.58000000007</v>
      </c>
      <c r="AG911" s="173">
        <f t="shared" si="167"/>
        <v>44</v>
      </c>
      <c r="AH911" s="168">
        <f t="shared" si="167"/>
        <v>1321279.58</v>
      </c>
      <c r="AI911" s="174">
        <f t="shared" si="167"/>
        <v>0.36448191302022043</v>
      </c>
      <c r="AJ911" s="174">
        <f t="shared" si="167"/>
        <v>0.40877176838241602</v>
      </c>
      <c r="AK911" s="175">
        <f>AK905</f>
        <v>9.4926881218618933E-2</v>
      </c>
      <c r="AL911" s="176">
        <f>AH911/C898</f>
        <v>0.79477800225488748</v>
      </c>
    </row>
    <row r="912" spans="1:38" ht="21.75" thickBot="1" x14ac:dyDescent="0.4">
      <c r="AF912" s="177" t="s">
        <v>278</v>
      </c>
      <c r="AG912" s="178">
        <v>4.4240000000000004</v>
      </c>
      <c r="AH912" s="179">
        <f>AH911/AG912</f>
        <v>298661.74954792042</v>
      </c>
    </row>
    <row r="913" spans="1:38" ht="15.75" thickTop="1" x14ac:dyDescent="0.25">
      <c r="A913" s="591" t="s">
        <v>279</v>
      </c>
      <c r="B913" s="592"/>
      <c r="C913" s="592"/>
      <c r="D913" s="592"/>
      <c r="E913" s="592"/>
      <c r="F913" s="592"/>
      <c r="G913" s="592"/>
      <c r="H913" s="592"/>
      <c r="I913" s="592"/>
      <c r="J913" s="592"/>
      <c r="K913" s="593"/>
      <c r="L913" s="592"/>
      <c r="M913" s="592"/>
      <c r="N913" s="592"/>
      <c r="O913" s="592"/>
      <c r="P913" s="592"/>
      <c r="Q913" s="594"/>
    </row>
    <row r="914" spans="1:38" ht="18.75" x14ac:dyDescent="0.3">
      <c r="A914" s="595"/>
      <c r="B914" s="596"/>
      <c r="C914" s="596"/>
      <c r="D914" s="596"/>
      <c r="E914" s="596"/>
      <c r="F914" s="596"/>
      <c r="G914" s="596"/>
      <c r="H914" s="596"/>
      <c r="I914" s="596"/>
      <c r="J914" s="596"/>
      <c r="K914" s="597"/>
      <c r="L914" s="596"/>
      <c r="M914" s="596"/>
      <c r="N914" s="596"/>
      <c r="O914" s="596"/>
      <c r="P914" s="596"/>
      <c r="Q914" s="598"/>
      <c r="AF914" s="180"/>
    </row>
    <row r="915" spans="1:38" ht="15.75" x14ac:dyDescent="0.25">
      <c r="A915" s="595"/>
      <c r="B915" s="596"/>
      <c r="C915" s="596"/>
      <c r="D915" s="596"/>
      <c r="E915" s="596"/>
      <c r="F915" s="596"/>
      <c r="G915" s="596"/>
      <c r="H915" s="596"/>
      <c r="I915" s="596"/>
      <c r="J915" s="596"/>
      <c r="K915" s="597"/>
      <c r="L915" s="596"/>
      <c r="M915" s="596"/>
      <c r="N915" s="596"/>
      <c r="O915" s="596"/>
      <c r="P915" s="596"/>
      <c r="Q915" s="598"/>
      <c r="AE915" s="181" t="s">
        <v>280</v>
      </c>
      <c r="AF915" s="182"/>
    </row>
    <row r="916" spans="1:38" ht="15.75" x14ac:dyDescent="0.25">
      <c r="A916" s="595"/>
      <c r="B916" s="596"/>
      <c r="C916" s="596"/>
      <c r="D916" s="596"/>
      <c r="E916" s="596"/>
      <c r="F916" s="596"/>
      <c r="G916" s="596"/>
      <c r="H916" s="596"/>
      <c r="I916" s="596"/>
      <c r="J916" s="596"/>
      <c r="K916" s="597"/>
      <c r="L916" s="596"/>
      <c r="M916" s="596"/>
      <c r="N916" s="596"/>
      <c r="O916" s="596"/>
      <c r="P916" s="596"/>
      <c r="Q916" s="598"/>
      <c r="AE916" s="181" t="s">
        <v>281</v>
      </c>
      <c r="AF916" s="183">
        <f>(AF911-AF905)+(Z911-Z905)</f>
        <v>615054.28</v>
      </c>
    </row>
    <row r="917" spans="1:38" ht="15.75" x14ac:dyDescent="0.25">
      <c r="A917" s="595"/>
      <c r="B917" s="596"/>
      <c r="C917" s="596"/>
      <c r="D917" s="596"/>
      <c r="E917" s="596"/>
      <c r="F917" s="596"/>
      <c r="G917" s="596"/>
      <c r="H917" s="596"/>
      <c r="I917" s="596"/>
      <c r="J917" s="596"/>
      <c r="K917" s="597"/>
      <c r="L917" s="596"/>
      <c r="M917" s="596"/>
      <c r="N917" s="596"/>
      <c r="O917" s="596"/>
      <c r="P917" s="596"/>
      <c r="Q917" s="598"/>
      <c r="AE917" s="181" t="s">
        <v>282</v>
      </c>
      <c r="AF917" s="183">
        <f>AD911+W911</f>
        <v>548414</v>
      </c>
    </row>
    <row r="918" spans="1:38" ht="15.75" x14ac:dyDescent="0.25">
      <c r="A918" s="595"/>
      <c r="B918" s="596"/>
      <c r="C918" s="596"/>
      <c r="D918" s="596"/>
      <c r="E918" s="596"/>
      <c r="F918" s="596"/>
      <c r="G918" s="596"/>
      <c r="H918" s="596"/>
      <c r="I918" s="596"/>
      <c r="J918" s="596"/>
      <c r="K918" s="597"/>
      <c r="L918" s="596"/>
      <c r="M918" s="596"/>
      <c r="N918" s="596"/>
      <c r="O918" s="596"/>
      <c r="P918" s="596"/>
      <c r="Q918" s="598"/>
      <c r="AE918" s="181" t="s">
        <v>283</v>
      </c>
      <c r="AF918" s="183">
        <f>AF905+Z905</f>
        <v>157811.29999999999</v>
      </c>
    </row>
    <row r="919" spans="1:38" ht="15.75" x14ac:dyDescent="0.25">
      <c r="A919" s="595"/>
      <c r="B919" s="596"/>
      <c r="C919" s="596"/>
      <c r="D919" s="596"/>
      <c r="E919" s="596"/>
      <c r="F919" s="596"/>
      <c r="G919" s="596"/>
      <c r="H919" s="596"/>
      <c r="I919" s="596"/>
      <c r="J919" s="596"/>
      <c r="K919" s="597"/>
      <c r="L919" s="596"/>
      <c r="M919" s="596"/>
      <c r="N919" s="596"/>
      <c r="O919" s="596"/>
      <c r="P919" s="596"/>
      <c r="Q919" s="598"/>
      <c r="AE919" s="181" t="s">
        <v>2</v>
      </c>
      <c r="AF919" s="184">
        <f>SUM(AF916:AF918)</f>
        <v>1321279.58</v>
      </c>
    </row>
    <row r="920" spans="1:38" x14ac:dyDescent="0.25">
      <c r="A920" s="595"/>
      <c r="B920" s="596"/>
      <c r="C920" s="596"/>
      <c r="D920" s="596"/>
      <c r="E920" s="596"/>
      <c r="F920" s="596"/>
      <c r="G920" s="596"/>
      <c r="H920" s="596"/>
      <c r="I920" s="596"/>
      <c r="J920" s="596"/>
      <c r="K920" s="597"/>
      <c r="L920" s="596"/>
      <c r="M920" s="596"/>
      <c r="N920" s="596"/>
      <c r="O920" s="596"/>
      <c r="P920" s="596"/>
      <c r="Q920" s="598"/>
    </row>
    <row r="921" spans="1:38" ht="15.75" thickBot="1" x14ac:dyDescent="0.3">
      <c r="A921" s="599"/>
      <c r="B921" s="600"/>
      <c r="C921" s="600"/>
      <c r="D921" s="600"/>
      <c r="E921" s="600"/>
      <c r="F921" s="600"/>
      <c r="G921" s="600"/>
      <c r="H921" s="600"/>
      <c r="I921" s="600"/>
      <c r="J921" s="600"/>
      <c r="K921" s="601"/>
      <c r="L921" s="600"/>
      <c r="M921" s="600"/>
      <c r="N921" s="600"/>
      <c r="O921" s="600"/>
      <c r="P921" s="600"/>
      <c r="Q921" s="602"/>
    </row>
    <row r="922" spans="1:38" ht="15.75" thickTop="1" x14ac:dyDescent="0.25"/>
    <row r="924" spans="1:38" ht="15.75" thickBot="1" x14ac:dyDescent="0.3"/>
    <row r="925" spans="1:38" ht="27" thickBot="1" x14ac:dyDescent="0.3">
      <c r="A925" s="603" t="s">
        <v>391</v>
      </c>
      <c r="B925" s="604"/>
      <c r="C925" s="604"/>
      <c r="D925" s="604"/>
      <c r="E925" s="604"/>
      <c r="F925" s="604"/>
      <c r="G925" s="604"/>
      <c r="H925" s="604"/>
      <c r="I925" s="604"/>
      <c r="J925" s="604"/>
      <c r="K925" s="605"/>
      <c r="L925" s="604"/>
      <c r="M925" s="604"/>
      <c r="N925" s="604"/>
      <c r="O925" s="604"/>
      <c r="P925" s="604"/>
      <c r="Q925" s="604"/>
      <c r="R925" s="604"/>
      <c r="S925" s="604"/>
      <c r="T925" s="604"/>
      <c r="U925" s="604"/>
      <c r="V925" s="604"/>
      <c r="W925" s="604"/>
      <c r="X925" s="604"/>
      <c r="Y925" s="604"/>
      <c r="Z925" s="604"/>
      <c r="AA925" s="604"/>
      <c r="AB925" s="604"/>
      <c r="AC925" s="604"/>
      <c r="AD925" s="604"/>
      <c r="AE925" s="604"/>
      <c r="AF925" s="604"/>
      <c r="AG925" s="604"/>
      <c r="AH925" s="604"/>
      <c r="AI925" s="604"/>
      <c r="AJ925" s="604"/>
      <c r="AK925" s="606"/>
      <c r="AL925" s="185"/>
    </row>
    <row r="926" spans="1:38" ht="21" customHeight="1" x14ac:dyDescent="0.25">
      <c r="A926" s="607" t="s">
        <v>284</v>
      </c>
      <c r="B926" s="608"/>
      <c r="C926" s="614" t="s">
        <v>392</v>
      </c>
      <c r="D926" s="615"/>
      <c r="E926" s="618" t="s">
        <v>285</v>
      </c>
      <c r="F926" s="619"/>
      <c r="G926" s="619"/>
      <c r="H926" s="619"/>
      <c r="I926" s="619"/>
      <c r="J926" s="619"/>
      <c r="K926" s="620"/>
      <c r="L926" s="619"/>
      <c r="M926" s="619"/>
      <c r="N926" s="619"/>
      <c r="O926" s="624" t="s">
        <v>394</v>
      </c>
      <c r="P926" s="625"/>
      <c r="Q926" s="625"/>
      <c r="R926" s="625"/>
      <c r="S926" s="625"/>
      <c r="T926" s="625"/>
      <c r="U926" s="625"/>
      <c r="V926" s="625"/>
      <c r="W926" s="625"/>
      <c r="X926" s="625"/>
      <c r="Y926" s="625"/>
      <c r="Z926" s="625"/>
      <c r="AA926" s="625"/>
      <c r="AB926" s="625"/>
      <c r="AC926" s="625"/>
      <c r="AD926" s="625"/>
      <c r="AE926" s="625"/>
      <c r="AF926" s="625"/>
      <c r="AG926" s="625"/>
      <c r="AH926" s="625"/>
      <c r="AI926" s="625"/>
      <c r="AJ926" s="625"/>
      <c r="AK926" s="626"/>
      <c r="AL926" s="186"/>
    </row>
    <row r="927" spans="1:38" ht="36" customHeight="1" thickBot="1" x14ac:dyDescent="0.3">
      <c r="A927" s="609"/>
      <c r="B927" s="610"/>
      <c r="C927" s="616"/>
      <c r="D927" s="617"/>
      <c r="E927" s="621"/>
      <c r="F927" s="622"/>
      <c r="G927" s="622"/>
      <c r="H927" s="622"/>
      <c r="I927" s="622"/>
      <c r="J927" s="622"/>
      <c r="K927" s="623"/>
      <c r="L927" s="622"/>
      <c r="M927" s="622"/>
      <c r="N927" s="622"/>
      <c r="O927" s="627"/>
      <c r="P927" s="628"/>
      <c r="Q927" s="628"/>
      <c r="R927" s="628"/>
      <c r="S927" s="628"/>
      <c r="T927" s="628"/>
      <c r="U927" s="628"/>
      <c r="V927" s="628"/>
      <c r="W927" s="628"/>
      <c r="X927" s="628"/>
      <c r="Y927" s="628"/>
      <c r="Z927" s="628"/>
      <c r="AA927" s="628"/>
      <c r="AB927" s="628"/>
      <c r="AC927" s="628"/>
      <c r="AD927" s="628"/>
      <c r="AE927" s="628"/>
      <c r="AF927" s="628"/>
      <c r="AG927" s="628"/>
      <c r="AH927" s="628"/>
      <c r="AI927" s="628"/>
      <c r="AJ927" s="628"/>
      <c r="AK927" s="629"/>
      <c r="AL927" s="186"/>
    </row>
    <row r="928" spans="1:38" s="180" customFormat="1" ht="84" customHeight="1" thickBot="1" x14ac:dyDescent="0.35">
      <c r="A928" s="609"/>
      <c r="B928" s="611"/>
      <c r="C928" s="630" t="s">
        <v>211</v>
      </c>
      <c r="D928" s="632" t="s">
        <v>212</v>
      </c>
      <c r="E928" s="634" t="s">
        <v>0</v>
      </c>
      <c r="F928" s="635"/>
      <c r="G928" s="635"/>
      <c r="H928" s="636"/>
      <c r="I928" s="637" t="s">
        <v>1</v>
      </c>
      <c r="J928" s="638"/>
      <c r="K928" s="639"/>
      <c r="L928" s="640"/>
      <c r="M928" s="643" t="s">
        <v>2</v>
      </c>
      <c r="N928" s="644"/>
      <c r="O928" s="645" t="s">
        <v>213</v>
      </c>
      <c r="P928" s="646"/>
      <c r="Q928" s="646"/>
      <c r="R928" s="647"/>
      <c r="S928" s="648" t="s">
        <v>2</v>
      </c>
      <c r="T928" s="649"/>
      <c r="U928" s="650" t="s">
        <v>299</v>
      </c>
      <c r="V928" s="651"/>
      <c r="W928" s="651"/>
      <c r="X928" s="651"/>
      <c r="Y928" s="651"/>
      <c r="Z928" s="652"/>
      <c r="AA928" s="653" t="s">
        <v>2</v>
      </c>
      <c r="AB928" s="654"/>
      <c r="AC928" s="655" t="s">
        <v>5</v>
      </c>
      <c r="AD928" s="656"/>
      <c r="AE928" s="656"/>
      <c r="AF928" s="657"/>
      <c r="AG928" s="717" t="s">
        <v>2</v>
      </c>
      <c r="AH928" s="718"/>
      <c r="AI928" s="743" t="s">
        <v>215</v>
      </c>
      <c r="AJ928" s="744"/>
      <c r="AK928" s="745"/>
      <c r="AL928" s="187"/>
    </row>
    <row r="929" spans="1:38" ht="113.25" thickBot="1" x14ac:dyDescent="0.3">
      <c r="A929" s="612"/>
      <c r="B929" s="613"/>
      <c r="C929" s="631"/>
      <c r="D929" s="633"/>
      <c r="E929" s="41" t="s">
        <v>15</v>
      </c>
      <c r="F929" s="42" t="s">
        <v>216</v>
      </c>
      <c r="G929" s="41" t="s">
        <v>217</v>
      </c>
      <c r="H929" s="42" t="s">
        <v>14</v>
      </c>
      <c r="I929" s="43" t="s">
        <v>15</v>
      </c>
      <c r="J929" s="44" t="s">
        <v>218</v>
      </c>
      <c r="K929" s="43" t="s">
        <v>17</v>
      </c>
      <c r="L929" s="44" t="s">
        <v>219</v>
      </c>
      <c r="M929" s="45" t="s">
        <v>19</v>
      </c>
      <c r="N929" s="46" t="s">
        <v>20</v>
      </c>
      <c r="O929" s="47" t="s">
        <v>220</v>
      </c>
      <c r="P929" s="48" t="s">
        <v>221</v>
      </c>
      <c r="Q929" s="47" t="s">
        <v>222</v>
      </c>
      <c r="R929" s="48" t="s">
        <v>223</v>
      </c>
      <c r="S929" s="49" t="s">
        <v>224</v>
      </c>
      <c r="T929" s="50" t="s">
        <v>225</v>
      </c>
      <c r="U929" s="51" t="s">
        <v>220</v>
      </c>
      <c r="V929" s="52" t="s">
        <v>226</v>
      </c>
      <c r="W929" s="53" t="s">
        <v>227</v>
      </c>
      <c r="X929" s="54" t="s">
        <v>222</v>
      </c>
      <c r="Y929" s="52" t="s">
        <v>228</v>
      </c>
      <c r="Z929" s="53" t="s">
        <v>229</v>
      </c>
      <c r="AA929" s="55" t="s">
        <v>230</v>
      </c>
      <c r="AB929" s="56" t="s">
        <v>231</v>
      </c>
      <c r="AC929" s="57" t="s">
        <v>220</v>
      </c>
      <c r="AD929" s="58" t="s">
        <v>221</v>
      </c>
      <c r="AE929" s="57" t="s">
        <v>222</v>
      </c>
      <c r="AF929" s="58" t="s">
        <v>223</v>
      </c>
      <c r="AG929" s="59" t="s">
        <v>232</v>
      </c>
      <c r="AH929" s="60" t="s">
        <v>233</v>
      </c>
      <c r="AI929" s="61" t="s">
        <v>234</v>
      </c>
      <c r="AJ929" s="63" t="s">
        <v>235</v>
      </c>
      <c r="AK929" s="188" t="s">
        <v>286</v>
      </c>
      <c r="AL929" s="189"/>
    </row>
    <row r="930" spans="1:38" ht="15.75" thickBot="1" x14ac:dyDescent="0.3">
      <c r="A930" s="581" t="s">
        <v>238</v>
      </c>
      <c r="B930" s="658"/>
      <c r="C930" s="190" t="s">
        <v>239</v>
      </c>
      <c r="D930" s="191" t="s">
        <v>240</v>
      </c>
      <c r="E930" s="192" t="s">
        <v>241</v>
      </c>
      <c r="F930" s="193" t="s">
        <v>242</v>
      </c>
      <c r="G930" s="192" t="s">
        <v>243</v>
      </c>
      <c r="H930" s="193" t="s">
        <v>244</v>
      </c>
      <c r="I930" s="194" t="s">
        <v>245</v>
      </c>
      <c r="J930" s="193" t="s">
        <v>246</v>
      </c>
      <c r="K930" s="194" t="s">
        <v>247</v>
      </c>
      <c r="L930" s="193" t="s">
        <v>248</v>
      </c>
      <c r="M930" s="194" t="s">
        <v>249</v>
      </c>
      <c r="N930" s="193" t="s">
        <v>250</v>
      </c>
      <c r="O930" s="192" t="s">
        <v>251</v>
      </c>
      <c r="P930" s="193" t="s">
        <v>252</v>
      </c>
      <c r="Q930" s="192" t="s">
        <v>253</v>
      </c>
      <c r="R930" s="193" t="s">
        <v>254</v>
      </c>
      <c r="S930" s="194" t="s">
        <v>255</v>
      </c>
      <c r="T930" s="193" t="s">
        <v>256</v>
      </c>
      <c r="U930" s="192" t="s">
        <v>257</v>
      </c>
      <c r="V930" s="195" t="s">
        <v>258</v>
      </c>
      <c r="W930" s="196" t="s">
        <v>259</v>
      </c>
      <c r="X930" s="197" t="s">
        <v>260</v>
      </c>
      <c r="Y930" s="198" t="s">
        <v>261</v>
      </c>
      <c r="Z930" s="193" t="s">
        <v>262</v>
      </c>
      <c r="AA930" s="194" t="s">
        <v>263</v>
      </c>
      <c r="AB930" s="199" t="s">
        <v>264</v>
      </c>
      <c r="AC930" s="192" t="s">
        <v>265</v>
      </c>
      <c r="AD930" s="199" t="s">
        <v>266</v>
      </c>
      <c r="AE930" s="192" t="s">
        <v>267</v>
      </c>
      <c r="AF930" s="199" t="s">
        <v>268</v>
      </c>
      <c r="AG930" s="194" t="s">
        <v>269</v>
      </c>
      <c r="AH930" s="199" t="s">
        <v>270</v>
      </c>
      <c r="AI930" s="190" t="s">
        <v>271</v>
      </c>
      <c r="AJ930" s="199" t="s">
        <v>272</v>
      </c>
      <c r="AK930" s="200" t="s">
        <v>273</v>
      </c>
      <c r="AL930" s="201"/>
    </row>
    <row r="931" spans="1:38" ht="37.5" x14ac:dyDescent="0.25">
      <c r="A931" s="202">
        <v>1</v>
      </c>
      <c r="B931" s="203" t="s">
        <v>287</v>
      </c>
      <c r="C931" s="659">
        <f>N941</f>
        <v>1662451.12</v>
      </c>
      <c r="D931" s="660">
        <f>C931-AH941</f>
        <v>341171.54000000004</v>
      </c>
      <c r="E931" s="81"/>
      <c r="F931" s="82"/>
      <c r="G931" s="83"/>
      <c r="H931" s="84"/>
      <c r="I931" s="339"/>
      <c r="J931" s="86"/>
      <c r="K931" s="339"/>
      <c r="L931" s="86"/>
      <c r="M931" s="87"/>
      <c r="N931" s="88"/>
      <c r="O931" s="89"/>
      <c r="P931" s="90"/>
      <c r="Q931" s="89"/>
      <c r="R931" s="90"/>
      <c r="S931" s="91"/>
      <c r="T931" s="92"/>
      <c r="U931" s="93"/>
      <c r="V931" s="94"/>
      <c r="W931" s="95"/>
      <c r="X931" s="96"/>
      <c r="Y931" s="94"/>
      <c r="Z931" s="95"/>
      <c r="AA931" s="97"/>
      <c r="AB931" s="98"/>
      <c r="AC931" s="99"/>
      <c r="AD931" s="100"/>
      <c r="AE931" s="99"/>
      <c r="AF931" s="100"/>
      <c r="AG931" s="101"/>
      <c r="AH931" s="102"/>
      <c r="AI931" s="103"/>
      <c r="AJ931" s="134"/>
      <c r="AK931" s="222"/>
      <c r="AL931" s="223"/>
    </row>
    <row r="932" spans="1:38" ht="75" x14ac:dyDescent="0.25">
      <c r="A932" s="224">
        <v>2</v>
      </c>
      <c r="B932" s="203" t="s">
        <v>288</v>
      </c>
      <c r="C932" s="659"/>
      <c r="D932" s="660"/>
      <c r="E932" s="81">
        <v>9</v>
      </c>
      <c r="F932" s="82">
        <v>527887.5</v>
      </c>
      <c r="G932" s="83">
        <v>5</v>
      </c>
      <c r="H932" s="84">
        <v>151956.68</v>
      </c>
      <c r="I932" s="339">
        <v>5</v>
      </c>
      <c r="J932" s="86">
        <v>144169.44</v>
      </c>
      <c r="K932" s="339">
        <v>5</v>
      </c>
      <c r="L932" s="86">
        <v>151956.68</v>
      </c>
      <c r="M932" s="87">
        <f t="shared" ref="M932:N935" si="168">SUM(I932,K932)</f>
        <v>10</v>
      </c>
      <c r="N932" s="88">
        <f t="shared" si="168"/>
        <v>296126.12</v>
      </c>
      <c r="O932" s="89">
        <v>0</v>
      </c>
      <c r="P932" s="90">
        <v>0</v>
      </c>
      <c r="Q932" s="89">
        <v>0</v>
      </c>
      <c r="R932" s="90">
        <v>0</v>
      </c>
      <c r="S932" s="91">
        <f t="shared" ref="S932:T935" si="169">SUM(O932,Q932)</f>
        <v>0</v>
      </c>
      <c r="T932" s="92">
        <f t="shared" si="169"/>
        <v>0</v>
      </c>
      <c r="U932" s="93">
        <v>0</v>
      </c>
      <c r="V932" s="94">
        <v>0</v>
      </c>
      <c r="W932" s="95">
        <v>0</v>
      </c>
      <c r="X932" s="96">
        <v>0</v>
      </c>
      <c r="Y932" s="94">
        <v>0</v>
      </c>
      <c r="Z932" s="95">
        <v>0</v>
      </c>
      <c r="AA932" s="97">
        <f>SUM(U932,X932)</f>
        <v>0</v>
      </c>
      <c r="AB932" s="98">
        <f>SUM(W932,Z932)</f>
        <v>0</v>
      </c>
      <c r="AC932" s="99">
        <v>5</v>
      </c>
      <c r="AD932" s="100">
        <v>133465.18</v>
      </c>
      <c r="AE932" s="99">
        <v>5</v>
      </c>
      <c r="AF932" s="100">
        <v>109124.16</v>
      </c>
      <c r="AG932" s="101">
        <f>SUM(AC932,AE932)</f>
        <v>10</v>
      </c>
      <c r="AH932" s="102">
        <f>SUM(AD932,AF932,AB932)</f>
        <v>242589.34</v>
      </c>
      <c r="AI932" s="103">
        <f>IFERROR(AD932/C931,0)</f>
        <v>8.0282167935259344E-2</v>
      </c>
      <c r="AJ932" s="134">
        <f>IFERROR(AF932/C931,0)</f>
        <v>6.5640522411269456E-2</v>
      </c>
      <c r="AK932" s="222">
        <f>IFERROR(AH932/C931,0)</f>
        <v>0.1459226903465288</v>
      </c>
      <c r="AL932" s="223"/>
    </row>
    <row r="933" spans="1:38" ht="37.5" x14ac:dyDescent="0.25">
      <c r="A933" s="224">
        <v>3</v>
      </c>
      <c r="B933" s="203" t="s">
        <v>289</v>
      </c>
      <c r="C933" s="659"/>
      <c r="D933" s="660"/>
      <c r="E933" s="81">
        <v>3</v>
      </c>
      <c r="F933" s="82">
        <v>173654.33</v>
      </c>
      <c r="G933" s="83">
        <v>1</v>
      </c>
      <c r="H933" s="84">
        <v>13775.5</v>
      </c>
      <c r="I933" s="339">
        <v>1</v>
      </c>
      <c r="J933" s="86">
        <v>29654.66</v>
      </c>
      <c r="K933" s="339">
        <v>1</v>
      </c>
      <c r="L933" s="86">
        <v>13775.5</v>
      </c>
      <c r="M933" s="87">
        <f t="shared" si="168"/>
        <v>2</v>
      </c>
      <c r="N933" s="88">
        <f t="shared" si="168"/>
        <v>43430.16</v>
      </c>
      <c r="O933" s="89">
        <v>0</v>
      </c>
      <c r="P933" s="90">
        <v>0</v>
      </c>
      <c r="Q933" s="89">
        <v>0</v>
      </c>
      <c r="R933" s="90">
        <v>0</v>
      </c>
      <c r="S933" s="91">
        <f t="shared" si="169"/>
        <v>0</v>
      </c>
      <c r="T933" s="92">
        <f t="shared" si="169"/>
        <v>0</v>
      </c>
      <c r="U933" s="93">
        <v>0</v>
      </c>
      <c r="V933" s="94">
        <v>0</v>
      </c>
      <c r="W933" s="95">
        <v>0</v>
      </c>
      <c r="X933" s="96">
        <v>0</v>
      </c>
      <c r="Y933" s="94">
        <v>0</v>
      </c>
      <c r="Z933" s="95">
        <v>0</v>
      </c>
      <c r="AA933" s="97">
        <f>SUM(U933,X933)</f>
        <v>0</v>
      </c>
      <c r="AB933" s="98">
        <f>SUM(W933,Z933)</f>
        <v>0</v>
      </c>
      <c r="AC933" s="99">
        <v>1</v>
      </c>
      <c r="AD933" s="100">
        <v>27586.26</v>
      </c>
      <c r="AE933" s="99">
        <v>0</v>
      </c>
      <c r="AF933" s="100">
        <v>0</v>
      </c>
      <c r="AG933" s="101">
        <f>SUM(AC933,AE933)</f>
        <v>1</v>
      </c>
      <c r="AH933" s="102">
        <f>SUM(AD933,AF933,AB933)</f>
        <v>27586.26</v>
      </c>
      <c r="AI933" s="103">
        <f>IFERROR(AD933/C931,0)</f>
        <v>1.6593726978270492E-2</v>
      </c>
      <c r="AJ933" s="134">
        <f>IFERROR(AF933/C931,0)</f>
        <v>0</v>
      </c>
      <c r="AK933" s="222">
        <f>IFERROR(AH933/C931,0)</f>
        <v>1.6593726978270492E-2</v>
      </c>
      <c r="AL933" s="223"/>
    </row>
    <row r="934" spans="1:38" ht="37.5" x14ac:dyDescent="0.25">
      <c r="A934" s="224">
        <v>4</v>
      </c>
      <c r="B934" s="203" t="s">
        <v>290</v>
      </c>
      <c r="C934" s="659"/>
      <c r="D934" s="660"/>
      <c r="E934" s="81">
        <v>7</v>
      </c>
      <c r="F934" s="82">
        <v>291357.84999999998</v>
      </c>
      <c r="G934" s="83">
        <v>0</v>
      </c>
      <c r="H934" s="84">
        <v>0</v>
      </c>
      <c r="I934" s="339">
        <v>2</v>
      </c>
      <c r="J934" s="86">
        <v>123485.75999999999</v>
      </c>
      <c r="K934" s="339">
        <v>0</v>
      </c>
      <c r="L934" s="86">
        <v>0</v>
      </c>
      <c r="M934" s="87">
        <f t="shared" si="168"/>
        <v>2</v>
      </c>
      <c r="N934" s="88">
        <f t="shared" si="168"/>
        <v>123485.75999999999</v>
      </c>
      <c r="O934" s="89">
        <v>0</v>
      </c>
      <c r="P934" s="90">
        <v>0</v>
      </c>
      <c r="Q934" s="89">
        <v>0</v>
      </c>
      <c r="R934" s="90">
        <v>0</v>
      </c>
      <c r="S934" s="91">
        <f t="shared" si="169"/>
        <v>0</v>
      </c>
      <c r="T934" s="92">
        <f t="shared" si="169"/>
        <v>0</v>
      </c>
      <c r="U934" s="93">
        <v>0</v>
      </c>
      <c r="V934" s="94">
        <v>0</v>
      </c>
      <c r="W934" s="95">
        <v>0</v>
      </c>
      <c r="X934" s="96">
        <v>0</v>
      </c>
      <c r="Y934" s="94">
        <v>0</v>
      </c>
      <c r="Z934" s="95">
        <v>0</v>
      </c>
      <c r="AA934" s="97">
        <f>SUM(U934,X934)</f>
        <v>0</v>
      </c>
      <c r="AB934" s="98">
        <f>SUM(W934,Z934)</f>
        <v>0</v>
      </c>
      <c r="AC934" s="99">
        <v>2</v>
      </c>
      <c r="AD934" s="100">
        <v>98651.56</v>
      </c>
      <c r="AE934" s="99">
        <v>0</v>
      </c>
      <c r="AF934" s="100">
        <v>0</v>
      </c>
      <c r="AG934" s="101">
        <f>SUM(AC934,AE934)</f>
        <v>2</v>
      </c>
      <c r="AH934" s="102">
        <f>SUM(AD934,AF934,AB934)</f>
        <v>98651.56</v>
      </c>
      <c r="AI934" s="103">
        <f>IFERROR(AD934/C931,0)</f>
        <v>5.9341028926011362E-2</v>
      </c>
      <c r="AJ934" s="134">
        <f>IFERROR(AF934/C931,0)</f>
        <v>0</v>
      </c>
      <c r="AK934" s="222">
        <f>IFERROR(AH934/C931,0)</f>
        <v>5.9341028926011362E-2</v>
      </c>
      <c r="AL934" s="223"/>
    </row>
    <row r="935" spans="1:38" ht="37.5" x14ac:dyDescent="0.25">
      <c r="A935" s="224">
        <v>5</v>
      </c>
      <c r="B935" s="203" t="s">
        <v>291</v>
      </c>
      <c r="C935" s="659"/>
      <c r="D935" s="660"/>
      <c r="E935" s="81">
        <v>4</v>
      </c>
      <c r="F935" s="82">
        <v>370264.66</v>
      </c>
      <c r="G935" s="83">
        <v>0</v>
      </c>
      <c r="H935" s="84">
        <v>0</v>
      </c>
      <c r="I935" s="339">
        <v>2</v>
      </c>
      <c r="J935" s="86">
        <v>117041.7</v>
      </c>
      <c r="K935" s="339">
        <v>0</v>
      </c>
      <c r="L935" s="86">
        <v>0</v>
      </c>
      <c r="M935" s="87">
        <f t="shared" si="168"/>
        <v>2</v>
      </c>
      <c r="N935" s="88">
        <f t="shared" si="168"/>
        <v>117041.7</v>
      </c>
      <c r="O935" s="89">
        <v>0</v>
      </c>
      <c r="P935" s="90">
        <v>0</v>
      </c>
      <c r="Q935" s="89">
        <v>0</v>
      </c>
      <c r="R935" s="90">
        <v>0</v>
      </c>
      <c r="S935" s="91">
        <f t="shared" si="169"/>
        <v>0</v>
      </c>
      <c r="T935" s="92">
        <f t="shared" si="169"/>
        <v>0</v>
      </c>
      <c r="U935" s="93">
        <v>0</v>
      </c>
      <c r="V935" s="94">
        <v>0</v>
      </c>
      <c r="W935" s="95">
        <v>0</v>
      </c>
      <c r="X935" s="96">
        <v>0</v>
      </c>
      <c r="Y935" s="94">
        <v>0</v>
      </c>
      <c r="Z935" s="95">
        <v>0</v>
      </c>
      <c r="AA935" s="97">
        <f>SUM(U935,X935)</f>
        <v>0</v>
      </c>
      <c r="AB935" s="98">
        <f>SUM(W935,Z935)</f>
        <v>0</v>
      </c>
      <c r="AC935" s="99">
        <v>2</v>
      </c>
      <c r="AD935" s="100">
        <v>111843.32</v>
      </c>
      <c r="AE935" s="99">
        <v>0</v>
      </c>
      <c r="AF935" s="100">
        <v>0</v>
      </c>
      <c r="AG935" s="101">
        <f>SUM(AC935,AE935)</f>
        <v>2</v>
      </c>
      <c r="AH935" s="102">
        <f>SUM(AD935,AF935,AB935)</f>
        <v>111843.32</v>
      </c>
      <c r="AI935" s="103">
        <f>IFERROR(AD935/C931,0)</f>
        <v>6.7276155463746809E-2</v>
      </c>
      <c r="AJ935" s="134">
        <f>IFERROR(AF935/C931,0)</f>
        <v>0</v>
      </c>
      <c r="AK935" s="222">
        <f>IFERROR(AH935/C931,0)</f>
        <v>6.7276155463746809E-2</v>
      </c>
      <c r="AL935" s="223"/>
    </row>
    <row r="936" spans="1:38" ht="37.5" x14ac:dyDescent="0.25">
      <c r="A936" s="224">
        <v>6</v>
      </c>
      <c r="B936" s="203" t="s">
        <v>292</v>
      </c>
      <c r="C936" s="659"/>
      <c r="D936" s="660"/>
      <c r="E936" s="81"/>
      <c r="F936" s="82"/>
      <c r="G936" s="83"/>
      <c r="H936" s="84"/>
      <c r="I936" s="339"/>
      <c r="J936" s="340"/>
      <c r="K936" s="339"/>
      <c r="L936" s="340"/>
      <c r="M936" s="87"/>
      <c r="N936" s="88"/>
      <c r="O936" s="89"/>
      <c r="P936" s="342"/>
      <c r="Q936" s="89"/>
      <c r="R936" s="90"/>
      <c r="S936" s="91"/>
      <c r="T936" s="92"/>
      <c r="U936" s="93"/>
      <c r="V936" s="94"/>
      <c r="W936" s="95"/>
      <c r="X936" s="96"/>
      <c r="Y936" s="94"/>
      <c r="Z936" s="95"/>
      <c r="AA936" s="97"/>
      <c r="AB936" s="98"/>
      <c r="AC936" s="99"/>
      <c r="AD936" s="100"/>
      <c r="AE936" s="99"/>
      <c r="AF936" s="100"/>
      <c r="AG936" s="101"/>
      <c r="AH936" s="102"/>
      <c r="AI936" s="103"/>
      <c r="AJ936" s="134"/>
      <c r="AK936" s="222"/>
      <c r="AL936" s="223"/>
    </row>
    <row r="937" spans="1:38" ht="37.5" x14ac:dyDescent="0.3">
      <c r="A937" s="306">
        <v>7</v>
      </c>
      <c r="B937" s="225" t="s">
        <v>293</v>
      </c>
      <c r="C937" s="659"/>
      <c r="D937" s="660"/>
      <c r="E937" s="81"/>
      <c r="F937" s="82"/>
      <c r="G937" s="83"/>
      <c r="H937" s="84"/>
      <c r="I937" s="339"/>
      <c r="J937" s="340"/>
      <c r="K937" s="339"/>
      <c r="L937" s="340"/>
      <c r="M937" s="87"/>
      <c r="N937" s="88"/>
      <c r="O937" s="89"/>
      <c r="P937" s="342"/>
      <c r="Q937" s="89"/>
      <c r="R937" s="90"/>
      <c r="S937" s="91"/>
      <c r="T937" s="92"/>
      <c r="U937" s="93"/>
      <c r="V937" s="94"/>
      <c r="W937" s="95"/>
      <c r="X937" s="96"/>
      <c r="Y937" s="94"/>
      <c r="Z937" s="95"/>
      <c r="AA937" s="97"/>
      <c r="AB937" s="98"/>
      <c r="AC937" s="99"/>
      <c r="AD937" s="100"/>
      <c r="AE937" s="99"/>
      <c r="AF937" s="100"/>
      <c r="AG937" s="101"/>
      <c r="AH937" s="102"/>
      <c r="AI937" s="103"/>
      <c r="AJ937" s="134"/>
      <c r="AK937" s="222"/>
      <c r="AL937" s="223"/>
    </row>
    <row r="938" spans="1:38" ht="37.5" x14ac:dyDescent="0.25">
      <c r="A938" s="229">
        <v>8</v>
      </c>
      <c r="B938" s="226" t="s">
        <v>294</v>
      </c>
      <c r="C938" s="659"/>
      <c r="D938" s="660"/>
      <c r="E938" s="81"/>
      <c r="F938" s="82"/>
      <c r="G938" s="83"/>
      <c r="H938" s="84"/>
      <c r="I938" s="339"/>
      <c r="J938" s="340"/>
      <c r="K938" s="339"/>
      <c r="L938" s="340"/>
      <c r="M938" s="122"/>
      <c r="N938" s="123"/>
      <c r="O938" s="89"/>
      <c r="P938" s="342"/>
      <c r="Q938" s="89"/>
      <c r="R938" s="90"/>
      <c r="S938" s="91"/>
      <c r="T938" s="92"/>
      <c r="U938" s="93"/>
      <c r="V938" s="94"/>
      <c r="W938" s="95"/>
      <c r="X938" s="96"/>
      <c r="Y938" s="94"/>
      <c r="Z938" s="95"/>
      <c r="AA938" s="97"/>
      <c r="AB938" s="98"/>
      <c r="AC938" s="99"/>
      <c r="AD938" s="100"/>
      <c r="AE938" s="99"/>
      <c r="AF938" s="100"/>
      <c r="AG938" s="101"/>
      <c r="AH938" s="102"/>
      <c r="AI938" s="103"/>
      <c r="AJ938" s="134"/>
      <c r="AK938" s="222"/>
      <c r="AL938" s="223"/>
    </row>
    <row r="939" spans="1:38" ht="21" x14ac:dyDescent="0.25">
      <c r="A939" s="229" t="s">
        <v>309</v>
      </c>
      <c r="B939" s="226" t="s">
        <v>68</v>
      </c>
      <c r="C939" s="659"/>
      <c r="D939" s="660"/>
      <c r="E939" s="81">
        <v>24</v>
      </c>
      <c r="F939" s="82">
        <v>956244.08</v>
      </c>
      <c r="G939" s="83">
        <v>10</v>
      </c>
      <c r="H939" s="84">
        <v>606045.80000000005</v>
      </c>
      <c r="I939" s="339">
        <v>7</v>
      </c>
      <c r="J939" s="340">
        <v>275877.12</v>
      </c>
      <c r="K939" s="339">
        <v>10</v>
      </c>
      <c r="L939" s="340">
        <v>579165.80000000005</v>
      </c>
      <c r="M939" s="122">
        <f>SUM(I939,K939)</f>
        <v>17</v>
      </c>
      <c r="N939" s="123">
        <f>SUM(J939,L939)</f>
        <v>855042.92</v>
      </c>
      <c r="O939" s="89">
        <v>0</v>
      </c>
      <c r="P939" s="342">
        <v>0</v>
      </c>
      <c r="Q939" s="89">
        <v>0</v>
      </c>
      <c r="R939" s="90">
        <v>0</v>
      </c>
      <c r="S939" s="91">
        <f>SUM(O939,Q939)</f>
        <v>0</v>
      </c>
      <c r="T939" s="92">
        <f>SUM(P939,R939)</f>
        <v>0</v>
      </c>
      <c r="U939" s="93">
        <v>0</v>
      </c>
      <c r="V939" s="94">
        <v>0</v>
      </c>
      <c r="W939" s="95">
        <v>0</v>
      </c>
      <c r="X939" s="96">
        <v>0</v>
      </c>
      <c r="Y939" s="94">
        <v>0</v>
      </c>
      <c r="Z939" s="95">
        <v>0</v>
      </c>
      <c r="AA939" s="97">
        <f>SUM(U939,X939)</f>
        <v>0</v>
      </c>
      <c r="AB939" s="98">
        <f>SUM(W939,Z939)</f>
        <v>0</v>
      </c>
      <c r="AC939" s="99">
        <v>7</v>
      </c>
      <c r="AD939" s="100">
        <v>176867.68</v>
      </c>
      <c r="AE939" s="99">
        <v>8</v>
      </c>
      <c r="AF939" s="100">
        <v>505930.12</v>
      </c>
      <c r="AG939" s="101">
        <f>SUM(AC939,AE939)</f>
        <v>15</v>
      </c>
      <c r="AH939" s="102">
        <f>SUM(AD939,AF939,AB939)</f>
        <v>682797.8</v>
      </c>
      <c r="AI939" s="103">
        <f>IFERROR(AD939/C931,0)</f>
        <v>0.10638970245332685</v>
      </c>
      <c r="AJ939" s="134">
        <f>IFERROR(AF939/C931,0)</f>
        <v>0.30432781686838406</v>
      </c>
      <c r="AK939" s="222">
        <f>IFERROR(AH939/C931,0)</f>
        <v>0.41071751932171097</v>
      </c>
      <c r="AL939" s="223"/>
    </row>
    <row r="940" spans="1:38" ht="21" x14ac:dyDescent="0.25">
      <c r="A940" s="229" t="s">
        <v>310</v>
      </c>
      <c r="B940" s="226" t="s">
        <v>69</v>
      </c>
      <c r="C940" s="659"/>
      <c r="D940" s="660"/>
      <c r="E940" s="81">
        <v>0</v>
      </c>
      <c r="F940" s="82">
        <v>0</v>
      </c>
      <c r="G940" s="83">
        <v>16</v>
      </c>
      <c r="H940" s="84">
        <v>227324.46</v>
      </c>
      <c r="I940" s="339">
        <v>0</v>
      </c>
      <c r="J940" s="340">
        <v>0</v>
      </c>
      <c r="K940" s="339">
        <v>16</v>
      </c>
      <c r="L940" s="340">
        <v>227324.46</v>
      </c>
      <c r="M940" s="122">
        <f>SUM(I940,K940)</f>
        <v>16</v>
      </c>
      <c r="N940" s="123">
        <f>SUM(J940,L940)</f>
        <v>227324.46</v>
      </c>
      <c r="O940" s="89">
        <v>0</v>
      </c>
      <c r="P940" s="342">
        <v>0</v>
      </c>
      <c r="Q940" s="89">
        <v>0</v>
      </c>
      <c r="R940" s="90">
        <v>0</v>
      </c>
      <c r="S940" s="91">
        <f>SUM(O940,Q940)</f>
        <v>0</v>
      </c>
      <c r="T940" s="92">
        <f>SUM(P940,R940)</f>
        <v>0</v>
      </c>
      <c r="U940" s="93">
        <v>0</v>
      </c>
      <c r="V940" s="94">
        <v>0</v>
      </c>
      <c r="W940" s="95">
        <v>0</v>
      </c>
      <c r="X940" s="96">
        <v>0</v>
      </c>
      <c r="Y940" s="94">
        <v>0</v>
      </c>
      <c r="Z940" s="95">
        <v>0</v>
      </c>
      <c r="AA940" s="97">
        <f>SUM(U940,X940)</f>
        <v>0</v>
      </c>
      <c r="AB940" s="98">
        <f>SUM(W940,Z940)</f>
        <v>0</v>
      </c>
      <c r="AC940" s="99">
        <v>0</v>
      </c>
      <c r="AD940" s="100">
        <v>0</v>
      </c>
      <c r="AE940" s="99">
        <v>14</v>
      </c>
      <c r="AF940" s="100">
        <v>157811.29999999999</v>
      </c>
      <c r="AG940" s="101">
        <f>SUM(AC940,AE940)</f>
        <v>14</v>
      </c>
      <c r="AH940" s="102">
        <f>SUM(AD940,AF940,AB940)</f>
        <v>157811.29999999999</v>
      </c>
      <c r="AI940" s="103">
        <f>IFERROR(AD940/C931,0)</f>
        <v>0</v>
      </c>
      <c r="AJ940" s="134">
        <f>IFERROR(AF940/C931,0)</f>
        <v>9.4926881218618919E-2</v>
      </c>
      <c r="AK940" s="222">
        <f>IFERROR(AH940/C931,0)</f>
        <v>9.4926881218618919E-2</v>
      </c>
      <c r="AL940" s="223"/>
    </row>
    <row r="941" spans="1:38" ht="24" thickBot="1" x14ac:dyDescent="0.3">
      <c r="A941" s="641" t="s">
        <v>277</v>
      </c>
      <c r="B941" s="642"/>
      <c r="C941" s="231">
        <f>C931</f>
        <v>1662451.12</v>
      </c>
      <c r="D941" s="231">
        <f>D931</f>
        <v>341171.54000000004</v>
      </c>
      <c r="E941" s="167">
        <f t="shared" ref="E941:AH941" si="170">SUM(E931:E940)</f>
        <v>47</v>
      </c>
      <c r="F941" s="168">
        <f t="shared" si="170"/>
        <v>2319408.42</v>
      </c>
      <c r="G941" s="167">
        <f t="shared" si="170"/>
        <v>32</v>
      </c>
      <c r="H941" s="232">
        <f t="shared" si="170"/>
        <v>999102.44</v>
      </c>
      <c r="I941" s="233">
        <f t="shared" si="170"/>
        <v>17</v>
      </c>
      <c r="J941" s="168">
        <f t="shared" si="170"/>
        <v>690228.67999999993</v>
      </c>
      <c r="K941" s="233">
        <f t="shared" si="170"/>
        <v>32</v>
      </c>
      <c r="L941" s="168">
        <f t="shared" si="170"/>
        <v>972222.44</v>
      </c>
      <c r="M941" s="233">
        <f t="shared" si="170"/>
        <v>49</v>
      </c>
      <c r="N941" s="168">
        <f t="shared" si="170"/>
        <v>1662451.12</v>
      </c>
      <c r="O941" s="172">
        <f t="shared" si="170"/>
        <v>0</v>
      </c>
      <c r="P941" s="168">
        <f t="shared" si="170"/>
        <v>0</v>
      </c>
      <c r="Q941" s="172">
        <f t="shared" si="170"/>
        <v>0</v>
      </c>
      <c r="R941" s="234">
        <f t="shared" si="170"/>
        <v>0</v>
      </c>
      <c r="S941" s="173">
        <f t="shared" si="170"/>
        <v>0</v>
      </c>
      <c r="T941" s="234">
        <f t="shared" si="170"/>
        <v>0</v>
      </c>
      <c r="U941" s="235">
        <f t="shared" si="170"/>
        <v>0</v>
      </c>
      <c r="V941" s="234">
        <f t="shared" si="170"/>
        <v>0</v>
      </c>
      <c r="W941" s="232">
        <f t="shared" si="170"/>
        <v>0</v>
      </c>
      <c r="X941" s="173">
        <f t="shared" si="170"/>
        <v>0</v>
      </c>
      <c r="Y941" s="234">
        <f t="shared" si="170"/>
        <v>0</v>
      </c>
      <c r="Z941" s="234">
        <f t="shared" si="170"/>
        <v>0</v>
      </c>
      <c r="AA941" s="236">
        <f t="shared" si="170"/>
        <v>0</v>
      </c>
      <c r="AB941" s="168">
        <f t="shared" si="170"/>
        <v>0</v>
      </c>
      <c r="AC941" s="171">
        <f t="shared" si="170"/>
        <v>17</v>
      </c>
      <c r="AD941" s="168">
        <f t="shared" si="170"/>
        <v>548414</v>
      </c>
      <c r="AE941" s="172">
        <f t="shared" si="170"/>
        <v>27</v>
      </c>
      <c r="AF941" s="168">
        <f t="shared" si="170"/>
        <v>772865.58000000007</v>
      </c>
      <c r="AG941" s="173">
        <f t="shared" si="170"/>
        <v>44</v>
      </c>
      <c r="AH941" s="232">
        <f t="shared" si="170"/>
        <v>1321279.58</v>
      </c>
      <c r="AI941" s="237">
        <f>AD941/C898</f>
        <v>0.3298827817566149</v>
      </c>
      <c r="AJ941" s="238">
        <f>AF941/C898</f>
        <v>0.46489522049827253</v>
      </c>
      <c r="AK941" s="239">
        <f>AH941/C898</f>
        <v>0.79477800225488748</v>
      </c>
      <c r="AL941" s="223"/>
    </row>
    <row r="942" spans="1:38" ht="15.75" thickBot="1" x14ac:dyDescent="0.3">
      <c r="E942" s="240"/>
      <c r="F942" s="241"/>
      <c r="G942" s="240"/>
      <c r="H942" s="241"/>
      <c r="I942" s="242"/>
      <c r="J942" s="240"/>
      <c r="K942" s="242"/>
      <c r="L942" s="241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  <c r="AA942" s="240"/>
      <c r="AB942" s="240"/>
      <c r="AC942" s="240"/>
      <c r="AD942" s="240"/>
      <c r="AE942" s="240"/>
      <c r="AF942" s="240"/>
      <c r="AG942" s="240"/>
      <c r="AH942" s="240"/>
      <c r="AJ942" s="243"/>
      <c r="AK942" s="243"/>
      <c r="AL942" s="243"/>
    </row>
    <row r="943" spans="1:38" ht="19.5" thickTop="1" x14ac:dyDescent="0.3">
      <c r="A943" s="591" t="s">
        <v>279</v>
      </c>
      <c r="B943" s="592"/>
      <c r="C943" s="592"/>
      <c r="D943" s="592"/>
      <c r="E943" s="592"/>
      <c r="F943" s="592"/>
      <c r="G943" s="592"/>
      <c r="H943" s="592"/>
      <c r="I943" s="592"/>
      <c r="J943" s="592"/>
      <c r="K943" s="593"/>
      <c r="L943" s="592"/>
      <c r="M943" s="592"/>
      <c r="N943" s="592"/>
      <c r="O943" s="592"/>
      <c r="P943" s="592"/>
      <c r="Q943" s="594"/>
      <c r="AD943" s="180"/>
    </row>
    <row r="944" spans="1:38" x14ac:dyDescent="0.25">
      <c r="A944" s="595"/>
      <c r="B944" s="596"/>
      <c r="C944" s="596"/>
      <c r="D944" s="596"/>
      <c r="E944" s="596"/>
      <c r="F944" s="596"/>
      <c r="G944" s="596"/>
      <c r="H944" s="596"/>
      <c r="I944" s="596"/>
      <c r="J944" s="596"/>
      <c r="K944" s="597"/>
      <c r="L944" s="596"/>
      <c r="M944" s="596"/>
      <c r="N944" s="596"/>
      <c r="O944" s="596"/>
      <c r="P944" s="596"/>
      <c r="Q944" s="598"/>
    </row>
    <row r="945" spans="1:38" x14ac:dyDescent="0.25">
      <c r="A945" s="595"/>
      <c r="B945" s="596"/>
      <c r="C945" s="596"/>
      <c r="D945" s="596"/>
      <c r="E945" s="596"/>
      <c r="F945" s="596"/>
      <c r="G945" s="596"/>
      <c r="H945" s="596"/>
      <c r="I945" s="596"/>
      <c r="J945" s="596"/>
      <c r="K945" s="597"/>
      <c r="L945" s="596"/>
      <c r="M945" s="596"/>
      <c r="N945" s="596"/>
      <c r="O945" s="596"/>
      <c r="P945" s="596"/>
      <c r="Q945" s="598"/>
    </row>
    <row r="946" spans="1:38" x14ac:dyDescent="0.25">
      <c r="A946" s="595"/>
      <c r="B946" s="596"/>
      <c r="C946" s="596"/>
      <c r="D946" s="596"/>
      <c r="E946" s="596"/>
      <c r="F946" s="596"/>
      <c r="G946" s="596"/>
      <c r="H946" s="596"/>
      <c r="I946" s="596"/>
      <c r="J946" s="596"/>
      <c r="K946" s="597"/>
      <c r="L946" s="596"/>
      <c r="M946" s="596"/>
      <c r="N946" s="596"/>
      <c r="O946" s="596"/>
      <c r="P946" s="596"/>
      <c r="Q946" s="598"/>
    </row>
    <row r="947" spans="1:38" x14ac:dyDescent="0.25">
      <c r="A947" s="595"/>
      <c r="B947" s="596"/>
      <c r="C947" s="596"/>
      <c r="D947" s="596"/>
      <c r="E947" s="596"/>
      <c r="F947" s="596"/>
      <c r="G947" s="596"/>
      <c r="H947" s="596"/>
      <c r="I947" s="596"/>
      <c r="J947" s="596"/>
      <c r="K947" s="597"/>
      <c r="L947" s="596"/>
      <c r="M947" s="596"/>
      <c r="N947" s="596"/>
      <c r="O947" s="596"/>
      <c r="P947" s="596"/>
      <c r="Q947" s="598"/>
    </row>
    <row r="948" spans="1:38" x14ac:dyDescent="0.25">
      <c r="A948" s="595"/>
      <c r="B948" s="596"/>
      <c r="C948" s="596"/>
      <c r="D948" s="596"/>
      <c r="E948" s="596"/>
      <c r="F948" s="596"/>
      <c r="G948" s="596"/>
      <c r="H948" s="596"/>
      <c r="I948" s="596"/>
      <c r="J948" s="596"/>
      <c r="K948" s="597"/>
      <c r="L948" s="596"/>
      <c r="M948" s="596"/>
      <c r="N948" s="596"/>
      <c r="O948" s="596"/>
      <c r="P948" s="596"/>
      <c r="Q948" s="598"/>
    </row>
    <row r="949" spans="1:38" x14ac:dyDescent="0.25">
      <c r="A949" s="595"/>
      <c r="B949" s="596"/>
      <c r="C949" s="596"/>
      <c r="D949" s="596"/>
      <c r="E949" s="596"/>
      <c r="F949" s="596"/>
      <c r="G949" s="596"/>
      <c r="H949" s="596"/>
      <c r="I949" s="596"/>
      <c r="J949" s="596"/>
      <c r="K949" s="597"/>
      <c r="L949" s="596"/>
      <c r="M949" s="596"/>
      <c r="N949" s="596"/>
      <c r="O949" s="596"/>
      <c r="P949" s="596"/>
      <c r="Q949" s="598"/>
    </row>
    <row r="950" spans="1:38" x14ac:dyDescent="0.25">
      <c r="A950" s="595"/>
      <c r="B950" s="596"/>
      <c r="C950" s="596"/>
      <c r="D950" s="596"/>
      <c r="E950" s="596"/>
      <c r="F950" s="596"/>
      <c r="G950" s="596"/>
      <c r="H950" s="596"/>
      <c r="I950" s="596"/>
      <c r="J950" s="596"/>
      <c r="K950" s="597"/>
      <c r="L950" s="596"/>
      <c r="M950" s="596"/>
      <c r="N950" s="596"/>
      <c r="O950" s="596"/>
      <c r="P950" s="596"/>
      <c r="Q950" s="598"/>
    </row>
    <row r="951" spans="1:38" ht="15.75" thickBot="1" x14ac:dyDescent="0.3">
      <c r="A951" s="599"/>
      <c r="B951" s="600"/>
      <c r="C951" s="600"/>
      <c r="D951" s="600"/>
      <c r="E951" s="600"/>
      <c r="F951" s="600"/>
      <c r="G951" s="600"/>
      <c r="H951" s="600"/>
      <c r="I951" s="600"/>
      <c r="J951" s="600"/>
      <c r="K951" s="601"/>
      <c r="L951" s="600"/>
      <c r="M951" s="600"/>
      <c r="N951" s="600"/>
      <c r="O951" s="600"/>
      <c r="P951" s="600"/>
      <c r="Q951" s="602"/>
    </row>
    <row r="952" spans="1:38" ht="15.75" thickTop="1" x14ac:dyDescent="0.25"/>
    <row r="953" spans="1:38" x14ac:dyDescent="0.25">
      <c r="B953" s="244"/>
      <c r="C953" s="244"/>
    </row>
    <row r="956" spans="1:38" ht="23.25" x14ac:dyDescent="0.35">
      <c r="A956" s="245"/>
      <c r="B956" s="661" t="s">
        <v>371</v>
      </c>
      <c r="C956" s="661"/>
      <c r="D956" s="661"/>
      <c r="E956" s="661"/>
      <c r="F956" s="661"/>
      <c r="G956" s="661"/>
      <c r="H956" s="661"/>
      <c r="I956" s="661"/>
      <c r="J956" s="661"/>
      <c r="K956" s="662"/>
      <c r="L956" s="661"/>
      <c r="M956" s="661"/>
      <c r="N956" s="661"/>
      <c r="S956" s="4"/>
      <c r="X956" s="4"/>
      <c r="AA956" s="4"/>
      <c r="AG956" s="4"/>
    </row>
    <row r="957" spans="1:38" ht="21.75" thickBot="1" x14ac:dyDescent="0.4">
      <c r="B957" s="37"/>
      <c r="C957" s="37"/>
      <c r="D957" s="37"/>
      <c r="E957" s="37"/>
      <c r="F957" s="38"/>
      <c r="G957" s="37"/>
      <c r="H957" s="38"/>
      <c r="I957" s="39"/>
      <c r="J957" s="38"/>
      <c r="K957" s="39"/>
      <c r="L957" s="38"/>
    </row>
    <row r="958" spans="1:38" ht="27" customHeight="1" thickBot="1" x14ac:dyDescent="0.3">
      <c r="A958" s="663" t="s">
        <v>391</v>
      </c>
      <c r="B958" s="664"/>
      <c r="C958" s="664"/>
      <c r="D958" s="664"/>
      <c r="E958" s="664"/>
      <c r="F958" s="664"/>
      <c r="G958" s="664"/>
      <c r="H958" s="664"/>
      <c r="I958" s="664"/>
      <c r="J958" s="664"/>
      <c r="K958" s="665"/>
      <c r="L958" s="664"/>
      <c r="M958" s="664"/>
      <c r="N958" s="664"/>
      <c r="O958" s="664"/>
      <c r="P958" s="664"/>
      <c r="Q958" s="664"/>
      <c r="R958" s="664"/>
      <c r="S958" s="664"/>
      <c r="T958" s="664"/>
      <c r="U958" s="664"/>
      <c r="V958" s="664"/>
      <c r="W958" s="664"/>
      <c r="X958" s="664"/>
      <c r="Y958" s="664"/>
      <c r="Z958" s="664"/>
      <c r="AA958" s="664"/>
      <c r="AB958" s="664"/>
      <c r="AC958" s="664"/>
      <c r="AD958" s="664"/>
      <c r="AE958" s="664"/>
      <c r="AF958" s="664"/>
      <c r="AG958" s="664"/>
      <c r="AH958" s="664"/>
      <c r="AI958" s="664"/>
      <c r="AJ958" s="664"/>
      <c r="AK958" s="664"/>
      <c r="AL958" s="40"/>
    </row>
    <row r="959" spans="1:38" ht="33.75" customHeight="1" x14ac:dyDescent="0.25">
      <c r="A959" s="666" t="s">
        <v>8</v>
      </c>
      <c r="B959" s="667"/>
      <c r="C959" s="614" t="s">
        <v>392</v>
      </c>
      <c r="D959" s="615"/>
      <c r="E959" s="618" t="s">
        <v>210</v>
      </c>
      <c r="F959" s="619"/>
      <c r="G959" s="619"/>
      <c r="H959" s="619"/>
      <c r="I959" s="619"/>
      <c r="J959" s="619"/>
      <c r="K959" s="620"/>
      <c r="L959" s="619"/>
      <c r="M959" s="619"/>
      <c r="N959" s="674"/>
      <c r="O959" s="624" t="s">
        <v>393</v>
      </c>
      <c r="P959" s="625"/>
      <c r="Q959" s="625"/>
      <c r="R959" s="625"/>
      <c r="S959" s="625"/>
      <c r="T959" s="625"/>
      <c r="U959" s="625"/>
      <c r="V959" s="625"/>
      <c r="W959" s="625"/>
      <c r="X959" s="625"/>
      <c r="Y959" s="625"/>
      <c r="Z959" s="625"/>
      <c r="AA959" s="625"/>
      <c r="AB959" s="625"/>
      <c r="AC959" s="625"/>
      <c r="AD959" s="625"/>
      <c r="AE959" s="625"/>
      <c r="AF959" s="625"/>
      <c r="AG959" s="625"/>
      <c r="AH959" s="625"/>
      <c r="AI959" s="625"/>
      <c r="AJ959" s="625"/>
      <c r="AK959" s="625"/>
      <c r="AL959" s="626"/>
    </row>
    <row r="960" spans="1:38" ht="51" customHeight="1" thickBot="1" x14ac:dyDescent="0.3">
      <c r="A960" s="668"/>
      <c r="B960" s="669"/>
      <c r="C960" s="672"/>
      <c r="D960" s="673"/>
      <c r="E960" s="675"/>
      <c r="F960" s="676"/>
      <c r="G960" s="676"/>
      <c r="H960" s="676"/>
      <c r="I960" s="676"/>
      <c r="J960" s="676"/>
      <c r="K960" s="677"/>
      <c r="L960" s="676"/>
      <c r="M960" s="676"/>
      <c r="N960" s="678"/>
      <c r="O960" s="641"/>
      <c r="P960" s="679"/>
      <c r="Q960" s="679"/>
      <c r="R960" s="679"/>
      <c r="S960" s="679"/>
      <c r="T960" s="679"/>
      <c r="U960" s="679"/>
      <c r="V960" s="679"/>
      <c r="W960" s="679"/>
      <c r="X960" s="679"/>
      <c r="Y960" s="679"/>
      <c r="Z960" s="679"/>
      <c r="AA960" s="679"/>
      <c r="AB960" s="679"/>
      <c r="AC960" s="679"/>
      <c r="AD960" s="679"/>
      <c r="AE960" s="679"/>
      <c r="AF960" s="679"/>
      <c r="AG960" s="679"/>
      <c r="AH960" s="679"/>
      <c r="AI960" s="679"/>
      <c r="AJ960" s="679"/>
      <c r="AK960" s="679"/>
      <c r="AL960" s="642"/>
    </row>
    <row r="961" spans="1:38" ht="75" customHeight="1" x14ac:dyDescent="0.25">
      <c r="A961" s="668"/>
      <c r="B961" s="669"/>
      <c r="C961" s="680" t="s">
        <v>211</v>
      </c>
      <c r="D961" s="682" t="s">
        <v>212</v>
      </c>
      <c r="E961" s="684" t="s">
        <v>0</v>
      </c>
      <c r="F961" s="685"/>
      <c r="G961" s="685"/>
      <c r="H961" s="686"/>
      <c r="I961" s="690" t="s">
        <v>1</v>
      </c>
      <c r="J961" s="691"/>
      <c r="K961" s="692"/>
      <c r="L961" s="693"/>
      <c r="M961" s="698" t="s">
        <v>2</v>
      </c>
      <c r="N961" s="699"/>
      <c r="O961" s="702" t="s">
        <v>213</v>
      </c>
      <c r="P961" s="703"/>
      <c r="Q961" s="703"/>
      <c r="R961" s="703"/>
      <c r="S961" s="725" t="s">
        <v>2</v>
      </c>
      <c r="T961" s="726"/>
      <c r="U961" s="708" t="s">
        <v>214</v>
      </c>
      <c r="V961" s="709"/>
      <c r="W961" s="709"/>
      <c r="X961" s="709"/>
      <c r="Y961" s="709"/>
      <c r="Z961" s="710"/>
      <c r="AA961" s="729" t="s">
        <v>2</v>
      </c>
      <c r="AB961" s="730"/>
      <c r="AC961" s="733" t="s">
        <v>5</v>
      </c>
      <c r="AD961" s="734"/>
      <c r="AE961" s="734"/>
      <c r="AF961" s="735"/>
      <c r="AG961" s="739" t="s">
        <v>2</v>
      </c>
      <c r="AH961" s="740"/>
      <c r="AI961" s="719" t="s">
        <v>215</v>
      </c>
      <c r="AJ961" s="720"/>
      <c r="AK961" s="720"/>
      <c r="AL961" s="721"/>
    </row>
    <row r="962" spans="1:38" ht="75" customHeight="1" thickBot="1" x14ac:dyDescent="0.3">
      <c r="A962" s="668"/>
      <c r="B962" s="669"/>
      <c r="C962" s="680"/>
      <c r="D962" s="682"/>
      <c r="E962" s="687"/>
      <c r="F962" s="688"/>
      <c r="G962" s="688"/>
      <c r="H962" s="689"/>
      <c r="I962" s="694"/>
      <c r="J962" s="695"/>
      <c r="K962" s="696"/>
      <c r="L962" s="697"/>
      <c r="M962" s="700"/>
      <c r="N962" s="701"/>
      <c r="O962" s="704"/>
      <c r="P962" s="705"/>
      <c r="Q962" s="705"/>
      <c r="R962" s="705"/>
      <c r="S962" s="727"/>
      <c r="T962" s="728"/>
      <c r="U962" s="711"/>
      <c r="V962" s="712"/>
      <c r="W962" s="712"/>
      <c r="X962" s="712"/>
      <c r="Y962" s="712"/>
      <c r="Z962" s="713"/>
      <c r="AA962" s="731"/>
      <c r="AB962" s="732"/>
      <c r="AC962" s="736"/>
      <c r="AD962" s="737"/>
      <c r="AE962" s="737"/>
      <c r="AF962" s="738"/>
      <c r="AG962" s="741"/>
      <c r="AH962" s="742"/>
      <c r="AI962" s="722"/>
      <c r="AJ962" s="723"/>
      <c r="AK962" s="723"/>
      <c r="AL962" s="724"/>
    </row>
    <row r="963" spans="1:38" ht="139.5" customHeight="1" thickBot="1" x14ac:dyDescent="0.3">
      <c r="A963" s="670"/>
      <c r="B963" s="671"/>
      <c r="C963" s="681"/>
      <c r="D963" s="683"/>
      <c r="E963" s="41" t="s">
        <v>15</v>
      </c>
      <c r="F963" s="42" t="s">
        <v>216</v>
      </c>
      <c r="G963" s="41" t="s">
        <v>217</v>
      </c>
      <c r="H963" s="42" t="s">
        <v>14</v>
      </c>
      <c r="I963" s="43" t="s">
        <v>15</v>
      </c>
      <c r="J963" s="44" t="s">
        <v>218</v>
      </c>
      <c r="K963" s="43" t="s">
        <v>17</v>
      </c>
      <c r="L963" s="44" t="s">
        <v>219</v>
      </c>
      <c r="M963" s="45" t="s">
        <v>19</v>
      </c>
      <c r="N963" s="46" t="s">
        <v>20</v>
      </c>
      <c r="O963" s="47" t="s">
        <v>220</v>
      </c>
      <c r="P963" s="48" t="s">
        <v>221</v>
      </c>
      <c r="Q963" s="47" t="s">
        <v>222</v>
      </c>
      <c r="R963" s="48" t="s">
        <v>223</v>
      </c>
      <c r="S963" s="49" t="s">
        <v>224</v>
      </c>
      <c r="T963" s="50" t="s">
        <v>225</v>
      </c>
      <c r="U963" s="51" t="s">
        <v>220</v>
      </c>
      <c r="V963" s="52" t="s">
        <v>226</v>
      </c>
      <c r="W963" s="53" t="s">
        <v>227</v>
      </c>
      <c r="X963" s="54" t="s">
        <v>222</v>
      </c>
      <c r="Y963" s="52" t="s">
        <v>228</v>
      </c>
      <c r="Z963" s="53" t="s">
        <v>229</v>
      </c>
      <c r="AA963" s="55" t="s">
        <v>230</v>
      </c>
      <c r="AB963" s="56" t="s">
        <v>231</v>
      </c>
      <c r="AC963" s="57" t="s">
        <v>220</v>
      </c>
      <c r="AD963" s="58" t="s">
        <v>221</v>
      </c>
      <c r="AE963" s="57" t="s">
        <v>222</v>
      </c>
      <c r="AF963" s="58" t="s">
        <v>223</v>
      </c>
      <c r="AG963" s="59" t="s">
        <v>232</v>
      </c>
      <c r="AH963" s="60" t="s">
        <v>233</v>
      </c>
      <c r="AI963" s="61" t="s">
        <v>234</v>
      </c>
      <c r="AJ963" s="62" t="s">
        <v>235</v>
      </c>
      <c r="AK963" s="63" t="s">
        <v>236</v>
      </c>
      <c r="AL963" s="64" t="s">
        <v>237</v>
      </c>
    </row>
    <row r="964" spans="1:38" ht="38.25" customHeight="1" thickBot="1" x14ac:dyDescent="0.3">
      <c r="A964" s="581" t="s">
        <v>238</v>
      </c>
      <c r="B964" s="582"/>
      <c r="C964" s="65" t="s">
        <v>239</v>
      </c>
      <c r="D964" s="575" t="s">
        <v>240</v>
      </c>
      <c r="E964" s="65" t="s">
        <v>241</v>
      </c>
      <c r="F964" s="66" t="s">
        <v>242</v>
      </c>
      <c r="G964" s="65" t="s">
        <v>243</v>
      </c>
      <c r="H964" s="66" t="s">
        <v>244</v>
      </c>
      <c r="I964" s="67" t="s">
        <v>245</v>
      </c>
      <c r="J964" s="66" t="s">
        <v>246</v>
      </c>
      <c r="K964" s="67" t="s">
        <v>247</v>
      </c>
      <c r="L964" s="66" t="s">
        <v>248</v>
      </c>
      <c r="M964" s="65" t="s">
        <v>249</v>
      </c>
      <c r="N964" s="66" t="s">
        <v>250</v>
      </c>
      <c r="O964" s="65" t="s">
        <v>251</v>
      </c>
      <c r="P964" s="66" t="s">
        <v>252</v>
      </c>
      <c r="Q964" s="65" t="s">
        <v>253</v>
      </c>
      <c r="R964" s="66" t="s">
        <v>254</v>
      </c>
      <c r="S964" s="65" t="s">
        <v>255</v>
      </c>
      <c r="T964" s="66" t="s">
        <v>256</v>
      </c>
      <c r="U964" s="65" t="s">
        <v>257</v>
      </c>
      <c r="V964" s="68" t="s">
        <v>258</v>
      </c>
      <c r="W964" s="66" t="s">
        <v>259</v>
      </c>
      <c r="X964" s="575" t="s">
        <v>260</v>
      </c>
      <c r="Y964" s="66" t="s">
        <v>261</v>
      </c>
      <c r="Z964" s="66" t="s">
        <v>262</v>
      </c>
      <c r="AA964" s="65" t="s">
        <v>263</v>
      </c>
      <c r="AB964" s="65" t="s">
        <v>264</v>
      </c>
      <c r="AC964" s="65" t="s">
        <v>265</v>
      </c>
      <c r="AD964" s="65" t="s">
        <v>266</v>
      </c>
      <c r="AE964" s="65" t="s">
        <v>267</v>
      </c>
      <c r="AF964" s="65" t="s">
        <v>268</v>
      </c>
      <c r="AG964" s="65" t="s">
        <v>269</v>
      </c>
      <c r="AH964" s="65" t="s">
        <v>270</v>
      </c>
      <c r="AI964" s="65" t="s">
        <v>271</v>
      </c>
      <c r="AJ964" s="575" t="s">
        <v>272</v>
      </c>
      <c r="AK964" s="65" t="s">
        <v>273</v>
      </c>
      <c r="AL964" s="576" t="s">
        <v>274</v>
      </c>
    </row>
    <row r="965" spans="1:38" ht="99" customHeight="1" x14ac:dyDescent="0.25">
      <c r="A965" s="69">
        <v>1</v>
      </c>
      <c r="B965" s="70" t="s">
        <v>275</v>
      </c>
      <c r="C965" s="583">
        <f>N978</f>
        <v>2118651.62</v>
      </c>
      <c r="D965" s="586">
        <f>C965-AH978</f>
        <v>612704.16000000015</v>
      </c>
      <c r="E965" s="71"/>
      <c r="F965" s="72"/>
      <c r="G965" s="71"/>
      <c r="H965" s="72"/>
      <c r="I965" s="71"/>
      <c r="J965" s="72"/>
      <c r="K965" s="71"/>
      <c r="L965" s="72"/>
      <c r="M965" s="71"/>
      <c r="N965" s="72"/>
      <c r="O965" s="422"/>
      <c r="P965" s="253"/>
      <c r="Q965" s="71"/>
      <c r="R965" s="72"/>
      <c r="S965" s="71"/>
      <c r="T965" s="72"/>
      <c r="U965" s="71"/>
      <c r="V965" s="74"/>
      <c r="W965" s="72"/>
      <c r="X965" s="71"/>
      <c r="Y965" s="74"/>
      <c r="Z965" s="72"/>
      <c r="AA965" s="71"/>
      <c r="AB965" s="72"/>
      <c r="AC965" s="71"/>
      <c r="AD965" s="72"/>
      <c r="AE965" s="71"/>
      <c r="AF965" s="72"/>
      <c r="AG965" s="71"/>
      <c r="AH965" s="72"/>
      <c r="AI965" s="75"/>
      <c r="AJ965" s="76"/>
      <c r="AK965" s="77"/>
      <c r="AL965" s="78"/>
    </row>
    <row r="966" spans="1:38" ht="87" customHeight="1" x14ac:dyDescent="0.25">
      <c r="A966" s="79">
        <v>2</v>
      </c>
      <c r="B966" s="80" t="s">
        <v>96</v>
      </c>
      <c r="C966" s="584"/>
      <c r="D966" s="587"/>
      <c r="E966" s="71"/>
      <c r="F966" s="72"/>
      <c r="G966" s="71"/>
      <c r="H966" s="72"/>
      <c r="I966" s="71"/>
      <c r="J966" s="72"/>
      <c r="K966" s="71"/>
      <c r="L966" s="72"/>
      <c r="M966" s="71"/>
      <c r="N966" s="72"/>
      <c r="O966" s="422"/>
      <c r="P966" s="253"/>
      <c r="Q966" s="71"/>
      <c r="R966" s="72"/>
      <c r="S966" s="71"/>
      <c r="T966" s="72"/>
      <c r="U966" s="71"/>
      <c r="V966" s="74"/>
      <c r="W966" s="72"/>
      <c r="X966" s="71"/>
      <c r="Y966" s="74"/>
      <c r="Z966" s="72"/>
      <c r="AA966" s="71"/>
      <c r="AB966" s="72"/>
      <c r="AC966" s="71"/>
      <c r="AD966" s="72"/>
      <c r="AE966" s="71"/>
      <c r="AF966" s="72"/>
      <c r="AG966" s="71"/>
      <c r="AH966" s="72"/>
      <c r="AI966" s="75"/>
      <c r="AJ966" s="76"/>
      <c r="AK966" s="77"/>
      <c r="AL966" s="78"/>
    </row>
    <row r="967" spans="1:38" ht="85.5" customHeight="1" x14ac:dyDescent="0.25">
      <c r="A967" s="79">
        <v>3</v>
      </c>
      <c r="B967" s="80" t="s">
        <v>202</v>
      </c>
      <c r="C967" s="584"/>
      <c r="D967" s="587"/>
      <c r="E967" s="81"/>
      <c r="F967" s="255"/>
      <c r="G967" s="276"/>
      <c r="H967" s="277"/>
      <c r="I967" s="423"/>
      <c r="J967" s="248"/>
      <c r="K967" s="423"/>
      <c r="L967" s="248"/>
      <c r="M967" s="256"/>
      <c r="N967" s="257"/>
      <c r="O967" s="260"/>
      <c r="P967" s="261"/>
      <c r="Q967" s="260"/>
      <c r="R967" s="261"/>
      <c r="S967" s="279"/>
      <c r="T967" s="280"/>
      <c r="U967" s="281"/>
      <c r="V967" s="263"/>
      <c r="W967" s="264"/>
      <c r="X967" s="265"/>
      <c r="Y967" s="263"/>
      <c r="Z967" s="264"/>
      <c r="AA967" s="282"/>
      <c r="AB967" s="283"/>
      <c r="AC967" s="286"/>
      <c r="AD967" s="285"/>
      <c r="AE967" s="286"/>
      <c r="AF967" s="285"/>
      <c r="AG967" s="287"/>
      <c r="AH967" s="288"/>
      <c r="AI967" s="103"/>
      <c r="AJ967" s="104"/>
      <c r="AK967" s="77"/>
      <c r="AL967" s="105"/>
    </row>
    <row r="968" spans="1:38" ht="101.25" customHeight="1" x14ac:dyDescent="0.25">
      <c r="A968" s="79">
        <v>4</v>
      </c>
      <c r="B968" s="80" t="s">
        <v>40</v>
      </c>
      <c r="C968" s="584"/>
      <c r="D968" s="587"/>
      <c r="E968" s="254">
        <v>2</v>
      </c>
      <c r="F968" s="255">
        <v>143949.62</v>
      </c>
      <c r="G968" s="276">
        <v>0</v>
      </c>
      <c r="H968" s="277">
        <v>0</v>
      </c>
      <c r="I968" s="423">
        <v>1</v>
      </c>
      <c r="J968" s="248">
        <v>58789.52</v>
      </c>
      <c r="K968" s="423">
        <v>0</v>
      </c>
      <c r="L968" s="248">
        <v>0</v>
      </c>
      <c r="M968" s="256">
        <f>SUM(I968,K968)</f>
        <v>1</v>
      </c>
      <c r="N968" s="257">
        <f>SUM(J968,L968)</f>
        <v>58789.52</v>
      </c>
      <c r="O968" s="260">
        <v>0</v>
      </c>
      <c r="P968" s="261">
        <v>0</v>
      </c>
      <c r="Q968" s="260">
        <v>0</v>
      </c>
      <c r="R968" s="261">
        <v>0</v>
      </c>
      <c r="S968" s="279">
        <f>SUM(O968,Q968)</f>
        <v>0</v>
      </c>
      <c r="T968" s="280">
        <f>SUM(P968,R968)</f>
        <v>0</v>
      </c>
      <c r="U968" s="281">
        <v>0</v>
      </c>
      <c r="V968" s="263">
        <v>0</v>
      </c>
      <c r="W968" s="264">
        <v>0</v>
      </c>
      <c r="X968" s="265">
        <v>0</v>
      </c>
      <c r="Y968" s="263">
        <v>0</v>
      </c>
      <c r="Z968" s="264">
        <v>0</v>
      </c>
      <c r="AA968" s="282">
        <f>SUM(U968,X968)</f>
        <v>0</v>
      </c>
      <c r="AB968" s="283">
        <f>SUM(W968,Z968)</f>
        <v>0</v>
      </c>
      <c r="AC968" s="286">
        <v>0</v>
      </c>
      <c r="AD968" s="285">
        <v>0</v>
      </c>
      <c r="AE968" s="286">
        <v>0</v>
      </c>
      <c r="AF968" s="285">
        <v>0</v>
      </c>
      <c r="AG968" s="287">
        <f>SUM(AC968,AE968)</f>
        <v>0</v>
      </c>
      <c r="AH968" s="288">
        <f>SUM(AD968,AF968,AB968)</f>
        <v>0</v>
      </c>
      <c r="AI968" s="103">
        <f>IFERROR(AD968/(C965-AH972),0)</f>
        <v>0</v>
      </c>
      <c r="AJ968" s="104">
        <f>IFERROR(AF968/(C965-AH972),0)</f>
        <v>0</v>
      </c>
      <c r="AK968" s="77"/>
      <c r="AL968" s="105">
        <f>IFERROR(AH968/C965,0)</f>
        <v>0</v>
      </c>
    </row>
    <row r="969" spans="1:38" ht="138" customHeight="1" x14ac:dyDescent="0.25">
      <c r="A969" s="79">
        <v>5</v>
      </c>
      <c r="B969" s="80" t="s">
        <v>98</v>
      </c>
      <c r="C969" s="584"/>
      <c r="D969" s="587"/>
      <c r="E969" s="249"/>
      <c r="F969" s="250"/>
      <c r="G969" s="249"/>
      <c r="H969" s="250"/>
      <c r="I969" s="249"/>
      <c r="J969" s="250"/>
      <c r="K969" s="249"/>
      <c r="L969" s="250"/>
      <c r="M969" s="249"/>
      <c r="N969" s="117"/>
      <c r="O969" s="401"/>
      <c r="P969" s="117"/>
      <c r="Q969" s="401"/>
      <c r="R969" s="117"/>
      <c r="S969" s="401"/>
      <c r="T969" s="117"/>
      <c r="U969" s="401"/>
      <c r="V969" s="402"/>
      <c r="W969" s="117"/>
      <c r="X969" s="401"/>
      <c r="Y969" s="402"/>
      <c r="Z969" s="117"/>
      <c r="AA969" s="401"/>
      <c r="AB969" s="117"/>
      <c r="AC969" s="401"/>
      <c r="AD969" s="117"/>
      <c r="AE969" s="401"/>
      <c r="AF969" s="250"/>
      <c r="AG969" s="249"/>
      <c r="AH969" s="250"/>
      <c r="AI969" s="75"/>
      <c r="AJ969" s="76"/>
      <c r="AK969" s="77"/>
      <c r="AL969" s="78"/>
    </row>
    <row r="970" spans="1:38" ht="116.25" customHeight="1" x14ac:dyDescent="0.25">
      <c r="A970" s="79">
        <v>6</v>
      </c>
      <c r="B970" s="80" t="s">
        <v>42</v>
      </c>
      <c r="C970" s="584"/>
      <c r="D970" s="587"/>
      <c r="E970" s="254">
        <v>3</v>
      </c>
      <c r="F970" s="255">
        <v>218156.74</v>
      </c>
      <c r="G970" s="276">
        <v>1</v>
      </c>
      <c r="H970" s="277">
        <v>80000</v>
      </c>
      <c r="I970" s="423">
        <v>1</v>
      </c>
      <c r="J970" s="248">
        <v>25854.6</v>
      </c>
      <c r="K970" s="423">
        <v>1</v>
      </c>
      <c r="L970" s="248">
        <v>37000</v>
      </c>
      <c r="M970" s="256">
        <f>SUM(I970,K970)</f>
        <v>2</v>
      </c>
      <c r="N970" s="315">
        <f>SUM(J970,L970)</f>
        <v>62854.6</v>
      </c>
      <c r="O970" s="316">
        <v>0</v>
      </c>
      <c r="P970" s="317">
        <v>0</v>
      </c>
      <c r="Q970" s="316">
        <v>0</v>
      </c>
      <c r="R970" s="317">
        <v>0</v>
      </c>
      <c r="S970" s="329">
        <f>SUM(O970,Q970)</f>
        <v>0</v>
      </c>
      <c r="T970" s="371">
        <f>SUM(P970,R970)</f>
        <v>0</v>
      </c>
      <c r="U970" s="330">
        <v>0</v>
      </c>
      <c r="V970" s="319">
        <v>0</v>
      </c>
      <c r="W970" s="320">
        <v>0</v>
      </c>
      <c r="X970" s="321">
        <v>0</v>
      </c>
      <c r="Y970" s="319">
        <v>0</v>
      </c>
      <c r="Z970" s="320">
        <v>0</v>
      </c>
      <c r="AA970" s="322">
        <f>SUM(U970,X970)</f>
        <v>0</v>
      </c>
      <c r="AB970" s="323">
        <f>SUM(W970,Z970)</f>
        <v>0</v>
      </c>
      <c r="AC970" s="110">
        <v>1</v>
      </c>
      <c r="AD970" s="111">
        <v>23660</v>
      </c>
      <c r="AE970" s="110">
        <v>1</v>
      </c>
      <c r="AF970" s="285">
        <v>36611.4</v>
      </c>
      <c r="AG970" s="287">
        <f>SUM(AC970,AE970)</f>
        <v>2</v>
      </c>
      <c r="AH970" s="288">
        <f>SUM(AD970,AF970,AB970)</f>
        <v>60271.4</v>
      </c>
      <c r="AI970" s="103">
        <f>IFERROR(AD970/(C965-AH972),0)</f>
        <v>1.2000886381613254E-2</v>
      </c>
      <c r="AJ970" s="104">
        <f>IFERROR(AF970/(C965-AH972),0)</f>
        <v>1.8570128980211136E-2</v>
      </c>
      <c r="AK970" s="77"/>
      <c r="AL970" s="105">
        <f>IFERROR(AH970/C965,0)</f>
        <v>2.8447999393123442E-2</v>
      </c>
    </row>
    <row r="971" spans="1:38" ht="65.25" customHeight="1" x14ac:dyDescent="0.25">
      <c r="A971" s="79">
        <v>7</v>
      </c>
      <c r="B971" s="80" t="s">
        <v>203</v>
      </c>
      <c r="C971" s="584"/>
      <c r="D971" s="587"/>
      <c r="E971" s="424"/>
      <c r="F971" s="425"/>
      <c r="G971" s="251"/>
      <c r="H971" s="250"/>
      <c r="I971" s="251"/>
      <c r="J971" s="250"/>
      <c r="K971" s="251"/>
      <c r="L971" s="250"/>
      <c r="M971" s="426"/>
      <c r="N971" s="117"/>
      <c r="O971" s="116"/>
      <c r="P971" s="117"/>
      <c r="Q971" s="116"/>
      <c r="R971" s="117"/>
      <c r="S971" s="403"/>
      <c r="T971" s="404"/>
      <c r="U971" s="116"/>
      <c r="V971" s="402"/>
      <c r="W971" s="117"/>
      <c r="X971" s="403"/>
      <c r="Y971" s="402"/>
      <c r="Z971" s="117"/>
      <c r="AA971" s="403"/>
      <c r="AB971" s="404"/>
      <c r="AC971" s="116"/>
      <c r="AD971" s="117"/>
      <c r="AE971" s="116"/>
      <c r="AF971" s="250"/>
      <c r="AG971" s="249"/>
      <c r="AH971" s="250"/>
      <c r="AI971" s="75"/>
      <c r="AJ971" s="76"/>
      <c r="AK971" s="77"/>
      <c r="AL971" s="78"/>
    </row>
    <row r="972" spans="1:38" ht="59.25" customHeight="1" x14ac:dyDescent="0.25">
      <c r="A972" s="79">
        <v>8</v>
      </c>
      <c r="B972" s="80" t="s">
        <v>276</v>
      </c>
      <c r="C972" s="584"/>
      <c r="D972" s="587"/>
      <c r="E972" s="424"/>
      <c r="F972" s="425"/>
      <c r="G972" s="254">
        <v>16</v>
      </c>
      <c r="H972" s="255">
        <v>312500</v>
      </c>
      <c r="I972" s="251"/>
      <c r="J972" s="250"/>
      <c r="K972" s="423">
        <v>13</v>
      </c>
      <c r="L972" s="248">
        <v>287600</v>
      </c>
      <c r="M972" s="427">
        <f t="shared" ref="M972:N977" si="171">SUM(I972,K972)</f>
        <v>13</v>
      </c>
      <c r="N972" s="428">
        <f t="shared" si="171"/>
        <v>287600</v>
      </c>
      <c r="O972" s="118"/>
      <c r="P972" s="119"/>
      <c r="Q972" s="126">
        <v>0</v>
      </c>
      <c r="R972" s="127">
        <v>0</v>
      </c>
      <c r="S972" s="349">
        <f t="shared" ref="S972:T977" si="172">SUM(O972,Q972)</f>
        <v>0</v>
      </c>
      <c r="T972" s="350">
        <f t="shared" si="172"/>
        <v>0</v>
      </c>
      <c r="U972" s="116"/>
      <c r="V972" s="402"/>
      <c r="W972" s="119"/>
      <c r="X972" s="321">
        <v>0</v>
      </c>
      <c r="Y972" s="319">
        <v>0</v>
      </c>
      <c r="Z972" s="320">
        <v>0</v>
      </c>
      <c r="AA972" s="351">
        <f t="shared" ref="AA972:AA977" si="173">SUM(U972,X972)</f>
        <v>0</v>
      </c>
      <c r="AB972" s="352">
        <f t="shared" ref="AB972:AB977" si="174">SUM(W972,Z972)</f>
        <v>0</v>
      </c>
      <c r="AC972" s="116"/>
      <c r="AD972" s="117"/>
      <c r="AE972" s="110">
        <v>13</v>
      </c>
      <c r="AF972" s="285">
        <v>147130.57999999999</v>
      </c>
      <c r="AG972" s="287">
        <f t="shared" ref="AG972:AG977" si="175">SUM(AC972,AE972)</f>
        <v>13</v>
      </c>
      <c r="AH972" s="288">
        <f t="shared" ref="AH972:AH977" si="176">SUM(AD972,AF972,AB972)</f>
        <v>147130.57999999999</v>
      </c>
      <c r="AI972" s="132"/>
      <c r="AJ972" s="133"/>
      <c r="AK972" s="134">
        <f>IFERROR(AH972/C965,0)</f>
        <v>6.9445386212198479E-2</v>
      </c>
      <c r="AL972" s="105">
        <f>IFERROR(AH972/C965,0)</f>
        <v>6.9445386212198479E-2</v>
      </c>
    </row>
    <row r="973" spans="1:38" ht="60" customHeight="1" x14ac:dyDescent="0.25">
      <c r="A973" s="79">
        <v>9</v>
      </c>
      <c r="B973" s="80" t="s">
        <v>44</v>
      </c>
      <c r="C973" s="584"/>
      <c r="D973" s="587"/>
      <c r="E973" s="254">
        <v>1</v>
      </c>
      <c r="F973" s="255">
        <v>15999</v>
      </c>
      <c r="G973" s="276">
        <v>0</v>
      </c>
      <c r="H973" s="277">
        <v>0</v>
      </c>
      <c r="I973" s="423">
        <v>0</v>
      </c>
      <c r="J973" s="248">
        <v>0</v>
      </c>
      <c r="K973" s="423">
        <v>0</v>
      </c>
      <c r="L973" s="248">
        <v>0</v>
      </c>
      <c r="M973" s="256">
        <f t="shared" si="171"/>
        <v>0</v>
      </c>
      <c r="N973" s="315">
        <f t="shared" si="171"/>
        <v>0</v>
      </c>
      <c r="O973" s="316">
        <v>0</v>
      </c>
      <c r="P973" s="317">
        <v>0</v>
      </c>
      <c r="Q973" s="316">
        <v>0</v>
      </c>
      <c r="R973" s="317">
        <v>0</v>
      </c>
      <c r="S973" s="329">
        <f t="shared" si="172"/>
        <v>0</v>
      </c>
      <c r="T973" s="371">
        <f t="shared" si="172"/>
        <v>0</v>
      </c>
      <c r="U973" s="330">
        <v>0</v>
      </c>
      <c r="V973" s="319">
        <v>0</v>
      </c>
      <c r="W973" s="320">
        <v>0</v>
      </c>
      <c r="X973" s="321">
        <v>0</v>
      </c>
      <c r="Y973" s="319">
        <v>0</v>
      </c>
      <c r="Z973" s="320">
        <v>0</v>
      </c>
      <c r="AA973" s="322">
        <f t="shared" si="173"/>
        <v>0</v>
      </c>
      <c r="AB973" s="323">
        <f t="shared" si="174"/>
        <v>0</v>
      </c>
      <c r="AC973" s="110">
        <v>0</v>
      </c>
      <c r="AD973" s="111">
        <v>0</v>
      </c>
      <c r="AE973" s="110">
        <v>0</v>
      </c>
      <c r="AF973" s="285">
        <v>0</v>
      </c>
      <c r="AG973" s="287">
        <f t="shared" si="175"/>
        <v>0</v>
      </c>
      <c r="AH973" s="288">
        <f t="shared" si="176"/>
        <v>0</v>
      </c>
      <c r="AI973" s="103">
        <f>IFERROR(AD973/(C965-AH972),0)</f>
        <v>0</v>
      </c>
      <c r="AJ973" s="104">
        <f>IFERROR(AF973/(C965-AH972),0)</f>
        <v>0</v>
      </c>
      <c r="AK973" s="77"/>
      <c r="AL973" s="105">
        <f>IFERROR(AH973/C965,0)</f>
        <v>0</v>
      </c>
    </row>
    <row r="974" spans="1:38" ht="73.5" customHeight="1" x14ac:dyDescent="0.25">
      <c r="A974" s="79">
        <v>10</v>
      </c>
      <c r="B974" s="80" t="s">
        <v>45</v>
      </c>
      <c r="C974" s="584"/>
      <c r="D974" s="587"/>
      <c r="E974" s="254">
        <v>10</v>
      </c>
      <c r="F974" s="255">
        <v>278065.59000000003</v>
      </c>
      <c r="G974" s="276">
        <v>10</v>
      </c>
      <c r="H974" s="277">
        <v>486619.24</v>
      </c>
      <c r="I974" s="423">
        <v>4</v>
      </c>
      <c r="J974" s="248">
        <v>57856.639999999999</v>
      </c>
      <c r="K974" s="423">
        <v>11</v>
      </c>
      <c r="L974" s="248">
        <v>529900</v>
      </c>
      <c r="M974" s="256">
        <f t="shared" si="171"/>
        <v>15</v>
      </c>
      <c r="N974" s="315">
        <f t="shared" si="171"/>
        <v>587756.64</v>
      </c>
      <c r="O974" s="316">
        <v>0</v>
      </c>
      <c r="P974" s="317">
        <v>0</v>
      </c>
      <c r="Q974" s="316">
        <v>0</v>
      </c>
      <c r="R974" s="317">
        <v>0</v>
      </c>
      <c r="S974" s="329">
        <f t="shared" si="172"/>
        <v>0</v>
      </c>
      <c r="T974" s="371">
        <f t="shared" si="172"/>
        <v>0</v>
      </c>
      <c r="U974" s="330">
        <v>0</v>
      </c>
      <c r="V974" s="319">
        <v>0</v>
      </c>
      <c r="W974" s="320">
        <v>0</v>
      </c>
      <c r="X974" s="321">
        <v>0</v>
      </c>
      <c r="Y974" s="319">
        <v>0</v>
      </c>
      <c r="Z974" s="429">
        <v>0</v>
      </c>
      <c r="AA974" s="322">
        <f t="shared" si="173"/>
        <v>0</v>
      </c>
      <c r="AB974" s="323">
        <f t="shared" si="174"/>
        <v>0</v>
      </c>
      <c r="AC974" s="135">
        <v>4</v>
      </c>
      <c r="AD974" s="136">
        <v>57186.06</v>
      </c>
      <c r="AE974" s="135">
        <v>11</v>
      </c>
      <c r="AF974" s="267">
        <v>455744.32</v>
      </c>
      <c r="AG974" s="287">
        <f t="shared" si="175"/>
        <v>15</v>
      </c>
      <c r="AH974" s="288">
        <f t="shared" si="176"/>
        <v>512930.38</v>
      </c>
      <c r="AI974" s="103">
        <f>IFERROR(AD974/(C965-AH972),0)</f>
        <v>2.9006061228745494E-2</v>
      </c>
      <c r="AJ974" s="104">
        <f>IFERROR(AF974/(C965-AH972),0)</f>
        <v>0.23116381248459819</v>
      </c>
      <c r="AK974" s="77"/>
      <c r="AL974" s="105">
        <f>IFERROR(AH974/C965,0)</f>
        <v>0.24210227635254161</v>
      </c>
    </row>
    <row r="975" spans="1:38" ht="120" customHeight="1" x14ac:dyDescent="0.25">
      <c r="A975" s="79">
        <v>11</v>
      </c>
      <c r="B975" s="80" t="s">
        <v>46</v>
      </c>
      <c r="C975" s="584"/>
      <c r="D975" s="587"/>
      <c r="E975" s="254">
        <v>10</v>
      </c>
      <c r="F975" s="255">
        <v>534497.18999999994</v>
      </c>
      <c r="G975" s="276">
        <v>0</v>
      </c>
      <c r="H975" s="277">
        <v>0</v>
      </c>
      <c r="I975" s="423">
        <v>8</v>
      </c>
      <c r="J975" s="248">
        <v>202479.74</v>
      </c>
      <c r="K975" s="423">
        <v>0</v>
      </c>
      <c r="L975" s="248">
        <v>0</v>
      </c>
      <c r="M975" s="256">
        <f t="shared" si="171"/>
        <v>8</v>
      </c>
      <c r="N975" s="315">
        <f t="shared" si="171"/>
        <v>202479.74</v>
      </c>
      <c r="O975" s="316">
        <v>0</v>
      </c>
      <c r="P975" s="317">
        <v>0</v>
      </c>
      <c r="Q975" s="316">
        <v>0</v>
      </c>
      <c r="R975" s="317">
        <v>0</v>
      </c>
      <c r="S975" s="329">
        <f t="shared" si="172"/>
        <v>0</v>
      </c>
      <c r="T975" s="371">
        <f t="shared" si="172"/>
        <v>0</v>
      </c>
      <c r="U975" s="330">
        <v>0</v>
      </c>
      <c r="V975" s="319">
        <v>0</v>
      </c>
      <c r="W975" s="320">
        <v>0</v>
      </c>
      <c r="X975" s="321">
        <v>0</v>
      </c>
      <c r="Y975" s="319">
        <v>0</v>
      </c>
      <c r="Z975" s="320">
        <v>0</v>
      </c>
      <c r="AA975" s="322">
        <f t="shared" si="173"/>
        <v>0</v>
      </c>
      <c r="AB975" s="323">
        <f t="shared" si="174"/>
        <v>0</v>
      </c>
      <c r="AC975" s="110">
        <v>7</v>
      </c>
      <c r="AD975" s="111">
        <v>156682.72</v>
      </c>
      <c r="AE975" s="110">
        <v>0</v>
      </c>
      <c r="AF975" s="285">
        <v>0</v>
      </c>
      <c r="AG975" s="287">
        <f t="shared" si="175"/>
        <v>7</v>
      </c>
      <c r="AH975" s="288">
        <f t="shared" si="176"/>
        <v>156682.72</v>
      </c>
      <c r="AI975" s="103">
        <f>IFERROR(AD975/(C965-AH972),0)</f>
        <v>7.9473014399075351E-2</v>
      </c>
      <c r="AJ975" s="104">
        <f>IFERROR(AF975/(C965-AH972),0)</f>
        <v>0</v>
      </c>
      <c r="AK975" s="77"/>
      <c r="AL975" s="105">
        <f>IFERROR(AH975/C965,0)</f>
        <v>7.3953980220683946E-2</v>
      </c>
    </row>
    <row r="976" spans="1:38" ht="63.75" customHeight="1" x14ac:dyDescent="0.25">
      <c r="A976" s="79">
        <v>12</v>
      </c>
      <c r="B976" s="80" t="s">
        <v>47</v>
      </c>
      <c r="C976" s="584"/>
      <c r="D976" s="587"/>
      <c r="E976" s="254">
        <v>6</v>
      </c>
      <c r="F976" s="255">
        <v>538496.43999999994</v>
      </c>
      <c r="G976" s="276">
        <v>1</v>
      </c>
      <c r="H976" s="277">
        <v>20000</v>
      </c>
      <c r="I976" s="423">
        <v>5</v>
      </c>
      <c r="J976" s="248">
        <v>123072.55</v>
      </c>
      <c r="K976" s="423">
        <v>1</v>
      </c>
      <c r="L976" s="248">
        <v>13000</v>
      </c>
      <c r="M976" s="256">
        <f t="shared" si="171"/>
        <v>6</v>
      </c>
      <c r="N976" s="315">
        <f t="shared" si="171"/>
        <v>136072.54999999999</v>
      </c>
      <c r="O976" s="316">
        <v>0</v>
      </c>
      <c r="P976" s="317">
        <v>0</v>
      </c>
      <c r="Q976" s="316">
        <v>0</v>
      </c>
      <c r="R976" s="317">
        <v>0</v>
      </c>
      <c r="S976" s="329">
        <f t="shared" si="172"/>
        <v>0</v>
      </c>
      <c r="T976" s="371">
        <f t="shared" si="172"/>
        <v>0</v>
      </c>
      <c r="U976" s="330">
        <v>0</v>
      </c>
      <c r="V976" s="319">
        <v>0</v>
      </c>
      <c r="W976" s="320">
        <v>0</v>
      </c>
      <c r="X976" s="321">
        <v>0</v>
      </c>
      <c r="Y976" s="319">
        <v>0</v>
      </c>
      <c r="Z976" s="320">
        <v>0</v>
      </c>
      <c r="AA976" s="322">
        <f t="shared" si="173"/>
        <v>0</v>
      </c>
      <c r="AB976" s="323">
        <f t="shared" si="174"/>
        <v>0</v>
      </c>
      <c r="AC976" s="110">
        <v>4</v>
      </c>
      <c r="AD976" s="111">
        <v>93840.2</v>
      </c>
      <c r="AE976" s="110">
        <v>1</v>
      </c>
      <c r="AF976" s="285">
        <v>13000</v>
      </c>
      <c r="AG976" s="287">
        <f t="shared" si="175"/>
        <v>5</v>
      </c>
      <c r="AH976" s="288">
        <f t="shared" si="176"/>
        <v>106840.2</v>
      </c>
      <c r="AI976" s="103">
        <f>IFERROR(AD976/(C965-AH972),0)</f>
        <v>4.7597868902276588E-2</v>
      </c>
      <c r="AJ976" s="104">
        <f>IFERROR(AF976/(C965-AH972),0)</f>
        <v>6.5938936162710186E-3</v>
      </c>
      <c r="AK976" s="77"/>
      <c r="AL976" s="105">
        <f>IFERROR(AH976/C965,0)</f>
        <v>5.0428394640927326E-2</v>
      </c>
    </row>
    <row r="977" spans="1:38" ht="62.25" customHeight="1" thickBot="1" x14ac:dyDescent="0.3">
      <c r="A977" s="138">
        <v>13</v>
      </c>
      <c r="B977" s="139" t="s">
        <v>48</v>
      </c>
      <c r="C977" s="585"/>
      <c r="D977" s="588"/>
      <c r="E977" s="430">
        <v>36</v>
      </c>
      <c r="F977" s="431">
        <v>1460370.97</v>
      </c>
      <c r="G977" s="432">
        <v>11</v>
      </c>
      <c r="H977" s="433">
        <v>345658</v>
      </c>
      <c r="I977" s="434">
        <v>24</v>
      </c>
      <c r="J977" s="269">
        <v>555440.56999999995</v>
      </c>
      <c r="K977" s="434">
        <v>9</v>
      </c>
      <c r="L977" s="269">
        <v>227658</v>
      </c>
      <c r="M977" s="435">
        <f t="shared" si="171"/>
        <v>33</v>
      </c>
      <c r="N977" s="379">
        <f t="shared" si="171"/>
        <v>783098.57</v>
      </c>
      <c r="O977" s="380">
        <v>0</v>
      </c>
      <c r="P977" s="381">
        <v>0</v>
      </c>
      <c r="Q977" s="380">
        <v>0</v>
      </c>
      <c r="R977" s="381">
        <v>0</v>
      </c>
      <c r="S977" s="382">
        <f t="shared" si="172"/>
        <v>0</v>
      </c>
      <c r="T977" s="383">
        <f t="shared" si="172"/>
        <v>0</v>
      </c>
      <c r="U977" s="384">
        <v>0</v>
      </c>
      <c r="V977" s="385">
        <v>0</v>
      </c>
      <c r="W977" s="386">
        <v>0</v>
      </c>
      <c r="X977" s="387">
        <v>0</v>
      </c>
      <c r="Y977" s="385">
        <v>0</v>
      </c>
      <c r="Z977" s="436">
        <v>0</v>
      </c>
      <c r="AA977" s="388">
        <f t="shared" si="173"/>
        <v>0</v>
      </c>
      <c r="AB977" s="389">
        <f t="shared" si="174"/>
        <v>0</v>
      </c>
      <c r="AC977" s="390">
        <v>20</v>
      </c>
      <c r="AD977" s="391">
        <v>378034.45</v>
      </c>
      <c r="AE977" s="390">
        <v>7</v>
      </c>
      <c r="AF977" s="275">
        <v>144057.73000000001</v>
      </c>
      <c r="AG977" s="437">
        <f t="shared" si="175"/>
        <v>27</v>
      </c>
      <c r="AH977" s="438">
        <f t="shared" si="176"/>
        <v>522092.18000000005</v>
      </c>
      <c r="AI977" s="162">
        <f>IFERROR(AD977/(C965-AH972),0)</f>
        <v>0.19174761127580967</v>
      </c>
      <c r="AJ977" s="163">
        <f>IFERROR(AF977/(C965-AH972),0)</f>
        <v>7.3069334324730312E-2</v>
      </c>
      <c r="AK977" s="164"/>
      <c r="AL977" s="165">
        <f>IFERROR(AH977/C965,0)</f>
        <v>0.24642663053777572</v>
      </c>
    </row>
    <row r="978" spans="1:38" ht="29.25" customHeight="1" thickBot="1" x14ac:dyDescent="0.3">
      <c r="A978" s="589" t="s">
        <v>277</v>
      </c>
      <c r="B978" s="590"/>
      <c r="C978" s="166">
        <f>C965</f>
        <v>2118651.62</v>
      </c>
      <c r="D978" s="166">
        <f>D965</f>
        <v>612704.16000000015</v>
      </c>
      <c r="E978" s="167">
        <f t="shared" ref="E978:L978" si="177">SUM(E965:E977)</f>
        <v>68</v>
      </c>
      <c r="F978" s="168">
        <f t="shared" si="177"/>
        <v>3189535.55</v>
      </c>
      <c r="G978" s="167">
        <f t="shared" si="177"/>
        <v>39</v>
      </c>
      <c r="H978" s="168">
        <f t="shared" si="177"/>
        <v>1244777.24</v>
      </c>
      <c r="I978" s="169">
        <f t="shared" si="177"/>
        <v>43</v>
      </c>
      <c r="J978" s="170">
        <f t="shared" si="177"/>
        <v>1023493.6199999999</v>
      </c>
      <c r="K978" s="169">
        <f t="shared" si="177"/>
        <v>35</v>
      </c>
      <c r="L978" s="170">
        <f t="shared" si="177"/>
        <v>1095158</v>
      </c>
      <c r="M978" s="169">
        <f>SUM(M965:M977)</f>
        <v>78</v>
      </c>
      <c r="N978" s="170">
        <f>SUM(N965:N977)</f>
        <v>2118651.62</v>
      </c>
      <c r="O978" s="171">
        <f>SUM(O965:O977)</f>
        <v>0</v>
      </c>
      <c r="P978" s="168">
        <f>SUM(P965:P977)</f>
        <v>0</v>
      </c>
      <c r="Q978" s="172">
        <f t="shared" ref="Q978:AJ978" si="178">SUM(Q965:Q977)</f>
        <v>0</v>
      </c>
      <c r="R978" s="168">
        <f t="shared" si="178"/>
        <v>0</v>
      </c>
      <c r="S978" s="173">
        <f t="shared" si="178"/>
        <v>0</v>
      </c>
      <c r="T978" s="168">
        <f t="shared" si="178"/>
        <v>0</v>
      </c>
      <c r="U978" s="172">
        <f t="shared" si="178"/>
        <v>0</v>
      </c>
      <c r="V978" s="168">
        <f t="shared" si="178"/>
        <v>0</v>
      </c>
      <c r="W978" s="168">
        <f t="shared" si="178"/>
        <v>0</v>
      </c>
      <c r="X978" s="173">
        <f t="shared" si="178"/>
        <v>0</v>
      </c>
      <c r="Y978" s="168">
        <f t="shared" si="178"/>
        <v>0</v>
      </c>
      <c r="Z978" s="168">
        <f t="shared" si="178"/>
        <v>0</v>
      </c>
      <c r="AA978" s="173">
        <f t="shared" si="178"/>
        <v>0</v>
      </c>
      <c r="AB978" s="168">
        <f t="shared" si="178"/>
        <v>0</v>
      </c>
      <c r="AC978" s="172">
        <f t="shared" si="178"/>
        <v>36</v>
      </c>
      <c r="AD978" s="168">
        <f t="shared" si="178"/>
        <v>709403.42999999993</v>
      </c>
      <c r="AE978" s="172">
        <f t="shared" si="178"/>
        <v>33</v>
      </c>
      <c r="AF978" s="168">
        <f t="shared" si="178"/>
        <v>796544.03</v>
      </c>
      <c r="AG978" s="173">
        <f t="shared" si="178"/>
        <v>69</v>
      </c>
      <c r="AH978" s="168">
        <f t="shared" si="178"/>
        <v>1505947.46</v>
      </c>
      <c r="AI978" s="174">
        <f t="shared" si="178"/>
        <v>0.35982544218752033</v>
      </c>
      <c r="AJ978" s="174">
        <f t="shared" si="178"/>
        <v>0.32939716940581065</v>
      </c>
      <c r="AK978" s="175">
        <f>AK972</f>
        <v>6.9445386212198479E-2</v>
      </c>
      <c r="AL978" s="176">
        <f>AH978/C965</f>
        <v>0.71080466735725045</v>
      </c>
    </row>
    <row r="979" spans="1:38" ht="21.75" thickBot="1" x14ac:dyDescent="0.4">
      <c r="AF979" s="177" t="s">
        <v>278</v>
      </c>
      <c r="AG979" s="178">
        <v>4.4240000000000004</v>
      </c>
      <c r="AH979" s="179">
        <f>AH978/AG979</f>
        <v>340404.03707052435</v>
      </c>
    </row>
    <row r="980" spans="1:38" ht="15.75" thickTop="1" x14ac:dyDescent="0.25">
      <c r="A980" s="591" t="s">
        <v>325</v>
      </c>
      <c r="B980" s="592"/>
      <c r="C980" s="592"/>
      <c r="D980" s="592"/>
      <c r="E980" s="592"/>
      <c r="F980" s="592"/>
      <c r="G980" s="592"/>
      <c r="H980" s="592"/>
      <c r="I980" s="592"/>
      <c r="J980" s="592"/>
      <c r="K980" s="593"/>
      <c r="L980" s="592"/>
      <c r="M980" s="592"/>
      <c r="N980" s="592"/>
      <c r="O980" s="592"/>
      <c r="P980" s="592"/>
      <c r="Q980" s="594"/>
    </row>
    <row r="981" spans="1:38" ht="18.75" x14ac:dyDescent="0.3">
      <c r="A981" s="595"/>
      <c r="B981" s="596"/>
      <c r="C981" s="596"/>
      <c r="D981" s="596"/>
      <c r="E981" s="596"/>
      <c r="F981" s="596"/>
      <c r="G981" s="596"/>
      <c r="H981" s="596"/>
      <c r="I981" s="596"/>
      <c r="J981" s="596"/>
      <c r="K981" s="597"/>
      <c r="L981" s="596"/>
      <c r="M981" s="596"/>
      <c r="N981" s="596"/>
      <c r="O981" s="596"/>
      <c r="P981" s="596"/>
      <c r="Q981" s="598"/>
      <c r="AF981" s="180"/>
    </row>
    <row r="982" spans="1:38" ht="15.75" x14ac:dyDescent="0.25">
      <c r="A982" s="595"/>
      <c r="B982" s="596"/>
      <c r="C982" s="596"/>
      <c r="D982" s="596"/>
      <c r="E982" s="596"/>
      <c r="F982" s="596"/>
      <c r="G982" s="596"/>
      <c r="H982" s="596"/>
      <c r="I982" s="596"/>
      <c r="J982" s="596"/>
      <c r="K982" s="597"/>
      <c r="L982" s="596"/>
      <c r="M982" s="596"/>
      <c r="N982" s="596"/>
      <c r="O982" s="596"/>
      <c r="P982" s="596"/>
      <c r="Q982" s="598"/>
      <c r="AE982" s="181" t="s">
        <v>280</v>
      </c>
      <c r="AF982" s="182"/>
    </row>
    <row r="983" spans="1:38" ht="15.75" x14ac:dyDescent="0.25">
      <c r="A983" s="595"/>
      <c r="B983" s="596"/>
      <c r="C983" s="596"/>
      <c r="D983" s="596"/>
      <c r="E983" s="596"/>
      <c r="F983" s="596"/>
      <c r="G983" s="596"/>
      <c r="H983" s="596"/>
      <c r="I983" s="596"/>
      <c r="J983" s="596"/>
      <c r="K983" s="597"/>
      <c r="L983" s="596"/>
      <c r="M983" s="596"/>
      <c r="N983" s="596"/>
      <c r="O983" s="596"/>
      <c r="P983" s="596"/>
      <c r="Q983" s="598"/>
      <c r="AE983" s="181" t="s">
        <v>281</v>
      </c>
      <c r="AF983" s="183">
        <f>(AF978-AF972)+(Z978-Z972)</f>
        <v>649413.45000000007</v>
      </c>
    </row>
    <row r="984" spans="1:38" ht="15.75" x14ac:dyDescent="0.25">
      <c r="A984" s="595"/>
      <c r="B984" s="596"/>
      <c r="C984" s="596"/>
      <c r="D984" s="596"/>
      <c r="E984" s="596"/>
      <c r="F984" s="596"/>
      <c r="G984" s="596"/>
      <c r="H984" s="596"/>
      <c r="I984" s="596"/>
      <c r="J984" s="596"/>
      <c r="K984" s="597"/>
      <c r="L984" s="596"/>
      <c r="M984" s="596"/>
      <c r="N984" s="596"/>
      <c r="O984" s="596"/>
      <c r="P984" s="596"/>
      <c r="Q984" s="598"/>
      <c r="AE984" s="181" t="s">
        <v>282</v>
      </c>
      <c r="AF984" s="183">
        <f>AD978+W978</f>
        <v>709403.42999999993</v>
      </c>
    </row>
    <row r="985" spans="1:38" ht="15.75" x14ac:dyDescent="0.25">
      <c r="A985" s="595"/>
      <c r="B985" s="596"/>
      <c r="C985" s="596"/>
      <c r="D985" s="596"/>
      <c r="E985" s="596"/>
      <c r="F985" s="596"/>
      <c r="G985" s="596"/>
      <c r="H985" s="596"/>
      <c r="I985" s="596"/>
      <c r="J985" s="596"/>
      <c r="K985" s="597"/>
      <c r="L985" s="596"/>
      <c r="M985" s="596"/>
      <c r="N985" s="596"/>
      <c r="O985" s="596"/>
      <c r="P985" s="596"/>
      <c r="Q985" s="598"/>
      <c r="AE985" s="181" t="s">
        <v>283</v>
      </c>
      <c r="AF985" s="183">
        <f>AF972+Z972</f>
        <v>147130.57999999999</v>
      </c>
    </row>
    <row r="986" spans="1:38" ht="15.75" x14ac:dyDescent="0.25">
      <c r="A986" s="595"/>
      <c r="B986" s="596"/>
      <c r="C986" s="596"/>
      <c r="D986" s="596"/>
      <c r="E986" s="596"/>
      <c r="F986" s="596"/>
      <c r="G986" s="596"/>
      <c r="H986" s="596"/>
      <c r="I986" s="596"/>
      <c r="J986" s="596"/>
      <c r="K986" s="597"/>
      <c r="L986" s="596"/>
      <c r="M986" s="596"/>
      <c r="N986" s="596"/>
      <c r="O986" s="596"/>
      <c r="P986" s="596"/>
      <c r="Q986" s="598"/>
      <c r="AE986" s="181" t="s">
        <v>2</v>
      </c>
      <c r="AF986" s="184">
        <f>SUM(AF983:AF985)</f>
        <v>1505947.46</v>
      </c>
    </row>
    <row r="987" spans="1:38" x14ac:dyDescent="0.25">
      <c r="A987" s="595"/>
      <c r="B987" s="596"/>
      <c r="C987" s="596"/>
      <c r="D987" s="596"/>
      <c r="E987" s="596"/>
      <c r="F987" s="596"/>
      <c r="G987" s="596"/>
      <c r="H987" s="596"/>
      <c r="I987" s="596"/>
      <c r="J987" s="596"/>
      <c r="K987" s="597"/>
      <c r="L987" s="596"/>
      <c r="M987" s="596"/>
      <c r="N987" s="596"/>
      <c r="O987" s="596"/>
      <c r="P987" s="596"/>
      <c r="Q987" s="598"/>
    </row>
    <row r="988" spans="1:38" ht="15.75" thickBot="1" x14ac:dyDescent="0.3">
      <c r="A988" s="599"/>
      <c r="B988" s="600"/>
      <c r="C988" s="600"/>
      <c r="D988" s="600"/>
      <c r="E988" s="600"/>
      <c r="F988" s="600"/>
      <c r="G988" s="600"/>
      <c r="H988" s="600"/>
      <c r="I988" s="600"/>
      <c r="J988" s="600"/>
      <c r="K988" s="601"/>
      <c r="L988" s="600"/>
      <c r="M988" s="600"/>
      <c r="N988" s="600"/>
      <c r="O988" s="600"/>
      <c r="P988" s="600"/>
      <c r="Q988" s="602"/>
    </row>
    <row r="989" spans="1:38" ht="15.75" thickTop="1" x14ac:dyDescent="0.25"/>
    <row r="991" spans="1:38" ht="15.75" thickBot="1" x14ac:dyDescent="0.3"/>
    <row r="992" spans="1:38" ht="27" thickBot="1" x14ac:dyDescent="0.3">
      <c r="A992" s="603" t="s">
        <v>391</v>
      </c>
      <c r="B992" s="604"/>
      <c r="C992" s="604"/>
      <c r="D992" s="604"/>
      <c r="E992" s="604"/>
      <c r="F992" s="604"/>
      <c r="G992" s="604"/>
      <c r="H992" s="604"/>
      <c r="I992" s="604"/>
      <c r="J992" s="604"/>
      <c r="K992" s="605"/>
      <c r="L992" s="604"/>
      <c r="M992" s="604"/>
      <c r="N992" s="604"/>
      <c r="O992" s="604"/>
      <c r="P992" s="604"/>
      <c r="Q992" s="604"/>
      <c r="R992" s="604"/>
      <c r="S992" s="604"/>
      <c r="T992" s="604"/>
      <c r="U992" s="604"/>
      <c r="V992" s="604"/>
      <c r="W992" s="604"/>
      <c r="X992" s="604"/>
      <c r="Y992" s="604"/>
      <c r="Z992" s="604"/>
      <c r="AA992" s="604"/>
      <c r="AB992" s="604"/>
      <c r="AC992" s="604"/>
      <c r="AD992" s="604"/>
      <c r="AE992" s="604"/>
      <c r="AF992" s="604"/>
      <c r="AG992" s="604"/>
      <c r="AH992" s="604"/>
      <c r="AI992" s="604"/>
      <c r="AJ992" s="604"/>
      <c r="AK992" s="606"/>
      <c r="AL992" s="185"/>
    </row>
    <row r="993" spans="1:38" ht="21" customHeight="1" x14ac:dyDescent="0.25">
      <c r="A993" s="607" t="s">
        <v>284</v>
      </c>
      <c r="B993" s="608"/>
      <c r="C993" s="614" t="s">
        <v>392</v>
      </c>
      <c r="D993" s="615"/>
      <c r="E993" s="618" t="s">
        <v>285</v>
      </c>
      <c r="F993" s="619"/>
      <c r="G993" s="619"/>
      <c r="H993" s="619"/>
      <c r="I993" s="619"/>
      <c r="J993" s="619"/>
      <c r="K993" s="620"/>
      <c r="L993" s="619"/>
      <c r="M993" s="619"/>
      <c r="N993" s="619"/>
      <c r="O993" s="624" t="s">
        <v>394</v>
      </c>
      <c r="P993" s="625"/>
      <c r="Q993" s="625"/>
      <c r="R993" s="625"/>
      <c r="S993" s="625"/>
      <c r="T993" s="625"/>
      <c r="U993" s="625"/>
      <c r="V993" s="625"/>
      <c r="W993" s="625"/>
      <c r="X993" s="625"/>
      <c r="Y993" s="625"/>
      <c r="Z993" s="625"/>
      <c r="AA993" s="625"/>
      <c r="AB993" s="625"/>
      <c r="AC993" s="625"/>
      <c r="AD993" s="625"/>
      <c r="AE993" s="625"/>
      <c r="AF993" s="625"/>
      <c r="AG993" s="625"/>
      <c r="AH993" s="625"/>
      <c r="AI993" s="625"/>
      <c r="AJ993" s="625"/>
      <c r="AK993" s="626"/>
      <c r="AL993" s="186"/>
    </row>
    <row r="994" spans="1:38" ht="36" customHeight="1" thickBot="1" x14ac:dyDescent="0.3">
      <c r="A994" s="609"/>
      <c r="B994" s="610"/>
      <c r="C994" s="616"/>
      <c r="D994" s="617"/>
      <c r="E994" s="621"/>
      <c r="F994" s="622"/>
      <c r="G994" s="622"/>
      <c r="H994" s="622"/>
      <c r="I994" s="622"/>
      <c r="J994" s="622"/>
      <c r="K994" s="623"/>
      <c r="L994" s="622"/>
      <c r="M994" s="622"/>
      <c r="N994" s="622"/>
      <c r="O994" s="627"/>
      <c r="P994" s="628"/>
      <c r="Q994" s="628"/>
      <c r="R994" s="628"/>
      <c r="S994" s="628"/>
      <c r="T994" s="628"/>
      <c r="U994" s="628"/>
      <c r="V994" s="628"/>
      <c r="W994" s="628"/>
      <c r="X994" s="628"/>
      <c r="Y994" s="628"/>
      <c r="Z994" s="628"/>
      <c r="AA994" s="628"/>
      <c r="AB994" s="628"/>
      <c r="AC994" s="628"/>
      <c r="AD994" s="628"/>
      <c r="AE994" s="628"/>
      <c r="AF994" s="628"/>
      <c r="AG994" s="628"/>
      <c r="AH994" s="628"/>
      <c r="AI994" s="628"/>
      <c r="AJ994" s="628"/>
      <c r="AK994" s="629"/>
      <c r="AL994" s="186"/>
    </row>
    <row r="995" spans="1:38" s="180" customFormat="1" ht="84" customHeight="1" thickBot="1" x14ac:dyDescent="0.35">
      <c r="A995" s="609"/>
      <c r="B995" s="611"/>
      <c r="C995" s="630" t="s">
        <v>211</v>
      </c>
      <c r="D995" s="632" t="s">
        <v>212</v>
      </c>
      <c r="E995" s="634" t="s">
        <v>0</v>
      </c>
      <c r="F995" s="635"/>
      <c r="G995" s="635"/>
      <c r="H995" s="636"/>
      <c r="I995" s="637" t="s">
        <v>1</v>
      </c>
      <c r="J995" s="638"/>
      <c r="K995" s="639"/>
      <c r="L995" s="640"/>
      <c r="M995" s="643" t="s">
        <v>2</v>
      </c>
      <c r="N995" s="644"/>
      <c r="O995" s="645" t="s">
        <v>213</v>
      </c>
      <c r="P995" s="646"/>
      <c r="Q995" s="646"/>
      <c r="R995" s="647"/>
      <c r="S995" s="648" t="s">
        <v>2</v>
      </c>
      <c r="T995" s="649"/>
      <c r="U995" s="650" t="s">
        <v>214</v>
      </c>
      <c r="V995" s="651"/>
      <c r="W995" s="651"/>
      <c r="X995" s="651"/>
      <c r="Y995" s="651"/>
      <c r="Z995" s="652"/>
      <c r="AA995" s="653" t="s">
        <v>2</v>
      </c>
      <c r="AB995" s="654"/>
      <c r="AC995" s="655" t="s">
        <v>5</v>
      </c>
      <c r="AD995" s="656"/>
      <c r="AE995" s="656"/>
      <c r="AF995" s="657"/>
      <c r="AG995" s="717" t="s">
        <v>2</v>
      </c>
      <c r="AH995" s="718"/>
      <c r="AI995" s="743" t="s">
        <v>215</v>
      </c>
      <c r="AJ995" s="744"/>
      <c r="AK995" s="745"/>
      <c r="AL995" s="187"/>
    </row>
    <row r="996" spans="1:38" ht="113.25" thickBot="1" x14ac:dyDescent="0.3">
      <c r="A996" s="612"/>
      <c r="B996" s="613"/>
      <c r="C996" s="631"/>
      <c r="D996" s="633"/>
      <c r="E996" s="41" t="s">
        <v>15</v>
      </c>
      <c r="F996" s="42" t="s">
        <v>216</v>
      </c>
      <c r="G996" s="41" t="s">
        <v>217</v>
      </c>
      <c r="H996" s="42" t="s">
        <v>14</v>
      </c>
      <c r="I996" s="43" t="s">
        <v>15</v>
      </c>
      <c r="J996" s="44" t="s">
        <v>218</v>
      </c>
      <c r="K996" s="43" t="s">
        <v>17</v>
      </c>
      <c r="L996" s="44" t="s">
        <v>219</v>
      </c>
      <c r="M996" s="45" t="s">
        <v>19</v>
      </c>
      <c r="N996" s="46" t="s">
        <v>20</v>
      </c>
      <c r="O996" s="47" t="s">
        <v>220</v>
      </c>
      <c r="P996" s="48" t="s">
        <v>221</v>
      </c>
      <c r="Q996" s="47" t="s">
        <v>222</v>
      </c>
      <c r="R996" s="48" t="s">
        <v>223</v>
      </c>
      <c r="S996" s="49" t="s">
        <v>224</v>
      </c>
      <c r="T996" s="50" t="s">
        <v>225</v>
      </c>
      <c r="U996" s="51" t="s">
        <v>220</v>
      </c>
      <c r="V996" s="52" t="s">
        <v>226</v>
      </c>
      <c r="W996" s="53" t="s">
        <v>227</v>
      </c>
      <c r="X996" s="54" t="s">
        <v>222</v>
      </c>
      <c r="Y996" s="52" t="s">
        <v>228</v>
      </c>
      <c r="Z996" s="53" t="s">
        <v>229</v>
      </c>
      <c r="AA996" s="55" t="s">
        <v>230</v>
      </c>
      <c r="AB996" s="56" t="s">
        <v>231</v>
      </c>
      <c r="AC996" s="57" t="s">
        <v>220</v>
      </c>
      <c r="AD996" s="58" t="s">
        <v>221</v>
      </c>
      <c r="AE996" s="57" t="s">
        <v>222</v>
      </c>
      <c r="AF996" s="58" t="s">
        <v>223</v>
      </c>
      <c r="AG996" s="59" t="s">
        <v>232</v>
      </c>
      <c r="AH996" s="60" t="s">
        <v>233</v>
      </c>
      <c r="AI996" s="61" t="s">
        <v>234</v>
      </c>
      <c r="AJ996" s="63" t="s">
        <v>235</v>
      </c>
      <c r="AK996" s="188" t="s">
        <v>286</v>
      </c>
      <c r="AL996" s="189"/>
    </row>
    <row r="997" spans="1:38" ht="15.75" thickBot="1" x14ac:dyDescent="0.3">
      <c r="A997" s="581" t="s">
        <v>238</v>
      </c>
      <c r="B997" s="658"/>
      <c r="C997" s="190" t="s">
        <v>239</v>
      </c>
      <c r="D997" s="191" t="s">
        <v>240</v>
      </c>
      <c r="E997" s="192" t="s">
        <v>241</v>
      </c>
      <c r="F997" s="193" t="s">
        <v>242</v>
      </c>
      <c r="G997" s="192" t="s">
        <v>243</v>
      </c>
      <c r="H997" s="193" t="s">
        <v>244</v>
      </c>
      <c r="I997" s="194" t="s">
        <v>245</v>
      </c>
      <c r="J997" s="193" t="s">
        <v>246</v>
      </c>
      <c r="K997" s="194" t="s">
        <v>247</v>
      </c>
      <c r="L997" s="193" t="s">
        <v>248</v>
      </c>
      <c r="M997" s="194" t="s">
        <v>249</v>
      </c>
      <c r="N997" s="193" t="s">
        <v>250</v>
      </c>
      <c r="O997" s="192" t="s">
        <v>251</v>
      </c>
      <c r="P997" s="193" t="s">
        <v>252</v>
      </c>
      <c r="Q997" s="192" t="s">
        <v>253</v>
      </c>
      <c r="R997" s="193" t="s">
        <v>254</v>
      </c>
      <c r="S997" s="194" t="s">
        <v>255</v>
      </c>
      <c r="T997" s="193" t="s">
        <v>256</v>
      </c>
      <c r="U997" s="192" t="s">
        <v>257</v>
      </c>
      <c r="V997" s="195" t="s">
        <v>258</v>
      </c>
      <c r="W997" s="196" t="s">
        <v>259</v>
      </c>
      <c r="X997" s="197" t="s">
        <v>260</v>
      </c>
      <c r="Y997" s="198" t="s">
        <v>261</v>
      </c>
      <c r="Z997" s="193" t="s">
        <v>262</v>
      </c>
      <c r="AA997" s="194" t="s">
        <v>263</v>
      </c>
      <c r="AB997" s="199" t="s">
        <v>264</v>
      </c>
      <c r="AC997" s="192" t="s">
        <v>265</v>
      </c>
      <c r="AD997" s="199" t="s">
        <v>266</v>
      </c>
      <c r="AE997" s="192" t="s">
        <v>267</v>
      </c>
      <c r="AF997" s="199" t="s">
        <v>268</v>
      </c>
      <c r="AG997" s="194" t="s">
        <v>269</v>
      </c>
      <c r="AH997" s="199" t="s">
        <v>270</v>
      </c>
      <c r="AI997" s="190" t="s">
        <v>271</v>
      </c>
      <c r="AJ997" s="199" t="s">
        <v>272</v>
      </c>
      <c r="AK997" s="200" t="s">
        <v>273</v>
      </c>
      <c r="AL997" s="201"/>
    </row>
    <row r="998" spans="1:38" ht="37.5" x14ac:dyDescent="0.25">
      <c r="A998" s="202">
        <v>1</v>
      </c>
      <c r="B998" s="203" t="s">
        <v>287</v>
      </c>
      <c r="C998" s="659">
        <f>N1007</f>
        <v>2118651.62</v>
      </c>
      <c r="D998" s="660">
        <f>C998-AH1007</f>
        <v>612704.16000000015</v>
      </c>
      <c r="E998" s="81">
        <v>5</v>
      </c>
      <c r="F998" s="82">
        <v>428547.13</v>
      </c>
      <c r="G998" s="83">
        <v>0</v>
      </c>
      <c r="H998" s="84">
        <v>0</v>
      </c>
      <c r="I998" s="339">
        <v>3</v>
      </c>
      <c r="J998" s="86">
        <v>156005.9</v>
      </c>
      <c r="K998" s="339">
        <v>0</v>
      </c>
      <c r="L998" s="86">
        <v>0</v>
      </c>
      <c r="M998" s="87">
        <f t="shared" ref="M998:N1001" si="179">SUM(I998,K998)</f>
        <v>3</v>
      </c>
      <c r="N998" s="88">
        <f t="shared" si="179"/>
        <v>156005.9</v>
      </c>
      <c r="O998" s="89">
        <v>0</v>
      </c>
      <c r="P998" s="90">
        <v>0</v>
      </c>
      <c r="Q998" s="89">
        <v>0</v>
      </c>
      <c r="R998" s="90">
        <v>0</v>
      </c>
      <c r="S998" s="91">
        <f t="shared" ref="S998:T1001" si="180">SUM(O998,Q998)</f>
        <v>0</v>
      </c>
      <c r="T998" s="92">
        <f t="shared" si="180"/>
        <v>0</v>
      </c>
      <c r="U998" s="93">
        <v>0</v>
      </c>
      <c r="V998" s="94">
        <v>0</v>
      </c>
      <c r="W998" s="95">
        <v>0</v>
      </c>
      <c r="X998" s="96">
        <v>0</v>
      </c>
      <c r="Y998" s="94">
        <v>0</v>
      </c>
      <c r="Z998" s="95">
        <v>0</v>
      </c>
      <c r="AA998" s="97">
        <f>SUM(U998,X998)</f>
        <v>0</v>
      </c>
      <c r="AB998" s="98">
        <f>SUM(W998,Z998)</f>
        <v>0</v>
      </c>
      <c r="AC998" s="99">
        <v>1</v>
      </c>
      <c r="AD998" s="100">
        <v>29901.42</v>
      </c>
      <c r="AE998" s="99">
        <v>0</v>
      </c>
      <c r="AF998" s="100">
        <v>0</v>
      </c>
      <c r="AG998" s="101">
        <f>SUM(AC998,AE998)</f>
        <v>1</v>
      </c>
      <c r="AH998" s="102">
        <f>SUM(AD998,AF998,AB998)</f>
        <v>29901.42</v>
      </c>
      <c r="AI998" s="103">
        <f>IFERROR(AD998/C998,0)</f>
        <v>1.4113419930738776E-2</v>
      </c>
      <c r="AJ998" s="134">
        <f>IFERROR(AF998/C998,0)</f>
        <v>0</v>
      </c>
      <c r="AK998" s="222">
        <f>IFERROR(AH998/C998,0)</f>
        <v>1.4113419930738776E-2</v>
      </c>
      <c r="AL998" s="223"/>
    </row>
    <row r="999" spans="1:38" ht="75" x14ac:dyDescent="0.25">
      <c r="A999" s="224">
        <v>2</v>
      </c>
      <c r="B999" s="203" t="s">
        <v>288</v>
      </c>
      <c r="C999" s="659"/>
      <c r="D999" s="660"/>
      <c r="E999" s="81">
        <v>6</v>
      </c>
      <c r="F999" s="82">
        <v>290134.53000000003</v>
      </c>
      <c r="G999" s="83">
        <v>2</v>
      </c>
      <c r="H999" s="84">
        <v>130000</v>
      </c>
      <c r="I999" s="339">
        <v>4</v>
      </c>
      <c r="J999" s="86">
        <v>102715</v>
      </c>
      <c r="K999" s="339">
        <v>2</v>
      </c>
      <c r="L999" s="86">
        <v>130000</v>
      </c>
      <c r="M999" s="87">
        <f t="shared" si="179"/>
        <v>6</v>
      </c>
      <c r="N999" s="88">
        <f t="shared" si="179"/>
        <v>232715</v>
      </c>
      <c r="O999" s="89">
        <v>0</v>
      </c>
      <c r="P999" s="90">
        <v>0</v>
      </c>
      <c r="Q999" s="89">
        <v>0</v>
      </c>
      <c r="R999" s="90">
        <v>0</v>
      </c>
      <c r="S999" s="91">
        <f t="shared" si="180"/>
        <v>0</v>
      </c>
      <c r="T999" s="92">
        <f t="shared" si="180"/>
        <v>0</v>
      </c>
      <c r="U999" s="93">
        <v>0</v>
      </c>
      <c r="V999" s="94">
        <v>0</v>
      </c>
      <c r="W999" s="95">
        <v>0</v>
      </c>
      <c r="X999" s="96">
        <v>0</v>
      </c>
      <c r="Y999" s="94">
        <v>0</v>
      </c>
      <c r="Z999" s="95">
        <v>0</v>
      </c>
      <c r="AA999" s="97">
        <f>SUM(U999,X999)</f>
        <v>0</v>
      </c>
      <c r="AB999" s="98">
        <f>SUM(W999,Z999)</f>
        <v>0</v>
      </c>
      <c r="AC999" s="99">
        <v>4</v>
      </c>
      <c r="AD999" s="100">
        <v>98264.77</v>
      </c>
      <c r="AE999" s="99">
        <v>2</v>
      </c>
      <c r="AF999" s="100">
        <v>118080</v>
      </c>
      <c r="AG999" s="101">
        <f>SUM(AC999,AE999)</f>
        <v>6</v>
      </c>
      <c r="AH999" s="102">
        <f>SUM(AD999,AF999,AB999)</f>
        <v>216344.77000000002</v>
      </c>
      <c r="AI999" s="103">
        <f>IFERROR(AD999/C998,0)</f>
        <v>4.6380806109123311E-2</v>
      </c>
      <c r="AJ999" s="134">
        <f>IFERROR(AF999/C998,0)</f>
        <v>5.5733561329917941E-2</v>
      </c>
      <c r="AK999" s="222">
        <f>IFERROR(AH999/C998,0)</f>
        <v>0.10211436743904126</v>
      </c>
      <c r="AL999" s="223"/>
    </row>
    <row r="1000" spans="1:38" ht="37.5" x14ac:dyDescent="0.25">
      <c r="A1000" s="224">
        <v>3</v>
      </c>
      <c r="B1000" s="203" t="s">
        <v>289</v>
      </c>
      <c r="C1000" s="659"/>
      <c r="D1000" s="660"/>
      <c r="E1000" s="81">
        <v>2</v>
      </c>
      <c r="F1000" s="82">
        <v>148313.4</v>
      </c>
      <c r="G1000" s="83">
        <v>0</v>
      </c>
      <c r="H1000" s="84">
        <v>0</v>
      </c>
      <c r="I1000" s="339">
        <v>2</v>
      </c>
      <c r="J1000" s="86">
        <v>40854.6</v>
      </c>
      <c r="K1000" s="339">
        <v>0</v>
      </c>
      <c r="L1000" s="86">
        <v>0</v>
      </c>
      <c r="M1000" s="87">
        <f t="shared" si="179"/>
        <v>2</v>
      </c>
      <c r="N1000" s="88">
        <f t="shared" si="179"/>
        <v>40854.6</v>
      </c>
      <c r="O1000" s="89">
        <v>0</v>
      </c>
      <c r="P1000" s="90">
        <v>0</v>
      </c>
      <c r="Q1000" s="89">
        <v>0</v>
      </c>
      <c r="R1000" s="90">
        <v>0</v>
      </c>
      <c r="S1000" s="91">
        <f t="shared" si="180"/>
        <v>0</v>
      </c>
      <c r="T1000" s="92">
        <f t="shared" si="180"/>
        <v>0</v>
      </c>
      <c r="U1000" s="93">
        <v>0</v>
      </c>
      <c r="V1000" s="94">
        <v>0</v>
      </c>
      <c r="W1000" s="95">
        <v>0</v>
      </c>
      <c r="X1000" s="96">
        <v>0</v>
      </c>
      <c r="Y1000" s="94">
        <v>0</v>
      </c>
      <c r="Z1000" s="95">
        <v>0</v>
      </c>
      <c r="AA1000" s="97">
        <f>SUM(U1000,X1000)</f>
        <v>0</v>
      </c>
      <c r="AB1000" s="98">
        <f>SUM(W1000,Z1000)</f>
        <v>0</v>
      </c>
      <c r="AC1000" s="99">
        <v>1</v>
      </c>
      <c r="AD1000" s="100">
        <v>23660</v>
      </c>
      <c r="AE1000" s="99">
        <v>0</v>
      </c>
      <c r="AF1000" s="100">
        <v>0</v>
      </c>
      <c r="AG1000" s="101">
        <f>SUM(AC1000,AE1000)</f>
        <v>1</v>
      </c>
      <c r="AH1000" s="102">
        <f>SUM(AD1000,AF1000,AB1000)</f>
        <v>23660</v>
      </c>
      <c r="AI1000" s="103">
        <f>IFERROR(AD1000/C998,0)</f>
        <v>1.1167480191953408E-2</v>
      </c>
      <c r="AJ1000" s="134">
        <f>IFERROR(AF1000/C998,0)</f>
        <v>0</v>
      </c>
      <c r="AK1000" s="222">
        <f>IFERROR(AH1000/C998,0)</f>
        <v>1.1167480191953408E-2</v>
      </c>
      <c r="AL1000" s="223"/>
    </row>
    <row r="1001" spans="1:38" ht="37.5" x14ac:dyDescent="0.25">
      <c r="A1001" s="224">
        <v>4</v>
      </c>
      <c r="B1001" s="203" t="s">
        <v>290</v>
      </c>
      <c r="C1001" s="659"/>
      <c r="D1001" s="660"/>
      <c r="E1001" s="81">
        <v>24</v>
      </c>
      <c r="F1001" s="82">
        <v>813154.83</v>
      </c>
      <c r="G1001" s="83">
        <v>32</v>
      </c>
      <c r="H1001" s="84">
        <v>1027277.24</v>
      </c>
      <c r="I1001" s="339">
        <v>20</v>
      </c>
      <c r="J1001" s="86">
        <v>338072.87</v>
      </c>
      <c r="K1001" s="339">
        <v>28</v>
      </c>
      <c r="L1001" s="86">
        <v>886658</v>
      </c>
      <c r="M1001" s="87">
        <f t="shared" si="179"/>
        <v>48</v>
      </c>
      <c r="N1001" s="88">
        <f t="shared" si="179"/>
        <v>1224730.8700000001</v>
      </c>
      <c r="O1001" s="439">
        <v>0</v>
      </c>
      <c r="P1001" s="90">
        <v>0</v>
      </c>
      <c r="Q1001" s="89">
        <v>0</v>
      </c>
      <c r="R1001" s="90">
        <v>0</v>
      </c>
      <c r="S1001" s="91">
        <f t="shared" si="180"/>
        <v>0</v>
      </c>
      <c r="T1001" s="92">
        <f t="shared" si="180"/>
        <v>0</v>
      </c>
      <c r="U1001" s="93">
        <v>0</v>
      </c>
      <c r="V1001" s="94">
        <v>0</v>
      </c>
      <c r="W1001" s="95">
        <v>0</v>
      </c>
      <c r="X1001" s="96">
        <v>0</v>
      </c>
      <c r="Y1001" s="94">
        <v>0</v>
      </c>
      <c r="Z1001" s="95">
        <v>0</v>
      </c>
      <c r="AA1001" s="97">
        <f>SUM(U1001,X1001)</f>
        <v>0</v>
      </c>
      <c r="AB1001" s="98">
        <f>SUM(W1001,Z1001)</f>
        <v>0</v>
      </c>
      <c r="AC1001" s="286">
        <v>19</v>
      </c>
      <c r="AD1001" s="285">
        <v>300916.52</v>
      </c>
      <c r="AE1001" s="286">
        <v>26</v>
      </c>
      <c r="AF1001" s="285">
        <v>643114.49</v>
      </c>
      <c r="AG1001" s="101">
        <f>SUM(AC1001,AE1001)</f>
        <v>45</v>
      </c>
      <c r="AH1001" s="102">
        <f>SUM(AD1001,AF1001,AB1001)</f>
        <v>944031.01</v>
      </c>
      <c r="AI1001" s="103">
        <f>IFERROR(AD1001/C998,0)</f>
        <v>0.1420320911467266</v>
      </c>
      <c r="AJ1001" s="134">
        <f>IFERROR(AF1001/C998,0)</f>
        <v>0.30354895723724507</v>
      </c>
      <c r="AK1001" s="222">
        <f>IFERROR(AH1001/C998,0)</f>
        <v>0.44558104838397167</v>
      </c>
      <c r="AL1001" s="223"/>
    </row>
    <row r="1002" spans="1:38" ht="37.5" x14ac:dyDescent="0.25">
      <c r="A1002" s="224">
        <v>5</v>
      </c>
      <c r="B1002" s="203" t="s">
        <v>291</v>
      </c>
      <c r="C1002" s="659"/>
      <c r="D1002" s="660"/>
      <c r="E1002" s="81"/>
      <c r="F1002" s="82"/>
      <c r="G1002" s="83"/>
      <c r="H1002" s="84"/>
      <c r="I1002" s="339"/>
      <c r="J1002" s="86"/>
      <c r="K1002" s="339"/>
      <c r="L1002" s="86"/>
      <c r="M1002" s="87"/>
      <c r="N1002" s="88"/>
      <c r="O1002" s="405"/>
      <c r="P1002" s="90"/>
      <c r="Q1002" s="89"/>
      <c r="R1002" s="90"/>
      <c r="S1002" s="91"/>
      <c r="T1002" s="92"/>
      <c r="U1002" s="93"/>
      <c r="V1002" s="94"/>
      <c r="W1002" s="95"/>
      <c r="X1002" s="96"/>
      <c r="Y1002" s="94"/>
      <c r="Z1002" s="95"/>
      <c r="AA1002" s="97"/>
      <c r="AB1002" s="98"/>
      <c r="AC1002" s="286"/>
      <c r="AD1002" s="285"/>
      <c r="AE1002" s="286"/>
      <c r="AF1002" s="285"/>
      <c r="AG1002" s="101"/>
      <c r="AH1002" s="102"/>
      <c r="AI1002" s="103"/>
      <c r="AJ1002" s="134"/>
      <c r="AK1002" s="222"/>
      <c r="AL1002" s="223"/>
    </row>
    <row r="1003" spans="1:38" ht="37.5" x14ac:dyDescent="0.25">
      <c r="A1003" s="224">
        <v>6</v>
      </c>
      <c r="B1003" s="203" t="s">
        <v>292</v>
      </c>
      <c r="C1003" s="659"/>
      <c r="D1003" s="660"/>
      <c r="E1003" s="81">
        <v>7</v>
      </c>
      <c r="F1003" s="82">
        <v>217191.74</v>
      </c>
      <c r="G1003" s="83">
        <v>5</v>
      </c>
      <c r="H1003" s="84">
        <v>87500</v>
      </c>
      <c r="I1003" s="339">
        <v>3</v>
      </c>
      <c r="J1003" s="86">
        <v>81116.740000000005</v>
      </c>
      <c r="K1003" s="339">
        <v>5</v>
      </c>
      <c r="L1003" s="86">
        <v>78500</v>
      </c>
      <c r="M1003" s="87">
        <f>SUM(I1003,K1003)</f>
        <v>8</v>
      </c>
      <c r="N1003" s="88">
        <f>SUM(J1003,L1003)</f>
        <v>159616.74</v>
      </c>
      <c r="O1003" s="439">
        <v>0</v>
      </c>
      <c r="P1003" s="90">
        <v>0</v>
      </c>
      <c r="Q1003" s="89">
        <v>0</v>
      </c>
      <c r="R1003" s="90">
        <v>0</v>
      </c>
      <c r="S1003" s="91">
        <f>SUM(O1003,Q1003)</f>
        <v>0</v>
      </c>
      <c r="T1003" s="92">
        <f>SUM(P1003,R1003)</f>
        <v>0</v>
      </c>
      <c r="U1003" s="93">
        <v>0</v>
      </c>
      <c r="V1003" s="94">
        <v>0</v>
      </c>
      <c r="W1003" s="95">
        <v>0</v>
      </c>
      <c r="X1003" s="96">
        <v>0</v>
      </c>
      <c r="Y1003" s="94">
        <v>0</v>
      </c>
      <c r="Z1003" s="95">
        <v>0</v>
      </c>
      <c r="AA1003" s="97">
        <f>SUM(U1003,X1003)</f>
        <v>0</v>
      </c>
      <c r="AB1003" s="98">
        <f>SUM(W1003,Z1003)</f>
        <v>0</v>
      </c>
      <c r="AC1003" s="286">
        <v>3</v>
      </c>
      <c r="AD1003" s="285">
        <v>74539.899999999994</v>
      </c>
      <c r="AE1003" s="286">
        <v>5</v>
      </c>
      <c r="AF1003" s="285">
        <v>35349.54</v>
      </c>
      <c r="AG1003" s="101">
        <f>SUM(AC1003,AE1003)</f>
        <v>8</v>
      </c>
      <c r="AH1003" s="102">
        <f>SUM(AD1003,AF1003,AB1003)</f>
        <v>109889.44</v>
      </c>
      <c r="AI1003" s="103">
        <f>IFERROR(AD1003/C998,0)</f>
        <v>3.518270738631394E-2</v>
      </c>
      <c r="AJ1003" s="134">
        <f>IFERROR(AF1003/C998,0)</f>
        <v>1.6684923404254638E-2</v>
      </c>
      <c r="AK1003" s="222">
        <f>IFERROR(AH1003/C998,0)</f>
        <v>5.1867630790568574E-2</v>
      </c>
      <c r="AL1003" s="223"/>
    </row>
    <row r="1004" spans="1:38" ht="37.5" x14ac:dyDescent="0.3">
      <c r="A1004" s="306">
        <v>7</v>
      </c>
      <c r="B1004" s="225" t="s">
        <v>293</v>
      </c>
      <c r="C1004" s="659"/>
      <c r="D1004" s="660"/>
      <c r="E1004" s="81"/>
      <c r="F1004" s="82"/>
      <c r="G1004" s="83"/>
      <c r="H1004" s="84"/>
      <c r="I1004" s="339"/>
      <c r="J1004" s="340"/>
      <c r="K1004" s="339"/>
      <c r="L1004" s="86"/>
      <c r="M1004" s="87"/>
      <c r="N1004" s="88"/>
      <c r="O1004" s="439"/>
      <c r="P1004" s="90"/>
      <c r="Q1004" s="89"/>
      <c r="R1004" s="90"/>
      <c r="S1004" s="91"/>
      <c r="T1004" s="92"/>
      <c r="U1004" s="93"/>
      <c r="V1004" s="94"/>
      <c r="W1004" s="95"/>
      <c r="X1004" s="96"/>
      <c r="Y1004" s="94"/>
      <c r="Z1004" s="95"/>
      <c r="AA1004" s="97"/>
      <c r="AB1004" s="98"/>
      <c r="AC1004" s="286"/>
      <c r="AD1004" s="285"/>
      <c r="AE1004" s="286"/>
      <c r="AF1004" s="285"/>
      <c r="AG1004" s="101"/>
      <c r="AH1004" s="102"/>
      <c r="AI1004" s="103"/>
      <c r="AJ1004" s="134"/>
      <c r="AK1004" s="222"/>
      <c r="AL1004" s="223"/>
    </row>
    <row r="1005" spans="1:38" ht="37.5" x14ac:dyDescent="0.25">
      <c r="A1005" s="229">
        <v>8</v>
      </c>
      <c r="B1005" s="226" t="s">
        <v>294</v>
      </c>
      <c r="C1005" s="659"/>
      <c r="D1005" s="660"/>
      <c r="E1005" s="81">
        <v>24</v>
      </c>
      <c r="F1005" s="82">
        <v>1292193.92</v>
      </c>
      <c r="G1005" s="83">
        <v>0</v>
      </c>
      <c r="H1005" s="84">
        <v>0</v>
      </c>
      <c r="I1005" s="339">
        <v>11</v>
      </c>
      <c r="J1005" s="340">
        <v>304728.51</v>
      </c>
      <c r="K1005" s="339">
        <v>0</v>
      </c>
      <c r="L1005" s="86">
        <v>0</v>
      </c>
      <c r="M1005" s="122">
        <f>SUM(I1005,K1005)</f>
        <v>11</v>
      </c>
      <c r="N1005" s="123">
        <f>SUM(J1005,L1005)</f>
        <v>304728.51</v>
      </c>
      <c r="O1005" s="439">
        <v>0</v>
      </c>
      <c r="P1005" s="90">
        <v>0</v>
      </c>
      <c r="Q1005" s="89">
        <v>0</v>
      </c>
      <c r="R1005" s="90">
        <v>0</v>
      </c>
      <c r="S1005" s="91">
        <f>SUM(O1005,Q1005)</f>
        <v>0</v>
      </c>
      <c r="T1005" s="92">
        <f>SUM(P1005,R1005)</f>
        <v>0</v>
      </c>
      <c r="U1005" s="93">
        <v>0</v>
      </c>
      <c r="V1005" s="94">
        <v>0</v>
      </c>
      <c r="W1005" s="95">
        <v>0</v>
      </c>
      <c r="X1005" s="96">
        <v>0</v>
      </c>
      <c r="Y1005" s="94">
        <v>0</v>
      </c>
      <c r="Z1005" s="95">
        <v>0</v>
      </c>
      <c r="AA1005" s="97">
        <f>SUM(U1005,X1005)</f>
        <v>0</v>
      </c>
      <c r="AB1005" s="98">
        <f>SUM(W1005,Z1005)</f>
        <v>0</v>
      </c>
      <c r="AC1005" s="286">
        <v>8</v>
      </c>
      <c r="AD1005" s="285">
        <v>182120.82</v>
      </c>
      <c r="AE1005" s="286">
        <v>0</v>
      </c>
      <c r="AF1005" s="285">
        <v>0</v>
      </c>
      <c r="AG1005" s="101">
        <f>SUM(AC1005,AE1005)</f>
        <v>8</v>
      </c>
      <c r="AH1005" s="102">
        <f>SUM(AD1005,AF1005,AB1005)</f>
        <v>182120.82</v>
      </c>
      <c r="AI1005" s="103">
        <f>IFERROR(AD1005/C998,0)</f>
        <v>8.5960720620976844E-2</v>
      </c>
      <c r="AJ1005" s="134">
        <f>IFERROR(AF1005/C998,0)</f>
        <v>0</v>
      </c>
      <c r="AK1005" s="222">
        <f>IFERROR(AH1005/C998,0)</f>
        <v>8.5960720620976844E-2</v>
      </c>
      <c r="AL1005" s="223"/>
    </row>
    <row r="1006" spans="1:38" ht="21" x14ac:dyDescent="0.25">
      <c r="A1006" s="229" t="s">
        <v>295</v>
      </c>
      <c r="B1006" s="80"/>
      <c r="C1006" s="659"/>
      <c r="D1006" s="660"/>
      <c r="E1006" s="81"/>
      <c r="F1006" s="82"/>
      <c r="G1006" s="83"/>
      <c r="H1006" s="84"/>
      <c r="I1006" s="339"/>
      <c r="J1006" s="340"/>
      <c r="K1006" s="339"/>
      <c r="L1006" s="86"/>
      <c r="M1006" s="87"/>
      <c r="N1006" s="88"/>
      <c r="O1006" s="439"/>
      <c r="P1006" s="90"/>
      <c r="Q1006" s="89"/>
      <c r="R1006" s="90"/>
      <c r="S1006" s="91"/>
      <c r="T1006" s="92"/>
      <c r="U1006" s="93"/>
      <c r="V1006" s="94"/>
      <c r="W1006" s="95"/>
      <c r="X1006" s="96"/>
      <c r="Y1006" s="94"/>
      <c r="Z1006" s="95"/>
      <c r="AA1006" s="97"/>
      <c r="AB1006" s="98"/>
      <c r="AC1006" s="286"/>
      <c r="AD1006" s="285"/>
      <c r="AE1006" s="286"/>
      <c r="AF1006" s="285"/>
      <c r="AG1006" s="101"/>
      <c r="AH1006" s="102"/>
      <c r="AI1006" s="103"/>
      <c r="AJ1006" s="134"/>
      <c r="AK1006" s="222"/>
      <c r="AL1006" s="223"/>
    </row>
    <row r="1007" spans="1:38" ht="24" thickBot="1" x14ac:dyDescent="0.3">
      <c r="A1007" s="641" t="s">
        <v>277</v>
      </c>
      <c r="B1007" s="642"/>
      <c r="C1007" s="231">
        <f>C998</f>
        <v>2118651.62</v>
      </c>
      <c r="D1007" s="231">
        <f>D998</f>
        <v>612704.16000000015</v>
      </c>
      <c r="E1007" s="167">
        <f t="shared" ref="E1007:AH1007" si="181">SUM(E998:E1006)</f>
        <v>68</v>
      </c>
      <c r="F1007" s="168">
        <f t="shared" si="181"/>
        <v>3189535.55</v>
      </c>
      <c r="G1007" s="167">
        <f t="shared" si="181"/>
        <v>39</v>
      </c>
      <c r="H1007" s="232">
        <f t="shared" si="181"/>
        <v>1244777.24</v>
      </c>
      <c r="I1007" s="233">
        <f t="shared" si="181"/>
        <v>43</v>
      </c>
      <c r="J1007" s="168">
        <f t="shared" si="181"/>
        <v>1023493.62</v>
      </c>
      <c r="K1007" s="233">
        <f t="shared" si="181"/>
        <v>35</v>
      </c>
      <c r="L1007" s="168">
        <f t="shared" si="181"/>
        <v>1095158</v>
      </c>
      <c r="M1007" s="233">
        <f t="shared" si="181"/>
        <v>78</v>
      </c>
      <c r="N1007" s="168">
        <f t="shared" si="181"/>
        <v>2118651.62</v>
      </c>
      <c r="O1007" s="172">
        <f t="shared" si="181"/>
        <v>0</v>
      </c>
      <c r="P1007" s="168">
        <f t="shared" si="181"/>
        <v>0</v>
      </c>
      <c r="Q1007" s="172">
        <f t="shared" si="181"/>
        <v>0</v>
      </c>
      <c r="R1007" s="234">
        <f t="shared" si="181"/>
        <v>0</v>
      </c>
      <c r="S1007" s="173">
        <f t="shared" si="181"/>
        <v>0</v>
      </c>
      <c r="T1007" s="234">
        <f t="shared" si="181"/>
        <v>0</v>
      </c>
      <c r="U1007" s="235">
        <f t="shared" si="181"/>
        <v>0</v>
      </c>
      <c r="V1007" s="234">
        <f t="shared" si="181"/>
        <v>0</v>
      </c>
      <c r="W1007" s="232">
        <f t="shared" si="181"/>
        <v>0</v>
      </c>
      <c r="X1007" s="173">
        <f t="shared" si="181"/>
        <v>0</v>
      </c>
      <c r="Y1007" s="234">
        <f t="shared" si="181"/>
        <v>0</v>
      </c>
      <c r="Z1007" s="234">
        <f t="shared" si="181"/>
        <v>0</v>
      </c>
      <c r="AA1007" s="236">
        <f t="shared" si="181"/>
        <v>0</v>
      </c>
      <c r="AB1007" s="168">
        <f t="shared" si="181"/>
        <v>0</v>
      </c>
      <c r="AC1007" s="171">
        <f t="shared" si="181"/>
        <v>36</v>
      </c>
      <c r="AD1007" s="168">
        <f t="shared" si="181"/>
        <v>709403.42999999993</v>
      </c>
      <c r="AE1007" s="172">
        <f t="shared" si="181"/>
        <v>33</v>
      </c>
      <c r="AF1007" s="168">
        <f t="shared" si="181"/>
        <v>796544.03</v>
      </c>
      <c r="AG1007" s="173">
        <f t="shared" si="181"/>
        <v>69</v>
      </c>
      <c r="AH1007" s="232">
        <f t="shared" si="181"/>
        <v>1505947.46</v>
      </c>
      <c r="AI1007" s="237">
        <f>AD1007/C965</f>
        <v>0.33483722538583283</v>
      </c>
      <c r="AJ1007" s="238">
        <f>AF1007/C965</f>
        <v>0.37596744197141763</v>
      </c>
      <c r="AK1007" s="239">
        <f>AH1007/C965</f>
        <v>0.71080466735725045</v>
      </c>
      <c r="AL1007" s="223"/>
    </row>
    <row r="1008" spans="1:38" ht="15.75" thickBot="1" x14ac:dyDescent="0.3">
      <c r="E1008" s="240"/>
      <c r="F1008" s="241"/>
      <c r="G1008" s="240"/>
      <c r="H1008" s="241"/>
      <c r="I1008" s="242"/>
      <c r="J1008" s="240"/>
      <c r="K1008" s="242"/>
      <c r="L1008" s="241"/>
      <c r="M1008" s="240"/>
      <c r="N1008" s="240"/>
      <c r="O1008" s="240"/>
      <c r="P1008" s="240"/>
      <c r="Q1008" s="240"/>
      <c r="R1008" s="240"/>
      <c r="S1008" s="240"/>
      <c r="T1008" s="240"/>
      <c r="U1008" s="240"/>
      <c r="V1008" s="240"/>
      <c r="W1008" s="240"/>
      <c r="X1008" s="240"/>
      <c r="Y1008" s="240"/>
      <c r="Z1008" s="240"/>
      <c r="AA1008" s="240"/>
      <c r="AB1008" s="240"/>
      <c r="AC1008" s="240"/>
      <c r="AD1008" s="240"/>
      <c r="AE1008" s="240"/>
      <c r="AF1008" s="240"/>
      <c r="AG1008" s="240"/>
      <c r="AH1008" s="240"/>
      <c r="AJ1008" s="243"/>
      <c r="AK1008" s="243"/>
      <c r="AL1008" s="243"/>
    </row>
    <row r="1009" spans="1:38" ht="19.5" customHeight="1" thickTop="1" x14ac:dyDescent="0.3">
      <c r="A1009" s="591" t="s">
        <v>297</v>
      </c>
      <c r="B1009" s="592"/>
      <c r="C1009" s="592"/>
      <c r="D1009" s="592"/>
      <c r="E1009" s="592"/>
      <c r="F1009" s="592"/>
      <c r="G1009" s="592"/>
      <c r="H1009" s="592"/>
      <c r="I1009" s="592"/>
      <c r="J1009" s="592"/>
      <c r="K1009" s="592"/>
      <c r="L1009" s="592"/>
      <c r="M1009" s="592"/>
      <c r="N1009" s="592"/>
      <c r="O1009" s="592"/>
      <c r="P1009" s="592"/>
      <c r="Q1009" s="594"/>
      <c r="AD1009" s="180"/>
    </row>
    <row r="1010" spans="1:38" x14ac:dyDescent="0.25">
      <c r="A1010" s="595"/>
      <c r="B1010" s="596"/>
      <c r="C1010" s="596"/>
      <c r="D1010" s="596"/>
      <c r="E1010" s="596"/>
      <c r="F1010" s="596"/>
      <c r="G1010" s="596"/>
      <c r="H1010" s="596"/>
      <c r="I1010" s="596"/>
      <c r="J1010" s="596"/>
      <c r="K1010" s="596"/>
      <c r="L1010" s="596"/>
      <c r="M1010" s="596"/>
      <c r="N1010" s="596"/>
      <c r="O1010" s="596"/>
      <c r="P1010" s="596"/>
      <c r="Q1010" s="598"/>
    </row>
    <row r="1011" spans="1:38" x14ac:dyDescent="0.25">
      <c r="A1011" s="595"/>
      <c r="B1011" s="596"/>
      <c r="C1011" s="596"/>
      <c r="D1011" s="596"/>
      <c r="E1011" s="596"/>
      <c r="F1011" s="596"/>
      <c r="G1011" s="596"/>
      <c r="H1011" s="596"/>
      <c r="I1011" s="596"/>
      <c r="J1011" s="596"/>
      <c r="K1011" s="596"/>
      <c r="L1011" s="596"/>
      <c r="M1011" s="596"/>
      <c r="N1011" s="596"/>
      <c r="O1011" s="596"/>
      <c r="P1011" s="596"/>
      <c r="Q1011" s="598"/>
    </row>
    <row r="1012" spans="1:38" x14ac:dyDescent="0.25">
      <c r="A1012" s="595"/>
      <c r="B1012" s="596"/>
      <c r="C1012" s="596"/>
      <c r="D1012" s="596"/>
      <c r="E1012" s="596"/>
      <c r="F1012" s="596"/>
      <c r="G1012" s="596"/>
      <c r="H1012" s="596"/>
      <c r="I1012" s="596"/>
      <c r="J1012" s="596"/>
      <c r="K1012" s="596"/>
      <c r="L1012" s="596"/>
      <c r="M1012" s="596"/>
      <c r="N1012" s="596"/>
      <c r="O1012" s="596"/>
      <c r="P1012" s="596"/>
      <c r="Q1012" s="598"/>
    </row>
    <row r="1013" spans="1:38" x14ac:dyDescent="0.25">
      <c r="A1013" s="595"/>
      <c r="B1013" s="596"/>
      <c r="C1013" s="596"/>
      <c r="D1013" s="596"/>
      <c r="E1013" s="596"/>
      <c r="F1013" s="596"/>
      <c r="G1013" s="596"/>
      <c r="H1013" s="596"/>
      <c r="I1013" s="596"/>
      <c r="J1013" s="596"/>
      <c r="K1013" s="596"/>
      <c r="L1013" s="596"/>
      <c r="M1013" s="596"/>
      <c r="N1013" s="596"/>
      <c r="O1013" s="596"/>
      <c r="P1013" s="596"/>
      <c r="Q1013" s="598"/>
    </row>
    <row r="1014" spans="1:38" x14ac:dyDescent="0.25">
      <c r="A1014" s="595"/>
      <c r="B1014" s="596"/>
      <c r="C1014" s="596"/>
      <c r="D1014" s="596"/>
      <c r="E1014" s="596"/>
      <c r="F1014" s="596"/>
      <c r="G1014" s="596"/>
      <c r="H1014" s="596"/>
      <c r="I1014" s="596"/>
      <c r="J1014" s="596"/>
      <c r="K1014" s="596"/>
      <c r="L1014" s="596"/>
      <c r="M1014" s="596"/>
      <c r="N1014" s="596"/>
      <c r="O1014" s="596"/>
      <c r="P1014" s="596"/>
      <c r="Q1014" s="598"/>
    </row>
    <row r="1015" spans="1:38" x14ac:dyDescent="0.25">
      <c r="A1015" s="595"/>
      <c r="B1015" s="596"/>
      <c r="C1015" s="596"/>
      <c r="D1015" s="596"/>
      <c r="E1015" s="596"/>
      <c r="F1015" s="596"/>
      <c r="G1015" s="596"/>
      <c r="H1015" s="596"/>
      <c r="I1015" s="596"/>
      <c r="J1015" s="596"/>
      <c r="K1015" s="596"/>
      <c r="L1015" s="596"/>
      <c r="M1015" s="596"/>
      <c r="N1015" s="596"/>
      <c r="O1015" s="596"/>
      <c r="P1015" s="596"/>
      <c r="Q1015" s="598"/>
    </row>
    <row r="1016" spans="1:38" x14ac:dyDescent="0.25">
      <c r="A1016" s="595"/>
      <c r="B1016" s="596"/>
      <c r="C1016" s="596"/>
      <c r="D1016" s="596"/>
      <c r="E1016" s="596"/>
      <c r="F1016" s="596"/>
      <c r="G1016" s="596"/>
      <c r="H1016" s="596"/>
      <c r="I1016" s="596"/>
      <c r="J1016" s="596"/>
      <c r="K1016" s="596"/>
      <c r="L1016" s="596"/>
      <c r="M1016" s="596"/>
      <c r="N1016" s="596"/>
      <c r="O1016" s="596"/>
      <c r="P1016" s="596"/>
      <c r="Q1016" s="598"/>
    </row>
    <row r="1017" spans="1:38" ht="15.75" thickBot="1" x14ac:dyDescent="0.3">
      <c r="A1017" s="599"/>
      <c r="B1017" s="600"/>
      <c r="C1017" s="600"/>
      <c r="D1017" s="600"/>
      <c r="E1017" s="600"/>
      <c r="F1017" s="600"/>
      <c r="G1017" s="600"/>
      <c r="H1017" s="600"/>
      <c r="I1017" s="600"/>
      <c r="J1017" s="600"/>
      <c r="K1017" s="600"/>
      <c r="L1017" s="600"/>
      <c r="M1017" s="600"/>
      <c r="N1017" s="600"/>
      <c r="O1017" s="600"/>
      <c r="P1017" s="600"/>
      <c r="Q1017" s="602"/>
    </row>
    <row r="1018" spans="1:38" ht="15.75" thickTop="1" x14ac:dyDescent="0.25"/>
    <row r="1019" spans="1:38" x14ac:dyDescent="0.25">
      <c r="B1019" s="244"/>
      <c r="C1019" s="244"/>
    </row>
    <row r="1022" spans="1:38" ht="23.25" x14ac:dyDescent="0.35">
      <c r="A1022" s="245"/>
      <c r="B1022" s="343" t="s">
        <v>372</v>
      </c>
      <c r="C1022" s="343"/>
      <c r="D1022" s="343"/>
      <c r="E1022" s="343"/>
      <c r="F1022" s="344"/>
      <c r="G1022" s="343"/>
      <c r="H1022" s="344"/>
      <c r="I1022" s="345"/>
      <c r="J1022" s="344"/>
      <c r="K1022" s="345"/>
      <c r="L1022" s="344"/>
      <c r="M1022" s="343"/>
      <c r="N1022" s="344"/>
      <c r="S1022" s="4"/>
      <c r="X1022" s="4"/>
      <c r="AA1022" s="4"/>
      <c r="AG1022" s="4"/>
    </row>
    <row r="1023" spans="1:38" ht="21.75" thickBot="1" x14ac:dyDescent="0.4">
      <c r="B1023" s="37"/>
      <c r="C1023" s="37"/>
      <c r="D1023" s="37"/>
      <c r="E1023" s="37"/>
      <c r="F1023" s="38"/>
      <c r="G1023" s="37"/>
      <c r="H1023" s="38"/>
      <c r="I1023" s="39"/>
      <c r="J1023" s="38"/>
      <c r="K1023" s="39"/>
      <c r="L1023" s="38"/>
    </row>
    <row r="1024" spans="1:38" ht="27" customHeight="1" thickBot="1" x14ac:dyDescent="0.3">
      <c r="A1024" s="663" t="s">
        <v>391</v>
      </c>
      <c r="B1024" s="664"/>
      <c r="C1024" s="664"/>
      <c r="D1024" s="664"/>
      <c r="E1024" s="664"/>
      <c r="F1024" s="664"/>
      <c r="G1024" s="664"/>
      <c r="H1024" s="664"/>
      <c r="I1024" s="664"/>
      <c r="J1024" s="664"/>
      <c r="K1024" s="665"/>
      <c r="L1024" s="664"/>
      <c r="M1024" s="664"/>
      <c r="N1024" s="664"/>
      <c r="O1024" s="664"/>
      <c r="P1024" s="664"/>
      <c r="Q1024" s="664"/>
      <c r="R1024" s="664"/>
      <c r="S1024" s="664"/>
      <c r="T1024" s="664"/>
      <c r="U1024" s="664"/>
      <c r="V1024" s="664"/>
      <c r="W1024" s="664"/>
      <c r="X1024" s="664"/>
      <c r="Y1024" s="664"/>
      <c r="Z1024" s="664"/>
      <c r="AA1024" s="664"/>
      <c r="AB1024" s="664"/>
      <c r="AC1024" s="664"/>
      <c r="AD1024" s="664"/>
      <c r="AE1024" s="664"/>
      <c r="AF1024" s="664"/>
      <c r="AG1024" s="664"/>
      <c r="AH1024" s="664"/>
      <c r="AI1024" s="664"/>
      <c r="AJ1024" s="664"/>
      <c r="AK1024" s="664"/>
      <c r="AL1024" s="40"/>
    </row>
    <row r="1025" spans="1:38" ht="33.75" customHeight="1" x14ac:dyDescent="0.25">
      <c r="A1025" s="666" t="s">
        <v>8</v>
      </c>
      <c r="B1025" s="667"/>
      <c r="C1025" s="614" t="s">
        <v>392</v>
      </c>
      <c r="D1025" s="615"/>
      <c r="E1025" s="618" t="s">
        <v>210</v>
      </c>
      <c r="F1025" s="619"/>
      <c r="G1025" s="619"/>
      <c r="H1025" s="619"/>
      <c r="I1025" s="619"/>
      <c r="J1025" s="619"/>
      <c r="K1025" s="620"/>
      <c r="L1025" s="619"/>
      <c r="M1025" s="619"/>
      <c r="N1025" s="674"/>
      <c r="O1025" s="624" t="s">
        <v>393</v>
      </c>
      <c r="P1025" s="625"/>
      <c r="Q1025" s="625"/>
      <c r="R1025" s="625"/>
      <c r="S1025" s="625"/>
      <c r="T1025" s="625"/>
      <c r="U1025" s="625"/>
      <c r="V1025" s="625"/>
      <c r="W1025" s="625"/>
      <c r="X1025" s="625"/>
      <c r="Y1025" s="625"/>
      <c r="Z1025" s="625"/>
      <c r="AA1025" s="625"/>
      <c r="AB1025" s="625"/>
      <c r="AC1025" s="625"/>
      <c r="AD1025" s="625"/>
      <c r="AE1025" s="625"/>
      <c r="AF1025" s="625"/>
      <c r="AG1025" s="625"/>
      <c r="AH1025" s="625"/>
      <c r="AI1025" s="625"/>
      <c r="AJ1025" s="625"/>
      <c r="AK1025" s="625"/>
      <c r="AL1025" s="626"/>
    </row>
    <row r="1026" spans="1:38" ht="51" customHeight="1" thickBot="1" x14ac:dyDescent="0.3">
      <c r="A1026" s="668"/>
      <c r="B1026" s="669"/>
      <c r="C1026" s="672"/>
      <c r="D1026" s="673"/>
      <c r="E1026" s="675"/>
      <c r="F1026" s="676"/>
      <c r="G1026" s="676"/>
      <c r="H1026" s="676"/>
      <c r="I1026" s="676"/>
      <c r="J1026" s="676"/>
      <c r="K1026" s="677"/>
      <c r="L1026" s="676"/>
      <c r="M1026" s="676"/>
      <c r="N1026" s="678"/>
      <c r="O1026" s="641"/>
      <c r="P1026" s="679"/>
      <c r="Q1026" s="679"/>
      <c r="R1026" s="679"/>
      <c r="S1026" s="679"/>
      <c r="T1026" s="679"/>
      <c r="U1026" s="679"/>
      <c r="V1026" s="679"/>
      <c r="W1026" s="679"/>
      <c r="X1026" s="679"/>
      <c r="Y1026" s="679"/>
      <c r="Z1026" s="679"/>
      <c r="AA1026" s="679"/>
      <c r="AB1026" s="679"/>
      <c r="AC1026" s="679"/>
      <c r="AD1026" s="679"/>
      <c r="AE1026" s="679"/>
      <c r="AF1026" s="679"/>
      <c r="AG1026" s="679"/>
      <c r="AH1026" s="679"/>
      <c r="AI1026" s="679"/>
      <c r="AJ1026" s="679"/>
      <c r="AK1026" s="679"/>
      <c r="AL1026" s="642"/>
    </row>
    <row r="1027" spans="1:38" ht="75" customHeight="1" x14ac:dyDescent="0.25">
      <c r="A1027" s="668"/>
      <c r="B1027" s="669"/>
      <c r="C1027" s="680" t="s">
        <v>211</v>
      </c>
      <c r="D1027" s="682" t="s">
        <v>212</v>
      </c>
      <c r="E1027" s="684" t="s">
        <v>0</v>
      </c>
      <c r="F1027" s="685"/>
      <c r="G1027" s="685"/>
      <c r="H1027" s="686"/>
      <c r="I1027" s="690" t="s">
        <v>1</v>
      </c>
      <c r="J1027" s="691"/>
      <c r="K1027" s="692"/>
      <c r="L1027" s="693"/>
      <c r="M1027" s="698" t="s">
        <v>2</v>
      </c>
      <c r="N1027" s="699"/>
      <c r="O1027" s="702" t="s">
        <v>213</v>
      </c>
      <c r="P1027" s="703"/>
      <c r="Q1027" s="703"/>
      <c r="R1027" s="703"/>
      <c r="S1027" s="725" t="s">
        <v>2</v>
      </c>
      <c r="T1027" s="726"/>
      <c r="U1027" s="708" t="s">
        <v>214</v>
      </c>
      <c r="V1027" s="709"/>
      <c r="W1027" s="709"/>
      <c r="X1027" s="709"/>
      <c r="Y1027" s="709"/>
      <c r="Z1027" s="710"/>
      <c r="AA1027" s="729" t="s">
        <v>2</v>
      </c>
      <c r="AB1027" s="730"/>
      <c r="AC1027" s="733" t="s">
        <v>5</v>
      </c>
      <c r="AD1027" s="734"/>
      <c r="AE1027" s="734"/>
      <c r="AF1027" s="735"/>
      <c r="AG1027" s="739" t="s">
        <v>2</v>
      </c>
      <c r="AH1027" s="740"/>
      <c r="AI1027" s="719" t="s">
        <v>215</v>
      </c>
      <c r="AJ1027" s="720"/>
      <c r="AK1027" s="720"/>
      <c r="AL1027" s="721"/>
    </row>
    <row r="1028" spans="1:38" ht="75" customHeight="1" thickBot="1" x14ac:dyDescent="0.3">
      <c r="A1028" s="668"/>
      <c r="B1028" s="669"/>
      <c r="C1028" s="680"/>
      <c r="D1028" s="682"/>
      <c r="E1028" s="687"/>
      <c r="F1028" s="688"/>
      <c r="G1028" s="688"/>
      <c r="H1028" s="689"/>
      <c r="I1028" s="694"/>
      <c r="J1028" s="695"/>
      <c r="K1028" s="696"/>
      <c r="L1028" s="697"/>
      <c r="M1028" s="700"/>
      <c r="N1028" s="701"/>
      <c r="O1028" s="704"/>
      <c r="P1028" s="705"/>
      <c r="Q1028" s="705"/>
      <c r="R1028" s="705"/>
      <c r="S1028" s="727"/>
      <c r="T1028" s="728"/>
      <c r="U1028" s="711"/>
      <c r="V1028" s="712"/>
      <c r="W1028" s="712"/>
      <c r="X1028" s="712"/>
      <c r="Y1028" s="712"/>
      <c r="Z1028" s="713"/>
      <c r="AA1028" s="731"/>
      <c r="AB1028" s="732"/>
      <c r="AC1028" s="736"/>
      <c r="AD1028" s="737"/>
      <c r="AE1028" s="737"/>
      <c r="AF1028" s="738"/>
      <c r="AG1028" s="741"/>
      <c r="AH1028" s="742"/>
      <c r="AI1028" s="722"/>
      <c r="AJ1028" s="723"/>
      <c r="AK1028" s="723"/>
      <c r="AL1028" s="724"/>
    </row>
    <row r="1029" spans="1:38" ht="139.5" customHeight="1" thickBot="1" x14ac:dyDescent="0.3">
      <c r="A1029" s="670"/>
      <c r="B1029" s="671"/>
      <c r="C1029" s="681"/>
      <c r="D1029" s="683"/>
      <c r="E1029" s="41" t="s">
        <v>15</v>
      </c>
      <c r="F1029" s="42" t="s">
        <v>216</v>
      </c>
      <c r="G1029" s="41" t="s">
        <v>217</v>
      </c>
      <c r="H1029" s="42" t="s">
        <v>14</v>
      </c>
      <c r="I1029" s="43" t="s">
        <v>15</v>
      </c>
      <c r="J1029" s="44" t="s">
        <v>218</v>
      </c>
      <c r="K1029" s="43" t="s">
        <v>17</v>
      </c>
      <c r="L1029" s="44" t="s">
        <v>219</v>
      </c>
      <c r="M1029" s="45" t="s">
        <v>19</v>
      </c>
      <c r="N1029" s="46" t="s">
        <v>20</v>
      </c>
      <c r="O1029" s="47" t="s">
        <v>220</v>
      </c>
      <c r="P1029" s="48" t="s">
        <v>221</v>
      </c>
      <c r="Q1029" s="47" t="s">
        <v>222</v>
      </c>
      <c r="R1029" s="48" t="s">
        <v>223</v>
      </c>
      <c r="S1029" s="49" t="s">
        <v>224</v>
      </c>
      <c r="T1029" s="50" t="s">
        <v>225</v>
      </c>
      <c r="U1029" s="51" t="s">
        <v>220</v>
      </c>
      <c r="V1029" s="52" t="s">
        <v>226</v>
      </c>
      <c r="W1029" s="53" t="s">
        <v>227</v>
      </c>
      <c r="X1029" s="54" t="s">
        <v>222</v>
      </c>
      <c r="Y1029" s="52" t="s">
        <v>228</v>
      </c>
      <c r="Z1029" s="53" t="s">
        <v>229</v>
      </c>
      <c r="AA1029" s="55" t="s">
        <v>230</v>
      </c>
      <c r="AB1029" s="56" t="s">
        <v>231</v>
      </c>
      <c r="AC1029" s="57" t="s">
        <v>220</v>
      </c>
      <c r="AD1029" s="58" t="s">
        <v>221</v>
      </c>
      <c r="AE1029" s="57" t="s">
        <v>222</v>
      </c>
      <c r="AF1029" s="58" t="s">
        <v>223</v>
      </c>
      <c r="AG1029" s="59" t="s">
        <v>232</v>
      </c>
      <c r="AH1029" s="60" t="s">
        <v>233</v>
      </c>
      <c r="AI1029" s="61" t="s">
        <v>234</v>
      </c>
      <c r="AJ1029" s="62" t="s">
        <v>235</v>
      </c>
      <c r="AK1029" s="63" t="s">
        <v>236</v>
      </c>
      <c r="AL1029" s="64" t="s">
        <v>237</v>
      </c>
    </row>
    <row r="1030" spans="1:38" ht="38.25" customHeight="1" thickBot="1" x14ac:dyDescent="0.3">
      <c r="A1030" s="581" t="s">
        <v>238</v>
      </c>
      <c r="B1030" s="582"/>
      <c r="C1030" s="65" t="s">
        <v>239</v>
      </c>
      <c r="D1030" s="575" t="s">
        <v>240</v>
      </c>
      <c r="E1030" s="65" t="s">
        <v>241</v>
      </c>
      <c r="F1030" s="66" t="s">
        <v>242</v>
      </c>
      <c r="G1030" s="65" t="s">
        <v>243</v>
      </c>
      <c r="H1030" s="66" t="s">
        <v>244</v>
      </c>
      <c r="I1030" s="67" t="s">
        <v>245</v>
      </c>
      <c r="J1030" s="66" t="s">
        <v>246</v>
      </c>
      <c r="K1030" s="67" t="s">
        <v>247</v>
      </c>
      <c r="L1030" s="66" t="s">
        <v>248</v>
      </c>
      <c r="M1030" s="65" t="s">
        <v>249</v>
      </c>
      <c r="N1030" s="66" t="s">
        <v>250</v>
      </c>
      <c r="O1030" s="65" t="s">
        <v>251</v>
      </c>
      <c r="P1030" s="66" t="s">
        <v>252</v>
      </c>
      <c r="Q1030" s="65" t="s">
        <v>253</v>
      </c>
      <c r="R1030" s="66" t="s">
        <v>254</v>
      </c>
      <c r="S1030" s="65" t="s">
        <v>255</v>
      </c>
      <c r="T1030" s="66" t="s">
        <v>256</v>
      </c>
      <c r="U1030" s="65" t="s">
        <v>257</v>
      </c>
      <c r="V1030" s="68" t="s">
        <v>258</v>
      </c>
      <c r="W1030" s="66" t="s">
        <v>259</v>
      </c>
      <c r="X1030" s="575" t="s">
        <v>260</v>
      </c>
      <c r="Y1030" s="66" t="s">
        <v>261</v>
      </c>
      <c r="Z1030" s="66" t="s">
        <v>262</v>
      </c>
      <c r="AA1030" s="65" t="s">
        <v>263</v>
      </c>
      <c r="AB1030" s="65" t="s">
        <v>264</v>
      </c>
      <c r="AC1030" s="65" t="s">
        <v>265</v>
      </c>
      <c r="AD1030" s="65" t="s">
        <v>266</v>
      </c>
      <c r="AE1030" s="65" t="s">
        <v>267</v>
      </c>
      <c r="AF1030" s="65" t="s">
        <v>268</v>
      </c>
      <c r="AG1030" s="65" t="s">
        <v>269</v>
      </c>
      <c r="AH1030" s="65" t="s">
        <v>270</v>
      </c>
      <c r="AI1030" s="65" t="s">
        <v>271</v>
      </c>
      <c r="AJ1030" s="575" t="s">
        <v>272</v>
      </c>
      <c r="AK1030" s="65" t="s">
        <v>273</v>
      </c>
      <c r="AL1030" s="576" t="s">
        <v>274</v>
      </c>
    </row>
    <row r="1031" spans="1:38" ht="99" customHeight="1" x14ac:dyDescent="0.25">
      <c r="A1031" s="69">
        <v>1</v>
      </c>
      <c r="B1031" s="70" t="s">
        <v>275</v>
      </c>
      <c r="C1031" s="583">
        <f>N1044</f>
        <v>1113744.21</v>
      </c>
      <c r="D1031" s="586">
        <f>C1031-AH1044</f>
        <v>245408.34999999986</v>
      </c>
      <c r="E1031" s="71"/>
      <c r="F1031" s="72"/>
      <c r="G1031" s="71"/>
      <c r="H1031" s="72"/>
      <c r="I1031" s="73"/>
      <c r="J1031" s="72"/>
      <c r="K1031" s="73"/>
      <c r="L1031" s="72"/>
      <c r="M1031" s="71"/>
      <c r="N1031" s="72"/>
      <c r="O1031" s="71"/>
      <c r="P1031" s="72"/>
      <c r="Q1031" s="71"/>
      <c r="R1031" s="72"/>
      <c r="S1031" s="71"/>
      <c r="T1031" s="72"/>
      <c r="U1031" s="71"/>
      <c r="V1031" s="74"/>
      <c r="W1031" s="72"/>
      <c r="X1031" s="71"/>
      <c r="Y1031" s="74"/>
      <c r="Z1031" s="72"/>
      <c r="AA1031" s="71"/>
      <c r="AB1031" s="72"/>
      <c r="AC1031" s="71"/>
      <c r="AD1031" s="72"/>
      <c r="AE1031" s="71"/>
      <c r="AF1031" s="72"/>
      <c r="AG1031" s="71"/>
      <c r="AH1031" s="72"/>
      <c r="AI1031" s="75"/>
      <c r="AJ1031" s="76"/>
      <c r="AK1031" s="77"/>
      <c r="AL1031" s="78"/>
    </row>
    <row r="1032" spans="1:38" ht="87" customHeight="1" x14ac:dyDescent="0.25">
      <c r="A1032" s="79">
        <v>2</v>
      </c>
      <c r="B1032" s="80" t="s">
        <v>96</v>
      </c>
      <c r="C1032" s="584"/>
      <c r="D1032" s="587"/>
      <c r="E1032" s="71"/>
      <c r="F1032" s="72"/>
      <c r="G1032" s="71"/>
      <c r="H1032" s="72"/>
      <c r="I1032" s="73"/>
      <c r="J1032" s="72"/>
      <c r="K1032" s="73"/>
      <c r="L1032" s="72"/>
      <c r="M1032" s="71"/>
      <c r="N1032" s="72"/>
      <c r="O1032" s="71"/>
      <c r="P1032" s="72"/>
      <c r="Q1032" s="71"/>
      <c r="R1032" s="72"/>
      <c r="S1032" s="71"/>
      <c r="T1032" s="72"/>
      <c r="U1032" s="71"/>
      <c r="V1032" s="74"/>
      <c r="W1032" s="72"/>
      <c r="X1032" s="71"/>
      <c r="Y1032" s="74"/>
      <c r="Z1032" s="72"/>
      <c r="AA1032" s="71"/>
      <c r="AB1032" s="72"/>
      <c r="AC1032" s="71"/>
      <c r="AD1032" s="72"/>
      <c r="AE1032" s="71"/>
      <c r="AF1032" s="72"/>
      <c r="AG1032" s="71"/>
      <c r="AH1032" s="72"/>
      <c r="AI1032" s="75"/>
      <c r="AJ1032" s="76"/>
      <c r="AK1032" s="77"/>
      <c r="AL1032" s="78"/>
    </row>
    <row r="1033" spans="1:38" ht="85.5" customHeight="1" x14ac:dyDescent="0.25">
      <c r="A1033" s="79">
        <v>3</v>
      </c>
      <c r="B1033" s="80" t="s">
        <v>202</v>
      </c>
      <c r="C1033" s="584"/>
      <c r="D1033" s="587"/>
      <c r="E1033" s="81"/>
      <c r="F1033" s="82"/>
      <c r="G1033" s="83"/>
      <c r="H1033" s="84"/>
      <c r="I1033" s="365"/>
      <c r="J1033" s="86"/>
      <c r="K1033" s="365"/>
      <c r="L1033" s="86"/>
      <c r="M1033" s="87"/>
      <c r="N1033" s="88"/>
      <c r="O1033" s="89"/>
      <c r="P1033" s="90"/>
      <c r="Q1033" s="89"/>
      <c r="R1033" s="90"/>
      <c r="S1033" s="329"/>
      <c r="T1033" s="371"/>
      <c r="U1033" s="93"/>
      <c r="V1033" s="94"/>
      <c r="W1033" s="95"/>
      <c r="X1033" s="96"/>
      <c r="Y1033" s="94"/>
      <c r="Z1033" s="95"/>
      <c r="AA1033" s="322"/>
      <c r="AB1033" s="98"/>
      <c r="AC1033" s="99"/>
      <c r="AD1033" s="100"/>
      <c r="AE1033" s="99"/>
      <c r="AF1033" s="100"/>
      <c r="AG1033" s="101"/>
      <c r="AH1033" s="102"/>
      <c r="AI1033" s="103"/>
      <c r="AJ1033" s="104"/>
      <c r="AK1033" s="77"/>
      <c r="AL1033" s="105"/>
    </row>
    <row r="1034" spans="1:38" ht="101.25" customHeight="1" x14ac:dyDescent="0.25">
      <c r="A1034" s="79">
        <v>4</v>
      </c>
      <c r="B1034" s="80" t="s">
        <v>40</v>
      </c>
      <c r="C1034" s="584"/>
      <c r="D1034" s="587"/>
      <c r="E1034" s="81">
        <v>5</v>
      </c>
      <c r="F1034" s="82">
        <v>106187.85</v>
      </c>
      <c r="G1034" s="83">
        <v>0</v>
      </c>
      <c r="H1034" s="84">
        <v>0</v>
      </c>
      <c r="I1034" s="365">
        <v>3</v>
      </c>
      <c r="J1034" s="86">
        <v>56484.4</v>
      </c>
      <c r="K1034" s="365">
        <v>0</v>
      </c>
      <c r="L1034" s="86">
        <v>0</v>
      </c>
      <c r="M1034" s="87">
        <f>SUM(I1034,K1034)</f>
        <v>3</v>
      </c>
      <c r="N1034" s="88">
        <f>SUM(J1034,L1034)</f>
        <v>56484.4</v>
      </c>
      <c r="O1034" s="89">
        <v>0</v>
      </c>
      <c r="P1034" s="90">
        <v>0</v>
      </c>
      <c r="Q1034" s="89">
        <v>0</v>
      </c>
      <c r="R1034" s="90">
        <v>0</v>
      </c>
      <c r="S1034" s="329">
        <f>SUM(O1034,Q1034)</f>
        <v>0</v>
      </c>
      <c r="T1034" s="371">
        <f>SUM(P1034,R1034)</f>
        <v>0</v>
      </c>
      <c r="U1034" s="93">
        <v>0</v>
      </c>
      <c r="V1034" s="94">
        <v>0</v>
      </c>
      <c r="W1034" s="95">
        <v>0</v>
      </c>
      <c r="X1034" s="96">
        <v>0</v>
      </c>
      <c r="Y1034" s="94">
        <v>0</v>
      </c>
      <c r="Z1034" s="95">
        <v>0</v>
      </c>
      <c r="AA1034" s="322">
        <f>SUM(U1034,X1034)</f>
        <v>0</v>
      </c>
      <c r="AB1034" s="98">
        <f>SUM(W1034,Z1034)</f>
        <v>0</v>
      </c>
      <c r="AC1034" s="99">
        <v>3</v>
      </c>
      <c r="AD1034" s="100">
        <v>47303.73</v>
      </c>
      <c r="AE1034" s="99">
        <v>0</v>
      </c>
      <c r="AF1034" s="100">
        <v>0</v>
      </c>
      <c r="AG1034" s="101">
        <f>SUM(AC1034,AE1034)</f>
        <v>3</v>
      </c>
      <c r="AH1034" s="102">
        <f>SUM(AD1034,AF1034,AB1034)</f>
        <v>47303.73</v>
      </c>
      <c r="AI1034" s="103">
        <f>IFERROR(AD1034/(C1031-AH1038),0)</f>
        <v>4.7689971556536107E-2</v>
      </c>
      <c r="AJ1034" s="104">
        <f>IFERROR(AF1034/(C1031-AH1038),0)</f>
        <v>0</v>
      </c>
      <c r="AK1034" s="77"/>
      <c r="AL1034" s="105">
        <f>IFERROR(AH1034/C1031,0)</f>
        <v>4.2472705649351933E-2</v>
      </c>
    </row>
    <row r="1035" spans="1:38" ht="138" customHeight="1" x14ac:dyDescent="0.25">
      <c r="A1035" s="79">
        <v>5</v>
      </c>
      <c r="B1035" s="80" t="s">
        <v>98</v>
      </c>
      <c r="C1035" s="584"/>
      <c r="D1035" s="587"/>
      <c r="E1035" s="71"/>
      <c r="F1035" s="72"/>
      <c r="G1035" s="71"/>
      <c r="H1035" s="72"/>
      <c r="I1035" s="73"/>
      <c r="J1035" s="72"/>
      <c r="K1035" s="73"/>
      <c r="L1035" s="72"/>
      <c r="M1035" s="71"/>
      <c r="N1035" s="72"/>
      <c r="O1035" s="71"/>
      <c r="P1035" s="72"/>
      <c r="Q1035" s="71"/>
      <c r="R1035" s="72"/>
      <c r="S1035" s="71"/>
      <c r="T1035" s="72"/>
      <c r="U1035" s="71"/>
      <c r="V1035" s="74"/>
      <c r="W1035" s="72"/>
      <c r="X1035" s="71"/>
      <c r="Y1035" s="74"/>
      <c r="Z1035" s="72"/>
      <c r="AA1035" s="71"/>
      <c r="AB1035" s="72"/>
      <c r="AC1035" s="71"/>
      <c r="AD1035" s="72"/>
      <c r="AE1035" s="71"/>
      <c r="AF1035" s="72"/>
      <c r="AG1035" s="71"/>
      <c r="AH1035" s="72"/>
      <c r="AI1035" s="75"/>
      <c r="AJ1035" s="76"/>
      <c r="AK1035" s="77"/>
      <c r="AL1035" s="78"/>
    </row>
    <row r="1036" spans="1:38" ht="116.25" customHeight="1" x14ac:dyDescent="0.25">
      <c r="A1036" s="79">
        <v>6</v>
      </c>
      <c r="B1036" s="80" t="s">
        <v>42</v>
      </c>
      <c r="C1036" s="584"/>
      <c r="D1036" s="587"/>
      <c r="E1036" s="81">
        <v>2</v>
      </c>
      <c r="F1036" s="440">
        <v>60365.97</v>
      </c>
      <c r="G1036" s="83">
        <v>0</v>
      </c>
      <c r="H1036" s="84">
        <v>0</v>
      </c>
      <c r="I1036" s="365">
        <v>1</v>
      </c>
      <c r="J1036" s="86">
        <v>15029.37</v>
      </c>
      <c r="K1036" s="365">
        <v>0</v>
      </c>
      <c r="L1036" s="86">
        <v>0</v>
      </c>
      <c r="M1036" s="87">
        <f>SUM(I1036,K1036)</f>
        <v>1</v>
      </c>
      <c r="N1036" s="88">
        <f>SUM(J1036,L1036)</f>
        <v>15029.37</v>
      </c>
      <c r="O1036" s="89">
        <v>0</v>
      </c>
      <c r="P1036" s="90">
        <v>0</v>
      </c>
      <c r="Q1036" s="89">
        <v>0</v>
      </c>
      <c r="R1036" s="90">
        <v>0</v>
      </c>
      <c r="S1036" s="329">
        <f>SUM(O1036,Q1036)</f>
        <v>0</v>
      </c>
      <c r="T1036" s="371">
        <f>SUM(P1036,R1036)</f>
        <v>0</v>
      </c>
      <c r="U1036" s="93">
        <v>0</v>
      </c>
      <c r="V1036" s="94">
        <v>0</v>
      </c>
      <c r="W1036" s="95">
        <v>0</v>
      </c>
      <c r="X1036" s="96">
        <v>0</v>
      </c>
      <c r="Y1036" s="94">
        <v>0</v>
      </c>
      <c r="Z1036" s="95">
        <v>0</v>
      </c>
      <c r="AA1036" s="322">
        <f>SUM(U1036,X1036)</f>
        <v>0</v>
      </c>
      <c r="AB1036" s="98">
        <f>SUM(W1036,Z1036)</f>
        <v>0</v>
      </c>
      <c r="AC1036" s="99">
        <v>1</v>
      </c>
      <c r="AD1036" s="100">
        <v>9903.9599999999991</v>
      </c>
      <c r="AE1036" s="99">
        <v>0</v>
      </c>
      <c r="AF1036" s="100">
        <v>0</v>
      </c>
      <c r="AG1036" s="101">
        <f>SUM(AC1036,AE1036)</f>
        <v>1</v>
      </c>
      <c r="AH1036" s="102">
        <f>SUM(AD1036,AF1036,AB1036)</f>
        <v>9903.9599999999991</v>
      </c>
      <c r="AI1036" s="103">
        <f>IFERROR(AD1036/(C1031-AH1038),0)</f>
        <v>9.9848272154663339E-3</v>
      </c>
      <c r="AJ1036" s="104">
        <f>IFERROR(AF1036/(C1031-AH1038),0)</f>
        <v>0</v>
      </c>
      <c r="AK1036" s="77"/>
      <c r="AL1036" s="105">
        <f>IFERROR(AH1036/C1031,0)</f>
        <v>8.8924906734195279E-3</v>
      </c>
    </row>
    <row r="1037" spans="1:38" ht="65.25" customHeight="1" x14ac:dyDescent="0.25">
      <c r="A1037" s="79">
        <v>7</v>
      </c>
      <c r="B1037" s="80" t="s">
        <v>203</v>
      </c>
      <c r="C1037" s="584"/>
      <c r="D1037" s="587"/>
      <c r="E1037" s="112"/>
      <c r="F1037" s="113"/>
      <c r="G1037" s="114"/>
      <c r="H1037" s="72"/>
      <c r="I1037" s="73"/>
      <c r="J1037" s="72"/>
      <c r="K1037" s="73"/>
      <c r="L1037" s="72"/>
      <c r="M1037" s="73"/>
      <c r="N1037" s="72"/>
      <c r="O1037" s="114"/>
      <c r="P1037" s="72"/>
      <c r="Q1037" s="114"/>
      <c r="R1037" s="72"/>
      <c r="S1037" s="73"/>
      <c r="T1037" s="72"/>
      <c r="U1037" s="114"/>
      <c r="V1037" s="74"/>
      <c r="W1037" s="72"/>
      <c r="X1037" s="73"/>
      <c r="Y1037" s="74"/>
      <c r="Z1037" s="72"/>
      <c r="AA1037" s="73"/>
      <c r="AB1037" s="115"/>
      <c r="AC1037" s="114"/>
      <c r="AD1037" s="72"/>
      <c r="AE1037" s="114"/>
      <c r="AF1037" s="72"/>
      <c r="AG1037" s="71"/>
      <c r="AH1037" s="72"/>
      <c r="AI1037" s="75"/>
      <c r="AJ1037" s="76"/>
      <c r="AK1037" s="77"/>
      <c r="AL1037" s="78"/>
    </row>
    <row r="1038" spans="1:38" ht="59.25" customHeight="1" x14ac:dyDescent="0.25">
      <c r="A1038" s="79">
        <v>8</v>
      </c>
      <c r="B1038" s="80" t="s">
        <v>276</v>
      </c>
      <c r="C1038" s="584"/>
      <c r="D1038" s="587"/>
      <c r="E1038" s="118"/>
      <c r="F1038" s="119"/>
      <c r="G1038" s="307">
        <v>18</v>
      </c>
      <c r="H1038" s="308">
        <v>238717</v>
      </c>
      <c r="I1038" s="73"/>
      <c r="J1038" s="72"/>
      <c r="K1038" s="365">
        <v>18</v>
      </c>
      <c r="L1038" s="86">
        <v>228788.85</v>
      </c>
      <c r="M1038" s="87">
        <f>SUM(I1038,K1038)</f>
        <v>18</v>
      </c>
      <c r="N1038" s="88">
        <f>SUM(J1038,L1038)</f>
        <v>228788.85</v>
      </c>
      <c r="O1038" s="124"/>
      <c r="P1038" s="125"/>
      <c r="Q1038" s="336">
        <v>0</v>
      </c>
      <c r="R1038" s="259">
        <v>0</v>
      </c>
      <c r="S1038" s="329">
        <f>SUM(O1038,Q1038)</f>
        <v>0</v>
      </c>
      <c r="T1038" s="371">
        <f>SUM(P1038,R1038)</f>
        <v>0</v>
      </c>
      <c r="U1038" s="114"/>
      <c r="V1038" s="74"/>
      <c r="W1038" s="72"/>
      <c r="X1038" s="96">
        <v>0</v>
      </c>
      <c r="Y1038" s="94">
        <v>0</v>
      </c>
      <c r="Z1038" s="95">
        <v>0</v>
      </c>
      <c r="AA1038" s="322">
        <f>SUM(U1038,X1038)</f>
        <v>0</v>
      </c>
      <c r="AB1038" s="98">
        <f>SUM(W1038,Z1038)</f>
        <v>0</v>
      </c>
      <c r="AC1038" s="114"/>
      <c r="AD1038" s="72"/>
      <c r="AE1038" s="99">
        <v>17</v>
      </c>
      <c r="AF1038" s="100">
        <v>121843.22</v>
      </c>
      <c r="AG1038" s="101">
        <f>SUM(AC1038,AE1038)</f>
        <v>17</v>
      </c>
      <c r="AH1038" s="102">
        <f>SUM(AD1038,AF1038,AB1038)</f>
        <v>121843.22</v>
      </c>
      <c r="AI1038" s="132"/>
      <c r="AJ1038" s="133"/>
      <c r="AK1038" s="134">
        <f>IFERROR(AH1038/C1031,0)</f>
        <v>0.10939964392721736</v>
      </c>
      <c r="AL1038" s="105">
        <f>IFERROR(AH1038/C1031,0)</f>
        <v>0.10939964392721736</v>
      </c>
    </row>
    <row r="1039" spans="1:38" ht="60" customHeight="1" x14ac:dyDescent="0.25">
      <c r="A1039" s="79">
        <v>9</v>
      </c>
      <c r="B1039" s="80" t="s">
        <v>44</v>
      </c>
      <c r="C1039" s="584"/>
      <c r="D1039" s="587"/>
      <c r="E1039" s="81"/>
      <c r="F1039" s="82"/>
      <c r="G1039" s="83"/>
      <c r="H1039" s="84"/>
      <c r="I1039" s="365"/>
      <c r="J1039" s="86"/>
      <c r="K1039" s="365"/>
      <c r="L1039" s="86"/>
      <c r="M1039" s="87"/>
      <c r="N1039" s="88"/>
      <c r="O1039" s="89"/>
      <c r="P1039" s="90"/>
      <c r="Q1039" s="89"/>
      <c r="R1039" s="90"/>
      <c r="S1039" s="329"/>
      <c r="T1039" s="371"/>
      <c r="U1039" s="93"/>
      <c r="V1039" s="94"/>
      <c r="W1039" s="95"/>
      <c r="X1039" s="96"/>
      <c r="Y1039" s="94"/>
      <c r="Z1039" s="95"/>
      <c r="AA1039" s="322"/>
      <c r="AB1039" s="98"/>
      <c r="AC1039" s="99"/>
      <c r="AD1039" s="100"/>
      <c r="AE1039" s="99"/>
      <c r="AF1039" s="100"/>
      <c r="AG1039" s="101"/>
      <c r="AH1039" s="102"/>
      <c r="AI1039" s="103"/>
      <c r="AJ1039" s="104"/>
      <c r="AK1039" s="77"/>
      <c r="AL1039" s="105"/>
    </row>
    <row r="1040" spans="1:38" ht="73.5" customHeight="1" x14ac:dyDescent="0.25">
      <c r="A1040" s="79">
        <v>10</v>
      </c>
      <c r="B1040" s="80" t="s">
        <v>45</v>
      </c>
      <c r="C1040" s="584"/>
      <c r="D1040" s="587"/>
      <c r="E1040" s="81">
        <v>8</v>
      </c>
      <c r="F1040" s="82">
        <v>417675.96</v>
      </c>
      <c r="G1040" s="83">
        <v>6</v>
      </c>
      <c r="H1040" s="84">
        <v>219705.46</v>
      </c>
      <c r="I1040" s="365">
        <v>6</v>
      </c>
      <c r="J1040" s="86">
        <v>209060.64</v>
      </c>
      <c r="K1040" s="365">
        <v>6</v>
      </c>
      <c r="L1040" s="86">
        <v>219383.46</v>
      </c>
      <c r="M1040" s="87">
        <f t="shared" ref="M1040:N1043" si="182">SUM(I1040,K1040)</f>
        <v>12</v>
      </c>
      <c r="N1040" s="88">
        <f t="shared" si="182"/>
        <v>428444.1</v>
      </c>
      <c r="O1040" s="89">
        <v>0</v>
      </c>
      <c r="P1040" s="90">
        <v>0</v>
      </c>
      <c r="Q1040" s="89">
        <v>0</v>
      </c>
      <c r="R1040" s="90">
        <v>0</v>
      </c>
      <c r="S1040" s="329">
        <f t="shared" ref="S1040:T1043" si="183">SUM(O1040,Q1040)</f>
        <v>0</v>
      </c>
      <c r="T1040" s="371">
        <f t="shared" si="183"/>
        <v>0</v>
      </c>
      <c r="U1040" s="93">
        <v>0</v>
      </c>
      <c r="V1040" s="94">
        <v>0</v>
      </c>
      <c r="W1040" s="95">
        <v>0</v>
      </c>
      <c r="X1040" s="96">
        <v>0</v>
      </c>
      <c r="Y1040" s="94">
        <v>0</v>
      </c>
      <c r="Z1040" s="95">
        <v>0</v>
      </c>
      <c r="AA1040" s="322">
        <f>SUM(U1040,X1040)</f>
        <v>0</v>
      </c>
      <c r="AB1040" s="98">
        <f>SUM(W1040,Z1040)</f>
        <v>0</v>
      </c>
      <c r="AC1040" s="337">
        <v>6</v>
      </c>
      <c r="AD1040" s="338">
        <v>187028.3</v>
      </c>
      <c r="AE1040" s="135">
        <v>6</v>
      </c>
      <c r="AF1040" s="136">
        <v>208678.68</v>
      </c>
      <c r="AG1040" s="101">
        <f>SUM(AC1040,AE1040)</f>
        <v>12</v>
      </c>
      <c r="AH1040" s="102">
        <f>SUM(AD1040,AF1040,AB1040)</f>
        <v>395706.98</v>
      </c>
      <c r="AI1040" s="103">
        <f>IFERROR(AD1040/(C1031-AH1038),0)</f>
        <v>0.18855541216870847</v>
      </c>
      <c r="AJ1040" s="104">
        <f>IFERROR(AF1040/(C1031-AH1038),0)</f>
        <v>0.21038257054265064</v>
      </c>
      <c r="AK1040" s="77"/>
      <c r="AL1040" s="105">
        <f>IFERROR(AH1040/C1031,0)</f>
        <v>0.35529430945369406</v>
      </c>
    </row>
    <row r="1041" spans="1:38" ht="120" customHeight="1" x14ac:dyDescent="0.25">
      <c r="A1041" s="79">
        <v>11</v>
      </c>
      <c r="B1041" s="80" t="s">
        <v>46</v>
      </c>
      <c r="C1041" s="584"/>
      <c r="D1041" s="587"/>
      <c r="E1041" s="81">
        <v>10</v>
      </c>
      <c r="F1041" s="82">
        <v>330017.05</v>
      </c>
      <c r="G1041" s="83">
        <v>1</v>
      </c>
      <c r="H1041" s="84">
        <v>15000</v>
      </c>
      <c r="I1041" s="365">
        <v>5</v>
      </c>
      <c r="J1041" s="86">
        <v>65646.94</v>
      </c>
      <c r="K1041" s="365">
        <v>1</v>
      </c>
      <c r="L1041" s="86">
        <v>15000</v>
      </c>
      <c r="M1041" s="87">
        <f t="shared" si="182"/>
        <v>6</v>
      </c>
      <c r="N1041" s="88">
        <f t="shared" si="182"/>
        <v>80646.94</v>
      </c>
      <c r="O1041" s="89">
        <v>0</v>
      </c>
      <c r="P1041" s="90">
        <v>0</v>
      </c>
      <c r="Q1041" s="89">
        <v>0</v>
      </c>
      <c r="R1041" s="90">
        <v>0</v>
      </c>
      <c r="S1041" s="329">
        <f t="shared" si="183"/>
        <v>0</v>
      </c>
      <c r="T1041" s="371">
        <f t="shared" si="183"/>
        <v>0</v>
      </c>
      <c r="U1041" s="93">
        <v>0</v>
      </c>
      <c r="V1041" s="94">
        <v>0</v>
      </c>
      <c r="W1041" s="95">
        <v>0</v>
      </c>
      <c r="X1041" s="96">
        <v>0</v>
      </c>
      <c r="Y1041" s="94">
        <v>0</v>
      </c>
      <c r="Z1041" s="95">
        <v>0</v>
      </c>
      <c r="AA1041" s="322">
        <f>SUM(U1041,X1041)</f>
        <v>0</v>
      </c>
      <c r="AB1041" s="98">
        <f>SUM(W1041,Z1041)</f>
        <v>0</v>
      </c>
      <c r="AC1041" s="99">
        <v>3</v>
      </c>
      <c r="AD1041" s="100">
        <v>35432.5</v>
      </c>
      <c r="AE1041" s="99">
        <v>0</v>
      </c>
      <c r="AF1041" s="100">
        <v>0</v>
      </c>
      <c r="AG1041" s="101">
        <f>SUM(AC1041,AE1041)</f>
        <v>3</v>
      </c>
      <c r="AH1041" s="102">
        <f>SUM(AD1041,AF1041,AB1041)</f>
        <v>35432.5</v>
      </c>
      <c r="AI1041" s="103">
        <f>IFERROR(AD1041/(C1031-AH1038),0)</f>
        <v>3.5721811306993451E-2</v>
      </c>
      <c r="AJ1041" s="104">
        <f>IFERROR(AF1041/(C1031-AH1038),0)</f>
        <v>0</v>
      </c>
      <c r="AK1041" s="77"/>
      <c r="AL1041" s="105">
        <f>IFERROR(AH1041/C1031,0)</f>
        <v>3.1813857869573123E-2</v>
      </c>
    </row>
    <row r="1042" spans="1:38" ht="63.75" customHeight="1" x14ac:dyDescent="0.25">
      <c r="A1042" s="79">
        <v>12</v>
      </c>
      <c r="B1042" s="80" t="s">
        <v>47</v>
      </c>
      <c r="C1042" s="584"/>
      <c r="D1042" s="587"/>
      <c r="E1042" s="81">
        <v>2</v>
      </c>
      <c r="F1042" s="82">
        <v>28136.46</v>
      </c>
      <c r="G1042" s="83">
        <v>0</v>
      </c>
      <c r="H1042" s="84">
        <v>0</v>
      </c>
      <c r="I1042" s="365">
        <v>2</v>
      </c>
      <c r="J1042" s="86">
        <v>28136.46</v>
      </c>
      <c r="K1042" s="365">
        <v>0</v>
      </c>
      <c r="L1042" s="86">
        <v>0</v>
      </c>
      <c r="M1042" s="87">
        <f t="shared" si="182"/>
        <v>2</v>
      </c>
      <c r="N1042" s="88">
        <f t="shared" si="182"/>
        <v>28136.46</v>
      </c>
      <c r="O1042" s="89">
        <v>0</v>
      </c>
      <c r="P1042" s="90">
        <v>0</v>
      </c>
      <c r="Q1042" s="89">
        <v>0</v>
      </c>
      <c r="R1042" s="90">
        <v>0</v>
      </c>
      <c r="S1042" s="329">
        <f t="shared" si="183"/>
        <v>0</v>
      </c>
      <c r="T1042" s="371">
        <f t="shared" si="183"/>
        <v>0</v>
      </c>
      <c r="U1042" s="93">
        <v>0</v>
      </c>
      <c r="V1042" s="94">
        <v>0</v>
      </c>
      <c r="W1042" s="95">
        <v>0</v>
      </c>
      <c r="X1042" s="96">
        <v>0</v>
      </c>
      <c r="Y1042" s="94">
        <v>0</v>
      </c>
      <c r="Z1042" s="95">
        <v>0</v>
      </c>
      <c r="AA1042" s="322">
        <f>SUM(U1042,X1042)</f>
        <v>0</v>
      </c>
      <c r="AB1042" s="98">
        <f>SUM(W1042,Z1042)</f>
        <v>0</v>
      </c>
      <c r="AC1042" s="99">
        <v>2</v>
      </c>
      <c r="AD1042" s="100">
        <v>25412.91</v>
      </c>
      <c r="AE1042" s="99">
        <v>0</v>
      </c>
      <c r="AF1042" s="100">
        <v>0</v>
      </c>
      <c r="AG1042" s="101">
        <f>SUM(AC1042,AE1042)</f>
        <v>2</v>
      </c>
      <c r="AH1042" s="102">
        <f>SUM(AD1042,AF1042,AB1042)</f>
        <v>25412.91</v>
      </c>
      <c r="AI1042" s="103">
        <f>IFERROR(AD1042/(C1031-AH1038),0)</f>
        <v>2.5620409956441319E-2</v>
      </c>
      <c r="AJ1042" s="104">
        <f>IFERROR(AF1042/(C1031-AH1038),0)</f>
        <v>0</v>
      </c>
      <c r="AK1042" s="77"/>
      <c r="AL1042" s="105">
        <f>IFERROR(AH1042/C1031,0)</f>
        <v>2.2817546229937303E-2</v>
      </c>
    </row>
    <row r="1043" spans="1:38" ht="62.25" customHeight="1" thickBot="1" x14ac:dyDescent="0.3">
      <c r="A1043" s="138">
        <v>13</v>
      </c>
      <c r="B1043" s="139" t="s">
        <v>48</v>
      </c>
      <c r="C1043" s="585"/>
      <c r="D1043" s="588"/>
      <c r="E1043" s="140">
        <v>17</v>
      </c>
      <c r="F1043" s="141">
        <v>453814.96</v>
      </c>
      <c r="G1043" s="142">
        <v>9</v>
      </c>
      <c r="H1043" s="143">
        <v>229585.59</v>
      </c>
      <c r="I1043" s="366">
        <v>10</v>
      </c>
      <c r="J1043" s="145">
        <v>131882.68</v>
      </c>
      <c r="K1043" s="366">
        <v>8</v>
      </c>
      <c r="L1043" s="145">
        <v>144331.41</v>
      </c>
      <c r="M1043" s="87">
        <f t="shared" si="182"/>
        <v>18</v>
      </c>
      <c r="N1043" s="88">
        <f t="shared" si="182"/>
        <v>276214.08999999997</v>
      </c>
      <c r="O1043" s="148">
        <v>0</v>
      </c>
      <c r="P1043" s="149">
        <v>0</v>
      </c>
      <c r="Q1043" s="148">
        <v>0</v>
      </c>
      <c r="R1043" s="149">
        <v>0</v>
      </c>
      <c r="S1043" s="329">
        <f t="shared" si="183"/>
        <v>0</v>
      </c>
      <c r="T1043" s="371">
        <f t="shared" si="183"/>
        <v>0</v>
      </c>
      <c r="U1043" s="152">
        <v>0</v>
      </c>
      <c r="V1043" s="153">
        <v>0</v>
      </c>
      <c r="W1043" s="154">
        <v>0</v>
      </c>
      <c r="X1043" s="96">
        <v>0</v>
      </c>
      <c r="Y1043" s="153">
        <v>0</v>
      </c>
      <c r="Z1043" s="154">
        <v>0</v>
      </c>
      <c r="AA1043" s="322">
        <f>SUM(U1043,X1043)</f>
        <v>0</v>
      </c>
      <c r="AB1043" s="98">
        <f>SUM(W1043,Z1043)</f>
        <v>0</v>
      </c>
      <c r="AC1043" s="158">
        <v>8</v>
      </c>
      <c r="AD1043" s="159">
        <v>108292.54</v>
      </c>
      <c r="AE1043" s="158">
        <v>8</v>
      </c>
      <c r="AF1043" s="159">
        <v>124440.02</v>
      </c>
      <c r="AG1043" s="160">
        <f>SUM(AC1043,AE1043)</f>
        <v>16</v>
      </c>
      <c r="AH1043" s="161">
        <f>SUM(AD1043,AF1043,AB1043)</f>
        <v>232732.56</v>
      </c>
      <c r="AI1043" s="162">
        <f>IFERROR(AD1043/(C1031-AH1038),0)</f>
        <v>0.10917676370098188</v>
      </c>
      <c r="AJ1043" s="163">
        <f>IFERROR(AF1043/(C1031-AH1038),0)</f>
        <v>0.12545609012851172</v>
      </c>
      <c r="AK1043" s="164"/>
      <c r="AL1043" s="165">
        <f>IFERROR(AH1043/C1031,0)</f>
        <v>0.20896410316692018</v>
      </c>
    </row>
    <row r="1044" spans="1:38" ht="29.25" customHeight="1" thickBot="1" x14ac:dyDescent="0.3">
      <c r="A1044" s="589" t="s">
        <v>277</v>
      </c>
      <c r="B1044" s="590"/>
      <c r="C1044" s="166">
        <f>C1031</f>
        <v>1113744.21</v>
      </c>
      <c r="D1044" s="166">
        <f>D1031</f>
        <v>245408.34999999986</v>
      </c>
      <c r="E1044" s="167">
        <f t="shared" ref="E1044:L1044" si="184">SUM(E1031:E1043)</f>
        <v>44</v>
      </c>
      <c r="F1044" s="168">
        <f t="shared" si="184"/>
        <v>1396198.25</v>
      </c>
      <c r="G1044" s="167">
        <f t="shared" si="184"/>
        <v>34</v>
      </c>
      <c r="H1044" s="168">
        <f t="shared" si="184"/>
        <v>703008.04999999993</v>
      </c>
      <c r="I1044" s="169">
        <f t="shared" si="184"/>
        <v>27</v>
      </c>
      <c r="J1044" s="170">
        <f t="shared" si="184"/>
        <v>506240.49000000005</v>
      </c>
      <c r="K1044" s="169">
        <f t="shared" si="184"/>
        <v>33</v>
      </c>
      <c r="L1044" s="170">
        <f t="shared" si="184"/>
        <v>607503.72</v>
      </c>
      <c r="M1044" s="169">
        <f>SUM(M1031:M1043)</f>
        <v>60</v>
      </c>
      <c r="N1044" s="170">
        <f>SUM(N1031:N1043)</f>
        <v>1113744.21</v>
      </c>
      <c r="O1044" s="171">
        <f>SUM(O1031:O1043)</f>
        <v>0</v>
      </c>
      <c r="P1044" s="168">
        <f>SUM(P1031:P1043)</f>
        <v>0</v>
      </c>
      <c r="Q1044" s="172">
        <f t="shared" ref="Q1044:AJ1044" si="185">SUM(Q1031:Q1043)</f>
        <v>0</v>
      </c>
      <c r="R1044" s="168">
        <f t="shared" si="185"/>
        <v>0</v>
      </c>
      <c r="S1044" s="173">
        <f t="shared" si="185"/>
        <v>0</v>
      </c>
      <c r="T1044" s="168">
        <f t="shared" si="185"/>
        <v>0</v>
      </c>
      <c r="U1044" s="172">
        <f t="shared" si="185"/>
        <v>0</v>
      </c>
      <c r="V1044" s="168">
        <f t="shared" si="185"/>
        <v>0</v>
      </c>
      <c r="W1044" s="168">
        <f t="shared" si="185"/>
        <v>0</v>
      </c>
      <c r="X1044" s="173">
        <f t="shared" si="185"/>
        <v>0</v>
      </c>
      <c r="Y1044" s="168">
        <f t="shared" si="185"/>
        <v>0</v>
      </c>
      <c r="Z1044" s="168">
        <f t="shared" si="185"/>
        <v>0</v>
      </c>
      <c r="AA1044" s="173">
        <f t="shared" si="185"/>
        <v>0</v>
      </c>
      <c r="AB1044" s="168">
        <f t="shared" si="185"/>
        <v>0</v>
      </c>
      <c r="AC1044" s="172">
        <f t="shared" si="185"/>
        <v>23</v>
      </c>
      <c r="AD1044" s="168">
        <f t="shared" si="185"/>
        <v>413373.93999999994</v>
      </c>
      <c r="AE1044" s="172">
        <f t="shared" si="185"/>
        <v>31</v>
      </c>
      <c r="AF1044" s="168">
        <f t="shared" si="185"/>
        <v>454961.92000000004</v>
      </c>
      <c r="AG1044" s="173">
        <f t="shared" si="185"/>
        <v>54</v>
      </c>
      <c r="AH1044" s="168">
        <f t="shared" si="185"/>
        <v>868335.8600000001</v>
      </c>
      <c r="AI1044" s="174">
        <f t="shared" si="185"/>
        <v>0.41674919590512755</v>
      </c>
      <c r="AJ1044" s="174">
        <f t="shared" si="185"/>
        <v>0.33583866067116236</v>
      </c>
      <c r="AK1044" s="175">
        <f>AK1038</f>
        <v>0.10939964392721736</v>
      </c>
      <c r="AL1044" s="176">
        <f>AH1044/C1031</f>
        <v>0.7796546569701136</v>
      </c>
    </row>
    <row r="1045" spans="1:38" ht="21.75" thickBot="1" x14ac:dyDescent="0.4">
      <c r="AF1045" s="177" t="s">
        <v>278</v>
      </c>
      <c r="AG1045" s="178">
        <v>4.4240000000000004</v>
      </c>
      <c r="AH1045" s="179">
        <f>AH1044/AG1045</f>
        <v>196278.44936708861</v>
      </c>
    </row>
    <row r="1046" spans="1:38" ht="15.75" thickTop="1" x14ac:dyDescent="0.25">
      <c r="A1046" s="591" t="s">
        <v>279</v>
      </c>
      <c r="B1046" s="592"/>
      <c r="C1046" s="592"/>
      <c r="D1046" s="592"/>
      <c r="E1046" s="592"/>
      <c r="F1046" s="592"/>
      <c r="G1046" s="592"/>
      <c r="H1046" s="592"/>
      <c r="I1046" s="592"/>
      <c r="J1046" s="592"/>
      <c r="K1046" s="593"/>
      <c r="L1046" s="592"/>
      <c r="M1046" s="592"/>
      <c r="N1046" s="592"/>
      <c r="O1046" s="592"/>
      <c r="P1046" s="592"/>
      <c r="Q1046" s="594"/>
    </row>
    <row r="1047" spans="1:38" ht="18.75" x14ac:dyDescent="0.3">
      <c r="A1047" s="595"/>
      <c r="B1047" s="596"/>
      <c r="C1047" s="596"/>
      <c r="D1047" s="596"/>
      <c r="E1047" s="596"/>
      <c r="F1047" s="596"/>
      <c r="G1047" s="596"/>
      <c r="H1047" s="596"/>
      <c r="I1047" s="596"/>
      <c r="J1047" s="596"/>
      <c r="K1047" s="597"/>
      <c r="L1047" s="596"/>
      <c r="M1047" s="596"/>
      <c r="N1047" s="596"/>
      <c r="O1047" s="596"/>
      <c r="P1047" s="596"/>
      <c r="Q1047" s="598"/>
      <c r="AF1047" s="180"/>
    </row>
    <row r="1048" spans="1:38" ht="15.75" x14ac:dyDescent="0.25">
      <c r="A1048" s="595"/>
      <c r="B1048" s="596"/>
      <c r="C1048" s="596"/>
      <c r="D1048" s="596"/>
      <c r="E1048" s="596"/>
      <c r="F1048" s="596"/>
      <c r="G1048" s="596"/>
      <c r="H1048" s="596"/>
      <c r="I1048" s="596"/>
      <c r="J1048" s="596"/>
      <c r="K1048" s="597"/>
      <c r="L1048" s="596"/>
      <c r="M1048" s="596"/>
      <c r="N1048" s="596"/>
      <c r="O1048" s="596"/>
      <c r="P1048" s="596"/>
      <c r="Q1048" s="598"/>
      <c r="AE1048" s="181" t="s">
        <v>280</v>
      </c>
      <c r="AF1048" s="182"/>
    </row>
    <row r="1049" spans="1:38" ht="15.75" x14ac:dyDescent="0.25">
      <c r="A1049" s="595"/>
      <c r="B1049" s="596"/>
      <c r="C1049" s="596"/>
      <c r="D1049" s="596"/>
      <c r="E1049" s="596"/>
      <c r="F1049" s="596"/>
      <c r="G1049" s="596"/>
      <c r="H1049" s="596"/>
      <c r="I1049" s="596"/>
      <c r="J1049" s="596"/>
      <c r="K1049" s="597"/>
      <c r="L1049" s="596"/>
      <c r="M1049" s="596"/>
      <c r="N1049" s="596"/>
      <c r="O1049" s="596"/>
      <c r="P1049" s="596"/>
      <c r="Q1049" s="598"/>
      <c r="AE1049" s="181" t="s">
        <v>281</v>
      </c>
      <c r="AF1049" s="183">
        <f>(AF1044-AF1038)+(Z1044-Z1038)</f>
        <v>333118.70000000007</v>
      </c>
    </row>
    <row r="1050" spans="1:38" ht="15.75" x14ac:dyDescent="0.25">
      <c r="A1050" s="595"/>
      <c r="B1050" s="596"/>
      <c r="C1050" s="596"/>
      <c r="D1050" s="596"/>
      <c r="E1050" s="596"/>
      <c r="F1050" s="596"/>
      <c r="G1050" s="596"/>
      <c r="H1050" s="596"/>
      <c r="I1050" s="596"/>
      <c r="J1050" s="596"/>
      <c r="K1050" s="597"/>
      <c r="L1050" s="596"/>
      <c r="M1050" s="596"/>
      <c r="N1050" s="596"/>
      <c r="O1050" s="596"/>
      <c r="P1050" s="596"/>
      <c r="Q1050" s="598"/>
      <c r="AE1050" s="181" t="s">
        <v>282</v>
      </c>
      <c r="AF1050" s="183">
        <f>AD1044+W1044</f>
        <v>413373.93999999994</v>
      </c>
    </row>
    <row r="1051" spans="1:38" ht="15.75" x14ac:dyDescent="0.25">
      <c r="A1051" s="595"/>
      <c r="B1051" s="596"/>
      <c r="C1051" s="596"/>
      <c r="D1051" s="596"/>
      <c r="E1051" s="596"/>
      <c r="F1051" s="596"/>
      <c r="G1051" s="596"/>
      <c r="H1051" s="596"/>
      <c r="I1051" s="596"/>
      <c r="J1051" s="596"/>
      <c r="K1051" s="597"/>
      <c r="L1051" s="596"/>
      <c r="M1051" s="596"/>
      <c r="N1051" s="596"/>
      <c r="O1051" s="596"/>
      <c r="P1051" s="596"/>
      <c r="Q1051" s="598"/>
      <c r="AE1051" s="181" t="s">
        <v>283</v>
      </c>
      <c r="AF1051" s="183">
        <f>AF1038+Z1038</f>
        <v>121843.22</v>
      </c>
    </row>
    <row r="1052" spans="1:38" ht="15.75" x14ac:dyDescent="0.25">
      <c r="A1052" s="595"/>
      <c r="B1052" s="596"/>
      <c r="C1052" s="596"/>
      <c r="D1052" s="596"/>
      <c r="E1052" s="596"/>
      <c r="F1052" s="596"/>
      <c r="G1052" s="596"/>
      <c r="H1052" s="596"/>
      <c r="I1052" s="596"/>
      <c r="J1052" s="596"/>
      <c r="K1052" s="597"/>
      <c r="L1052" s="596"/>
      <c r="M1052" s="596"/>
      <c r="N1052" s="596"/>
      <c r="O1052" s="596"/>
      <c r="P1052" s="596"/>
      <c r="Q1052" s="598"/>
      <c r="AE1052" s="181" t="s">
        <v>2</v>
      </c>
      <c r="AF1052" s="184">
        <f>SUM(AF1049:AF1051)</f>
        <v>868335.86</v>
      </c>
    </row>
    <row r="1053" spans="1:38" x14ac:dyDescent="0.25">
      <c r="A1053" s="595"/>
      <c r="B1053" s="596"/>
      <c r="C1053" s="596"/>
      <c r="D1053" s="596"/>
      <c r="E1053" s="596"/>
      <c r="F1053" s="596"/>
      <c r="G1053" s="596"/>
      <c r="H1053" s="596"/>
      <c r="I1053" s="596"/>
      <c r="J1053" s="596"/>
      <c r="K1053" s="597"/>
      <c r="L1053" s="596"/>
      <c r="M1053" s="596"/>
      <c r="N1053" s="596"/>
      <c r="O1053" s="596"/>
      <c r="P1053" s="596"/>
      <c r="Q1053" s="598"/>
    </row>
    <row r="1054" spans="1:38" ht="15.75" thickBot="1" x14ac:dyDescent="0.3">
      <c r="A1054" s="599"/>
      <c r="B1054" s="600"/>
      <c r="C1054" s="600"/>
      <c r="D1054" s="600"/>
      <c r="E1054" s="600"/>
      <c r="F1054" s="600"/>
      <c r="G1054" s="600"/>
      <c r="H1054" s="600"/>
      <c r="I1054" s="600"/>
      <c r="J1054" s="600"/>
      <c r="K1054" s="601"/>
      <c r="L1054" s="600"/>
      <c r="M1054" s="600"/>
      <c r="N1054" s="600"/>
      <c r="O1054" s="600"/>
      <c r="P1054" s="600"/>
      <c r="Q1054" s="602"/>
    </row>
    <row r="1055" spans="1:38" ht="15.75" thickTop="1" x14ac:dyDescent="0.25"/>
    <row r="1057" spans="1:38" ht="15.75" thickBot="1" x14ac:dyDescent="0.3"/>
    <row r="1058" spans="1:38" ht="27" thickBot="1" x14ac:dyDescent="0.3">
      <c r="A1058" s="603" t="s">
        <v>391</v>
      </c>
      <c r="B1058" s="604"/>
      <c r="C1058" s="604"/>
      <c r="D1058" s="604"/>
      <c r="E1058" s="604"/>
      <c r="F1058" s="604"/>
      <c r="G1058" s="604"/>
      <c r="H1058" s="604"/>
      <c r="I1058" s="604"/>
      <c r="J1058" s="604"/>
      <c r="K1058" s="605"/>
      <c r="L1058" s="604"/>
      <c r="M1058" s="604"/>
      <c r="N1058" s="604"/>
      <c r="O1058" s="604"/>
      <c r="P1058" s="604"/>
      <c r="Q1058" s="604"/>
      <c r="R1058" s="604"/>
      <c r="S1058" s="604"/>
      <c r="T1058" s="604"/>
      <c r="U1058" s="604"/>
      <c r="V1058" s="604"/>
      <c r="W1058" s="604"/>
      <c r="X1058" s="604"/>
      <c r="Y1058" s="604"/>
      <c r="Z1058" s="604"/>
      <c r="AA1058" s="604"/>
      <c r="AB1058" s="604"/>
      <c r="AC1058" s="604"/>
      <c r="AD1058" s="604"/>
      <c r="AE1058" s="604"/>
      <c r="AF1058" s="604"/>
      <c r="AG1058" s="604"/>
      <c r="AH1058" s="604"/>
      <c r="AI1058" s="604"/>
      <c r="AJ1058" s="604"/>
      <c r="AK1058" s="606"/>
      <c r="AL1058" s="185"/>
    </row>
    <row r="1059" spans="1:38" ht="21" customHeight="1" x14ac:dyDescent="0.25">
      <c r="A1059" s="607" t="s">
        <v>284</v>
      </c>
      <c r="B1059" s="608"/>
      <c r="C1059" s="614" t="s">
        <v>392</v>
      </c>
      <c r="D1059" s="615"/>
      <c r="E1059" s="618" t="s">
        <v>285</v>
      </c>
      <c r="F1059" s="619"/>
      <c r="G1059" s="619"/>
      <c r="H1059" s="619"/>
      <c r="I1059" s="619"/>
      <c r="J1059" s="619"/>
      <c r="K1059" s="620"/>
      <c r="L1059" s="619"/>
      <c r="M1059" s="619"/>
      <c r="N1059" s="619"/>
      <c r="O1059" s="624" t="s">
        <v>394</v>
      </c>
      <c r="P1059" s="625"/>
      <c r="Q1059" s="625"/>
      <c r="R1059" s="625"/>
      <c r="S1059" s="625"/>
      <c r="T1059" s="625"/>
      <c r="U1059" s="625"/>
      <c r="V1059" s="625"/>
      <c r="W1059" s="625"/>
      <c r="X1059" s="625"/>
      <c r="Y1059" s="625"/>
      <c r="Z1059" s="625"/>
      <c r="AA1059" s="625"/>
      <c r="AB1059" s="625"/>
      <c r="AC1059" s="625"/>
      <c r="AD1059" s="625"/>
      <c r="AE1059" s="625"/>
      <c r="AF1059" s="625"/>
      <c r="AG1059" s="625"/>
      <c r="AH1059" s="625"/>
      <c r="AI1059" s="625"/>
      <c r="AJ1059" s="625"/>
      <c r="AK1059" s="626"/>
      <c r="AL1059" s="186"/>
    </row>
    <row r="1060" spans="1:38" ht="36" customHeight="1" thickBot="1" x14ac:dyDescent="0.3">
      <c r="A1060" s="609"/>
      <c r="B1060" s="610"/>
      <c r="C1060" s="616"/>
      <c r="D1060" s="617"/>
      <c r="E1060" s="621"/>
      <c r="F1060" s="622"/>
      <c r="G1060" s="622"/>
      <c r="H1060" s="622"/>
      <c r="I1060" s="622"/>
      <c r="J1060" s="622"/>
      <c r="K1060" s="623"/>
      <c r="L1060" s="622"/>
      <c r="M1060" s="622"/>
      <c r="N1060" s="622"/>
      <c r="O1060" s="627"/>
      <c r="P1060" s="628"/>
      <c r="Q1060" s="628"/>
      <c r="R1060" s="628"/>
      <c r="S1060" s="628"/>
      <c r="T1060" s="628"/>
      <c r="U1060" s="628"/>
      <c r="V1060" s="628"/>
      <c r="W1060" s="628"/>
      <c r="X1060" s="628"/>
      <c r="Y1060" s="628"/>
      <c r="Z1060" s="628"/>
      <c r="AA1060" s="628"/>
      <c r="AB1060" s="628"/>
      <c r="AC1060" s="628"/>
      <c r="AD1060" s="628"/>
      <c r="AE1060" s="628"/>
      <c r="AF1060" s="628"/>
      <c r="AG1060" s="628"/>
      <c r="AH1060" s="628"/>
      <c r="AI1060" s="628"/>
      <c r="AJ1060" s="628"/>
      <c r="AK1060" s="629"/>
      <c r="AL1060" s="186"/>
    </row>
    <row r="1061" spans="1:38" s="180" customFormat="1" ht="84" customHeight="1" thickBot="1" x14ac:dyDescent="0.35">
      <c r="A1061" s="609"/>
      <c r="B1061" s="611"/>
      <c r="C1061" s="630" t="s">
        <v>211</v>
      </c>
      <c r="D1061" s="632" t="s">
        <v>212</v>
      </c>
      <c r="E1061" s="634" t="s">
        <v>0</v>
      </c>
      <c r="F1061" s="635"/>
      <c r="G1061" s="635"/>
      <c r="H1061" s="636"/>
      <c r="I1061" s="637" t="s">
        <v>1</v>
      </c>
      <c r="J1061" s="638"/>
      <c r="K1061" s="639"/>
      <c r="L1061" s="640"/>
      <c r="M1061" s="643" t="s">
        <v>2</v>
      </c>
      <c r="N1061" s="644"/>
      <c r="O1061" s="645" t="s">
        <v>213</v>
      </c>
      <c r="P1061" s="646"/>
      <c r="Q1061" s="646"/>
      <c r="R1061" s="647"/>
      <c r="S1061" s="648" t="s">
        <v>2</v>
      </c>
      <c r="T1061" s="649"/>
      <c r="U1061" s="650" t="s">
        <v>214</v>
      </c>
      <c r="V1061" s="651"/>
      <c r="W1061" s="651"/>
      <c r="X1061" s="651"/>
      <c r="Y1061" s="651"/>
      <c r="Z1061" s="652"/>
      <c r="AA1061" s="653" t="s">
        <v>2</v>
      </c>
      <c r="AB1061" s="654"/>
      <c r="AC1061" s="655" t="s">
        <v>5</v>
      </c>
      <c r="AD1061" s="656"/>
      <c r="AE1061" s="656"/>
      <c r="AF1061" s="657"/>
      <c r="AG1061" s="717" t="s">
        <v>2</v>
      </c>
      <c r="AH1061" s="718"/>
      <c r="AI1061" s="743" t="s">
        <v>215</v>
      </c>
      <c r="AJ1061" s="744"/>
      <c r="AK1061" s="745"/>
      <c r="AL1061" s="187"/>
    </row>
    <row r="1062" spans="1:38" ht="113.25" thickBot="1" x14ac:dyDescent="0.3">
      <c r="A1062" s="612"/>
      <c r="B1062" s="613"/>
      <c r="C1062" s="631"/>
      <c r="D1062" s="633"/>
      <c r="E1062" s="41" t="s">
        <v>15</v>
      </c>
      <c r="F1062" s="42" t="s">
        <v>216</v>
      </c>
      <c r="G1062" s="41" t="s">
        <v>217</v>
      </c>
      <c r="H1062" s="42" t="s">
        <v>14</v>
      </c>
      <c r="I1062" s="43" t="s">
        <v>15</v>
      </c>
      <c r="J1062" s="44" t="s">
        <v>218</v>
      </c>
      <c r="K1062" s="43" t="s">
        <v>17</v>
      </c>
      <c r="L1062" s="44" t="s">
        <v>219</v>
      </c>
      <c r="M1062" s="45" t="s">
        <v>19</v>
      </c>
      <c r="N1062" s="46" t="s">
        <v>20</v>
      </c>
      <c r="O1062" s="47" t="s">
        <v>220</v>
      </c>
      <c r="P1062" s="48" t="s">
        <v>221</v>
      </c>
      <c r="Q1062" s="47" t="s">
        <v>222</v>
      </c>
      <c r="R1062" s="48" t="s">
        <v>223</v>
      </c>
      <c r="S1062" s="49" t="s">
        <v>224</v>
      </c>
      <c r="T1062" s="50" t="s">
        <v>225</v>
      </c>
      <c r="U1062" s="51" t="s">
        <v>220</v>
      </c>
      <c r="V1062" s="52" t="s">
        <v>226</v>
      </c>
      <c r="W1062" s="53" t="s">
        <v>227</v>
      </c>
      <c r="X1062" s="54" t="s">
        <v>222</v>
      </c>
      <c r="Y1062" s="52" t="s">
        <v>228</v>
      </c>
      <c r="Z1062" s="53" t="s">
        <v>229</v>
      </c>
      <c r="AA1062" s="55" t="s">
        <v>230</v>
      </c>
      <c r="AB1062" s="56" t="s">
        <v>231</v>
      </c>
      <c r="AC1062" s="57" t="s">
        <v>220</v>
      </c>
      <c r="AD1062" s="58" t="s">
        <v>221</v>
      </c>
      <c r="AE1062" s="57" t="s">
        <v>222</v>
      </c>
      <c r="AF1062" s="58" t="s">
        <v>223</v>
      </c>
      <c r="AG1062" s="59" t="s">
        <v>232</v>
      </c>
      <c r="AH1062" s="60" t="s">
        <v>233</v>
      </c>
      <c r="AI1062" s="61" t="s">
        <v>234</v>
      </c>
      <c r="AJ1062" s="63" t="s">
        <v>235</v>
      </c>
      <c r="AK1062" s="188" t="s">
        <v>286</v>
      </c>
      <c r="AL1062" s="189"/>
    </row>
    <row r="1063" spans="1:38" ht="15.75" thickBot="1" x14ac:dyDescent="0.3">
      <c r="A1063" s="581" t="s">
        <v>238</v>
      </c>
      <c r="B1063" s="658"/>
      <c r="C1063" s="190" t="s">
        <v>239</v>
      </c>
      <c r="D1063" s="191" t="s">
        <v>240</v>
      </c>
      <c r="E1063" s="192" t="s">
        <v>241</v>
      </c>
      <c r="F1063" s="193" t="s">
        <v>242</v>
      </c>
      <c r="G1063" s="192" t="s">
        <v>243</v>
      </c>
      <c r="H1063" s="193" t="s">
        <v>244</v>
      </c>
      <c r="I1063" s="194" t="s">
        <v>245</v>
      </c>
      <c r="J1063" s="193" t="s">
        <v>246</v>
      </c>
      <c r="K1063" s="194" t="s">
        <v>247</v>
      </c>
      <c r="L1063" s="193" t="s">
        <v>248</v>
      </c>
      <c r="M1063" s="194" t="s">
        <v>249</v>
      </c>
      <c r="N1063" s="193" t="s">
        <v>250</v>
      </c>
      <c r="O1063" s="192" t="s">
        <v>251</v>
      </c>
      <c r="P1063" s="193" t="s">
        <v>252</v>
      </c>
      <c r="Q1063" s="192" t="s">
        <v>253</v>
      </c>
      <c r="R1063" s="193" t="s">
        <v>254</v>
      </c>
      <c r="S1063" s="194" t="s">
        <v>255</v>
      </c>
      <c r="T1063" s="193" t="s">
        <v>256</v>
      </c>
      <c r="U1063" s="192" t="s">
        <v>257</v>
      </c>
      <c r="V1063" s="195" t="s">
        <v>258</v>
      </c>
      <c r="W1063" s="196" t="s">
        <v>259</v>
      </c>
      <c r="X1063" s="197" t="s">
        <v>260</v>
      </c>
      <c r="Y1063" s="198" t="s">
        <v>261</v>
      </c>
      <c r="Z1063" s="193" t="s">
        <v>262</v>
      </c>
      <c r="AA1063" s="194" t="s">
        <v>263</v>
      </c>
      <c r="AB1063" s="199" t="s">
        <v>264</v>
      </c>
      <c r="AC1063" s="192" t="s">
        <v>265</v>
      </c>
      <c r="AD1063" s="199" t="s">
        <v>266</v>
      </c>
      <c r="AE1063" s="192" t="s">
        <v>267</v>
      </c>
      <c r="AF1063" s="199" t="s">
        <v>268</v>
      </c>
      <c r="AG1063" s="194" t="s">
        <v>269</v>
      </c>
      <c r="AH1063" s="199" t="s">
        <v>270</v>
      </c>
      <c r="AI1063" s="190" t="s">
        <v>271</v>
      </c>
      <c r="AJ1063" s="199" t="s">
        <v>272</v>
      </c>
      <c r="AK1063" s="200" t="s">
        <v>273</v>
      </c>
      <c r="AL1063" s="201"/>
    </row>
    <row r="1064" spans="1:38" ht="37.5" x14ac:dyDescent="0.25">
      <c r="A1064" s="202">
        <v>1</v>
      </c>
      <c r="B1064" s="203" t="s">
        <v>287</v>
      </c>
      <c r="C1064" s="659">
        <f>N1074</f>
        <v>1113744.21</v>
      </c>
      <c r="D1064" s="660">
        <f>C1064-AH1074</f>
        <v>245408.35000000009</v>
      </c>
      <c r="E1064" s="81"/>
      <c r="F1064" s="82"/>
      <c r="G1064" s="83"/>
      <c r="H1064" s="84"/>
      <c r="I1064" s="365"/>
      <c r="J1064" s="86"/>
      <c r="K1064" s="339"/>
      <c r="L1064" s="86"/>
      <c r="M1064" s="87"/>
      <c r="N1064" s="88"/>
      <c r="O1064" s="89"/>
      <c r="P1064" s="90"/>
      <c r="Q1064" s="89"/>
      <c r="R1064" s="90"/>
      <c r="S1064" s="91"/>
      <c r="T1064" s="92"/>
      <c r="U1064" s="93"/>
      <c r="V1064" s="94"/>
      <c r="W1064" s="95"/>
      <c r="X1064" s="96"/>
      <c r="Y1064" s="94"/>
      <c r="Z1064" s="95"/>
      <c r="AA1064" s="97"/>
      <c r="AB1064" s="98"/>
      <c r="AC1064" s="99"/>
      <c r="AD1064" s="100"/>
      <c r="AE1064" s="99"/>
      <c r="AF1064" s="100"/>
      <c r="AG1064" s="101"/>
      <c r="AH1064" s="102"/>
      <c r="AI1064" s="103"/>
      <c r="AJ1064" s="134"/>
      <c r="AK1064" s="222"/>
      <c r="AL1064" s="223"/>
    </row>
    <row r="1065" spans="1:38" ht="75" x14ac:dyDescent="0.25">
      <c r="A1065" s="224">
        <v>2</v>
      </c>
      <c r="B1065" s="203" t="s">
        <v>288</v>
      </c>
      <c r="C1065" s="659"/>
      <c r="D1065" s="660"/>
      <c r="E1065" s="81">
        <v>9</v>
      </c>
      <c r="F1065" s="82">
        <v>245493.83</v>
      </c>
      <c r="G1065" s="83">
        <v>7</v>
      </c>
      <c r="H1065" s="84">
        <v>235707.05</v>
      </c>
      <c r="I1065" s="365">
        <v>8</v>
      </c>
      <c r="J1065" s="86">
        <v>226493.83</v>
      </c>
      <c r="K1065" s="339">
        <v>7</v>
      </c>
      <c r="L1065" s="86">
        <v>235385.05</v>
      </c>
      <c r="M1065" s="87">
        <f t="shared" ref="M1065:N1068" si="186">SUM(I1065,K1065)</f>
        <v>15</v>
      </c>
      <c r="N1065" s="88">
        <f t="shared" si="186"/>
        <v>461878.88</v>
      </c>
      <c r="O1065" s="89">
        <v>0</v>
      </c>
      <c r="P1065" s="90">
        <v>0</v>
      </c>
      <c r="Q1065" s="89">
        <v>0</v>
      </c>
      <c r="R1065" s="90">
        <v>0</v>
      </c>
      <c r="S1065" s="91">
        <f t="shared" ref="S1065:T1068" si="187">SUM(O1065,Q1065)</f>
        <v>0</v>
      </c>
      <c r="T1065" s="92">
        <f t="shared" si="187"/>
        <v>0</v>
      </c>
      <c r="U1065" s="93">
        <v>0</v>
      </c>
      <c r="V1065" s="94">
        <v>0</v>
      </c>
      <c r="W1065" s="95">
        <v>0</v>
      </c>
      <c r="X1065" s="96">
        <v>0</v>
      </c>
      <c r="Y1065" s="94">
        <v>0</v>
      </c>
      <c r="Z1065" s="95">
        <v>0</v>
      </c>
      <c r="AA1065" s="97">
        <f>SUM(U1065,X1065)</f>
        <v>0</v>
      </c>
      <c r="AB1065" s="98">
        <f>SUM(W1065,Z1065)</f>
        <v>0</v>
      </c>
      <c r="AC1065" s="99">
        <v>7</v>
      </c>
      <c r="AD1065" s="100">
        <v>190550.32</v>
      </c>
      <c r="AE1065" s="99">
        <v>7</v>
      </c>
      <c r="AF1065" s="100">
        <v>223830.74</v>
      </c>
      <c r="AG1065" s="101">
        <f>SUM(AC1065,AE1065)</f>
        <v>14</v>
      </c>
      <c r="AH1065" s="102">
        <f>SUM(AD1065,AF1065,AB1065)</f>
        <v>414381.06</v>
      </c>
      <c r="AI1065" s="103">
        <f>IFERROR(AD1065/C1064,0)</f>
        <v>0.1710898411763685</v>
      </c>
      <c r="AJ1065" s="134">
        <f>IFERROR(AF1065/C1064,0)</f>
        <v>0.20097140617233825</v>
      </c>
      <c r="AK1065" s="222">
        <f>IFERROR(AH1065/C1064,0)</f>
        <v>0.37206124734870677</v>
      </c>
      <c r="AL1065" s="223"/>
    </row>
    <row r="1066" spans="1:38" ht="37.5" x14ac:dyDescent="0.25">
      <c r="A1066" s="224">
        <v>3</v>
      </c>
      <c r="B1066" s="203" t="s">
        <v>289</v>
      </c>
      <c r="C1066" s="659"/>
      <c r="D1066" s="660"/>
      <c r="E1066" s="81">
        <v>4</v>
      </c>
      <c r="F1066" s="82">
        <v>158337.78</v>
      </c>
      <c r="G1066" s="83">
        <v>0</v>
      </c>
      <c r="H1066" s="84">
        <v>0</v>
      </c>
      <c r="I1066" s="365">
        <v>2</v>
      </c>
      <c r="J1066" s="86">
        <v>40000</v>
      </c>
      <c r="K1066" s="339">
        <v>0</v>
      </c>
      <c r="L1066" s="86">
        <v>0</v>
      </c>
      <c r="M1066" s="87">
        <f t="shared" si="186"/>
        <v>2</v>
      </c>
      <c r="N1066" s="88">
        <f t="shared" si="186"/>
        <v>40000</v>
      </c>
      <c r="O1066" s="89">
        <v>0</v>
      </c>
      <c r="P1066" s="90">
        <v>0</v>
      </c>
      <c r="Q1066" s="89">
        <v>0</v>
      </c>
      <c r="R1066" s="90">
        <v>0</v>
      </c>
      <c r="S1066" s="91">
        <f t="shared" si="187"/>
        <v>0</v>
      </c>
      <c r="T1066" s="92">
        <f t="shared" si="187"/>
        <v>0</v>
      </c>
      <c r="U1066" s="93">
        <v>0</v>
      </c>
      <c r="V1066" s="94">
        <v>0</v>
      </c>
      <c r="W1066" s="95">
        <v>0</v>
      </c>
      <c r="X1066" s="96">
        <v>0</v>
      </c>
      <c r="Y1066" s="94">
        <v>0</v>
      </c>
      <c r="Z1066" s="95">
        <v>0</v>
      </c>
      <c r="AA1066" s="97">
        <f>SUM(U1066,X1066)</f>
        <v>0</v>
      </c>
      <c r="AB1066" s="98">
        <f>SUM(W1066,Z1066)</f>
        <v>0</v>
      </c>
      <c r="AC1066" s="99">
        <v>2</v>
      </c>
      <c r="AD1066" s="100">
        <v>39557.25</v>
      </c>
      <c r="AE1066" s="99">
        <v>0</v>
      </c>
      <c r="AF1066" s="100">
        <v>0</v>
      </c>
      <c r="AG1066" s="101">
        <f>SUM(AC1066,AE1066)</f>
        <v>2</v>
      </c>
      <c r="AH1066" s="102">
        <f>SUM(AD1066,AF1066,AB1066)</f>
        <v>39557.25</v>
      </c>
      <c r="AI1066" s="103">
        <f>IFERROR(AD1066/C1064,0)</f>
        <v>3.5517356359589962E-2</v>
      </c>
      <c r="AJ1066" s="134">
        <f>IFERROR(AF1066/C1064,0)</f>
        <v>0</v>
      </c>
      <c r="AK1066" s="222">
        <f>IFERROR(AH1066/C1064,0)</f>
        <v>3.5517356359589962E-2</v>
      </c>
      <c r="AL1066" s="223"/>
    </row>
    <row r="1067" spans="1:38" ht="37.5" x14ac:dyDescent="0.25">
      <c r="A1067" s="224">
        <v>4</v>
      </c>
      <c r="B1067" s="203" t="s">
        <v>290</v>
      </c>
      <c r="C1067" s="659"/>
      <c r="D1067" s="660"/>
      <c r="E1067" s="81">
        <v>23</v>
      </c>
      <c r="F1067" s="82">
        <v>632226.87</v>
      </c>
      <c r="G1067" s="83">
        <v>12</v>
      </c>
      <c r="H1067" s="84">
        <v>199001</v>
      </c>
      <c r="I1067" s="365">
        <v>14</v>
      </c>
      <c r="J1067" s="86">
        <v>183262.26</v>
      </c>
      <c r="K1067" s="339">
        <v>12</v>
      </c>
      <c r="L1067" s="86">
        <v>186358.67</v>
      </c>
      <c r="M1067" s="87">
        <f t="shared" si="186"/>
        <v>26</v>
      </c>
      <c r="N1067" s="88">
        <f t="shared" si="186"/>
        <v>369620.93000000005</v>
      </c>
      <c r="O1067" s="89">
        <v>0</v>
      </c>
      <c r="P1067" s="90">
        <v>0</v>
      </c>
      <c r="Q1067" s="89">
        <v>0</v>
      </c>
      <c r="R1067" s="90">
        <v>0</v>
      </c>
      <c r="S1067" s="91">
        <f t="shared" si="187"/>
        <v>0</v>
      </c>
      <c r="T1067" s="92">
        <f t="shared" si="187"/>
        <v>0</v>
      </c>
      <c r="U1067" s="93">
        <v>0</v>
      </c>
      <c r="V1067" s="94">
        <v>0</v>
      </c>
      <c r="W1067" s="95">
        <v>0</v>
      </c>
      <c r="X1067" s="96">
        <v>0</v>
      </c>
      <c r="Y1067" s="94">
        <v>0</v>
      </c>
      <c r="Z1067" s="95">
        <v>0</v>
      </c>
      <c r="AA1067" s="97">
        <f>SUM(U1067,X1067)</f>
        <v>0</v>
      </c>
      <c r="AB1067" s="98">
        <f>SUM(W1067,Z1067)</f>
        <v>0</v>
      </c>
      <c r="AC1067" s="99">
        <v>11</v>
      </c>
      <c r="AD1067" s="100">
        <v>135962.64000000001</v>
      </c>
      <c r="AE1067" s="99">
        <v>10</v>
      </c>
      <c r="AF1067" s="100">
        <v>105616</v>
      </c>
      <c r="AG1067" s="101">
        <f>SUM(AC1067,AE1067)</f>
        <v>21</v>
      </c>
      <c r="AH1067" s="102">
        <f>SUM(AD1067,AF1067,AB1067)</f>
        <v>241578.64</v>
      </c>
      <c r="AI1067" s="103">
        <f>IFERROR(AD1067/C1064,0)</f>
        <v>0.1220770790808421</v>
      </c>
      <c r="AJ1067" s="134">
        <f>IFERROR(AF1067/C1064,0)</f>
        <v>9.4829673682433779E-2</v>
      </c>
      <c r="AK1067" s="222">
        <f>IFERROR(AH1067/C1064,0)</f>
        <v>0.2169067527632759</v>
      </c>
      <c r="AL1067" s="223"/>
    </row>
    <row r="1068" spans="1:38" ht="37.5" x14ac:dyDescent="0.25">
      <c r="A1068" s="224">
        <v>5</v>
      </c>
      <c r="B1068" s="203" t="s">
        <v>291</v>
      </c>
      <c r="C1068" s="659"/>
      <c r="D1068" s="660"/>
      <c r="E1068" s="81">
        <v>5</v>
      </c>
      <c r="F1068" s="82">
        <v>106187.85</v>
      </c>
      <c r="G1068" s="83">
        <v>3</v>
      </c>
      <c r="H1068" s="84">
        <v>12000</v>
      </c>
      <c r="I1068" s="365">
        <v>3</v>
      </c>
      <c r="J1068" s="86">
        <v>56484.4</v>
      </c>
      <c r="K1068" s="365">
        <v>3</v>
      </c>
      <c r="L1068" s="86">
        <v>10300</v>
      </c>
      <c r="M1068" s="87">
        <f t="shared" si="186"/>
        <v>6</v>
      </c>
      <c r="N1068" s="88">
        <f t="shared" si="186"/>
        <v>66784.399999999994</v>
      </c>
      <c r="O1068" s="89">
        <v>0</v>
      </c>
      <c r="P1068" s="342">
        <v>0</v>
      </c>
      <c r="Q1068" s="89">
        <v>0</v>
      </c>
      <c r="R1068" s="90">
        <v>0</v>
      </c>
      <c r="S1068" s="91">
        <f t="shared" si="187"/>
        <v>0</v>
      </c>
      <c r="T1068" s="92">
        <f t="shared" si="187"/>
        <v>0</v>
      </c>
      <c r="U1068" s="93">
        <v>0</v>
      </c>
      <c r="V1068" s="94">
        <v>0</v>
      </c>
      <c r="W1068" s="95">
        <v>0</v>
      </c>
      <c r="X1068" s="96">
        <v>0</v>
      </c>
      <c r="Y1068" s="94">
        <v>0</v>
      </c>
      <c r="Z1068" s="95">
        <v>0</v>
      </c>
      <c r="AA1068" s="97">
        <f>SUM(U1068,X1068)</f>
        <v>0</v>
      </c>
      <c r="AB1068" s="98">
        <f>SUM(W1068,Z1068)</f>
        <v>0</v>
      </c>
      <c r="AC1068" s="99">
        <v>3</v>
      </c>
      <c r="AD1068" s="100">
        <v>47303.73</v>
      </c>
      <c r="AE1068" s="99">
        <v>3</v>
      </c>
      <c r="AF1068" s="100">
        <v>7645</v>
      </c>
      <c r="AG1068" s="101">
        <f>SUM(AC1068,AE1068)</f>
        <v>6</v>
      </c>
      <c r="AH1068" s="102">
        <f>SUM(AD1068,AF1068,AB1068)</f>
        <v>54948.73</v>
      </c>
      <c r="AI1068" s="103">
        <f>IFERROR(AD1068/C1064,0)</f>
        <v>4.2472705649351933E-2</v>
      </c>
      <c r="AJ1068" s="134">
        <f>IFERROR(AF1068/C1064,0)</f>
        <v>6.8642332156321605E-3</v>
      </c>
      <c r="AK1068" s="222">
        <f>IFERROR(AH1068/C1064,0)</f>
        <v>4.9336938864984095E-2</v>
      </c>
      <c r="AL1068" s="223"/>
    </row>
    <row r="1069" spans="1:38" ht="37.5" x14ac:dyDescent="0.25">
      <c r="A1069" s="224">
        <v>6</v>
      </c>
      <c r="B1069" s="203" t="s">
        <v>292</v>
      </c>
      <c r="C1069" s="659"/>
      <c r="D1069" s="660"/>
      <c r="E1069" s="81"/>
      <c r="F1069" s="82"/>
      <c r="G1069" s="83"/>
      <c r="H1069" s="84"/>
      <c r="I1069" s="365"/>
      <c r="J1069" s="340"/>
      <c r="K1069" s="365"/>
      <c r="L1069" s="86"/>
      <c r="M1069" s="87"/>
      <c r="N1069" s="88"/>
      <c r="O1069" s="89"/>
      <c r="P1069" s="342"/>
      <c r="Q1069" s="89"/>
      <c r="R1069" s="90"/>
      <c r="S1069" s="91"/>
      <c r="T1069" s="92"/>
      <c r="U1069" s="93"/>
      <c r="V1069" s="94"/>
      <c r="W1069" s="95"/>
      <c r="X1069" s="96"/>
      <c r="Y1069" s="94"/>
      <c r="Z1069" s="95"/>
      <c r="AA1069" s="97"/>
      <c r="AB1069" s="98"/>
      <c r="AC1069" s="99"/>
      <c r="AD1069" s="100"/>
      <c r="AE1069" s="99"/>
      <c r="AF1069" s="100"/>
      <c r="AG1069" s="101"/>
      <c r="AH1069" s="102"/>
      <c r="AI1069" s="103"/>
      <c r="AJ1069" s="134"/>
      <c r="AK1069" s="222"/>
      <c r="AL1069" s="223"/>
    </row>
    <row r="1070" spans="1:38" ht="37.5" x14ac:dyDescent="0.3">
      <c r="A1070" s="306">
        <v>7</v>
      </c>
      <c r="B1070" s="225" t="s">
        <v>293</v>
      </c>
      <c r="C1070" s="659"/>
      <c r="D1070" s="660"/>
      <c r="E1070" s="81"/>
      <c r="F1070" s="82"/>
      <c r="G1070" s="83"/>
      <c r="H1070" s="84"/>
      <c r="I1070" s="365"/>
      <c r="J1070" s="340"/>
      <c r="K1070" s="365"/>
      <c r="L1070" s="86"/>
      <c r="M1070" s="87"/>
      <c r="N1070" s="88"/>
      <c r="O1070" s="89"/>
      <c r="P1070" s="342"/>
      <c r="Q1070" s="89"/>
      <c r="R1070" s="90"/>
      <c r="S1070" s="91"/>
      <c r="T1070" s="92"/>
      <c r="U1070" s="93"/>
      <c r="V1070" s="94"/>
      <c r="W1070" s="95"/>
      <c r="X1070" s="96"/>
      <c r="Y1070" s="94"/>
      <c r="Z1070" s="95"/>
      <c r="AA1070" s="97"/>
      <c r="AB1070" s="98"/>
      <c r="AC1070" s="99"/>
      <c r="AD1070" s="100"/>
      <c r="AE1070" s="99"/>
      <c r="AF1070" s="100"/>
      <c r="AG1070" s="101"/>
      <c r="AH1070" s="102"/>
      <c r="AI1070" s="103"/>
      <c r="AJ1070" s="134"/>
      <c r="AK1070" s="222"/>
      <c r="AL1070" s="223"/>
    </row>
    <row r="1071" spans="1:38" ht="37.5" x14ac:dyDescent="0.25">
      <c r="A1071" s="229">
        <v>8</v>
      </c>
      <c r="B1071" s="226" t="s">
        <v>294</v>
      </c>
      <c r="C1071" s="659"/>
      <c r="D1071" s="660"/>
      <c r="E1071" s="81"/>
      <c r="F1071" s="82"/>
      <c r="G1071" s="83"/>
      <c r="H1071" s="84"/>
      <c r="I1071" s="365"/>
      <c r="J1071" s="340"/>
      <c r="K1071" s="365"/>
      <c r="L1071" s="86"/>
      <c r="M1071" s="87"/>
      <c r="N1071" s="88"/>
      <c r="O1071" s="89"/>
      <c r="P1071" s="342"/>
      <c r="Q1071" s="89"/>
      <c r="R1071" s="90"/>
      <c r="S1071" s="91"/>
      <c r="T1071" s="92"/>
      <c r="U1071" s="93"/>
      <c r="V1071" s="94"/>
      <c r="W1071" s="95"/>
      <c r="X1071" s="96"/>
      <c r="Y1071" s="94"/>
      <c r="Z1071" s="95"/>
      <c r="AA1071" s="97"/>
      <c r="AB1071" s="98"/>
      <c r="AC1071" s="99"/>
      <c r="AD1071" s="100"/>
      <c r="AE1071" s="99"/>
      <c r="AF1071" s="100"/>
      <c r="AG1071" s="101"/>
      <c r="AH1071" s="102"/>
      <c r="AI1071" s="103"/>
      <c r="AJ1071" s="134"/>
      <c r="AK1071" s="222"/>
      <c r="AL1071" s="223"/>
    </row>
    <row r="1072" spans="1:38" ht="21" x14ac:dyDescent="0.25">
      <c r="A1072" s="229" t="s">
        <v>309</v>
      </c>
      <c r="B1072" s="226" t="s">
        <v>193</v>
      </c>
      <c r="C1072" s="659"/>
      <c r="D1072" s="660"/>
      <c r="E1072" s="81">
        <v>1</v>
      </c>
      <c r="F1072" s="82">
        <v>45336.6</v>
      </c>
      <c r="G1072" s="83">
        <v>0</v>
      </c>
      <c r="H1072" s="84">
        <v>0</v>
      </c>
      <c r="I1072" s="365">
        <v>0</v>
      </c>
      <c r="J1072" s="340">
        <v>0</v>
      </c>
      <c r="K1072" s="365">
        <v>0</v>
      </c>
      <c r="L1072" s="86">
        <v>0</v>
      </c>
      <c r="M1072" s="87">
        <f>SUM(I1072,K1072)</f>
        <v>0</v>
      </c>
      <c r="N1072" s="88">
        <f>SUM(J1072,L1072)</f>
        <v>0</v>
      </c>
      <c r="O1072" s="89">
        <v>0</v>
      </c>
      <c r="P1072" s="342">
        <v>0</v>
      </c>
      <c r="Q1072" s="89">
        <v>0</v>
      </c>
      <c r="R1072" s="90">
        <v>0</v>
      </c>
      <c r="S1072" s="91">
        <f>SUM(O1072,Q1072)</f>
        <v>0</v>
      </c>
      <c r="T1072" s="92">
        <f>SUM(P1072,R1072)</f>
        <v>0</v>
      </c>
      <c r="U1072" s="93">
        <v>0</v>
      </c>
      <c r="V1072" s="94">
        <v>0</v>
      </c>
      <c r="W1072" s="95">
        <v>0</v>
      </c>
      <c r="X1072" s="96">
        <v>0</v>
      </c>
      <c r="Y1072" s="94">
        <v>0</v>
      </c>
      <c r="Z1072" s="95">
        <v>0</v>
      </c>
      <c r="AA1072" s="97">
        <f>SUM(U1072,X1072)</f>
        <v>0</v>
      </c>
      <c r="AB1072" s="98">
        <f>SUM(W1072,Z1072)</f>
        <v>0</v>
      </c>
      <c r="AC1072" s="99">
        <v>0</v>
      </c>
      <c r="AD1072" s="100">
        <v>0</v>
      </c>
      <c r="AE1072" s="99">
        <v>0</v>
      </c>
      <c r="AF1072" s="100">
        <v>0</v>
      </c>
      <c r="AG1072" s="101">
        <f>SUM(AC1072,AE1072)</f>
        <v>0</v>
      </c>
      <c r="AH1072" s="102">
        <f>SUM(AD1072,AF1072,AB1072)</f>
        <v>0</v>
      </c>
      <c r="AI1072" s="103">
        <f>IFERROR(AD1072/C1064,0)</f>
        <v>0</v>
      </c>
      <c r="AJ1072" s="134">
        <f>IFERROR(AF1072/C1064,0)</f>
        <v>0</v>
      </c>
      <c r="AK1072" s="222">
        <f>IFERROR(AH1072/C1064,0)</f>
        <v>0</v>
      </c>
      <c r="AL1072" s="223"/>
    </row>
    <row r="1073" spans="1:38" ht="21" x14ac:dyDescent="0.25">
      <c r="A1073" s="229" t="s">
        <v>310</v>
      </c>
      <c r="B1073" s="226" t="s">
        <v>194</v>
      </c>
      <c r="C1073" s="659"/>
      <c r="D1073" s="660"/>
      <c r="E1073" s="81">
        <v>1</v>
      </c>
      <c r="F1073" s="82">
        <v>73093</v>
      </c>
      <c r="G1073" s="83">
        <v>12</v>
      </c>
      <c r="H1073" s="84">
        <v>256300</v>
      </c>
      <c r="I1073" s="365">
        <v>0</v>
      </c>
      <c r="J1073" s="340">
        <v>0</v>
      </c>
      <c r="K1073" s="365">
        <v>11</v>
      </c>
      <c r="L1073" s="86">
        <v>175460</v>
      </c>
      <c r="M1073" s="87">
        <f>SUM(I1073,K1073)</f>
        <v>11</v>
      </c>
      <c r="N1073" s="88">
        <f>SUM(J1073,L1073)</f>
        <v>175460</v>
      </c>
      <c r="O1073" s="89">
        <v>0</v>
      </c>
      <c r="P1073" s="342">
        <v>0</v>
      </c>
      <c r="Q1073" s="89">
        <v>0</v>
      </c>
      <c r="R1073" s="90">
        <v>0</v>
      </c>
      <c r="S1073" s="91">
        <f>SUM(O1073,Q1073)</f>
        <v>0</v>
      </c>
      <c r="T1073" s="92">
        <f>SUM(P1073,R1073)</f>
        <v>0</v>
      </c>
      <c r="U1073" s="93">
        <v>0</v>
      </c>
      <c r="V1073" s="94">
        <v>0</v>
      </c>
      <c r="W1073" s="95">
        <v>0</v>
      </c>
      <c r="X1073" s="96">
        <v>0</v>
      </c>
      <c r="Y1073" s="94">
        <v>0</v>
      </c>
      <c r="Z1073" s="95">
        <v>0</v>
      </c>
      <c r="AA1073" s="97">
        <f>SUM(U1073,X1073)</f>
        <v>0</v>
      </c>
      <c r="AB1073" s="98">
        <f>SUM(W1073,Z1073)</f>
        <v>0</v>
      </c>
      <c r="AC1073" s="99">
        <v>0</v>
      </c>
      <c r="AD1073" s="100">
        <v>0</v>
      </c>
      <c r="AE1073" s="99">
        <v>11</v>
      </c>
      <c r="AF1073" s="100">
        <v>117870.18</v>
      </c>
      <c r="AG1073" s="101">
        <f>SUM(AC1073,AE1073)</f>
        <v>11</v>
      </c>
      <c r="AH1073" s="102">
        <f>SUM(AD1073,AF1073,AB1073)</f>
        <v>117870.18</v>
      </c>
      <c r="AI1073" s="103">
        <f>IFERROR(AD1073/C1064,0)</f>
        <v>0</v>
      </c>
      <c r="AJ1073" s="134">
        <f>IFERROR(AF1073/C1064,0)</f>
        <v>0.10583236163355678</v>
      </c>
      <c r="AK1073" s="222">
        <f>IFERROR(AH1073/C1064,0)</f>
        <v>0.10583236163355678</v>
      </c>
      <c r="AL1073" s="223"/>
    </row>
    <row r="1074" spans="1:38" ht="24" thickBot="1" x14ac:dyDescent="0.3">
      <c r="A1074" s="641" t="s">
        <v>277</v>
      </c>
      <c r="B1074" s="642"/>
      <c r="C1074" s="231">
        <f>C1064</f>
        <v>1113744.21</v>
      </c>
      <c r="D1074" s="231">
        <f>D1064</f>
        <v>245408.35000000009</v>
      </c>
      <c r="E1074" s="167">
        <f t="shared" ref="E1074:AH1074" si="188">SUM(E1064:E1073)</f>
        <v>43</v>
      </c>
      <c r="F1074" s="168">
        <f t="shared" si="188"/>
        <v>1260675.9300000002</v>
      </c>
      <c r="G1074" s="167">
        <f t="shared" si="188"/>
        <v>34</v>
      </c>
      <c r="H1074" s="232">
        <f t="shared" si="188"/>
        <v>703008.05</v>
      </c>
      <c r="I1074" s="233">
        <f t="shared" si="188"/>
        <v>27</v>
      </c>
      <c r="J1074" s="168">
        <f t="shared" si="188"/>
        <v>506240.49</v>
      </c>
      <c r="K1074" s="233">
        <f t="shared" si="188"/>
        <v>33</v>
      </c>
      <c r="L1074" s="168">
        <f t="shared" si="188"/>
        <v>607503.72</v>
      </c>
      <c r="M1074" s="233">
        <f t="shared" si="188"/>
        <v>60</v>
      </c>
      <c r="N1074" s="168">
        <f t="shared" si="188"/>
        <v>1113744.21</v>
      </c>
      <c r="O1074" s="172">
        <f t="shared" si="188"/>
        <v>0</v>
      </c>
      <c r="P1074" s="168">
        <f t="shared" si="188"/>
        <v>0</v>
      </c>
      <c r="Q1074" s="172">
        <f t="shared" si="188"/>
        <v>0</v>
      </c>
      <c r="R1074" s="234">
        <f t="shared" si="188"/>
        <v>0</v>
      </c>
      <c r="S1074" s="173">
        <f t="shared" si="188"/>
        <v>0</v>
      </c>
      <c r="T1074" s="234">
        <f t="shared" si="188"/>
        <v>0</v>
      </c>
      <c r="U1074" s="235">
        <f t="shared" si="188"/>
        <v>0</v>
      </c>
      <c r="V1074" s="234">
        <f t="shared" si="188"/>
        <v>0</v>
      </c>
      <c r="W1074" s="232">
        <f t="shared" si="188"/>
        <v>0</v>
      </c>
      <c r="X1074" s="173">
        <f t="shared" si="188"/>
        <v>0</v>
      </c>
      <c r="Y1074" s="234">
        <f t="shared" si="188"/>
        <v>0</v>
      </c>
      <c r="Z1074" s="234">
        <f t="shared" si="188"/>
        <v>0</v>
      </c>
      <c r="AA1074" s="236">
        <f t="shared" si="188"/>
        <v>0</v>
      </c>
      <c r="AB1074" s="168">
        <f t="shared" si="188"/>
        <v>0</v>
      </c>
      <c r="AC1074" s="171">
        <f t="shared" si="188"/>
        <v>23</v>
      </c>
      <c r="AD1074" s="168">
        <f t="shared" si="188"/>
        <v>413373.94</v>
      </c>
      <c r="AE1074" s="172">
        <f t="shared" si="188"/>
        <v>31</v>
      </c>
      <c r="AF1074" s="168">
        <f t="shared" si="188"/>
        <v>454961.91999999998</v>
      </c>
      <c r="AG1074" s="173">
        <f t="shared" si="188"/>
        <v>54</v>
      </c>
      <c r="AH1074" s="232">
        <f t="shared" si="188"/>
        <v>868335.85999999987</v>
      </c>
      <c r="AI1074" s="237">
        <f>AD1074/C1031</f>
        <v>0.37115698226615251</v>
      </c>
      <c r="AJ1074" s="238">
        <f>AF1074/C1031</f>
        <v>0.40849767470396098</v>
      </c>
      <c r="AK1074" s="239">
        <f>AH1074/C1031</f>
        <v>0.77965465697011338</v>
      </c>
      <c r="AL1074" s="223"/>
    </row>
    <row r="1075" spans="1:38" ht="15.75" thickBot="1" x14ac:dyDescent="0.3">
      <c r="E1075" s="240"/>
      <c r="F1075" s="241"/>
      <c r="G1075" s="240"/>
      <c r="H1075" s="241"/>
      <c r="I1075" s="242"/>
      <c r="J1075" s="240"/>
      <c r="K1075" s="242"/>
      <c r="L1075" s="241"/>
      <c r="M1075" s="240"/>
      <c r="N1075" s="240"/>
      <c r="O1075" s="240"/>
      <c r="P1075" s="240"/>
      <c r="Q1075" s="240"/>
      <c r="R1075" s="240"/>
      <c r="S1075" s="240"/>
      <c r="T1075" s="240"/>
      <c r="U1075" s="240"/>
      <c r="V1075" s="240"/>
      <c r="W1075" s="240"/>
      <c r="X1075" s="240"/>
      <c r="Y1075" s="240"/>
      <c r="Z1075" s="240"/>
      <c r="AA1075" s="240"/>
      <c r="AB1075" s="240"/>
      <c r="AC1075" s="240"/>
      <c r="AD1075" s="240"/>
      <c r="AE1075" s="240"/>
      <c r="AF1075" s="240"/>
      <c r="AG1075" s="240"/>
      <c r="AH1075" s="240"/>
      <c r="AJ1075" s="243"/>
      <c r="AK1075" s="243"/>
      <c r="AL1075" s="243"/>
    </row>
    <row r="1076" spans="1:38" ht="19.5" customHeight="1" thickTop="1" x14ac:dyDescent="0.3">
      <c r="A1076" s="591" t="s">
        <v>355</v>
      </c>
      <c r="B1076" s="592"/>
      <c r="C1076" s="592"/>
      <c r="D1076" s="592"/>
      <c r="E1076" s="592"/>
      <c r="F1076" s="592"/>
      <c r="G1076" s="592"/>
      <c r="H1076" s="592"/>
      <c r="I1076" s="592"/>
      <c r="J1076" s="592"/>
      <c r="K1076" s="593"/>
      <c r="L1076" s="592"/>
      <c r="M1076" s="592"/>
      <c r="N1076" s="592"/>
      <c r="O1076" s="592"/>
      <c r="P1076" s="592"/>
      <c r="Q1076" s="594"/>
      <c r="AD1076" s="180"/>
    </row>
    <row r="1077" spans="1:38" x14ac:dyDescent="0.25">
      <c r="A1077" s="595"/>
      <c r="B1077" s="596"/>
      <c r="C1077" s="596"/>
      <c r="D1077" s="596"/>
      <c r="E1077" s="596"/>
      <c r="F1077" s="596"/>
      <c r="G1077" s="596"/>
      <c r="H1077" s="596"/>
      <c r="I1077" s="596"/>
      <c r="J1077" s="596"/>
      <c r="K1077" s="597"/>
      <c r="L1077" s="596"/>
      <c r="M1077" s="596"/>
      <c r="N1077" s="596"/>
      <c r="O1077" s="596"/>
      <c r="P1077" s="596"/>
      <c r="Q1077" s="598"/>
    </row>
    <row r="1078" spans="1:38" x14ac:dyDescent="0.25">
      <c r="A1078" s="595"/>
      <c r="B1078" s="596"/>
      <c r="C1078" s="596"/>
      <c r="D1078" s="596"/>
      <c r="E1078" s="596"/>
      <c r="F1078" s="596"/>
      <c r="G1078" s="596"/>
      <c r="H1078" s="596"/>
      <c r="I1078" s="596"/>
      <c r="J1078" s="596"/>
      <c r="K1078" s="597"/>
      <c r="L1078" s="596"/>
      <c r="M1078" s="596"/>
      <c r="N1078" s="596"/>
      <c r="O1078" s="596"/>
      <c r="P1078" s="596"/>
      <c r="Q1078" s="598"/>
    </row>
    <row r="1079" spans="1:38" x14ac:dyDescent="0.25">
      <c r="A1079" s="595"/>
      <c r="B1079" s="596"/>
      <c r="C1079" s="596"/>
      <c r="D1079" s="596"/>
      <c r="E1079" s="596"/>
      <c r="F1079" s="596"/>
      <c r="G1079" s="596"/>
      <c r="H1079" s="596"/>
      <c r="I1079" s="596"/>
      <c r="J1079" s="596"/>
      <c r="K1079" s="597"/>
      <c r="L1079" s="596"/>
      <c r="M1079" s="596"/>
      <c r="N1079" s="596"/>
      <c r="O1079" s="596"/>
      <c r="P1079" s="596"/>
      <c r="Q1079" s="598"/>
    </row>
    <row r="1080" spans="1:38" x14ac:dyDescent="0.25">
      <c r="A1080" s="595"/>
      <c r="B1080" s="596"/>
      <c r="C1080" s="596"/>
      <c r="D1080" s="596"/>
      <c r="E1080" s="596"/>
      <c r="F1080" s="596"/>
      <c r="G1080" s="596"/>
      <c r="H1080" s="596"/>
      <c r="I1080" s="596"/>
      <c r="J1080" s="596"/>
      <c r="K1080" s="597"/>
      <c r="L1080" s="596"/>
      <c r="M1080" s="596"/>
      <c r="N1080" s="596"/>
      <c r="O1080" s="596"/>
      <c r="P1080" s="596"/>
      <c r="Q1080" s="598"/>
    </row>
    <row r="1081" spans="1:38" x14ac:dyDescent="0.25">
      <c r="A1081" s="595"/>
      <c r="B1081" s="596"/>
      <c r="C1081" s="596"/>
      <c r="D1081" s="596"/>
      <c r="E1081" s="596"/>
      <c r="F1081" s="596"/>
      <c r="G1081" s="596"/>
      <c r="H1081" s="596"/>
      <c r="I1081" s="596"/>
      <c r="J1081" s="596"/>
      <c r="K1081" s="597"/>
      <c r="L1081" s="596"/>
      <c r="M1081" s="596"/>
      <c r="N1081" s="596"/>
      <c r="O1081" s="596"/>
      <c r="P1081" s="596"/>
      <c r="Q1081" s="598"/>
    </row>
    <row r="1082" spans="1:38" x14ac:dyDescent="0.25">
      <c r="A1082" s="595"/>
      <c r="B1082" s="596"/>
      <c r="C1082" s="596"/>
      <c r="D1082" s="596"/>
      <c r="E1082" s="596"/>
      <c r="F1082" s="596"/>
      <c r="G1082" s="596"/>
      <c r="H1082" s="596"/>
      <c r="I1082" s="596"/>
      <c r="J1082" s="596"/>
      <c r="K1082" s="597"/>
      <c r="L1082" s="596"/>
      <c r="M1082" s="596"/>
      <c r="N1082" s="596"/>
      <c r="O1082" s="596"/>
      <c r="P1082" s="596"/>
      <c r="Q1082" s="598"/>
    </row>
    <row r="1083" spans="1:38" x14ac:dyDescent="0.25">
      <c r="A1083" s="595"/>
      <c r="B1083" s="596"/>
      <c r="C1083" s="596"/>
      <c r="D1083" s="596"/>
      <c r="E1083" s="596"/>
      <c r="F1083" s="596"/>
      <c r="G1083" s="596"/>
      <c r="H1083" s="596"/>
      <c r="I1083" s="596"/>
      <c r="J1083" s="596"/>
      <c r="K1083" s="597"/>
      <c r="L1083" s="596"/>
      <c r="M1083" s="596"/>
      <c r="N1083" s="596"/>
      <c r="O1083" s="596"/>
      <c r="P1083" s="596"/>
      <c r="Q1083" s="598"/>
    </row>
    <row r="1084" spans="1:38" ht="15.75" thickBot="1" x14ac:dyDescent="0.3">
      <c r="A1084" s="599"/>
      <c r="B1084" s="600"/>
      <c r="C1084" s="600"/>
      <c r="D1084" s="600"/>
      <c r="E1084" s="600"/>
      <c r="F1084" s="600"/>
      <c r="G1084" s="600"/>
      <c r="H1084" s="600"/>
      <c r="I1084" s="600"/>
      <c r="J1084" s="600"/>
      <c r="K1084" s="601"/>
      <c r="L1084" s="600"/>
      <c r="M1084" s="600"/>
      <c r="N1084" s="600"/>
      <c r="O1084" s="600"/>
      <c r="P1084" s="600"/>
      <c r="Q1084" s="602"/>
    </row>
    <row r="1085" spans="1:38" ht="15.75" thickTop="1" x14ac:dyDescent="0.25"/>
    <row r="1086" spans="1:38" x14ac:dyDescent="0.25">
      <c r="B1086" s="244"/>
      <c r="C1086" s="244"/>
    </row>
    <row r="1089" spans="1:38" ht="23.25" x14ac:dyDescent="0.35">
      <c r="A1089" s="245"/>
      <c r="B1089" s="661" t="s">
        <v>373</v>
      </c>
      <c r="C1089" s="661"/>
      <c r="D1089" s="661"/>
      <c r="E1089" s="661"/>
      <c r="F1089" s="661"/>
      <c r="G1089" s="661"/>
      <c r="H1089" s="661"/>
      <c r="I1089" s="661"/>
      <c r="J1089" s="661"/>
      <c r="K1089" s="662"/>
      <c r="L1089" s="347"/>
      <c r="M1089" s="348"/>
      <c r="N1089" s="347"/>
      <c r="O1089" s="348"/>
      <c r="S1089" s="4"/>
      <c r="X1089" s="4"/>
      <c r="AA1089" s="4"/>
      <c r="AG1089" s="4"/>
    </row>
    <row r="1090" spans="1:38" ht="21.75" thickBot="1" x14ac:dyDescent="0.4">
      <c r="B1090" s="37"/>
      <c r="C1090" s="37"/>
      <c r="D1090" s="37"/>
      <c r="E1090" s="37"/>
      <c r="F1090" s="38"/>
      <c r="G1090" s="37"/>
      <c r="H1090" s="38"/>
      <c r="I1090" s="39"/>
      <c r="J1090" s="38"/>
      <c r="K1090" s="39"/>
      <c r="L1090" s="38"/>
    </row>
    <row r="1091" spans="1:38" ht="27" customHeight="1" thickBot="1" x14ac:dyDescent="0.3">
      <c r="A1091" s="663" t="s">
        <v>391</v>
      </c>
      <c r="B1091" s="664"/>
      <c r="C1091" s="664"/>
      <c r="D1091" s="664"/>
      <c r="E1091" s="664"/>
      <c r="F1091" s="664"/>
      <c r="G1091" s="664"/>
      <c r="H1091" s="664"/>
      <c r="I1091" s="664"/>
      <c r="J1091" s="664"/>
      <c r="K1091" s="665"/>
      <c r="L1091" s="664"/>
      <c r="M1091" s="664"/>
      <c r="N1091" s="664"/>
      <c r="O1091" s="664"/>
      <c r="P1091" s="664"/>
      <c r="Q1091" s="664"/>
      <c r="R1091" s="664"/>
      <c r="S1091" s="664"/>
      <c r="T1091" s="664"/>
      <c r="U1091" s="664"/>
      <c r="V1091" s="664"/>
      <c r="W1091" s="664"/>
      <c r="X1091" s="664"/>
      <c r="Y1091" s="664"/>
      <c r="Z1091" s="664"/>
      <c r="AA1091" s="664"/>
      <c r="AB1091" s="664"/>
      <c r="AC1091" s="664"/>
      <c r="AD1091" s="664"/>
      <c r="AE1091" s="664"/>
      <c r="AF1091" s="664"/>
      <c r="AG1091" s="664"/>
      <c r="AH1091" s="664"/>
      <c r="AI1091" s="664"/>
      <c r="AJ1091" s="664"/>
      <c r="AK1091" s="664"/>
      <c r="AL1091" s="40"/>
    </row>
    <row r="1092" spans="1:38" ht="33.75" customHeight="1" x14ac:dyDescent="0.25">
      <c r="A1092" s="666" t="s">
        <v>8</v>
      </c>
      <c r="B1092" s="667"/>
      <c r="C1092" s="614" t="s">
        <v>392</v>
      </c>
      <c r="D1092" s="615"/>
      <c r="E1092" s="618" t="s">
        <v>210</v>
      </c>
      <c r="F1092" s="619"/>
      <c r="G1092" s="619"/>
      <c r="H1092" s="619"/>
      <c r="I1092" s="619"/>
      <c r="J1092" s="619"/>
      <c r="K1092" s="620"/>
      <c r="L1092" s="619"/>
      <c r="M1092" s="619"/>
      <c r="N1092" s="674"/>
      <c r="O1092" s="624" t="s">
        <v>393</v>
      </c>
      <c r="P1092" s="625"/>
      <c r="Q1092" s="625"/>
      <c r="R1092" s="625"/>
      <c r="S1092" s="625"/>
      <c r="T1092" s="625"/>
      <c r="U1092" s="625"/>
      <c r="V1092" s="625"/>
      <c r="W1092" s="625"/>
      <c r="X1092" s="625"/>
      <c r="Y1092" s="625"/>
      <c r="Z1092" s="625"/>
      <c r="AA1092" s="625"/>
      <c r="AB1092" s="625"/>
      <c r="AC1092" s="625"/>
      <c r="AD1092" s="625"/>
      <c r="AE1092" s="625"/>
      <c r="AF1092" s="625"/>
      <c r="AG1092" s="625"/>
      <c r="AH1092" s="625"/>
      <c r="AI1092" s="625"/>
      <c r="AJ1092" s="625"/>
      <c r="AK1092" s="625"/>
      <c r="AL1092" s="626"/>
    </row>
    <row r="1093" spans="1:38" ht="51" customHeight="1" thickBot="1" x14ac:dyDescent="0.3">
      <c r="A1093" s="668"/>
      <c r="B1093" s="669"/>
      <c r="C1093" s="672"/>
      <c r="D1093" s="673"/>
      <c r="E1093" s="675"/>
      <c r="F1093" s="676"/>
      <c r="G1093" s="676"/>
      <c r="H1093" s="676"/>
      <c r="I1093" s="676"/>
      <c r="J1093" s="676"/>
      <c r="K1093" s="677"/>
      <c r="L1093" s="676"/>
      <c r="M1093" s="676"/>
      <c r="N1093" s="678"/>
      <c r="O1093" s="641"/>
      <c r="P1093" s="679"/>
      <c r="Q1093" s="679"/>
      <c r="R1093" s="679"/>
      <c r="S1093" s="679"/>
      <c r="T1093" s="679"/>
      <c r="U1093" s="679"/>
      <c r="V1093" s="679"/>
      <c r="W1093" s="679"/>
      <c r="X1093" s="679"/>
      <c r="Y1093" s="679"/>
      <c r="Z1093" s="679"/>
      <c r="AA1093" s="679"/>
      <c r="AB1093" s="679"/>
      <c r="AC1093" s="679"/>
      <c r="AD1093" s="679"/>
      <c r="AE1093" s="679"/>
      <c r="AF1093" s="679"/>
      <c r="AG1093" s="679"/>
      <c r="AH1093" s="679"/>
      <c r="AI1093" s="679"/>
      <c r="AJ1093" s="679"/>
      <c r="AK1093" s="679"/>
      <c r="AL1093" s="642"/>
    </row>
    <row r="1094" spans="1:38" ht="75" customHeight="1" x14ac:dyDescent="0.25">
      <c r="A1094" s="668"/>
      <c r="B1094" s="669"/>
      <c r="C1094" s="680" t="s">
        <v>211</v>
      </c>
      <c r="D1094" s="682" t="s">
        <v>212</v>
      </c>
      <c r="E1094" s="684" t="s">
        <v>0</v>
      </c>
      <c r="F1094" s="685"/>
      <c r="G1094" s="685"/>
      <c r="H1094" s="686"/>
      <c r="I1094" s="690" t="s">
        <v>1</v>
      </c>
      <c r="J1094" s="691"/>
      <c r="K1094" s="692"/>
      <c r="L1094" s="693"/>
      <c r="M1094" s="698" t="s">
        <v>2</v>
      </c>
      <c r="N1094" s="699"/>
      <c r="O1094" s="702" t="s">
        <v>213</v>
      </c>
      <c r="P1094" s="703"/>
      <c r="Q1094" s="703"/>
      <c r="R1094" s="703"/>
      <c r="S1094" s="725" t="s">
        <v>2</v>
      </c>
      <c r="T1094" s="726"/>
      <c r="U1094" s="708" t="s">
        <v>214</v>
      </c>
      <c r="V1094" s="709"/>
      <c r="W1094" s="709"/>
      <c r="X1094" s="709"/>
      <c r="Y1094" s="709"/>
      <c r="Z1094" s="710"/>
      <c r="AA1094" s="729" t="s">
        <v>2</v>
      </c>
      <c r="AB1094" s="730"/>
      <c r="AC1094" s="733" t="s">
        <v>5</v>
      </c>
      <c r="AD1094" s="734"/>
      <c r="AE1094" s="734"/>
      <c r="AF1094" s="735"/>
      <c r="AG1094" s="739" t="s">
        <v>2</v>
      </c>
      <c r="AH1094" s="740"/>
      <c r="AI1094" s="719" t="s">
        <v>215</v>
      </c>
      <c r="AJ1094" s="720"/>
      <c r="AK1094" s="720"/>
      <c r="AL1094" s="721"/>
    </row>
    <row r="1095" spans="1:38" ht="75" customHeight="1" thickBot="1" x14ac:dyDescent="0.3">
      <c r="A1095" s="668"/>
      <c r="B1095" s="669"/>
      <c r="C1095" s="680"/>
      <c r="D1095" s="682"/>
      <c r="E1095" s="687"/>
      <c r="F1095" s="688"/>
      <c r="G1095" s="688"/>
      <c r="H1095" s="689"/>
      <c r="I1095" s="694"/>
      <c r="J1095" s="695"/>
      <c r="K1095" s="696"/>
      <c r="L1095" s="697"/>
      <c r="M1095" s="700"/>
      <c r="N1095" s="701"/>
      <c r="O1095" s="704"/>
      <c r="P1095" s="705"/>
      <c r="Q1095" s="705"/>
      <c r="R1095" s="705"/>
      <c r="S1095" s="727"/>
      <c r="T1095" s="728"/>
      <c r="U1095" s="711"/>
      <c r="V1095" s="712"/>
      <c r="W1095" s="712"/>
      <c r="X1095" s="712"/>
      <c r="Y1095" s="712"/>
      <c r="Z1095" s="713"/>
      <c r="AA1095" s="731"/>
      <c r="AB1095" s="732"/>
      <c r="AC1095" s="736"/>
      <c r="AD1095" s="737"/>
      <c r="AE1095" s="737"/>
      <c r="AF1095" s="738"/>
      <c r="AG1095" s="741"/>
      <c r="AH1095" s="742"/>
      <c r="AI1095" s="722"/>
      <c r="AJ1095" s="723"/>
      <c r="AK1095" s="723"/>
      <c r="AL1095" s="724"/>
    </row>
    <row r="1096" spans="1:38" ht="139.5" customHeight="1" thickBot="1" x14ac:dyDescent="0.3">
      <c r="A1096" s="670"/>
      <c r="B1096" s="671"/>
      <c r="C1096" s="681"/>
      <c r="D1096" s="683"/>
      <c r="E1096" s="41" t="s">
        <v>15</v>
      </c>
      <c r="F1096" s="42" t="s">
        <v>216</v>
      </c>
      <c r="G1096" s="41" t="s">
        <v>217</v>
      </c>
      <c r="H1096" s="42" t="s">
        <v>14</v>
      </c>
      <c r="I1096" s="43" t="s">
        <v>15</v>
      </c>
      <c r="J1096" s="44" t="s">
        <v>218</v>
      </c>
      <c r="K1096" s="43" t="s">
        <v>17</v>
      </c>
      <c r="L1096" s="44" t="s">
        <v>219</v>
      </c>
      <c r="M1096" s="45" t="s">
        <v>19</v>
      </c>
      <c r="N1096" s="46" t="s">
        <v>20</v>
      </c>
      <c r="O1096" s="47" t="s">
        <v>220</v>
      </c>
      <c r="P1096" s="48" t="s">
        <v>221</v>
      </c>
      <c r="Q1096" s="47" t="s">
        <v>222</v>
      </c>
      <c r="R1096" s="48" t="s">
        <v>223</v>
      </c>
      <c r="S1096" s="49" t="s">
        <v>224</v>
      </c>
      <c r="T1096" s="50" t="s">
        <v>225</v>
      </c>
      <c r="U1096" s="51" t="s">
        <v>220</v>
      </c>
      <c r="V1096" s="52" t="s">
        <v>226</v>
      </c>
      <c r="W1096" s="53" t="s">
        <v>227</v>
      </c>
      <c r="X1096" s="54" t="s">
        <v>222</v>
      </c>
      <c r="Y1096" s="52" t="s">
        <v>228</v>
      </c>
      <c r="Z1096" s="53" t="s">
        <v>229</v>
      </c>
      <c r="AA1096" s="55" t="s">
        <v>230</v>
      </c>
      <c r="AB1096" s="56" t="s">
        <v>231</v>
      </c>
      <c r="AC1096" s="57" t="s">
        <v>220</v>
      </c>
      <c r="AD1096" s="58" t="s">
        <v>221</v>
      </c>
      <c r="AE1096" s="57" t="s">
        <v>222</v>
      </c>
      <c r="AF1096" s="58" t="s">
        <v>223</v>
      </c>
      <c r="AG1096" s="59" t="s">
        <v>232</v>
      </c>
      <c r="AH1096" s="60" t="s">
        <v>233</v>
      </c>
      <c r="AI1096" s="61" t="s">
        <v>234</v>
      </c>
      <c r="AJ1096" s="62" t="s">
        <v>235</v>
      </c>
      <c r="AK1096" s="63" t="s">
        <v>236</v>
      </c>
      <c r="AL1096" s="64" t="s">
        <v>237</v>
      </c>
    </row>
    <row r="1097" spans="1:38" ht="38.25" customHeight="1" thickBot="1" x14ac:dyDescent="0.3">
      <c r="A1097" s="581" t="s">
        <v>238</v>
      </c>
      <c r="B1097" s="582"/>
      <c r="C1097" s="65" t="s">
        <v>239</v>
      </c>
      <c r="D1097" s="575" t="s">
        <v>240</v>
      </c>
      <c r="E1097" s="65" t="s">
        <v>241</v>
      </c>
      <c r="F1097" s="66" t="s">
        <v>242</v>
      </c>
      <c r="G1097" s="65" t="s">
        <v>243</v>
      </c>
      <c r="H1097" s="66" t="s">
        <v>244</v>
      </c>
      <c r="I1097" s="67" t="s">
        <v>245</v>
      </c>
      <c r="J1097" s="66" t="s">
        <v>246</v>
      </c>
      <c r="K1097" s="67" t="s">
        <v>247</v>
      </c>
      <c r="L1097" s="66" t="s">
        <v>248</v>
      </c>
      <c r="M1097" s="65" t="s">
        <v>249</v>
      </c>
      <c r="N1097" s="66" t="s">
        <v>250</v>
      </c>
      <c r="O1097" s="65" t="s">
        <v>251</v>
      </c>
      <c r="P1097" s="66" t="s">
        <v>252</v>
      </c>
      <c r="Q1097" s="65" t="s">
        <v>253</v>
      </c>
      <c r="R1097" s="66" t="s">
        <v>254</v>
      </c>
      <c r="S1097" s="65" t="s">
        <v>255</v>
      </c>
      <c r="T1097" s="66" t="s">
        <v>256</v>
      </c>
      <c r="U1097" s="65" t="s">
        <v>257</v>
      </c>
      <c r="V1097" s="68" t="s">
        <v>258</v>
      </c>
      <c r="W1097" s="66" t="s">
        <v>259</v>
      </c>
      <c r="X1097" s="575" t="s">
        <v>260</v>
      </c>
      <c r="Y1097" s="66" t="s">
        <v>261</v>
      </c>
      <c r="Z1097" s="66" t="s">
        <v>262</v>
      </c>
      <c r="AA1097" s="65" t="s">
        <v>263</v>
      </c>
      <c r="AB1097" s="65" t="s">
        <v>264</v>
      </c>
      <c r="AC1097" s="65" t="s">
        <v>265</v>
      </c>
      <c r="AD1097" s="65" t="s">
        <v>266</v>
      </c>
      <c r="AE1097" s="65" t="s">
        <v>267</v>
      </c>
      <c r="AF1097" s="65" t="s">
        <v>268</v>
      </c>
      <c r="AG1097" s="65" t="s">
        <v>269</v>
      </c>
      <c r="AH1097" s="65" t="s">
        <v>270</v>
      </c>
      <c r="AI1097" s="65" t="s">
        <v>271</v>
      </c>
      <c r="AJ1097" s="575" t="s">
        <v>272</v>
      </c>
      <c r="AK1097" s="65" t="s">
        <v>273</v>
      </c>
      <c r="AL1097" s="576" t="s">
        <v>274</v>
      </c>
    </row>
    <row r="1098" spans="1:38" ht="99" customHeight="1" x14ac:dyDescent="0.25">
      <c r="A1098" s="69">
        <v>1</v>
      </c>
      <c r="B1098" s="70" t="s">
        <v>275</v>
      </c>
      <c r="C1098" s="583">
        <f>N1111</f>
        <v>396925.8</v>
      </c>
      <c r="D1098" s="586">
        <f>C1098-AH1111</f>
        <v>299128.01</v>
      </c>
      <c r="E1098" s="71"/>
      <c r="F1098" s="72"/>
      <c r="G1098" s="71"/>
      <c r="H1098" s="72"/>
      <c r="I1098" s="73"/>
      <c r="J1098" s="72"/>
      <c r="K1098" s="73"/>
      <c r="L1098" s="72"/>
      <c r="M1098" s="71"/>
      <c r="N1098" s="72"/>
      <c r="O1098" s="71"/>
      <c r="P1098" s="72"/>
      <c r="Q1098" s="71"/>
      <c r="R1098" s="72"/>
      <c r="S1098" s="71"/>
      <c r="T1098" s="72"/>
      <c r="U1098" s="71"/>
      <c r="V1098" s="74"/>
      <c r="W1098" s="72"/>
      <c r="X1098" s="71"/>
      <c r="Y1098" s="74"/>
      <c r="Z1098" s="72"/>
      <c r="AA1098" s="71"/>
      <c r="AB1098" s="72"/>
      <c r="AC1098" s="71"/>
      <c r="AD1098" s="72"/>
      <c r="AE1098" s="71"/>
      <c r="AF1098" s="72"/>
      <c r="AG1098" s="71"/>
      <c r="AH1098" s="72"/>
      <c r="AI1098" s="75"/>
      <c r="AJ1098" s="76"/>
      <c r="AK1098" s="77"/>
      <c r="AL1098" s="78"/>
    </row>
    <row r="1099" spans="1:38" ht="87" customHeight="1" x14ac:dyDescent="0.25">
      <c r="A1099" s="79">
        <v>2</v>
      </c>
      <c r="B1099" s="80" t="s">
        <v>96</v>
      </c>
      <c r="C1099" s="584"/>
      <c r="D1099" s="587"/>
      <c r="E1099" s="441"/>
      <c r="F1099" s="72"/>
      <c r="G1099" s="71"/>
      <c r="H1099" s="72"/>
      <c r="I1099" s="73"/>
      <c r="J1099" s="72"/>
      <c r="K1099" s="73"/>
      <c r="L1099" s="72"/>
      <c r="M1099" s="71"/>
      <c r="N1099" s="72"/>
      <c r="O1099" s="71"/>
      <c r="P1099" s="72"/>
      <c r="Q1099" s="71"/>
      <c r="R1099" s="72"/>
      <c r="S1099" s="71"/>
      <c r="T1099" s="72"/>
      <c r="U1099" s="71"/>
      <c r="V1099" s="74"/>
      <c r="W1099" s="72"/>
      <c r="X1099" s="71"/>
      <c r="Y1099" s="74"/>
      <c r="Z1099" s="72"/>
      <c r="AA1099" s="71"/>
      <c r="AB1099" s="72"/>
      <c r="AC1099" s="71"/>
      <c r="AD1099" s="72"/>
      <c r="AE1099" s="71"/>
      <c r="AF1099" s="72"/>
      <c r="AG1099" s="71"/>
      <c r="AH1099" s="72"/>
      <c r="AI1099" s="75"/>
      <c r="AJ1099" s="76"/>
      <c r="AK1099" s="77"/>
      <c r="AL1099" s="78"/>
    </row>
    <row r="1100" spans="1:38" ht="85.5" customHeight="1" x14ac:dyDescent="0.25">
      <c r="A1100" s="79">
        <v>3</v>
      </c>
      <c r="B1100" s="80" t="s">
        <v>202</v>
      </c>
      <c r="C1100" s="584"/>
      <c r="D1100" s="587"/>
      <c r="E1100" s="442"/>
      <c r="F1100" s="443"/>
      <c r="G1100" s="444"/>
      <c r="H1100" s="445"/>
      <c r="I1100" s="446"/>
      <c r="J1100" s="445"/>
      <c r="K1100" s="446"/>
      <c r="L1100" s="445"/>
      <c r="M1100" s="446"/>
      <c r="N1100" s="445"/>
      <c r="O1100" s="444"/>
      <c r="P1100" s="445"/>
      <c r="Q1100" s="444"/>
      <c r="R1100" s="445"/>
      <c r="S1100" s="446"/>
      <c r="T1100" s="445"/>
      <c r="U1100" s="444"/>
      <c r="V1100" s="447"/>
      <c r="W1100" s="445"/>
      <c r="X1100" s="446"/>
      <c r="Y1100" s="447"/>
      <c r="Z1100" s="445"/>
      <c r="AA1100" s="446"/>
      <c r="AB1100" s="445"/>
      <c r="AC1100" s="444"/>
      <c r="AD1100" s="445"/>
      <c r="AE1100" s="444"/>
      <c r="AF1100" s="445"/>
      <c r="AG1100" s="446"/>
      <c r="AH1100" s="445"/>
      <c r="AI1100" s="132"/>
      <c r="AJ1100" s="133"/>
      <c r="AK1100" s="448"/>
      <c r="AL1100" s="449"/>
    </row>
    <row r="1101" spans="1:38" ht="101.25" customHeight="1" x14ac:dyDescent="0.25">
      <c r="A1101" s="79">
        <v>4</v>
      </c>
      <c r="B1101" s="80" t="s">
        <v>40</v>
      </c>
      <c r="C1101" s="584"/>
      <c r="D1101" s="587"/>
      <c r="E1101" s="442"/>
      <c r="F1101" s="443"/>
      <c r="G1101" s="444"/>
      <c r="H1101" s="445"/>
      <c r="I1101" s="446"/>
      <c r="J1101" s="445"/>
      <c r="K1101" s="446"/>
      <c r="L1101" s="445"/>
      <c r="M1101" s="446"/>
      <c r="N1101" s="445"/>
      <c r="O1101" s="444"/>
      <c r="P1101" s="445"/>
      <c r="Q1101" s="444"/>
      <c r="R1101" s="445"/>
      <c r="S1101" s="446"/>
      <c r="T1101" s="445"/>
      <c r="U1101" s="444"/>
      <c r="V1101" s="447"/>
      <c r="W1101" s="445"/>
      <c r="X1101" s="446"/>
      <c r="Y1101" s="447"/>
      <c r="Z1101" s="445"/>
      <c r="AA1101" s="446"/>
      <c r="AB1101" s="445"/>
      <c r="AC1101" s="444"/>
      <c r="AD1101" s="445"/>
      <c r="AE1101" s="444"/>
      <c r="AF1101" s="445"/>
      <c r="AG1101" s="446"/>
      <c r="AH1101" s="445"/>
      <c r="AI1101" s="132"/>
      <c r="AJ1101" s="133"/>
      <c r="AK1101" s="448"/>
      <c r="AL1101" s="449"/>
    </row>
    <row r="1102" spans="1:38" ht="138" customHeight="1" x14ac:dyDescent="0.25">
      <c r="A1102" s="79">
        <v>5</v>
      </c>
      <c r="B1102" s="80" t="s">
        <v>98</v>
      </c>
      <c r="C1102" s="584"/>
      <c r="D1102" s="587"/>
      <c r="E1102" s="441"/>
      <c r="F1102" s="445"/>
      <c r="G1102" s="441"/>
      <c r="H1102" s="445"/>
      <c r="I1102" s="446"/>
      <c r="J1102" s="445"/>
      <c r="K1102" s="446"/>
      <c r="L1102" s="445"/>
      <c r="M1102" s="441"/>
      <c r="N1102" s="445"/>
      <c r="O1102" s="441"/>
      <c r="P1102" s="445"/>
      <c r="Q1102" s="441"/>
      <c r="R1102" s="445"/>
      <c r="S1102" s="441"/>
      <c r="T1102" s="445"/>
      <c r="U1102" s="441"/>
      <c r="V1102" s="447"/>
      <c r="W1102" s="445"/>
      <c r="X1102" s="441"/>
      <c r="Y1102" s="447"/>
      <c r="Z1102" s="445"/>
      <c r="AA1102" s="441"/>
      <c r="AB1102" s="445"/>
      <c r="AC1102" s="441"/>
      <c r="AD1102" s="445"/>
      <c r="AE1102" s="441"/>
      <c r="AF1102" s="445"/>
      <c r="AG1102" s="441"/>
      <c r="AH1102" s="445"/>
      <c r="AI1102" s="132"/>
      <c r="AJ1102" s="133"/>
      <c r="AK1102" s="448"/>
      <c r="AL1102" s="450"/>
    </row>
    <row r="1103" spans="1:38" ht="116.25" customHeight="1" x14ac:dyDescent="0.25">
      <c r="A1103" s="79">
        <v>6</v>
      </c>
      <c r="B1103" s="80" t="s">
        <v>42</v>
      </c>
      <c r="C1103" s="584"/>
      <c r="D1103" s="587"/>
      <c r="E1103" s="442"/>
      <c r="F1103" s="443"/>
      <c r="G1103" s="444"/>
      <c r="H1103" s="445"/>
      <c r="I1103" s="446"/>
      <c r="J1103" s="445"/>
      <c r="K1103" s="446"/>
      <c r="L1103" s="445"/>
      <c r="M1103" s="446"/>
      <c r="N1103" s="445"/>
      <c r="O1103" s="444"/>
      <c r="P1103" s="445"/>
      <c r="Q1103" s="444"/>
      <c r="R1103" s="445"/>
      <c r="S1103" s="446"/>
      <c r="T1103" s="445"/>
      <c r="U1103" s="444"/>
      <c r="V1103" s="447"/>
      <c r="W1103" s="445"/>
      <c r="X1103" s="446"/>
      <c r="Y1103" s="447"/>
      <c r="Z1103" s="445"/>
      <c r="AA1103" s="446"/>
      <c r="AB1103" s="445"/>
      <c r="AC1103" s="444"/>
      <c r="AD1103" s="445"/>
      <c r="AE1103" s="444"/>
      <c r="AF1103" s="445"/>
      <c r="AG1103" s="446"/>
      <c r="AH1103" s="445"/>
      <c r="AI1103" s="132"/>
      <c r="AJ1103" s="133"/>
      <c r="AK1103" s="448"/>
      <c r="AL1103" s="449"/>
    </row>
    <row r="1104" spans="1:38" ht="65.25" customHeight="1" x14ac:dyDescent="0.25">
      <c r="A1104" s="79">
        <v>7</v>
      </c>
      <c r="B1104" s="80" t="s">
        <v>203</v>
      </c>
      <c r="C1104" s="584"/>
      <c r="D1104" s="587"/>
      <c r="E1104" s="112"/>
      <c r="F1104" s="113"/>
      <c r="G1104" s="114"/>
      <c r="H1104" s="72"/>
      <c r="I1104" s="73"/>
      <c r="J1104" s="72"/>
      <c r="K1104" s="73"/>
      <c r="L1104" s="72"/>
      <c r="M1104" s="73"/>
      <c r="N1104" s="72"/>
      <c r="O1104" s="114"/>
      <c r="P1104" s="72"/>
      <c r="Q1104" s="114"/>
      <c r="R1104" s="72"/>
      <c r="S1104" s="73"/>
      <c r="T1104" s="72"/>
      <c r="U1104" s="114"/>
      <c r="V1104" s="74"/>
      <c r="W1104" s="72"/>
      <c r="X1104" s="73"/>
      <c r="Y1104" s="74"/>
      <c r="Z1104" s="72"/>
      <c r="AA1104" s="73"/>
      <c r="AB1104" s="115"/>
      <c r="AC1104" s="114"/>
      <c r="AD1104" s="72"/>
      <c r="AE1104" s="114"/>
      <c r="AF1104" s="72"/>
      <c r="AG1104" s="71"/>
      <c r="AH1104" s="72"/>
      <c r="AI1104" s="75"/>
      <c r="AJ1104" s="76"/>
      <c r="AK1104" s="77"/>
      <c r="AL1104" s="78"/>
    </row>
    <row r="1105" spans="1:38" ht="59.25" customHeight="1" x14ac:dyDescent="0.25">
      <c r="A1105" s="79">
        <v>8</v>
      </c>
      <c r="B1105" s="80" t="s">
        <v>276</v>
      </c>
      <c r="C1105" s="584"/>
      <c r="D1105" s="587"/>
      <c r="E1105" s="118"/>
      <c r="F1105" s="119"/>
      <c r="G1105" s="307">
        <v>5</v>
      </c>
      <c r="H1105" s="308">
        <v>396925.8</v>
      </c>
      <c r="I1105" s="403"/>
      <c r="J1105" s="117"/>
      <c r="K1105" s="370">
        <v>5</v>
      </c>
      <c r="L1105" s="313">
        <v>396925.8</v>
      </c>
      <c r="M1105" s="87">
        <f>SUM(I1105,K1105)</f>
        <v>5</v>
      </c>
      <c r="N1105" s="88">
        <f>SUM(J1105,L1105)</f>
        <v>396925.8</v>
      </c>
      <c r="O1105" s="124"/>
      <c r="P1105" s="125"/>
      <c r="Q1105" s="336">
        <v>2</v>
      </c>
      <c r="R1105" s="259">
        <v>0</v>
      </c>
      <c r="S1105" s="91">
        <f>SUM(O1105,Q1105)</f>
        <v>2</v>
      </c>
      <c r="T1105" s="92">
        <f>SUM(P1105,R1105)</f>
        <v>0</v>
      </c>
      <c r="U1105" s="114"/>
      <c r="V1105" s="74"/>
      <c r="W1105" s="72"/>
      <c r="X1105" s="96">
        <v>0</v>
      </c>
      <c r="Y1105" s="94">
        <v>0</v>
      </c>
      <c r="Z1105" s="95">
        <v>0</v>
      </c>
      <c r="AA1105" s="97">
        <f>SUM(U1105,X1105)</f>
        <v>0</v>
      </c>
      <c r="AB1105" s="98">
        <f>SUM(W1105,Z1105)</f>
        <v>0</v>
      </c>
      <c r="AC1105" s="114"/>
      <c r="AD1105" s="72"/>
      <c r="AE1105" s="99">
        <v>3</v>
      </c>
      <c r="AF1105" s="100">
        <v>97797.790000000008</v>
      </c>
      <c r="AG1105" s="101">
        <f>SUM(AC1105,AE1105)</f>
        <v>3</v>
      </c>
      <c r="AH1105" s="102">
        <f>SUM(AD1105,AF1105,AB1105)</f>
        <v>97797.790000000008</v>
      </c>
      <c r="AI1105" s="132"/>
      <c r="AJ1105" s="133"/>
      <c r="AK1105" s="134">
        <f>IFERROR(AH1105/C1098,0)</f>
        <v>0.24638809067085085</v>
      </c>
      <c r="AL1105" s="105">
        <f>IFERROR(AH1105/C1098,0)</f>
        <v>0.24638809067085085</v>
      </c>
    </row>
    <row r="1106" spans="1:38" ht="60" customHeight="1" x14ac:dyDescent="0.25">
      <c r="A1106" s="79">
        <v>9</v>
      </c>
      <c r="B1106" s="80" t="s">
        <v>44</v>
      </c>
      <c r="C1106" s="584"/>
      <c r="D1106" s="587"/>
      <c r="E1106" s="442"/>
      <c r="F1106" s="443"/>
      <c r="G1106" s="444"/>
      <c r="H1106" s="445"/>
      <c r="I1106" s="446"/>
      <c r="J1106" s="445"/>
      <c r="K1106" s="446"/>
      <c r="L1106" s="445"/>
      <c r="M1106" s="446"/>
      <c r="N1106" s="445"/>
      <c r="O1106" s="444"/>
      <c r="P1106" s="445"/>
      <c r="Q1106" s="444"/>
      <c r="R1106" s="445"/>
      <c r="S1106" s="446"/>
      <c r="T1106" s="445"/>
      <c r="U1106" s="444"/>
      <c r="V1106" s="447"/>
      <c r="W1106" s="445"/>
      <c r="X1106" s="446"/>
      <c r="Y1106" s="447"/>
      <c r="Z1106" s="445"/>
      <c r="AA1106" s="446"/>
      <c r="AB1106" s="445"/>
      <c r="AC1106" s="444"/>
      <c r="AD1106" s="445"/>
      <c r="AE1106" s="444"/>
      <c r="AF1106" s="445"/>
      <c r="AG1106" s="446"/>
      <c r="AH1106" s="445"/>
      <c r="AI1106" s="132"/>
      <c r="AJ1106" s="133"/>
      <c r="AK1106" s="448"/>
      <c r="AL1106" s="449"/>
    </row>
    <row r="1107" spans="1:38" ht="73.5" customHeight="1" x14ac:dyDescent="0.25">
      <c r="A1107" s="79">
        <v>10</v>
      </c>
      <c r="B1107" s="80" t="s">
        <v>45</v>
      </c>
      <c r="C1107" s="584"/>
      <c r="D1107" s="587"/>
      <c r="E1107" s="442"/>
      <c r="F1107" s="443"/>
      <c r="G1107" s="444"/>
      <c r="H1107" s="445"/>
      <c r="I1107" s="446"/>
      <c r="J1107" s="445"/>
      <c r="K1107" s="446"/>
      <c r="L1107" s="445"/>
      <c r="M1107" s="446"/>
      <c r="N1107" s="445"/>
      <c r="O1107" s="444"/>
      <c r="P1107" s="445"/>
      <c r="Q1107" s="444"/>
      <c r="R1107" s="445"/>
      <c r="S1107" s="446"/>
      <c r="T1107" s="445"/>
      <c r="U1107" s="444"/>
      <c r="V1107" s="447"/>
      <c r="W1107" s="445"/>
      <c r="X1107" s="446"/>
      <c r="Y1107" s="447"/>
      <c r="Z1107" s="445"/>
      <c r="AA1107" s="446"/>
      <c r="AB1107" s="445"/>
      <c r="AC1107" s="451"/>
      <c r="AD1107" s="452"/>
      <c r="AE1107" s="451"/>
      <c r="AF1107" s="452"/>
      <c r="AG1107" s="446"/>
      <c r="AH1107" s="445"/>
      <c r="AI1107" s="132"/>
      <c r="AJ1107" s="133"/>
      <c r="AK1107" s="448"/>
      <c r="AL1107" s="449"/>
    </row>
    <row r="1108" spans="1:38" ht="120" customHeight="1" x14ac:dyDescent="0.25">
      <c r="A1108" s="79">
        <v>11</v>
      </c>
      <c r="B1108" s="80" t="s">
        <v>46</v>
      </c>
      <c r="C1108" s="584"/>
      <c r="D1108" s="587"/>
      <c r="E1108" s="442"/>
      <c r="F1108" s="443"/>
      <c r="G1108" s="444"/>
      <c r="H1108" s="445"/>
      <c r="I1108" s="446"/>
      <c r="J1108" s="445"/>
      <c r="K1108" s="446"/>
      <c r="L1108" s="445"/>
      <c r="M1108" s="446"/>
      <c r="N1108" s="445"/>
      <c r="O1108" s="444"/>
      <c r="P1108" s="445"/>
      <c r="Q1108" s="444"/>
      <c r="R1108" s="445"/>
      <c r="S1108" s="446"/>
      <c r="T1108" s="445"/>
      <c r="U1108" s="444"/>
      <c r="V1108" s="447"/>
      <c r="W1108" s="445"/>
      <c r="X1108" s="446"/>
      <c r="Y1108" s="447"/>
      <c r="Z1108" s="445"/>
      <c r="AA1108" s="446"/>
      <c r="AB1108" s="445"/>
      <c r="AC1108" s="444"/>
      <c r="AD1108" s="445"/>
      <c r="AE1108" s="444"/>
      <c r="AF1108" s="445"/>
      <c r="AG1108" s="446"/>
      <c r="AH1108" s="445"/>
      <c r="AI1108" s="132"/>
      <c r="AJ1108" s="133"/>
      <c r="AK1108" s="448"/>
      <c r="AL1108" s="449"/>
    </row>
    <row r="1109" spans="1:38" ht="63.75" customHeight="1" x14ac:dyDescent="0.25">
      <c r="A1109" s="79">
        <v>12</v>
      </c>
      <c r="B1109" s="80" t="s">
        <v>47</v>
      </c>
      <c r="C1109" s="584"/>
      <c r="D1109" s="587"/>
      <c r="E1109" s="442"/>
      <c r="F1109" s="443"/>
      <c r="G1109" s="444"/>
      <c r="H1109" s="445"/>
      <c r="I1109" s="446"/>
      <c r="J1109" s="445"/>
      <c r="K1109" s="446"/>
      <c r="L1109" s="445"/>
      <c r="M1109" s="446"/>
      <c r="N1109" s="445"/>
      <c r="O1109" s="444"/>
      <c r="P1109" s="445"/>
      <c r="Q1109" s="444"/>
      <c r="R1109" s="445"/>
      <c r="S1109" s="446"/>
      <c r="T1109" s="445"/>
      <c r="U1109" s="444"/>
      <c r="V1109" s="447"/>
      <c r="W1109" s="445"/>
      <c r="X1109" s="446"/>
      <c r="Y1109" s="447"/>
      <c r="Z1109" s="445"/>
      <c r="AA1109" s="446"/>
      <c r="AB1109" s="445"/>
      <c r="AC1109" s="444"/>
      <c r="AD1109" s="445"/>
      <c r="AE1109" s="444"/>
      <c r="AF1109" s="445"/>
      <c r="AG1109" s="446"/>
      <c r="AH1109" s="445"/>
      <c r="AI1109" s="132"/>
      <c r="AJ1109" s="133"/>
      <c r="AK1109" s="448"/>
      <c r="AL1109" s="449"/>
    </row>
    <row r="1110" spans="1:38" ht="62.25" customHeight="1" thickBot="1" x14ac:dyDescent="0.3">
      <c r="A1110" s="138">
        <v>13</v>
      </c>
      <c r="B1110" s="139" t="s">
        <v>48</v>
      </c>
      <c r="C1110" s="585"/>
      <c r="D1110" s="588"/>
      <c r="E1110" s="453"/>
      <c r="F1110" s="454"/>
      <c r="G1110" s="455"/>
      <c r="H1110" s="456"/>
      <c r="I1110" s="457"/>
      <c r="J1110" s="458"/>
      <c r="K1110" s="457"/>
      <c r="L1110" s="458"/>
      <c r="M1110" s="457"/>
      <c r="N1110" s="458"/>
      <c r="O1110" s="455"/>
      <c r="P1110" s="456"/>
      <c r="Q1110" s="455"/>
      <c r="R1110" s="456"/>
      <c r="S1110" s="459"/>
      <c r="T1110" s="456"/>
      <c r="U1110" s="455"/>
      <c r="V1110" s="460"/>
      <c r="W1110" s="456"/>
      <c r="X1110" s="459"/>
      <c r="Y1110" s="460"/>
      <c r="Z1110" s="456"/>
      <c r="AA1110" s="459"/>
      <c r="AB1110" s="456"/>
      <c r="AC1110" s="455"/>
      <c r="AD1110" s="456"/>
      <c r="AE1110" s="455"/>
      <c r="AF1110" s="456"/>
      <c r="AG1110" s="459"/>
      <c r="AH1110" s="456"/>
      <c r="AI1110" s="461"/>
      <c r="AJ1110" s="462"/>
      <c r="AK1110" s="463"/>
      <c r="AL1110" s="464"/>
    </row>
    <row r="1111" spans="1:38" ht="29.25" customHeight="1" thickBot="1" x14ac:dyDescent="0.3">
      <c r="A1111" s="589" t="s">
        <v>277</v>
      </c>
      <c r="B1111" s="590"/>
      <c r="C1111" s="166">
        <f>C1098</f>
        <v>396925.8</v>
      </c>
      <c r="D1111" s="166">
        <f>D1098</f>
        <v>299128.01</v>
      </c>
      <c r="E1111" s="167">
        <f t="shared" ref="E1111:L1111" si="189">SUM(E1098:E1110)</f>
        <v>0</v>
      </c>
      <c r="F1111" s="168">
        <f t="shared" si="189"/>
        <v>0</v>
      </c>
      <c r="G1111" s="167">
        <f t="shared" si="189"/>
        <v>5</v>
      </c>
      <c r="H1111" s="168">
        <f t="shared" si="189"/>
        <v>396925.8</v>
      </c>
      <c r="I1111" s="169">
        <f t="shared" si="189"/>
        <v>0</v>
      </c>
      <c r="J1111" s="170">
        <f t="shared" si="189"/>
        <v>0</v>
      </c>
      <c r="K1111" s="169">
        <f t="shared" si="189"/>
        <v>5</v>
      </c>
      <c r="L1111" s="170">
        <f t="shared" si="189"/>
        <v>396925.8</v>
      </c>
      <c r="M1111" s="169">
        <f>SUM(M1098:M1110)</f>
        <v>5</v>
      </c>
      <c r="N1111" s="170">
        <f>SUM(N1098:N1110)</f>
        <v>396925.8</v>
      </c>
      <c r="O1111" s="171">
        <f>SUM(O1098:O1110)</f>
        <v>0</v>
      </c>
      <c r="P1111" s="168">
        <f>SUM(P1098:P1110)</f>
        <v>0</v>
      </c>
      <c r="Q1111" s="172">
        <f t="shared" ref="Q1111:AJ1111" si="190">SUM(Q1098:Q1110)</f>
        <v>2</v>
      </c>
      <c r="R1111" s="168">
        <f t="shared" si="190"/>
        <v>0</v>
      </c>
      <c r="S1111" s="173">
        <f t="shared" si="190"/>
        <v>2</v>
      </c>
      <c r="T1111" s="168">
        <f t="shared" si="190"/>
        <v>0</v>
      </c>
      <c r="U1111" s="172">
        <f t="shared" si="190"/>
        <v>0</v>
      </c>
      <c r="V1111" s="168">
        <f t="shared" si="190"/>
        <v>0</v>
      </c>
      <c r="W1111" s="168">
        <f t="shared" si="190"/>
        <v>0</v>
      </c>
      <c r="X1111" s="173">
        <f t="shared" si="190"/>
        <v>0</v>
      </c>
      <c r="Y1111" s="168">
        <f t="shared" si="190"/>
        <v>0</v>
      </c>
      <c r="Z1111" s="168">
        <f t="shared" si="190"/>
        <v>0</v>
      </c>
      <c r="AA1111" s="173">
        <f t="shared" si="190"/>
        <v>0</v>
      </c>
      <c r="AB1111" s="168">
        <f t="shared" si="190"/>
        <v>0</v>
      </c>
      <c r="AC1111" s="172">
        <f t="shared" si="190"/>
        <v>0</v>
      </c>
      <c r="AD1111" s="168">
        <f t="shared" si="190"/>
        <v>0</v>
      </c>
      <c r="AE1111" s="172">
        <f t="shared" si="190"/>
        <v>3</v>
      </c>
      <c r="AF1111" s="168">
        <f t="shared" si="190"/>
        <v>97797.790000000008</v>
      </c>
      <c r="AG1111" s="173">
        <f t="shared" si="190"/>
        <v>3</v>
      </c>
      <c r="AH1111" s="168">
        <f t="shared" si="190"/>
        <v>97797.790000000008</v>
      </c>
      <c r="AI1111" s="174">
        <f t="shared" si="190"/>
        <v>0</v>
      </c>
      <c r="AJ1111" s="174">
        <f t="shared" si="190"/>
        <v>0</v>
      </c>
      <c r="AK1111" s="175">
        <f>AK1105</f>
        <v>0.24638809067085085</v>
      </c>
      <c r="AL1111" s="176">
        <f>AH1111/C1098</f>
        <v>0.24638809067085085</v>
      </c>
    </row>
    <row r="1112" spans="1:38" ht="21.75" thickBot="1" x14ac:dyDescent="0.4">
      <c r="AF1112" s="177" t="s">
        <v>278</v>
      </c>
      <c r="AG1112" s="178">
        <v>4.4240000000000004</v>
      </c>
      <c r="AH1112" s="179">
        <f>AH1111/AG1112</f>
        <v>22106.191229656419</v>
      </c>
    </row>
    <row r="1113" spans="1:38" ht="15.75" thickTop="1" x14ac:dyDescent="0.25">
      <c r="A1113" s="591" t="s">
        <v>279</v>
      </c>
      <c r="B1113" s="592"/>
      <c r="C1113" s="592"/>
      <c r="D1113" s="592"/>
      <c r="E1113" s="592"/>
      <c r="F1113" s="592"/>
      <c r="G1113" s="592"/>
      <c r="H1113" s="592"/>
      <c r="I1113" s="592"/>
      <c r="J1113" s="592"/>
      <c r="K1113" s="593"/>
      <c r="L1113" s="592"/>
      <c r="M1113" s="592"/>
      <c r="N1113" s="592"/>
      <c r="O1113" s="592"/>
      <c r="P1113" s="592"/>
      <c r="Q1113" s="594"/>
    </row>
    <row r="1114" spans="1:38" ht="18.75" x14ac:dyDescent="0.3">
      <c r="A1114" s="595"/>
      <c r="B1114" s="596"/>
      <c r="C1114" s="596"/>
      <c r="D1114" s="596"/>
      <c r="E1114" s="596"/>
      <c r="F1114" s="596"/>
      <c r="G1114" s="596"/>
      <c r="H1114" s="596"/>
      <c r="I1114" s="596"/>
      <c r="J1114" s="596"/>
      <c r="K1114" s="597"/>
      <c r="L1114" s="596"/>
      <c r="M1114" s="596"/>
      <c r="N1114" s="596"/>
      <c r="O1114" s="596"/>
      <c r="P1114" s="596"/>
      <c r="Q1114" s="598"/>
      <c r="AF1114" s="180"/>
    </row>
    <row r="1115" spans="1:38" ht="15.75" x14ac:dyDescent="0.25">
      <c r="A1115" s="595"/>
      <c r="B1115" s="596"/>
      <c r="C1115" s="596"/>
      <c r="D1115" s="596"/>
      <c r="E1115" s="596"/>
      <c r="F1115" s="596"/>
      <c r="G1115" s="596"/>
      <c r="H1115" s="596"/>
      <c r="I1115" s="596"/>
      <c r="J1115" s="596"/>
      <c r="K1115" s="597"/>
      <c r="L1115" s="596"/>
      <c r="M1115" s="596"/>
      <c r="N1115" s="596"/>
      <c r="O1115" s="596"/>
      <c r="P1115" s="596"/>
      <c r="Q1115" s="598"/>
      <c r="AE1115" s="181" t="s">
        <v>280</v>
      </c>
      <c r="AF1115" s="182"/>
    </row>
    <row r="1116" spans="1:38" ht="15.75" x14ac:dyDescent="0.25">
      <c r="A1116" s="595"/>
      <c r="B1116" s="596"/>
      <c r="C1116" s="596"/>
      <c r="D1116" s="596"/>
      <c r="E1116" s="596"/>
      <c r="F1116" s="596"/>
      <c r="G1116" s="596"/>
      <c r="H1116" s="596"/>
      <c r="I1116" s="596"/>
      <c r="J1116" s="596"/>
      <c r="K1116" s="597"/>
      <c r="L1116" s="596"/>
      <c r="M1116" s="596"/>
      <c r="N1116" s="596"/>
      <c r="O1116" s="596"/>
      <c r="P1116" s="596"/>
      <c r="Q1116" s="598"/>
      <c r="AE1116" s="181" t="s">
        <v>281</v>
      </c>
      <c r="AF1116" s="183">
        <f>(AF1111-AF1105)+(Z1111-Z1105)</f>
        <v>0</v>
      </c>
    </row>
    <row r="1117" spans="1:38" ht="15.75" x14ac:dyDescent="0.25">
      <c r="A1117" s="595"/>
      <c r="B1117" s="596"/>
      <c r="C1117" s="596"/>
      <c r="D1117" s="596"/>
      <c r="E1117" s="596"/>
      <c r="F1117" s="596"/>
      <c r="G1117" s="596"/>
      <c r="H1117" s="596"/>
      <c r="I1117" s="596"/>
      <c r="J1117" s="596"/>
      <c r="K1117" s="597"/>
      <c r="L1117" s="596"/>
      <c r="M1117" s="596"/>
      <c r="N1117" s="596"/>
      <c r="O1117" s="596"/>
      <c r="P1117" s="596"/>
      <c r="Q1117" s="598"/>
      <c r="AE1117" s="181" t="s">
        <v>282</v>
      </c>
      <c r="AF1117" s="183">
        <f>AD1111+W1111</f>
        <v>0</v>
      </c>
    </row>
    <row r="1118" spans="1:38" ht="15.75" x14ac:dyDescent="0.25">
      <c r="A1118" s="595"/>
      <c r="B1118" s="596"/>
      <c r="C1118" s="596"/>
      <c r="D1118" s="596"/>
      <c r="E1118" s="596"/>
      <c r="F1118" s="596"/>
      <c r="G1118" s="596"/>
      <c r="H1118" s="596"/>
      <c r="I1118" s="596"/>
      <c r="J1118" s="596"/>
      <c r="K1118" s="597"/>
      <c r="L1118" s="596"/>
      <c r="M1118" s="596"/>
      <c r="N1118" s="596"/>
      <c r="O1118" s="596"/>
      <c r="P1118" s="596"/>
      <c r="Q1118" s="598"/>
      <c r="AE1118" s="181" t="s">
        <v>283</v>
      </c>
      <c r="AF1118" s="183">
        <f>AF1105+Z1105</f>
        <v>97797.790000000008</v>
      </c>
    </row>
    <row r="1119" spans="1:38" ht="15.75" x14ac:dyDescent="0.25">
      <c r="A1119" s="595"/>
      <c r="B1119" s="596"/>
      <c r="C1119" s="596"/>
      <c r="D1119" s="596"/>
      <c r="E1119" s="596"/>
      <c r="F1119" s="596"/>
      <c r="G1119" s="596"/>
      <c r="H1119" s="596"/>
      <c r="I1119" s="596"/>
      <c r="J1119" s="596"/>
      <c r="K1119" s="597"/>
      <c r="L1119" s="596"/>
      <c r="M1119" s="596"/>
      <c r="N1119" s="596"/>
      <c r="O1119" s="596"/>
      <c r="P1119" s="596"/>
      <c r="Q1119" s="598"/>
      <c r="AE1119" s="181" t="s">
        <v>2</v>
      </c>
      <c r="AF1119" s="184">
        <f>SUM(AF1116:AF1118)</f>
        <v>97797.790000000008</v>
      </c>
    </row>
    <row r="1120" spans="1:38" x14ac:dyDescent="0.25">
      <c r="A1120" s="595"/>
      <c r="B1120" s="596"/>
      <c r="C1120" s="596"/>
      <c r="D1120" s="596"/>
      <c r="E1120" s="596"/>
      <c r="F1120" s="596"/>
      <c r="G1120" s="596"/>
      <c r="H1120" s="596"/>
      <c r="I1120" s="596"/>
      <c r="J1120" s="596"/>
      <c r="K1120" s="597"/>
      <c r="L1120" s="596"/>
      <c r="M1120" s="596"/>
      <c r="N1120" s="596"/>
      <c r="O1120" s="596"/>
      <c r="P1120" s="596"/>
      <c r="Q1120" s="598"/>
    </row>
    <row r="1121" spans="1:38" ht="15.75" thickBot="1" x14ac:dyDescent="0.3">
      <c r="A1121" s="599"/>
      <c r="B1121" s="600"/>
      <c r="C1121" s="600"/>
      <c r="D1121" s="600"/>
      <c r="E1121" s="600"/>
      <c r="F1121" s="600"/>
      <c r="G1121" s="600"/>
      <c r="H1121" s="600"/>
      <c r="I1121" s="600"/>
      <c r="J1121" s="600"/>
      <c r="K1121" s="601"/>
      <c r="L1121" s="600"/>
      <c r="M1121" s="600"/>
      <c r="N1121" s="600"/>
      <c r="O1121" s="600"/>
      <c r="P1121" s="600"/>
      <c r="Q1121" s="602"/>
    </row>
    <row r="1122" spans="1:38" ht="15.75" thickTop="1" x14ac:dyDescent="0.25"/>
    <row r="1124" spans="1:38" ht="15.75" thickBot="1" x14ac:dyDescent="0.3"/>
    <row r="1125" spans="1:38" ht="27" thickBot="1" x14ac:dyDescent="0.3">
      <c r="A1125" s="603" t="s">
        <v>391</v>
      </c>
      <c r="B1125" s="604"/>
      <c r="C1125" s="604"/>
      <c r="D1125" s="604"/>
      <c r="E1125" s="604"/>
      <c r="F1125" s="604"/>
      <c r="G1125" s="604"/>
      <c r="H1125" s="604"/>
      <c r="I1125" s="604"/>
      <c r="J1125" s="604"/>
      <c r="K1125" s="605"/>
      <c r="L1125" s="604"/>
      <c r="M1125" s="604"/>
      <c r="N1125" s="604"/>
      <c r="O1125" s="604"/>
      <c r="P1125" s="604"/>
      <c r="Q1125" s="604"/>
      <c r="R1125" s="604"/>
      <c r="S1125" s="604"/>
      <c r="T1125" s="604"/>
      <c r="U1125" s="604"/>
      <c r="V1125" s="604"/>
      <c r="W1125" s="604"/>
      <c r="X1125" s="604"/>
      <c r="Y1125" s="604"/>
      <c r="Z1125" s="604"/>
      <c r="AA1125" s="604"/>
      <c r="AB1125" s="604"/>
      <c r="AC1125" s="604"/>
      <c r="AD1125" s="604"/>
      <c r="AE1125" s="604"/>
      <c r="AF1125" s="604"/>
      <c r="AG1125" s="604"/>
      <c r="AH1125" s="604"/>
      <c r="AI1125" s="604"/>
      <c r="AJ1125" s="604"/>
      <c r="AK1125" s="606"/>
      <c r="AL1125" s="185"/>
    </row>
    <row r="1126" spans="1:38" ht="21" customHeight="1" x14ac:dyDescent="0.25">
      <c r="A1126" s="607" t="s">
        <v>284</v>
      </c>
      <c r="B1126" s="608"/>
      <c r="C1126" s="614" t="s">
        <v>392</v>
      </c>
      <c r="D1126" s="615"/>
      <c r="E1126" s="618" t="s">
        <v>285</v>
      </c>
      <c r="F1126" s="619"/>
      <c r="G1126" s="619"/>
      <c r="H1126" s="619"/>
      <c r="I1126" s="619"/>
      <c r="J1126" s="619"/>
      <c r="K1126" s="620"/>
      <c r="L1126" s="619"/>
      <c r="M1126" s="619"/>
      <c r="N1126" s="619"/>
      <c r="O1126" s="624" t="s">
        <v>394</v>
      </c>
      <c r="P1126" s="625"/>
      <c r="Q1126" s="625"/>
      <c r="R1126" s="625"/>
      <c r="S1126" s="625"/>
      <c r="T1126" s="625"/>
      <c r="U1126" s="625"/>
      <c r="V1126" s="625"/>
      <c r="W1126" s="625"/>
      <c r="X1126" s="625"/>
      <c r="Y1126" s="625"/>
      <c r="Z1126" s="625"/>
      <c r="AA1126" s="625"/>
      <c r="AB1126" s="625"/>
      <c r="AC1126" s="625"/>
      <c r="AD1126" s="625"/>
      <c r="AE1126" s="625"/>
      <c r="AF1126" s="625"/>
      <c r="AG1126" s="625"/>
      <c r="AH1126" s="625"/>
      <c r="AI1126" s="625"/>
      <c r="AJ1126" s="625"/>
      <c r="AK1126" s="626"/>
      <c r="AL1126" s="186"/>
    </row>
    <row r="1127" spans="1:38" ht="36" customHeight="1" thickBot="1" x14ac:dyDescent="0.3">
      <c r="A1127" s="609"/>
      <c r="B1127" s="610"/>
      <c r="C1127" s="616"/>
      <c r="D1127" s="617"/>
      <c r="E1127" s="621"/>
      <c r="F1127" s="622"/>
      <c r="G1127" s="622"/>
      <c r="H1127" s="622"/>
      <c r="I1127" s="622"/>
      <c r="J1127" s="622"/>
      <c r="K1127" s="623"/>
      <c r="L1127" s="622"/>
      <c r="M1127" s="622"/>
      <c r="N1127" s="622"/>
      <c r="O1127" s="627"/>
      <c r="P1127" s="628"/>
      <c r="Q1127" s="628"/>
      <c r="R1127" s="628"/>
      <c r="S1127" s="628"/>
      <c r="T1127" s="628"/>
      <c r="U1127" s="628"/>
      <c r="V1127" s="628"/>
      <c r="W1127" s="628"/>
      <c r="X1127" s="628"/>
      <c r="Y1127" s="628"/>
      <c r="Z1127" s="628"/>
      <c r="AA1127" s="628"/>
      <c r="AB1127" s="628"/>
      <c r="AC1127" s="628"/>
      <c r="AD1127" s="628"/>
      <c r="AE1127" s="628"/>
      <c r="AF1127" s="628"/>
      <c r="AG1127" s="628"/>
      <c r="AH1127" s="628"/>
      <c r="AI1127" s="628"/>
      <c r="AJ1127" s="628"/>
      <c r="AK1127" s="629"/>
      <c r="AL1127" s="186"/>
    </row>
    <row r="1128" spans="1:38" s="180" customFormat="1" ht="84" customHeight="1" thickBot="1" x14ac:dyDescent="0.35">
      <c r="A1128" s="609"/>
      <c r="B1128" s="611"/>
      <c r="C1128" s="630" t="s">
        <v>211</v>
      </c>
      <c r="D1128" s="632" t="s">
        <v>212</v>
      </c>
      <c r="E1128" s="634" t="s">
        <v>0</v>
      </c>
      <c r="F1128" s="635"/>
      <c r="G1128" s="635"/>
      <c r="H1128" s="636"/>
      <c r="I1128" s="637" t="s">
        <v>1</v>
      </c>
      <c r="J1128" s="638"/>
      <c r="K1128" s="639"/>
      <c r="L1128" s="640"/>
      <c r="M1128" s="643" t="s">
        <v>2</v>
      </c>
      <c r="N1128" s="644"/>
      <c r="O1128" s="645" t="s">
        <v>213</v>
      </c>
      <c r="P1128" s="646"/>
      <c r="Q1128" s="646"/>
      <c r="R1128" s="647"/>
      <c r="S1128" s="648" t="s">
        <v>2</v>
      </c>
      <c r="T1128" s="649"/>
      <c r="U1128" s="650" t="s">
        <v>214</v>
      </c>
      <c r="V1128" s="651"/>
      <c r="W1128" s="651"/>
      <c r="X1128" s="651"/>
      <c r="Y1128" s="651"/>
      <c r="Z1128" s="652"/>
      <c r="AA1128" s="653" t="s">
        <v>2</v>
      </c>
      <c r="AB1128" s="654"/>
      <c r="AC1128" s="655" t="s">
        <v>5</v>
      </c>
      <c r="AD1128" s="656"/>
      <c r="AE1128" s="656"/>
      <c r="AF1128" s="657"/>
      <c r="AG1128" s="717" t="s">
        <v>2</v>
      </c>
      <c r="AH1128" s="718"/>
      <c r="AI1128" s="743" t="s">
        <v>215</v>
      </c>
      <c r="AJ1128" s="744"/>
      <c r="AK1128" s="745"/>
      <c r="AL1128" s="187"/>
    </row>
    <row r="1129" spans="1:38" ht="113.25" thickBot="1" x14ac:dyDescent="0.3">
      <c r="A1129" s="612"/>
      <c r="B1129" s="613"/>
      <c r="C1129" s="631"/>
      <c r="D1129" s="633"/>
      <c r="E1129" s="41" t="s">
        <v>15</v>
      </c>
      <c r="F1129" s="42" t="s">
        <v>216</v>
      </c>
      <c r="G1129" s="41" t="s">
        <v>217</v>
      </c>
      <c r="H1129" s="42" t="s">
        <v>14</v>
      </c>
      <c r="I1129" s="43" t="s">
        <v>15</v>
      </c>
      <c r="J1129" s="44" t="s">
        <v>218</v>
      </c>
      <c r="K1129" s="43" t="s">
        <v>17</v>
      </c>
      <c r="L1129" s="44" t="s">
        <v>219</v>
      </c>
      <c r="M1129" s="45" t="s">
        <v>19</v>
      </c>
      <c r="N1129" s="46" t="s">
        <v>20</v>
      </c>
      <c r="O1129" s="47" t="s">
        <v>220</v>
      </c>
      <c r="P1129" s="48" t="s">
        <v>221</v>
      </c>
      <c r="Q1129" s="47" t="s">
        <v>222</v>
      </c>
      <c r="R1129" s="48" t="s">
        <v>223</v>
      </c>
      <c r="S1129" s="49" t="s">
        <v>224</v>
      </c>
      <c r="T1129" s="50" t="s">
        <v>225</v>
      </c>
      <c r="U1129" s="51" t="s">
        <v>220</v>
      </c>
      <c r="V1129" s="52" t="s">
        <v>226</v>
      </c>
      <c r="W1129" s="53" t="s">
        <v>227</v>
      </c>
      <c r="X1129" s="54" t="s">
        <v>222</v>
      </c>
      <c r="Y1129" s="52" t="s">
        <v>228</v>
      </c>
      <c r="Z1129" s="53" t="s">
        <v>229</v>
      </c>
      <c r="AA1129" s="55" t="s">
        <v>230</v>
      </c>
      <c r="AB1129" s="56" t="s">
        <v>231</v>
      </c>
      <c r="AC1129" s="57" t="s">
        <v>220</v>
      </c>
      <c r="AD1129" s="58" t="s">
        <v>221</v>
      </c>
      <c r="AE1129" s="57" t="s">
        <v>222</v>
      </c>
      <c r="AF1129" s="58" t="s">
        <v>223</v>
      </c>
      <c r="AG1129" s="59" t="s">
        <v>232</v>
      </c>
      <c r="AH1129" s="60" t="s">
        <v>233</v>
      </c>
      <c r="AI1129" s="61" t="s">
        <v>234</v>
      </c>
      <c r="AJ1129" s="63" t="s">
        <v>235</v>
      </c>
      <c r="AK1129" s="188" t="s">
        <v>286</v>
      </c>
      <c r="AL1129" s="189"/>
    </row>
    <row r="1130" spans="1:38" ht="15.75" thickBot="1" x14ac:dyDescent="0.3">
      <c r="A1130" s="581" t="s">
        <v>238</v>
      </c>
      <c r="B1130" s="658"/>
      <c r="C1130" s="190" t="s">
        <v>239</v>
      </c>
      <c r="D1130" s="191" t="s">
        <v>240</v>
      </c>
      <c r="E1130" s="192" t="s">
        <v>241</v>
      </c>
      <c r="F1130" s="193" t="s">
        <v>242</v>
      </c>
      <c r="G1130" s="192" t="s">
        <v>243</v>
      </c>
      <c r="H1130" s="193" t="s">
        <v>244</v>
      </c>
      <c r="I1130" s="194" t="s">
        <v>245</v>
      </c>
      <c r="J1130" s="193" t="s">
        <v>246</v>
      </c>
      <c r="K1130" s="194" t="s">
        <v>247</v>
      </c>
      <c r="L1130" s="193" t="s">
        <v>248</v>
      </c>
      <c r="M1130" s="194" t="s">
        <v>249</v>
      </c>
      <c r="N1130" s="193" t="s">
        <v>250</v>
      </c>
      <c r="O1130" s="192" t="s">
        <v>251</v>
      </c>
      <c r="P1130" s="193" t="s">
        <v>252</v>
      </c>
      <c r="Q1130" s="192" t="s">
        <v>253</v>
      </c>
      <c r="R1130" s="193" t="s">
        <v>254</v>
      </c>
      <c r="S1130" s="194" t="s">
        <v>255</v>
      </c>
      <c r="T1130" s="193" t="s">
        <v>256</v>
      </c>
      <c r="U1130" s="192" t="s">
        <v>257</v>
      </c>
      <c r="V1130" s="195" t="s">
        <v>258</v>
      </c>
      <c r="W1130" s="196" t="s">
        <v>259</v>
      </c>
      <c r="X1130" s="197" t="s">
        <v>260</v>
      </c>
      <c r="Y1130" s="198" t="s">
        <v>261</v>
      </c>
      <c r="Z1130" s="193" t="s">
        <v>262</v>
      </c>
      <c r="AA1130" s="194" t="s">
        <v>263</v>
      </c>
      <c r="AB1130" s="199" t="s">
        <v>264</v>
      </c>
      <c r="AC1130" s="192" t="s">
        <v>265</v>
      </c>
      <c r="AD1130" s="199" t="s">
        <v>266</v>
      </c>
      <c r="AE1130" s="192" t="s">
        <v>267</v>
      </c>
      <c r="AF1130" s="199" t="s">
        <v>268</v>
      </c>
      <c r="AG1130" s="194" t="s">
        <v>269</v>
      </c>
      <c r="AH1130" s="199" t="s">
        <v>270</v>
      </c>
      <c r="AI1130" s="190" t="s">
        <v>271</v>
      </c>
      <c r="AJ1130" s="199" t="s">
        <v>272</v>
      </c>
      <c r="AK1130" s="200" t="s">
        <v>273</v>
      </c>
      <c r="AL1130" s="201"/>
    </row>
    <row r="1131" spans="1:38" ht="37.5" x14ac:dyDescent="0.25">
      <c r="A1131" s="202">
        <v>1</v>
      </c>
      <c r="B1131" s="203" t="s">
        <v>287</v>
      </c>
      <c r="C1131" s="659">
        <f>N1139</f>
        <v>396925.8</v>
      </c>
      <c r="D1131" s="660">
        <f>C1131-AH1139</f>
        <v>299128.01</v>
      </c>
      <c r="E1131" s="81"/>
      <c r="F1131" s="82"/>
      <c r="G1131" s="83"/>
      <c r="H1131" s="84"/>
      <c r="I1131" s="365"/>
      <c r="J1131" s="86"/>
      <c r="K1131" s="339"/>
      <c r="L1131" s="86"/>
      <c r="M1131" s="87"/>
      <c r="N1131" s="88"/>
      <c r="O1131" s="89"/>
      <c r="P1131" s="90"/>
      <c r="Q1131" s="89"/>
      <c r="R1131" s="90"/>
      <c r="S1131" s="91"/>
      <c r="T1131" s="92"/>
      <c r="U1131" s="93"/>
      <c r="V1131" s="94"/>
      <c r="W1131" s="95"/>
      <c r="X1131" s="96"/>
      <c r="Y1131" s="94"/>
      <c r="Z1131" s="95"/>
      <c r="AA1131" s="97"/>
      <c r="AB1131" s="98"/>
      <c r="AC1131" s="99"/>
      <c r="AD1131" s="100"/>
      <c r="AE1131" s="99"/>
      <c r="AF1131" s="100"/>
      <c r="AG1131" s="101"/>
      <c r="AH1131" s="102"/>
      <c r="AI1131" s="103"/>
      <c r="AJ1131" s="134"/>
      <c r="AK1131" s="222"/>
      <c r="AL1131" s="223"/>
    </row>
    <row r="1132" spans="1:38" ht="75" x14ac:dyDescent="0.25">
      <c r="A1132" s="224">
        <v>2</v>
      </c>
      <c r="B1132" s="203" t="s">
        <v>288</v>
      </c>
      <c r="C1132" s="659"/>
      <c r="D1132" s="660"/>
      <c r="E1132" s="81">
        <v>0</v>
      </c>
      <c r="F1132" s="82">
        <v>0</v>
      </c>
      <c r="G1132" s="83">
        <v>5</v>
      </c>
      <c r="H1132" s="84">
        <v>396925.8</v>
      </c>
      <c r="I1132" s="365">
        <v>0</v>
      </c>
      <c r="J1132" s="86">
        <v>0</v>
      </c>
      <c r="K1132" s="339">
        <v>5</v>
      </c>
      <c r="L1132" s="86">
        <v>396925.8</v>
      </c>
      <c r="M1132" s="87">
        <f>SUM(I1132,K1132)</f>
        <v>5</v>
      </c>
      <c r="N1132" s="88">
        <f>SUM(J1132,L1132)</f>
        <v>396925.8</v>
      </c>
      <c r="O1132" s="89">
        <v>0</v>
      </c>
      <c r="P1132" s="90">
        <v>0</v>
      </c>
      <c r="Q1132" s="89">
        <v>2</v>
      </c>
      <c r="R1132" s="90">
        <v>0</v>
      </c>
      <c r="S1132" s="91">
        <f>SUM(O1132,Q1132)</f>
        <v>2</v>
      </c>
      <c r="T1132" s="92">
        <f>SUM(P1132,R1132)</f>
        <v>0</v>
      </c>
      <c r="U1132" s="93">
        <v>0</v>
      </c>
      <c r="V1132" s="94">
        <v>0</v>
      </c>
      <c r="W1132" s="95">
        <v>0</v>
      </c>
      <c r="X1132" s="96">
        <v>0</v>
      </c>
      <c r="Y1132" s="94">
        <v>0</v>
      </c>
      <c r="Z1132" s="95">
        <v>0</v>
      </c>
      <c r="AA1132" s="97">
        <f>SUM(U1132,X1132)</f>
        <v>0</v>
      </c>
      <c r="AB1132" s="98">
        <f>SUM(W1132,Z1132)</f>
        <v>0</v>
      </c>
      <c r="AC1132" s="99">
        <v>0</v>
      </c>
      <c r="AD1132" s="100">
        <v>0</v>
      </c>
      <c r="AE1132" s="99">
        <v>3</v>
      </c>
      <c r="AF1132" s="100">
        <v>97797.790000000008</v>
      </c>
      <c r="AG1132" s="101">
        <f>SUM(AC1132,AE1132)</f>
        <v>3</v>
      </c>
      <c r="AH1132" s="102">
        <f>SUM(AD1132,AF1132,AB1132)</f>
        <v>97797.790000000008</v>
      </c>
      <c r="AI1132" s="103">
        <f>IFERROR(AD1132/C1131,0)</f>
        <v>0</v>
      </c>
      <c r="AJ1132" s="134">
        <f>IFERROR(AF1132/C1131,0)</f>
        <v>0.24638809067085085</v>
      </c>
      <c r="AK1132" s="222">
        <f>IFERROR(AH1132/C1131,0)</f>
        <v>0.24638809067085085</v>
      </c>
      <c r="AL1132" s="223"/>
    </row>
    <row r="1133" spans="1:38" ht="37.5" x14ac:dyDescent="0.25">
      <c r="A1133" s="224">
        <v>3</v>
      </c>
      <c r="B1133" s="203" t="s">
        <v>289</v>
      </c>
      <c r="C1133" s="659"/>
      <c r="D1133" s="660"/>
      <c r="E1133" s="81"/>
      <c r="F1133" s="82"/>
      <c r="G1133" s="83"/>
      <c r="H1133" s="84"/>
      <c r="I1133" s="365"/>
      <c r="J1133" s="86"/>
      <c r="K1133" s="365"/>
      <c r="L1133" s="86"/>
      <c r="M1133" s="87"/>
      <c r="N1133" s="88"/>
      <c r="O1133" s="89"/>
      <c r="P1133" s="90"/>
      <c r="Q1133" s="89"/>
      <c r="R1133" s="90"/>
      <c r="S1133" s="91"/>
      <c r="T1133" s="92"/>
      <c r="U1133" s="93"/>
      <c r="V1133" s="94"/>
      <c r="W1133" s="95"/>
      <c r="X1133" s="96"/>
      <c r="Y1133" s="94"/>
      <c r="Z1133" s="95"/>
      <c r="AA1133" s="97"/>
      <c r="AB1133" s="98"/>
      <c r="AC1133" s="99"/>
      <c r="AD1133" s="100"/>
      <c r="AE1133" s="99"/>
      <c r="AF1133" s="100"/>
      <c r="AG1133" s="101"/>
      <c r="AH1133" s="102"/>
      <c r="AI1133" s="103"/>
      <c r="AJ1133" s="134"/>
      <c r="AK1133" s="222"/>
      <c r="AL1133" s="223"/>
    </row>
    <row r="1134" spans="1:38" ht="37.5" x14ac:dyDescent="0.25">
      <c r="A1134" s="224">
        <v>4</v>
      </c>
      <c r="B1134" s="203" t="s">
        <v>290</v>
      </c>
      <c r="C1134" s="659"/>
      <c r="D1134" s="660"/>
      <c r="E1134" s="81"/>
      <c r="F1134" s="82"/>
      <c r="G1134" s="83"/>
      <c r="H1134" s="84"/>
      <c r="I1134" s="365"/>
      <c r="J1134" s="86"/>
      <c r="K1134" s="365"/>
      <c r="L1134" s="86"/>
      <c r="M1134" s="87"/>
      <c r="N1134" s="88"/>
      <c r="O1134" s="89"/>
      <c r="P1134" s="90"/>
      <c r="Q1134" s="89"/>
      <c r="R1134" s="90"/>
      <c r="S1134" s="91"/>
      <c r="T1134" s="92"/>
      <c r="U1134" s="93"/>
      <c r="V1134" s="94"/>
      <c r="W1134" s="95"/>
      <c r="X1134" s="96"/>
      <c r="Y1134" s="94"/>
      <c r="Z1134" s="95"/>
      <c r="AA1134" s="97"/>
      <c r="AB1134" s="98"/>
      <c r="AC1134" s="99"/>
      <c r="AD1134" s="100"/>
      <c r="AE1134" s="99"/>
      <c r="AF1134" s="100"/>
      <c r="AG1134" s="101"/>
      <c r="AH1134" s="102"/>
      <c r="AI1134" s="103"/>
      <c r="AJ1134" s="134"/>
      <c r="AK1134" s="222"/>
      <c r="AL1134" s="223"/>
    </row>
    <row r="1135" spans="1:38" ht="37.5" x14ac:dyDescent="0.25">
      <c r="A1135" s="224">
        <v>5</v>
      </c>
      <c r="B1135" s="203" t="s">
        <v>291</v>
      </c>
      <c r="C1135" s="659"/>
      <c r="D1135" s="660"/>
      <c r="E1135" s="81"/>
      <c r="F1135" s="82"/>
      <c r="G1135" s="83"/>
      <c r="H1135" s="84"/>
      <c r="I1135" s="365"/>
      <c r="J1135" s="86"/>
      <c r="K1135" s="365"/>
      <c r="L1135" s="86"/>
      <c r="M1135" s="87"/>
      <c r="N1135" s="88"/>
      <c r="O1135" s="89"/>
      <c r="P1135" s="90"/>
      <c r="Q1135" s="89"/>
      <c r="R1135" s="90"/>
      <c r="S1135" s="91"/>
      <c r="T1135" s="92"/>
      <c r="U1135" s="93"/>
      <c r="V1135" s="94"/>
      <c r="W1135" s="95"/>
      <c r="X1135" s="96"/>
      <c r="Y1135" s="94"/>
      <c r="Z1135" s="95"/>
      <c r="AA1135" s="97"/>
      <c r="AB1135" s="98"/>
      <c r="AC1135" s="99"/>
      <c r="AD1135" s="100"/>
      <c r="AE1135" s="99"/>
      <c r="AF1135" s="100"/>
      <c r="AG1135" s="101"/>
      <c r="AH1135" s="102"/>
      <c r="AI1135" s="103"/>
      <c r="AJ1135" s="134"/>
      <c r="AK1135" s="222"/>
      <c r="AL1135" s="223"/>
    </row>
    <row r="1136" spans="1:38" ht="37.5" x14ac:dyDescent="0.25">
      <c r="A1136" s="224">
        <v>6</v>
      </c>
      <c r="B1136" s="203" t="s">
        <v>292</v>
      </c>
      <c r="C1136" s="659"/>
      <c r="D1136" s="660"/>
      <c r="E1136" s="81"/>
      <c r="F1136" s="82"/>
      <c r="G1136" s="83"/>
      <c r="H1136" s="84"/>
      <c r="I1136" s="365"/>
      <c r="J1136" s="86"/>
      <c r="K1136" s="365"/>
      <c r="L1136" s="86"/>
      <c r="M1136" s="87"/>
      <c r="N1136" s="88"/>
      <c r="O1136" s="89"/>
      <c r="P1136" s="90"/>
      <c r="Q1136" s="89"/>
      <c r="R1136" s="90"/>
      <c r="S1136" s="91"/>
      <c r="T1136" s="92"/>
      <c r="U1136" s="93"/>
      <c r="V1136" s="94"/>
      <c r="W1136" s="95"/>
      <c r="X1136" s="96"/>
      <c r="Y1136" s="94"/>
      <c r="Z1136" s="95"/>
      <c r="AA1136" s="97"/>
      <c r="AB1136" s="98"/>
      <c r="AC1136" s="99"/>
      <c r="AD1136" s="100"/>
      <c r="AE1136" s="99"/>
      <c r="AF1136" s="100"/>
      <c r="AG1136" s="101"/>
      <c r="AH1136" s="102"/>
      <c r="AI1136" s="103"/>
      <c r="AJ1136" s="134"/>
      <c r="AK1136" s="222"/>
      <c r="AL1136" s="223"/>
    </row>
    <row r="1137" spans="1:38" ht="37.5" x14ac:dyDescent="0.3">
      <c r="A1137" s="306">
        <v>7</v>
      </c>
      <c r="B1137" s="225" t="s">
        <v>293</v>
      </c>
      <c r="C1137" s="659"/>
      <c r="D1137" s="660"/>
      <c r="E1137" s="81"/>
      <c r="F1137" s="82"/>
      <c r="G1137" s="83"/>
      <c r="H1137" s="84"/>
      <c r="I1137" s="365"/>
      <c r="J1137" s="86"/>
      <c r="K1137" s="365"/>
      <c r="L1137" s="86"/>
      <c r="M1137" s="87"/>
      <c r="N1137" s="88"/>
      <c r="O1137" s="89"/>
      <c r="P1137" s="90"/>
      <c r="Q1137" s="89"/>
      <c r="R1137" s="90"/>
      <c r="S1137" s="91"/>
      <c r="T1137" s="92"/>
      <c r="U1137" s="93"/>
      <c r="V1137" s="94"/>
      <c r="W1137" s="95"/>
      <c r="X1137" s="96"/>
      <c r="Y1137" s="94"/>
      <c r="Z1137" s="95"/>
      <c r="AA1137" s="97"/>
      <c r="AB1137" s="98"/>
      <c r="AC1137" s="99"/>
      <c r="AD1137" s="100"/>
      <c r="AE1137" s="99"/>
      <c r="AF1137" s="100"/>
      <c r="AG1137" s="101"/>
      <c r="AH1137" s="102"/>
      <c r="AI1137" s="103"/>
      <c r="AJ1137" s="134"/>
      <c r="AK1137" s="222"/>
      <c r="AL1137" s="223"/>
    </row>
    <row r="1138" spans="1:38" ht="37.5" x14ac:dyDescent="0.25">
      <c r="A1138" s="229">
        <v>8</v>
      </c>
      <c r="B1138" s="226" t="s">
        <v>294</v>
      </c>
      <c r="C1138" s="659"/>
      <c r="D1138" s="660"/>
      <c r="E1138" s="81"/>
      <c r="F1138" s="82"/>
      <c r="G1138" s="83"/>
      <c r="H1138" s="84"/>
      <c r="I1138" s="365"/>
      <c r="J1138" s="86"/>
      <c r="K1138" s="365"/>
      <c r="L1138" s="86"/>
      <c r="M1138" s="87"/>
      <c r="N1138" s="88"/>
      <c r="O1138" s="89"/>
      <c r="P1138" s="90"/>
      <c r="Q1138" s="89"/>
      <c r="R1138" s="90"/>
      <c r="S1138" s="91"/>
      <c r="T1138" s="92"/>
      <c r="U1138" s="93"/>
      <c r="V1138" s="94"/>
      <c r="W1138" s="95"/>
      <c r="X1138" s="96"/>
      <c r="Y1138" s="94"/>
      <c r="Z1138" s="95"/>
      <c r="AA1138" s="97"/>
      <c r="AB1138" s="98"/>
      <c r="AC1138" s="99"/>
      <c r="AD1138" s="100"/>
      <c r="AE1138" s="99"/>
      <c r="AF1138" s="100"/>
      <c r="AG1138" s="101"/>
      <c r="AH1138" s="102"/>
      <c r="AI1138" s="103"/>
      <c r="AJ1138" s="134"/>
      <c r="AK1138" s="222"/>
      <c r="AL1138" s="223"/>
    </row>
    <row r="1139" spans="1:38" ht="24" thickBot="1" x14ac:dyDescent="0.3">
      <c r="A1139" s="641" t="s">
        <v>277</v>
      </c>
      <c r="B1139" s="642"/>
      <c r="C1139" s="231">
        <f>C1131</f>
        <v>396925.8</v>
      </c>
      <c r="D1139" s="231">
        <f>D1131</f>
        <v>299128.01</v>
      </c>
      <c r="E1139" s="167">
        <f t="shared" ref="E1139:AH1139" si="191">SUM(E1131:E1138)</f>
        <v>0</v>
      </c>
      <c r="F1139" s="168">
        <f t="shared" si="191"/>
        <v>0</v>
      </c>
      <c r="G1139" s="167">
        <f t="shared" si="191"/>
        <v>5</v>
      </c>
      <c r="H1139" s="232">
        <f t="shared" si="191"/>
        <v>396925.8</v>
      </c>
      <c r="I1139" s="233">
        <f t="shared" si="191"/>
        <v>0</v>
      </c>
      <c r="J1139" s="168">
        <f t="shared" si="191"/>
        <v>0</v>
      </c>
      <c r="K1139" s="233">
        <f t="shared" si="191"/>
        <v>5</v>
      </c>
      <c r="L1139" s="168">
        <f t="shared" si="191"/>
        <v>396925.8</v>
      </c>
      <c r="M1139" s="233">
        <f t="shared" si="191"/>
        <v>5</v>
      </c>
      <c r="N1139" s="168">
        <f t="shared" si="191"/>
        <v>396925.8</v>
      </c>
      <c r="O1139" s="172">
        <f t="shared" si="191"/>
        <v>0</v>
      </c>
      <c r="P1139" s="168">
        <f t="shared" si="191"/>
        <v>0</v>
      </c>
      <c r="Q1139" s="172">
        <f t="shared" si="191"/>
        <v>2</v>
      </c>
      <c r="R1139" s="234">
        <f t="shared" si="191"/>
        <v>0</v>
      </c>
      <c r="S1139" s="173">
        <f t="shared" si="191"/>
        <v>2</v>
      </c>
      <c r="T1139" s="234">
        <f t="shared" si="191"/>
        <v>0</v>
      </c>
      <c r="U1139" s="235">
        <f t="shared" si="191"/>
        <v>0</v>
      </c>
      <c r="V1139" s="234">
        <f t="shared" si="191"/>
        <v>0</v>
      </c>
      <c r="W1139" s="232">
        <f t="shared" si="191"/>
        <v>0</v>
      </c>
      <c r="X1139" s="173">
        <f t="shared" si="191"/>
        <v>0</v>
      </c>
      <c r="Y1139" s="234">
        <f t="shared" si="191"/>
        <v>0</v>
      </c>
      <c r="Z1139" s="234">
        <f t="shared" si="191"/>
        <v>0</v>
      </c>
      <c r="AA1139" s="236">
        <f t="shared" si="191"/>
        <v>0</v>
      </c>
      <c r="AB1139" s="168">
        <f t="shared" si="191"/>
        <v>0</v>
      </c>
      <c r="AC1139" s="171">
        <f t="shared" si="191"/>
        <v>0</v>
      </c>
      <c r="AD1139" s="168">
        <f t="shared" si="191"/>
        <v>0</v>
      </c>
      <c r="AE1139" s="172">
        <f t="shared" si="191"/>
        <v>3</v>
      </c>
      <c r="AF1139" s="168">
        <f t="shared" si="191"/>
        <v>97797.790000000008</v>
      </c>
      <c r="AG1139" s="173">
        <f t="shared" si="191"/>
        <v>3</v>
      </c>
      <c r="AH1139" s="232">
        <f t="shared" si="191"/>
        <v>97797.790000000008</v>
      </c>
      <c r="AI1139" s="237">
        <f>AD1139/C1098</f>
        <v>0</v>
      </c>
      <c r="AJ1139" s="238">
        <f>AF1139/C1098</f>
        <v>0.24638809067085085</v>
      </c>
      <c r="AK1139" s="239">
        <f>AH1139/C1098</f>
        <v>0.24638809067085085</v>
      </c>
      <c r="AL1139" s="223"/>
    </row>
    <row r="1140" spans="1:38" ht="15.75" thickBot="1" x14ac:dyDescent="0.3">
      <c r="E1140" s="240"/>
      <c r="F1140" s="241"/>
      <c r="G1140" s="240"/>
      <c r="H1140" s="241"/>
      <c r="I1140" s="242"/>
      <c r="J1140" s="240"/>
      <c r="K1140" s="242"/>
      <c r="L1140" s="241"/>
      <c r="M1140" s="240"/>
      <c r="N1140" s="240"/>
      <c r="O1140" s="240"/>
      <c r="P1140" s="240"/>
      <c r="Q1140" s="240"/>
      <c r="R1140" s="240"/>
      <c r="S1140" s="240"/>
      <c r="T1140" s="240"/>
      <c r="U1140" s="240"/>
      <c r="V1140" s="240"/>
      <c r="W1140" s="240"/>
      <c r="X1140" s="240"/>
      <c r="Y1140" s="240"/>
      <c r="Z1140" s="240"/>
      <c r="AA1140" s="240"/>
      <c r="AB1140" s="240"/>
      <c r="AC1140" s="240"/>
      <c r="AD1140" s="240"/>
      <c r="AE1140" s="240"/>
      <c r="AF1140" s="240"/>
      <c r="AG1140" s="240"/>
      <c r="AH1140" s="240"/>
      <c r="AJ1140" s="243"/>
      <c r="AK1140" s="243"/>
      <c r="AL1140" s="243"/>
    </row>
    <row r="1141" spans="1:38" ht="19.5" thickTop="1" x14ac:dyDescent="0.3">
      <c r="A1141" s="591" t="s">
        <v>279</v>
      </c>
      <c r="B1141" s="592"/>
      <c r="C1141" s="592"/>
      <c r="D1141" s="592"/>
      <c r="E1141" s="592"/>
      <c r="F1141" s="592"/>
      <c r="G1141" s="592"/>
      <c r="H1141" s="592"/>
      <c r="I1141" s="592"/>
      <c r="J1141" s="592"/>
      <c r="K1141" s="593"/>
      <c r="L1141" s="592"/>
      <c r="M1141" s="592"/>
      <c r="N1141" s="592"/>
      <c r="O1141" s="592"/>
      <c r="P1141" s="592"/>
      <c r="Q1141" s="594"/>
      <c r="AD1141" s="180"/>
    </row>
    <row r="1142" spans="1:38" x14ac:dyDescent="0.25">
      <c r="A1142" s="595"/>
      <c r="B1142" s="596"/>
      <c r="C1142" s="596"/>
      <c r="D1142" s="596"/>
      <c r="E1142" s="596"/>
      <c r="F1142" s="596"/>
      <c r="G1142" s="596"/>
      <c r="H1142" s="596"/>
      <c r="I1142" s="596"/>
      <c r="J1142" s="596"/>
      <c r="K1142" s="597"/>
      <c r="L1142" s="596"/>
      <c r="M1142" s="596"/>
      <c r="N1142" s="596"/>
      <c r="O1142" s="596"/>
      <c r="P1142" s="596"/>
      <c r="Q1142" s="598"/>
    </row>
    <row r="1143" spans="1:38" x14ac:dyDescent="0.25">
      <c r="A1143" s="595"/>
      <c r="B1143" s="596"/>
      <c r="C1143" s="596"/>
      <c r="D1143" s="596"/>
      <c r="E1143" s="596"/>
      <c r="F1143" s="596"/>
      <c r="G1143" s="596"/>
      <c r="H1143" s="596"/>
      <c r="I1143" s="596"/>
      <c r="J1143" s="596"/>
      <c r="K1143" s="597"/>
      <c r="L1143" s="596"/>
      <c r="M1143" s="596"/>
      <c r="N1143" s="596"/>
      <c r="O1143" s="596"/>
      <c r="P1143" s="596"/>
      <c r="Q1143" s="598"/>
    </row>
    <row r="1144" spans="1:38" x14ac:dyDescent="0.25">
      <c r="A1144" s="595"/>
      <c r="B1144" s="596"/>
      <c r="C1144" s="596"/>
      <c r="D1144" s="596"/>
      <c r="E1144" s="596"/>
      <c r="F1144" s="596"/>
      <c r="G1144" s="596"/>
      <c r="H1144" s="596"/>
      <c r="I1144" s="596"/>
      <c r="J1144" s="596"/>
      <c r="K1144" s="597"/>
      <c r="L1144" s="596"/>
      <c r="M1144" s="596"/>
      <c r="N1144" s="596"/>
      <c r="O1144" s="596"/>
      <c r="P1144" s="596"/>
      <c r="Q1144" s="598"/>
    </row>
    <row r="1145" spans="1:38" x14ac:dyDescent="0.25">
      <c r="A1145" s="595"/>
      <c r="B1145" s="596"/>
      <c r="C1145" s="596"/>
      <c r="D1145" s="596"/>
      <c r="E1145" s="596"/>
      <c r="F1145" s="596"/>
      <c r="G1145" s="596"/>
      <c r="H1145" s="596"/>
      <c r="I1145" s="596"/>
      <c r="J1145" s="596"/>
      <c r="K1145" s="597"/>
      <c r="L1145" s="596"/>
      <c r="M1145" s="596"/>
      <c r="N1145" s="596"/>
      <c r="O1145" s="596"/>
      <c r="P1145" s="596"/>
      <c r="Q1145" s="598"/>
    </row>
    <row r="1146" spans="1:38" x14ac:dyDescent="0.25">
      <c r="A1146" s="595"/>
      <c r="B1146" s="596"/>
      <c r="C1146" s="596"/>
      <c r="D1146" s="596"/>
      <c r="E1146" s="596"/>
      <c r="F1146" s="596"/>
      <c r="G1146" s="596"/>
      <c r="H1146" s="596"/>
      <c r="I1146" s="596"/>
      <c r="J1146" s="596"/>
      <c r="K1146" s="597"/>
      <c r="L1146" s="596"/>
      <c r="M1146" s="596"/>
      <c r="N1146" s="596"/>
      <c r="O1146" s="596"/>
      <c r="P1146" s="596"/>
      <c r="Q1146" s="598"/>
    </row>
    <row r="1147" spans="1:38" x14ac:dyDescent="0.25">
      <c r="A1147" s="595"/>
      <c r="B1147" s="596"/>
      <c r="C1147" s="596"/>
      <c r="D1147" s="596"/>
      <c r="E1147" s="596"/>
      <c r="F1147" s="596"/>
      <c r="G1147" s="596"/>
      <c r="H1147" s="596"/>
      <c r="I1147" s="596"/>
      <c r="J1147" s="596"/>
      <c r="K1147" s="597"/>
      <c r="L1147" s="596"/>
      <c r="M1147" s="596"/>
      <c r="N1147" s="596"/>
      <c r="O1147" s="596"/>
      <c r="P1147" s="596"/>
      <c r="Q1147" s="598"/>
    </row>
    <row r="1148" spans="1:38" x14ac:dyDescent="0.25">
      <c r="A1148" s="595"/>
      <c r="B1148" s="596"/>
      <c r="C1148" s="596"/>
      <c r="D1148" s="596"/>
      <c r="E1148" s="596"/>
      <c r="F1148" s="596"/>
      <c r="G1148" s="596"/>
      <c r="H1148" s="596"/>
      <c r="I1148" s="596"/>
      <c r="J1148" s="596"/>
      <c r="K1148" s="597"/>
      <c r="L1148" s="596"/>
      <c r="M1148" s="596"/>
      <c r="N1148" s="596"/>
      <c r="O1148" s="596"/>
      <c r="P1148" s="596"/>
      <c r="Q1148" s="598"/>
    </row>
    <row r="1149" spans="1:38" ht="15.75" thickBot="1" x14ac:dyDescent="0.3">
      <c r="A1149" s="599"/>
      <c r="B1149" s="600"/>
      <c r="C1149" s="600"/>
      <c r="D1149" s="600"/>
      <c r="E1149" s="600"/>
      <c r="F1149" s="600"/>
      <c r="G1149" s="600"/>
      <c r="H1149" s="600"/>
      <c r="I1149" s="600"/>
      <c r="J1149" s="600"/>
      <c r="K1149" s="601"/>
      <c r="L1149" s="600"/>
      <c r="M1149" s="600"/>
      <c r="N1149" s="600"/>
      <c r="O1149" s="600"/>
      <c r="P1149" s="600"/>
      <c r="Q1149" s="602"/>
    </row>
    <row r="1150" spans="1:38" ht="15.75" thickTop="1" x14ac:dyDescent="0.25"/>
    <row r="1151" spans="1:38" x14ac:dyDescent="0.25">
      <c r="B1151" s="244"/>
      <c r="C1151" s="244"/>
    </row>
    <row r="1154" spans="1:38" ht="26.25" x14ac:dyDescent="0.4">
      <c r="B1154" s="661" t="s">
        <v>300</v>
      </c>
      <c r="C1154" s="661"/>
      <c r="D1154" s="661"/>
      <c r="E1154" s="661"/>
      <c r="F1154" s="661"/>
      <c r="G1154" s="661"/>
      <c r="H1154" s="661"/>
      <c r="I1154" s="661"/>
      <c r="J1154" s="661"/>
      <c r="K1154" s="662"/>
      <c r="L1154" s="661"/>
      <c r="M1154" s="661"/>
      <c r="N1154" s="661"/>
      <c r="O1154" s="661"/>
      <c r="S1154" s="4"/>
      <c r="X1154" s="4"/>
      <c r="AA1154" s="4"/>
      <c r="AG1154" s="4"/>
    </row>
    <row r="1155" spans="1:38" ht="21.75" thickBot="1" x14ac:dyDescent="0.4">
      <c r="B1155" s="37"/>
      <c r="C1155" s="37"/>
      <c r="D1155" s="37"/>
      <c r="E1155" s="37"/>
      <c r="F1155" s="38"/>
      <c r="G1155" s="37"/>
      <c r="H1155" s="38"/>
      <c r="I1155" s="39"/>
      <c r="J1155" s="38"/>
      <c r="K1155" s="39"/>
      <c r="L1155" s="38"/>
    </row>
    <row r="1156" spans="1:38" ht="27" customHeight="1" thickBot="1" x14ac:dyDescent="0.3">
      <c r="A1156" s="663" t="s">
        <v>391</v>
      </c>
      <c r="B1156" s="664"/>
      <c r="C1156" s="664"/>
      <c r="D1156" s="664"/>
      <c r="E1156" s="664"/>
      <c r="F1156" s="664"/>
      <c r="G1156" s="664"/>
      <c r="H1156" s="664"/>
      <c r="I1156" s="664"/>
      <c r="J1156" s="664"/>
      <c r="K1156" s="665"/>
      <c r="L1156" s="664"/>
      <c r="M1156" s="664"/>
      <c r="N1156" s="664"/>
      <c r="O1156" s="664"/>
      <c r="P1156" s="664"/>
      <c r="Q1156" s="664"/>
      <c r="R1156" s="664"/>
      <c r="S1156" s="664"/>
      <c r="T1156" s="664"/>
      <c r="U1156" s="664"/>
      <c r="V1156" s="664"/>
      <c r="W1156" s="664"/>
      <c r="X1156" s="664"/>
      <c r="Y1156" s="664"/>
      <c r="Z1156" s="664"/>
      <c r="AA1156" s="664"/>
      <c r="AB1156" s="664"/>
      <c r="AC1156" s="664"/>
      <c r="AD1156" s="664"/>
      <c r="AE1156" s="664"/>
      <c r="AF1156" s="664"/>
      <c r="AG1156" s="664"/>
      <c r="AH1156" s="664"/>
      <c r="AI1156" s="664"/>
      <c r="AJ1156" s="664"/>
      <c r="AK1156" s="664"/>
      <c r="AL1156" s="40"/>
    </row>
    <row r="1157" spans="1:38" ht="33.75" customHeight="1" x14ac:dyDescent="0.25">
      <c r="A1157" s="666" t="s">
        <v>8</v>
      </c>
      <c r="B1157" s="667"/>
      <c r="C1157" s="614" t="s">
        <v>392</v>
      </c>
      <c r="D1157" s="615"/>
      <c r="E1157" s="618" t="s">
        <v>210</v>
      </c>
      <c r="F1157" s="619"/>
      <c r="G1157" s="619"/>
      <c r="H1157" s="619"/>
      <c r="I1157" s="619"/>
      <c r="J1157" s="619"/>
      <c r="K1157" s="620"/>
      <c r="L1157" s="619"/>
      <c r="M1157" s="619"/>
      <c r="N1157" s="674"/>
      <c r="O1157" s="624" t="s">
        <v>393</v>
      </c>
      <c r="P1157" s="625"/>
      <c r="Q1157" s="625"/>
      <c r="R1157" s="625"/>
      <c r="S1157" s="625"/>
      <c r="T1157" s="625"/>
      <c r="U1157" s="625"/>
      <c r="V1157" s="625"/>
      <c r="W1157" s="625"/>
      <c r="X1157" s="625"/>
      <c r="Y1157" s="625"/>
      <c r="Z1157" s="625"/>
      <c r="AA1157" s="625"/>
      <c r="AB1157" s="625"/>
      <c r="AC1157" s="625"/>
      <c r="AD1157" s="625"/>
      <c r="AE1157" s="625"/>
      <c r="AF1157" s="625"/>
      <c r="AG1157" s="625"/>
      <c r="AH1157" s="625"/>
      <c r="AI1157" s="625"/>
      <c r="AJ1157" s="625"/>
      <c r="AK1157" s="625"/>
      <c r="AL1157" s="626"/>
    </row>
    <row r="1158" spans="1:38" ht="51" customHeight="1" thickBot="1" x14ac:dyDescent="0.3">
      <c r="A1158" s="668"/>
      <c r="B1158" s="669"/>
      <c r="C1158" s="672"/>
      <c r="D1158" s="673"/>
      <c r="E1158" s="675"/>
      <c r="F1158" s="676"/>
      <c r="G1158" s="676"/>
      <c r="H1158" s="676"/>
      <c r="I1158" s="676"/>
      <c r="J1158" s="676"/>
      <c r="K1158" s="677"/>
      <c r="L1158" s="676"/>
      <c r="M1158" s="676"/>
      <c r="N1158" s="678"/>
      <c r="O1158" s="641"/>
      <c r="P1158" s="679"/>
      <c r="Q1158" s="679"/>
      <c r="R1158" s="679"/>
      <c r="S1158" s="679"/>
      <c r="T1158" s="679"/>
      <c r="U1158" s="679"/>
      <c r="V1158" s="679"/>
      <c r="W1158" s="679"/>
      <c r="X1158" s="679"/>
      <c r="Y1158" s="679"/>
      <c r="Z1158" s="679"/>
      <c r="AA1158" s="679"/>
      <c r="AB1158" s="679"/>
      <c r="AC1158" s="679"/>
      <c r="AD1158" s="679"/>
      <c r="AE1158" s="679"/>
      <c r="AF1158" s="679"/>
      <c r="AG1158" s="679"/>
      <c r="AH1158" s="679"/>
      <c r="AI1158" s="679"/>
      <c r="AJ1158" s="679"/>
      <c r="AK1158" s="679"/>
      <c r="AL1158" s="642"/>
    </row>
    <row r="1159" spans="1:38" ht="75" customHeight="1" x14ac:dyDescent="0.25">
      <c r="A1159" s="668"/>
      <c r="B1159" s="669"/>
      <c r="C1159" s="680" t="s">
        <v>211</v>
      </c>
      <c r="D1159" s="682" t="s">
        <v>212</v>
      </c>
      <c r="E1159" s="684" t="s">
        <v>0</v>
      </c>
      <c r="F1159" s="685"/>
      <c r="G1159" s="685"/>
      <c r="H1159" s="686"/>
      <c r="I1159" s="690" t="s">
        <v>1</v>
      </c>
      <c r="J1159" s="691"/>
      <c r="K1159" s="692"/>
      <c r="L1159" s="693"/>
      <c r="M1159" s="698" t="s">
        <v>2</v>
      </c>
      <c r="N1159" s="699"/>
      <c r="O1159" s="702" t="s">
        <v>213</v>
      </c>
      <c r="P1159" s="703"/>
      <c r="Q1159" s="703"/>
      <c r="R1159" s="703"/>
      <c r="S1159" s="725" t="s">
        <v>2</v>
      </c>
      <c r="T1159" s="726"/>
      <c r="U1159" s="708" t="s">
        <v>214</v>
      </c>
      <c r="V1159" s="709"/>
      <c r="W1159" s="709"/>
      <c r="X1159" s="709"/>
      <c r="Y1159" s="709"/>
      <c r="Z1159" s="710"/>
      <c r="AA1159" s="729" t="s">
        <v>2</v>
      </c>
      <c r="AB1159" s="730"/>
      <c r="AC1159" s="733" t="s">
        <v>5</v>
      </c>
      <c r="AD1159" s="734"/>
      <c r="AE1159" s="734"/>
      <c r="AF1159" s="735"/>
      <c r="AG1159" s="739" t="s">
        <v>2</v>
      </c>
      <c r="AH1159" s="740"/>
      <c r="AI1159" s="719" t="s">
        <v>215</v>
      </c>
      <c r="AJ1159" s="720"/>
      <c r="AK1159" s="720"/>
      <c r="AL1159" s="721"/>
    </row>
    <row r="1160" spans="1:38" ht="75" customHeight="1" thickBot="1" x14ac:dyDescent="0.3">
      <c r="A1160" s="668"/>
      <c r="B1160" s="669"/>
      <c r="C1160" s="680"/>
      <c r="D1160" s="682"/>
      <c r="E1160" s="687"/>
      <c r="F1160" s="688"/>
      <c r="G1160" s="688"/>
      <c r="H1160" s="689"/>
      <c r="I1160" s="694"/>
      <c r="J1160" s="695"/>
      <c r="K1160" s="696"/>
      <c r="L1160" s="697"/>
      <c r="M1160" s="700"/>
      <c r="N1160" s="701"/>
      <c r="O1160" s="704"/>
      <c r="P1160" s="705"/>
      <c r="Q1160" s="705"/>
      <c r="R1160" s="705"/>
      <c r="S1160" s="727"/>
      <c r="T1160" s="728"/>
      <c r="U1160" s="711"/>
      <c r="V1160" s="712"/>
      <c r="W1160" s="712"/>
      <c r="X1160" s="712"/>
      <c r="Y1160" s="712"/>
      <c r="Z1160" s="713"/>
      <c r="AA1160" s="731"/>
      <c r="AB1160" s="732"/>
      <c r="AC1160" s="736"/>
      <c r="AD1160" s="737"/>
      <c r="AE1160" s="737"/>
      <c r="AF1160" s="738"/>
      <c r="AG1160" s="741"/>
      <c r="AH1160" s="742"/>
      <c r="AI1160" s="722"/>
      <c r="AJ1160" s="723"/>
      <c r="AK1160" s="723"/>
      <c r="AL1160" s="724"/>
    </row>
    <row r="1161" spans="1:38" ht="139.5" customHeight="1" thickBot="1" x14ac:dyDescent="0.3">
      <c r="A1161" s="670"/>
      <c r="B1161" s="671"/>
      <c r="C1161" s="681"/>
      <c r="D1161" s="683"/>
      <c r="E1161" s="41" t="s">
        <v>15</v>
      </c>
      <c r="F1161" s="42" t="s">
        <v>216</v>
      </c>
      <c r="G1161" s="41" t="s">
        <v>217</v>
      </c>
      <c r="H1161" s="42" t="s">
        <v>14</v>
      </c>
      <c r="I1161" s="43" t="s">
        <v>15</v>
      </c>
      <c r="J1161" s="44" t="s">
        <v>218</v>
      </c>
      <c r="K1161" s="43" t="s">
        <v>17</v>
      </c>
      <c r="L1161" s="44" t="s">
        <v>219</v>
      </c>
      <c r="M1161" s="45" t="s">
        <v>19</v>
      </c>
      <c r="N1161" s="46" t="s">
        <v>20</v>
      </c>
      <c r="O1161" s="47" t="s">
        <v>220</v>
      </c>
      <c r="P1161" s="48" t="s">
        <v>221</v>
      </c>
      <c r="Q1161" s="47" t="s">
        <v>222</v>
      </c>
      <c r="R1161" s="48" t="s">
        <v>223</v>
      </c>
      <c r="S1161" s="49" t="s">
        <v>224</v>
      </c>
      <c r="T1161" s="50" t="s">
        <v>225</v>
      </c>
      <c r="U1161" s="51" t="s">
        <v>220</v>
      </c>
      <c r="V1161" s="52" t="s">
        <v>226</v>
      </c>
      <c r="W1161" s="53" t="s">
        <v>227</v>
      </c>
      <c r="X1161" s="54" t="s">
        <v>222</v>
      </c>
      <c r="Y1161" s="52" t="s">
        <v>228</v>
      </c>
      <c r="Z1161" s="53" t="s">
        <v>229</v>
      </c>
      <c r="AA1161" s="55" t="s">
        <v>230</v>
      </c>
      <c r="AB1161" s="56" t="s">
        <v>231</v>
      </c>
      <c r="AC1161" s="57" t="s">
        <v>220</v>
      </c>
      <c r="AD1161" s="58" t="s">
        <v>221</v>
      </c>
      <c r="AE1161" s="57" t="s">
        <v>222</v>
      </c>
      <c r="AF1161" s="58" t="s">
        <v>223</v>
      </c>
      <c r="AG1161" s="59" t="s">
        <v>232</v>
      </c>
      <c r="AH1161" s="60" t="s">
        <v>233</v>
      </c>
      <c r="AI1161" s="61" t="s">
        <v>234</v>
      </c>
      <c r="AJ1161" s="62" t="s">
        <v>235</v>
      </c>
      <c r="AK1161" s="63" t="s">
        <v>236</v>
      </c>
      <c r="AL1161" s="64" t="s">
        <v>237</v>
      </c>
    </row>
    <row r="1162" spans="1:38" ht="38.25" customHeight="1" thickBot="1" x14ac:dyDescent="0.3">
      <c r="A1162" s="581" t="s">
        <v>238</v>
      </c>
      <c r="B1162" s="582"/>
      <c r="C1162" s="65" t="s">
        <v>239</v>
      </c>
      <c r="D1162" s="575" t="s">
        <v>240</v>
      </c>
      <c r="E1162" s="65" t="s">
        <v>241</v>
      </c>
      <c r="F1162" s="66" t="s">
        <v>242</v>
      </c>
      <c r="G1162" s="65" t="s">
        <v>243</v>
      </c>
      <c r="H1162" s="66" t="s">
        <v>244</v>
      </c>
      <c r="I1162" s="67" t="s">
        <v>245</v>
      </c>
      <c r="J1162" s="66" t="s">
        <v>246</v>
      </c>
      <c r="K1162" s="67" t="s">
        <v>247</v>
      </c>
      <c r="L1162" s="66" t="s">
        <v>248</v>
      </c>
      <c r="M1162" s="65" t="s">
        <v>249</v>
      </c>
      <c r="N1162" s="66" t="s">
        <v>250</v>
      </c>
      <c r="O1162" s="65" t="s">
        <v>251</v>
      </c>
      <c r="P1162" s="66" t="s">
        <v>252</v>
      </c>
      <c r="Q1162" s="65" t="s">
        <v>253</v>
      </c>
      <c r="R1162" s="66" t="s">
        <v>254</v>
      </c>
      <c r="S1162" s="65" t="s">
        <v>255</v>
      </c>
      <c r="T1162" s="66" t="s">
        <v>256</v>
      </c>
      <c r="U1162" s="65" t="s">
        <v>257</v>
      </c>
      <c r="V1162" s="68" t="s">
        <v>258</v>
      </c>
      <c r="W1162" s="66" t="s">
        <v>259</v>
      </c>
      <c r="X1162" s="575" t="s">
        <v>260</v>
      </c>
      <c r="Y1162" s="66" t="s">
        <v>261</v>
      </c>
      <c r="Z1162" s="66" t="s">
        <v>262</v>
      </c>
      <c r="AA1162" s="65" t="s">
        <v>263</v>
      </c>
      <c r="AB1162" s="65" t="s">
        <v>264</v>
      </c>
      <c r="AC1162" s="65" t="s">
        <v>265</v>
      </c>
      <c r="AD1162" s="65" t="s">
        <v>266</v>
      </c>
      <c r="AE1162" s="65" t="s">
        <v>267</v>
      </c>
      <c r="AF1162" s="65" t="s">
        <v>268</v>
      </c>
      <c r="AG1162" s="65" t="s">
        <v>269</v>
      </c>
      <c r="AH1162" s="65" t="s">
        <v>270</v>
      </c>
      <c r="AI1162" s="65" t="s">
        <v>271</v>
      </c>
      <c r="AJ1162" s="575" t="s">
        <v>272</v>
      </c>
      <c r="AK1162" s="65" t="s">
        <v>273</v>
      </c>
      <c r="AL1162" s="576" t="s">
        <v>274</v>
      </c>
    </row>
    <row r="1163" spans="1:38" ht="99" customHeight="1" x14ac:dyDescent="0.25">
      <c r="A1163" s="69">
        <v>1</v>
      </c>
      <c r="B1163" s="70" t="s">
        <v>275</v>
      </c>
      <c r="C1163" s="583">
        <f>N1176</f>
        <v>994800</v>
      </c>
      <c r="D1163" s="586">
        <f>C1163-AH1176</f>
        <v>131425</v>
      </c>
      <c r="E1163" s="81"/>
      <c r="F1163" s="82"/>
      <c r="G1163" s="83"/>
      <c r="H1163" s="84"/>
      <c r="I1163" s="365"/>
      <c r="J1163" s="86"/>
      <c r="K1163" s="365"/>
      <c r="L1163" s="86"/>
      <c r="M1163" s="87"/>
      <c r="N1163" s="88"/>
      <c r="O1163" s="89"/>
      <c r="P1163" s="90"/>
      <c r="Q1163" s="89"/>
      <c r="R1163" s="90"/>
      <c r="S1163" s="91"/>
      <c r="T1163" s="92"/>
      <c r="U1163" s="93"/>
      <c r="V1163" s="94"/>
      <c r="W1163" s="95"/>
      <c r="X1163" s="96"/>
      <c r="Y1163" s="94"/>
      <c r="Z1163" s="95"/>
      <c r="AA1163" s="97"/>
      <c r="AB1163" s="98"/>
      <c r="AC1163" s="99"/>
      <c r="AD1163" s="100"/>
      <c r="AE1163" s="99"/>
      <c r="AF1163" s="100"/>
      <c r="AG1163" s="101"/>
      <c r="AH1163" s="102"/>
      <c r="AI1163" s="103"/>
      <c r="AJ1163" s="104"/>
      <c r="AK1163" s="77"/>
      <c r="AL1163" s="105"/>
    </row>
    <row r="1164" spans="1:38" ht="87" customHeight="1" x14ac:dyDescent="0.25">
      <c r="A1164" s="79">
        <v>2</v>
      </c>
      <c r="B1164" s="80" t="s">
        <v>96</v>
      </c>
      <c r="C1164" s="584"/>
      <c r="D1164" s="587"/>
      <c r="E1164" s="441"/>
      <c r="F1164" s="445"/>
      <c r="G1164" s="441"/>
      <c r="H1164" s="445"/>
      <c r="I1164" s="446"/>
      <c r="J1164" s="445"/>
      <c r="K1164" s="446"/>
      <c r="L1164" s="445"/>
      <c r="M1164" s="441"/>
      <c r="N1164" s="445"/>
      <c r="O1164" s="441"/>
      <c r="P1164" s="445"/>
      <c r="Q1164" s="441"/>
      <c r="R1164" s="445"/>
      <c r="S1164" s="441"/>
      <c r="T1164" s="445"/>
      <c r="U1164" s="441"/>
      <c r="V1164" s="447"/>
      <c r="W1164" s="445"/>
      <c r="X1164" s="441"/>
      <c r="Y1164" s="447"/>
      <c r="Z1164" s="445"/>
      <c r="AA1164" s="441"/>
      <c r="AB1164" s="445"/>
      <c r="AC1164" s="441"/>
      <c r="AD1164" s="445"/>
      <c r="AE1164" s="441"/>
      <c r="AF1164" s="445"/>
      <c r="AG1164" s="441"/>
      <c r="AH1164" s="445"/>
      <c r="AI1164" s="132"/>
      <c r="AJ1164" s="133"/>
      <c r="AK1164" s="448"/>
      <c r="AL1164" s="450"/>
    </row>
    <row r="1165" spans="1:38" ht="85.5" customHeight="1" x14ac:dyDescent="0.25">
      <c r="A1165" s="79">
        <v>3</v>
      </c>
      <c r="B1165" s="80" t="s">
        <v>202</v>
      </c>
      <c r="C1165" s="584"/>
      <c r="D1165" s="587"/>
      <c r="E1165" s="442"/>
      <c r="F1165" s="443"/>
      <c r="G1165" s="444"/>
      <c r="H1165" s="445"/>
      <c r="I1165" s="446"/>
      <c r="J1165" s="445"/>
      <c r="K1165" s="446"/>
      <c r="L1165" s="445"/>
      <c r="M1165" s="446"/>
      <c r="N1165" s="445"/>
      <c r="O1165" s="444"/>
      <c r="P1165" s="445"/>
      <c r="Q1165" s="444"/>
      <c r="R1165" s="445"/>
      <c r="S1165" s="446"/>
      <c r="T1165" s="445"/>
      <c r="U1165" s="444"/>
      <c r="V1165" s="447"/>
      <c r="W1165" s="445"/>
      <c r="X1165" s="446"/>
      <c r="Y1165" s="447"/>
      <c r="Z1165" s="445"/>
      <c r="AA1165" s="446"/>
      <c r="AB1165" s="445"/>
      <c r="AC1165" s="444"/>
      <c r="AD1165" s="445"/>
      <c r="AE1165" s="444"/>
      <c r="AF1165" s="445"/>
      <c r="AG1165" s="446"/>
      <c r="AH1165" s="445"/>
      <c r="AI1165" s="132"/>
      <c r="AJ1165" s="133"/>
      <c r="AK1165" s="448"/>
      <c r="AL1165" s="449"/>
    </row>
    <row r="1166" spans="1:38" ht="101.25" customHeight="1" x14ac:dyDescent="0.25">
      <c r="A1166" s="79">
        <v>4</v>
      </c>
      <c r="B1166" s="80" t="s">
        <v>40</v>
      </c>
      <c r="C1166" s="584"/>
      <c r="D1166" s="587"/>
      <c r="E1166" s="442"/>
      <c r="F1166" s="443"/>
      <c r="G1166" s="444"/>
      <c r="H1166" s="445"/>
      <c r="I1166" s="446"/>
      <c r="J1166" s="445"/>
      <c r="K1166" s="446"/>
      <c r="L1166" s="445"/>
      <c r="M1166" s="446"/>
      <c r="N1166" s="445"/>
      <c r="O1166" s="444"/>
      <c r="P1166" s="445"/>
      <c r="Q1166" s="444"/>
      <c r="R1166" s="445"/>
      <c r="S1166" s="446"/>
      <c r="T1166" s="445"/>
      <c r="U1166" s="444"/>
      <c r="V1166" s="447"/>
      <c r="W1166" s="445"/>
      <c r="X1166" s="446"/>
      <c r="Y1166" s="447"/>
      <c r="Z1166" s="445"/>
      <c r="AA1166" s="446"/>
      <c r="AB1166" s="445"/>
      <c r="AC1166" s="444"/>
      <c r="AD1166" s="445"/>
      <c r="AE1166" s="444"/>
      <c r="AF1166" s="445"/>
      <c r="AG1166" s="446"/>
      <c r="AH1166" s="445"/>
      <c r="AI1166" s="132"/>
      <c r="AJ1166" s="133"/>
      <c r="AK1166" s="448"/>
      <c r="AL1166" s="449"/>
    </row>
    <row r="1167" spans="1:38" ht="138" customHeight="1" x14ac:dyDescent="0.25">
      <c r="A1167" s="79">
        <v>5</v>
      </c>
      <c r="B1167" s="80" t="s">
        <v>98</v>
      </c>
      <c r="C1167" s="584"/>
      <c r="D1167" s="587"/>
      <c r="E1167" s="441"/>
      <c r="F1167" s="445"/>
      <c r="G1167" s="441"/>
      <c r="H1167" s="445"/>
      <c r="I1167" s="446"/>
      <c r="J1167" s="445"/>
      <c r="K1167" s="446"/>
      <c r="L1167" s="445"/>
      <c r="M1167" s="441"/>
      <c r="N1167" s="445"/>
      <c r="O1167" s="441"/>
      <c r="P1167" s="445"/>
      <c r="Q1167" s="441"/>
      <c r="R1167" s="445"/>
      <c r="S1167" s="441"/>
      <c r="T1167" s="445"/>
      <c r="U1167" s="441"/>
      <c r="V1167" s="447"/>
      <c r="W1167" s="445"/>
      <c r="X1167" s="441"/>
      <c r="Y1167" s="447"/>
      <c r="Z1167" s="445"/>
      <c r="AA1167" s="441"/>
      <c r="AB1167" s="445"/>
      <c r="AC1167" s="441"/>
      <c r="AD1167" s="445"/>
      <c r="AE1167" s="441"/>
      <c r="AF1167" s="445"/>
      <c r="AG1167" s="441"/>
      <c r="AH1167" s="445"/>
      <c r="AI1167" s="132"/>
      <c r="AJ1167" s="133"/>
      <c r="AK1167" s="448"/>
      <c r="AL1167" s="450"/>
    </row>
    <row r="1168" spans="1:38" ht="116.25" customHeight="1" x14ac:dyDescent="0.25">
      <c r="A1168" s="79">
        <v>6</v>
      </c>
      <c r="B1168" s="80" t="s">
        <v>42</v>
      </c>
      <c r="C1168" s="584"/>
      <c r="D1168" s="587"/>
      <c r="E1168" s="442"/>
      <c r="F1168" s="443"/>
      <c r="G1168" s="444"/>
      <c r="H1168" s="445"/>
      <c r="I1168" s="446"/>
      <c r="J1168" s="445"/>
      <c r="K1168" s="446"/>
      <c r="L1168" s="445"/>
      <c r="M1168" s="446"/>
      <c r="N1168" s="445"/>
      <c r="O1168" s="444"/>
      <c r="P1168" s="445"/>
      <c r="Q1168" s="444"/>
      <c r="R1168" s="445"/>
      <c r="S1168" s="446"/>
      <c r="T1168" s="445"/>
      <c r="U1168" s="444"/>
      <c r="V1168" s="447"/>
      <c r="W1168" s="445"/>
      <c r="X1168" s="446"/>
      <c r="Y1168" s="447"/>
      <c r="Z1168" s="445"/>
      <c r="AA1168" s="446"/>
      <c r="AB1168" s="445"/>
      <c r="AC1168" s="444"/>
      <c r="AD1168" s="445"/>
      <c r="AE1168" s="444"/>
      <c r="AF1168" s="445"/>
      <c r="AG1168" s="446"/>
      <c r="AH1168" s="445"/>
      <c r="AI1168" s="132"/>
      <c r="AJ1168" s="133"/>
      <c r="AK1168" s="448"/>
      <c r="AL1168" s="449"/>
    </row>
    <row r="1169" spans="1:38" ht="65.25" customHeight="1" x14ac:dyDescent="0.25">
      <c r="A1169" s="79">
        <v>7</v>
      </c>
      <c r="B1169" s="80" t="s">
        <v>203</v>
      </c>
      <c r="C1169" s="584"/>
      <c r="D1169" s="587"/>
      <c r="E1169" s="112"/>
      <c r="F1169" s="113"/>
      <c r="G1169" s="114"/>
      <c r="H1169" s="72"/>
      <c r="I1169" s="73"/>
      <c r="J1169" s="72"/>
      <c r="K1169" s="73"/>
      <c r="L1169" s="72"/>
      <c r="M1169" s="73"/>
      <c r="N1169" s="72"/>
      <c r="O1169" s="114"/>
      <c r="P1169" s="72"/>
      <c r="Q1169" s="114"/>
      <c r="R1169" s="72"/>
      <c r="S1169" s="73"/>
      <c r="T1169" s="72"/>
      <c r="U1169" s="114"/>
      <c r="V1169" s="74"/>
      <c r="W1169" s="72"/>
      <c r="X1169" s="73"/>
      <c r="Y1169" s="74"/>
      <c r="Z1169" s="72"/>
      <c r="AA1169" s="73"/>
      <c r="AB1169" s="115"/>
      <c r="AC1169" s="114"/>
      <c r="AD1169" s="72"/>
      <c r="AE1169" s="114"/>
      <c r="AF1169" s="72"/>
      <c r="AG1169" s="71"/>
      <c r="AH1169" s="72"/>
      <c r="AI1169" s="75"/>
      <c r="AJ1169" s="76"/>
      <c r="AK1169" s="77"/>
      <c r="AL1169" s="78"/>
    </row>
    <row r="1170" spans="1:38" ht="59.25" customHeight="1" x14ac:dyDescent="0.25">
      <c r="A1170" s="79">
        <v>8</v>
      </c>
      <c r="B1170" s="80" t="s">
        <v>276</v>
      </c>
      <c r="C1170" s="584"/>
      <c r="D1170" s="587"/>
      <c r="E1170" s="118"/>
      <c r="F1170" s="119"/>
      <c r="G1170" s="120">
        <v>8</v>
      </c>
      <c r="H1170" s="121">
        <v>994800</v>
      </c>
      <c r="I1170" s="114"/>
      <c r="J1170" s="72"/>
      <c r="K1170" s="85">
        <v>8</v>
      </c>
      <c r="L1170" s="86">
        <v>994800</v>
      </c>
      <c r="M1170" s="122">
        <f>SUM(I1170,K1170)</f>
        <v>8</v>
      </c>
      <c r="N1170" s="123">
        <f>SUM(J1170,L1170)</f>
        <v>994800</v>
      </c>
      <c r="O1170" s="124"/>
      <c r="P1170" s="125"/>
      <c r="Q1170" s="336">
        <v>0</v>
      </c>
      <c r="R1170" s="259">
        <v>0</v>
      </c>
      <c r="S1170" s="128">
        <f>SUM(O1170,Q1170)</f>
        <v>0</v>
      </c>
      <c r="T1170" s="129">
        <f>SUM(P1170,R1170)</f>
        <v>0</v>
      </c>
      <c r="U1170" s="114"/>
      <c r="V1170" s="74"/>
      <c r="W1170" s="72"/>
      <c r="X1170" s="96">
        <v>5</v>
      </c>
      <c r="Y1170" s="94">
        <v>131425</v>
      </c>
      <c r="Z1170" s="95">
        <v>558575</v>
      </c>
      <c r="AA1170" s="130">
        <f>SUM(U1170,X1170)</f>
        <v>5</v>
      </c>
      <c r="AB1170" s="131">
        <f>SUM(W1170,Z1170)</f>
        <v>558575</v>
      </c>
      <c r="AC1170" s="114"/>
      <c r="AD1170" s="72"/>
      <c r="AE1170" s="99">
        <v>3</v>
      </c>
      <c r="AF1170" s="100">
        <v>304800</v>
      </c>
      <c r="AG1170" s="101">
        <f>SUM(AC1170,AE1170)</f>
        <v>3</v>
      </c>
      <c r="AH1170" s="102">
        <f>SUM(AD1170,AF1170,AB1170)</f>
        <v>863375</v>
      </c>
      <c r="AI1170" s="75"/>
      <c r="AJ1170" s="76"/>
      <c r="AK1170" s="134">
        <f>IFERROR(AH1170/C1163,0)</f>
        <v>0.86788801769199841</v>
      </c>
      <c r="AL1170" s="105">
        <f>IFERROR(AH1170/C1163,0)</f>
        <v>0.86788801769199841</v>
      </c>
    </row>
    <row r="1171" spans="1:38" ht="60" customHeight="1" x14ac:dyDescent="0.25">
      <c r="A1171" s="79">
        <v>9</v>
      </c>
      <c r="B1171" s="80" t="s">
        <v>44</v>
      </c>
      <c r="C1171" s="584"/>
      <c r="D1171" s="587"/>
      <c r="E1171" s="442"/>
      <c r="F1171" s="443"/>
      <c r="G1171" s="444"/>
      <c r="H1171" s="445"/>
      <c r="I1171" s="446"/>
      <c r="J1171" s="445"/>
      <c r="K1171" s="446"/>
      <c r="L1171" s="445"/>
      <c r="M1171" s="446"/>
      <c r="N1171" s="445"/>
      <c r="O1171" s="444"/>
      <c r="P1171" s="445"/>
      <c r="Q1171" s="444"/>
      <c r="R1171" s="445"/>
      <c r="S1171" s="446"/>
      <c r="T1171" s="445"/>
      <c r="U1171" s="444"/>
      <c r="V1171" s="447"/>
      <c r="W1171" s="445"/>
      <c r="X1171" s="446"/>
      <c r="Y1171" s="447"/>
      <c r="Z1171" s="445"/>
      <c r="AA1171" s="446"/>
      <c r="AB1171" s="445"/>
      <c r="AC1171" s="444"/>
      <c r="AD1171" s="445"/>
      <c r="AE1171" s="444"/>
      <c r="AF1171" s="445"/>
      <c r="AG1171" s="446"/>
      <c r="AH1171" s="445"/>
      <c r="AI1171" s="132"/>
      <c r="AJ1171" s="133"/>
      <c r="AK1171" s="448"/>
      <c r="AL1171" s="449"/>
    </row>
    <row r="1172" spans="1:38" ht="73.5" customHeight="1" x14ac:dyDescent="0.25">
      <c r="A1172" s="79">
        <v>10</v>
      </c>
      <c r="B1172" s="80" t="s">
        <v>45</v>
      </c>
      <c r="C1172" s="584"/>
      <c r="D1172" s="587"/>
      <c r="E1172" s="442"/>
      <c r="F1172" s="443"/>
      <c r="G1172" s="444"/>
      <c r="H1172" s="445"/>
      <c r="I1172" s="446"/>
      <c r="J1172" s="445"/>
      <c r="K1172" s="446"/>
      <c r="L1172" s="445"/>
      <c r="M1172" s="446"/>
      <c r="N1172" s="445"/>
      <c r="O1172" s="444"/>
      <c r="P1172" s="445"/>
      <c r="Q1172" s="444"/>
      <c r="R1172" s="445"/>
      <c r="S1172" s="446"/>
      <c r="T1172" s="445"/>
      <c r="U1172" s="444"/>
      <c r="V1172" s="447"/>
      <c r="W1172" s="445"/>
      <c r="X1172" s="446"/>
      <c r="Y1172" s="447"/>
      <c r="Z1172" s="445"/>
      <c r="AA1172" s="446"/>
      <c r="AB1172" s="445"/>
      <c r="AC1172" s="451"/>
      <c r="AD1172" s="452"/>
      <c r="AE1172" s="451"/>
      <c r="AF1172" s="452"/>
      <c r="AG1172" s="446"/>
      <c r="AH1172" s="445"/>
      <c r="AI1172" s="132"/>
      <c r="AJ1172" s="133"/>
      <c r="AK1172" s="448"/>
      <c r="AL1172" s="449"/>
    </row>
    <row r="1173" spans="1:38" ht="120" customHeight="1" x14ac:dyDescent="0.25">
      <c r="A1173" s="79">
        <v>11</v>
      </c>
      <c r="B1173" s="80" t="s">
        <v>46</v>
      </c>
      <c r="C1173" s="584"/>
      <c r="D1173" s="587"/>
      <c r="E1173" s="442"/>
      <c r="F1173" s="443"/>
      <c r="G1173" s="444"/>
      <c r="H1173" s="445"/>
      <c r="I1173" s="446"/>
      <c r="J1173" s="445"/>
      <c r="K1173" s="446"/>
      <c r="L1173" s="445"/>
      <c r="M1173" s="446"/>
      <c r="N1173" s="445"/>
      <c r="O1173" s="444"/>
      <c r="P1173" s="445"/>
      <c r="Q1173" s="444"/>
      <c r="R1173" s="445"/>
      <c r="S1173" s="446"/>
      <c r="T1173" s="445"/>
      <c r="U1173" s="444"/>
      <c r="V1173" s="447"/>
      <c r="W1173" s="445"/>
      <c r="X1173" s="446"/>
      <c r="Y1173" s="447"/>
      <c r="Z1173" s="445"/>
      <c r="AA1173" s="446"/>
      <c r="AB1173" s="445"/>
      <c r="AC1173" s="444"/>
      <c r="AD1173" s="445"/>
      <c r="AE1173" s="444"/>
      <c r="AF1173" s="445"/>
      <c r="AG1173" s="446"/>
      <c r="AH1173" s="445"/>
      <c r="AI1173" s="132"/>
      <c r="AJ1173" s="133"/>
      <c r="AK1173" s="448"/>
      <c r="AL1173" s="449"/>
    </row>
    <row r="1174" spans="1:38" ht="63.75" customHeight="1" x14ac:dyDescent="0.25">
      <c r="A1174" s="79">
        <v>12</v>
      </c>
      <c r="B1174" s="80" t="s">
        <v>47</v>
      </c>
      <c r="C1174" s="584"/>
      <c r="D1174" s="587"/>
      <c r="E1174" s="442"/>
      <c r="F1174" s="443"/>
      <c r="G1174" s="444"/>
      <c r="H1174" s="445"/>
      <c r="I1174" s="446"/>
      <c r="J1174" s="445"/>
      <c r="K1174" s="446"/>
      <c r="L1174" s="445"/>
      <c r="M1174" s="446"/>
      <c r="N1174" s="445"/>
      <c r="O1174" s="444"/>
      <c r="P1174" s="445"/>
      <c r="Q1174" s="444"/>
      <c r="R1174" s="445"/>
      <c r="S1174" s="446"/>
      <c r="T1174" s="445"/>
      <c r="U1174" s="444"/>
      <c r="V1174" s="447"/>
      <c r="W1174" s="445"/>
      <c r="X1174" s="446"/>
      <c r="Y1174" s="447"/>
      <c r="Z1174" s="445"/>
      <c r="AA1174" s="446"/>
      <c r="AB1174" s="445"/>
      <c r="AC1174" s="444"/>
      <c r="AD1174" s="445"/>
      <c r="AE1174" s="444"/>
      <c r="AF1174" s="445"/>
      <c r="AG1174" s="446"/>
      <c r="AH1174" s="445"/>
      <c r="AI1174" s="132"/>
      <c r="AJ1174" s="133"/>
      <c r="AK1174" s="448"/>
      <c r="AL1174" s="449"/>
    </row>
    <row r="1175" spans="1:38" ht="62.25" customHeight="1" thickBot="1" x14ac:dyDescent="0.3">
      <c r="A1175" s="138">
        <v>13</v>
      </c>
      <c r="B1175" s="139" t="s">
        <v>48</v>
      </c>
      <c r="C1175" s="585"/>
      <c r="D1175" s="588"/>
      <c r="E1175" s="453"/>
      <c r="F1175" s="454"/>
      <c r="G1175" s="455"/>
      <c r="H1175" s="456"/>
      <c r="I1175" s="457"/>
      <c r="J1175" s="458"/>
      <c r="K1175" s="457"/>
      <c r="L1175" s="458"/>
      <c r="M1175" s="457"/>
      <c r="N1175" s="458"/>
      <c r="O1175" s="455"/>
      <c r="P1175" s="456"/>
      <c r="Q1175" s="455"/>
      <c r="R1175" s="456"/>
      <c r="S1175" s="459"/>
      <c r="T1175" s="456"/>
      <c r="U1175" s="455"/>
      <c r="V1175" s="460"/>
      <c r="W1175" s="456"/>
      <c r="X1175" s="459"/>
      <c r="Y1175" s="460"/>
      <c r="Z1175" s="456"/>
      <c r="AA1175" s="459"/>
      <c r="AB1175" s="456"/>
      <c r="AC1175" s="455"/>
      <c r="AD1175" s="456"/>
      <c r="AE1175" s="455"/>
      <c r="AF1175" s="456"/>
      <c r="AG1175" s="459"/>
      <c r="AH1175" s="456"/>
      <c r="AI1175" s="461"/>
      <c r="AJ1175" s="462"/>
      <c r="AK1175" s="463"/>
      <c r="AL1175" s="464"/>
    </row>
    <row r="1176" spans="1:38" ht="29.25" customHeight="1" thickBot="1" x14ac:dyDescent="0.3">
      <c r="A1176" s="589" t="s">
        <v>277</v>
      </c>
      <c r="B1176" s="590"/>
      <c r="C1176" s="166">
        <f>C1163</f>
        <v>994800</v>
      </c>
      <c r="D1176" s="166">
        <f>D1163</f>
        <v>131425</v>
      </c>
      <c r="E1176" s="167">
        <f t="shared" ref="E1176:L1176" si="192">SUM(E1163:E1175)</f>
        <v>0</v>
      </c>
      <c r="F1176" s="168">
        <f t="shared" si="192"/>
        <v>0</v>
      </c>
      <c r="G1176" s="167">
        <f t="shared" si="192"/>
        <v>8</v>
      </c>
      <c r="H1176" s="168">
        <f t="shared" si="192"/>
        <v>994800</v>
      </c>
      <c r="I1176" s="169">
        <f t="shared" si="192"/>
        <v>0</v>
      </c>
      <c r="J1176" s="170">
        <f t="shared" si="192"/>
        <v>0</v>
      </c>
      <c r="K1176" s="169">
        <f t="shared" si="192"/>
        <v>8</v>
      </c>
      <c r="L1176" s="170">
        <f t="shared" si="192"/>
        <v>994800</v>
      </c>
      <c r="M1176" s="169">
        <f>SUM(M1163:M1175)</f>
        <v>8</v>
      </c>
      <c r="N1176" s="170">
        <f>SUM(N1163:N1175)</f>
        <v>994800</v>
      </c>
      <c r="O1176" s="171">
        <f>SUM(O1163:O1175)</f>
        <v>0</v>
      </c>
      <c r="P1176" s="168">
        <f>SUM(P1163:P1175)</f>
        <v>0</v>
      </c>
      <c r="Q1176" s="172">
        <f t="shared" ref="Q1176:AJ1176" si="193">SUM(Q1163:Q1175)</f>
        <v>0</v>
      </c>
      <c r="R1176" s="168">
        <f t="shared" si="193"/>
        <v>0</v>
      </c>
      <c r="S1176" s="173">
        <f t="shared" si="193"/>
        <v>0</v>
      </c>
      <c r="T1176" s="168">
        <f t="shared" si="193"/>
        <v>0</v>
      </c>
      <c r="U1176" s="172">
        <f t="shared" si="193"/>
        <v>0</v>
      </c>
      <c r="V1176" s="168">
        <f t="shared" si="193"/>
        <v>0</v>
      </c>
      <c r="W1176" s="168">
        <f t="shared" si="193"/>
        <v>0</v>
      </c>
      <c r="X1176" s="173">
        <f t="shared" si="193"/>
        <v>5</v>
      </c>
      <c r="Y1176" s="168">
        <f t="shared" si="193"/>
        <v>131425</v>
      </c>
      <c r="Z1176" s="168">
        <f t="shared" si="193"/>
        <v>558575</v>
      </c>
      <c r="AA1176" s="173">
        <f t="shared" si="193"/>
        <v>5</v>
      </c>
      <c r="AB1176" s="168">
        <f t="shared" si="193"/>
        <v>558575</v>
      </c>
      <c r="AC1176" s="172">
        <f t="shared" si="193"/>
        <v>0</v>
      </c>
      <c r="AD1176" s="168">
        <f t="shared" si="193"/>
        <v>0</v>
      </c>
      <c r="AE1176" s="172">
        <f t="shared" si="193"/>
        <v>3</v>
      </c>
      <c r="AF1176" s="168">
        <f t="shared" si="193"/>
        <v>304800</v>
      </c>
      <c r="AG1176" s="173">
        <f t="shared" si="193"/>
        <v>3</v>
      </c>
      <c r="AH1176" s="168">
        <f t="shared" si="193"/>
        <v>863375</v>
      </c>
      <c r="AI1176" s="174">
        <f t="shared" si="193"/>
        <v>0</v>
      </c>
      <c r="AJ1176" s="174">
        <f t="shared" si="193"/>
        <v>0</v>
      </c>
      <c r="AK1176" s="175">
        <f>AK1170</f>
        <v>0.86788801769199841</v>
      </c>
      <c r="AL1176" s="176">
        <f>AH1176/C1163</f>
        <v>0.86788801769199841</v>
      </c>
    </row>
    <row r="1177" spans="1:38" ht="21.75" thickBot="1" x14ac:dyDescent="0.4">
      <c r="AF1177" s="177" t="s">
        <v>278</v>
      </c>
      <c r="AG1177" s="178">
        <v>4.4240000000000004</v>
      </c>
      <c r="AH1177" s="179">
        <f>AH1176/AG1177</f>
        <v>195157.09764918624</v>
      </c>
    </row>
    <row r="1178" spans="1:38" ht="15.75" thickTop="1" x14ac:dyDescent="0.25">
      <c r="A1178" s="591" t="s">
        <v>279</v>
      </c>
      <c r="B1178" s="592"/>
      <c r="C1178" s="592"/>
      <c r="D1178" s="592"/>
      <c r="E1178" s="592"/>
      <c r="F1178" s="592"/>
      <c r="G1178" s="592"/>
      <c r="H1178" s="592"/>
      <c r="I1178" s="592"/>
      <c r="J1178" s="592"/>
      <c r="K1178" s="593"/>
      <c r="L1178" s="592"/>
      <c r="M1178" s="592"/>
      <c r="N1178" s="592"/>
      <c r="O1178" s="592"/>
      <c r="P1178" s="592"/>
      <c r="Q1178" s="594"/>
    </row>
    <row r="1179" spans="1:38" ht="18.75" x14ac:dyDescent="0.3">
      <c r="A1179" s="595"/>
      <c r="B1179" s="596"/>
      <c r="C1179" s="596"/>
      <c r="D1179" s="596"/>
      <c r="E1179" s="596"/>
      <c r="F1179" s="596"/>
      <c r="G1179" s="596"/>
      <c r="H1179" s="596"/>
      <c r="I1179" s="596"/>
      <c r="J1179" s="596"/>
      <c r="K1179" s="597"/>
      <c r="L1179" s="596"/>
      <c r="M1179" s="596"/>
      <c r="N1179" s="596"/>
      <c r="O1179" s="596"/>
      <c r="P1179" s="596"/>
      <c r="Q1179" s="598"/>
      <c r="AF1179" s="180"/>
    </row>
    <row r="1180" spans="1:38" ht="15.75" x14ac:dyDescent="0.25">
      <c r="A1180" s="595"/>
      <c r="B1180" s="596"/>
      <c r="C1180" s="596"/>
      <c r="D1180" s="596"/>
      <c r="E1180" s="596"/>
      <c r="F1180" s="596"/>
      <c r="G1180" s="596"/>
      <c r="H1180" s="596"/>
      <c r="I1180" s="596"/>
      <c r="J1180" s="596"/>
      <c r="K1180" s="597"/>
      <c r="L1180" s="596"/>
      <c r="M1180" s="596"/>
      <c r="N1180" s="596"/>
      <c r="O1180" s="596"/>
      <c r="P1180" s="596"/>
      <c r="Q1180" s="598"/>
      <c r="AE1180" s="181" t="s">
        <v>280</v>
      </c>
      <c r="AF1180" s="182"/>
    </row>
    <row r="1181" spans="1:38" ht="15.75" x14ac:dyDescent="0.25">
      <c r="A1181" s="595"/>
      <c r="B1181" s="596"/>
      <c r="C1181" s="596"/>
      <c r="D1181" s="596"/>
      <c r="E1181" s="596"/>
      <c r="F1181" s="596"/>
      <c r="G1181" s="596"/>
      <c r="H1181" s="596"/>
      <c r="I1181" s="596"/>
      <c r="J1181" s="596"/>
      <c r="K1181" s="597"/>
      <c r="L1181" s="596"/>
      <c r="M1181" s="596"/>
      <c r="N1181" s="596"/>
      <c r="O1181" s="596"/>
      <c r="P1181" s="596"/>
      <c r="Q1181" s="598"/>
      <c r="AE1181" s="181" t="s">
        <v>281</v>
      </c>
      <c r="AF1181" s="183">
        <f>(AF1176-AF1170)+(Z1176-Z1170)</f>
        <v>0</v>
      </c>
    </row>
    <row r="1182" spans="1:38" ht="15.75" x14ac:dyDescent="0.25">
      <c r="A1182" s="595"/>
      <c r="B1182" s="596"/>
      <c r="C1182" s="596"/>
      <c r="D1182" s="596"/>
      <c r="E1182" s="596"/>
      <c r="F1182" s="596"/>
      <c r="G1182" s="596"/>
      <c r="H1182" s="596"/>
      <c r="I1182" s="596"/>
      <c r="J1182" s="596"/>
      <c r="K1182" s="597"/>
      <c r="L1182" s="596"/>
      <c r="M1182" s="596"/>
      <c r="N1182" s="596"/>
      <c r="O1182" s="596"/>
      <c r="P1182" s="596"/>
      <c r="Q1182" s="598"/>
      <c r="AE1182" s="181" t="s">
        <v>282</v>
      </c>
      <c r="AF1182" s="183">
        <f>AD1176+W1176</f>
        <v>0</v>
      </c>
    </row>
    <row r="1183" spans="1:38" ht="15.75" x14ac:dyDescent="0.25">
      <c r="A1183" s="595"/>
      <c r="B1183" s="596"/>
      <c r="C1183" s="596"/>
      <c r="D1183" s="596"/>
      <c r="E1183" s="596"/>
      <c r="F1183" s="596"/>
      <c r="G1183" s="596"/>
      <c r="H1183" s="596"/>
      <c r="I1183" s="596"/>
      <c r="J1183" s="596"/>
      <c r="K1183" s="597"/>
      <c r="L1183" s="596"/>
      <c r="M1183" s="596"/>
      <c r="N1183" s="596"/>
      <c r="O1183" s="596"/>
      <c r="P1183" s="596"/>
      <c r="Q1183" s="598"/>
      <c r="AE1183" s="181" t="s">
        <v>283</v>
      </c>
      <c r="AF1183" s="183">
        <f>AF1170+Z1170</f>
        <v>863375</v>
      </c>
    </row>
    <row r="1184" spans="1:38" ht="15.75" x14ac:dyDescent="0.25">
      <c r="A1184" s="595"/>
      <c r="B1184" s="596"/>
      <c r="C1184" s="596"/>
      <c r="D1184" s="596"/>
      <c r="E1184" s="596"/>
      <c r="F1184" s="596"/>
      <c r="G1184" s="596"/>
      <c r="H1184" s="596"/>
      <c r="I1184" s="596"/>
      <c r="J1184" s="596"/>
      <c r="K1184" s="597"/>
      <c r="L1184" s="596"/>
      <c r="M1184" s="596"/>
      <c r="N1184" s="596"/>
      <c r="O1184" s="596"/>
      <c r="P1184" s="596"/>
      <c r="Q1184" s="598"/>
      <c r="AE1184" s="181" t="s">
        <v>2</v>
      </c>
      <c r="AF1184" s="184">
        <f>SUM(AF1181:AF1183)</f>
        <v>863375</v>
      </c>
    </row>
    <row r="1185" spans="1:38" x14ac:dyDescent="0.25">
      <c r="A1185" s="595"/>
      <c r="B1185" s="596"/>
      <c r="C1185" s="596"/>
      <c r="D1185" s="596"/>
      <c r="E1185" s="596"/>
      <c r="F1185" s="596"/>
      <c r="G1185" s="596"/>
      <c r="H1185" s="596"/>
      <c r="I1185" s="596"/>
      <c r="J1185" s="596"/>
      <c r="K1185" s="597"/>
      <c r="L1185" s="596"/>
      <c r="M1185" s="596"/>
      <c r="N1185" s="596"/>
      <c r="O1185" s="596"/>
      <c r="P1185" s="596"/>
      <c r="Q1185" s="598"/>
    </row>
    <row r="1186" spans="1:38" ht="15.75" thickBot="1" x14ac:dyDescent="0.3">
      <c r="A1186" s="599"/>
      <c r="B1186" s="600"/>
      <c r="C1186" s="600"/>
      <c r="D1186" s="600"/>
      <c r="E1186" s="600"/>
      <c r="F1186" s="600"/>
      <c r="G1186" s="600"/>
      <c r="H1186" s="600"/>
      <c r="I1186" s="600"/>
      <c r="J1186" s="600"/>
      <c r="K1186" s="601"/>
      <c r="L1186" s="600"/>
      <c r="M1186" s="600"/>
      <c r="N1186" s="600"/>
      <c r="O1186" s="600"/>
      <c r="P1186" s="600"/>
      <c r="Q1186" s="602"/>
    </row>
    <row r="1187" spans="1:38" ht="15.75" thickTop="1" x14ac:dyDescent="0.25"/>
    <row r="1189" spans="1:38" ht="15.75" thickBot="1" x14ac:dyDescent="0.3"/>
    <row r="1190" spans="1:38" ht="27" thickBot="1" x14ac:dyDescent="0.3">
      <c r="A1190" s="603" t="s">
        <v>391</v>
      </c>
      <c r="B1190" s="604"/>
      <c r="C1190" s="604"/>
      <c r="D1190" s="604"/>
      <c r="E1190" s="604"/>
      <c r="F1190" s="604"/>
      <c r="G1190" s="604"/>
      <c r="H1190" s="604"/>
      <c r="I1190" s="604"/>
      <c r="J1190" s="604"/>
      <c r="K1190" s="605"/>
      <c r="L1190" s="604"/>
      <c r="M1190" s="604"/>
      <c r="N1190" s="604"/>
      <c r="O1190" s="604"/>
      <c r="P1190" s="604"/>
      <c r="Q1190" s="604"/>
      <c r="R1190" s="604"/>
      <c r="S1190" s="604"/>
      <c r="T1190" s="604"/>
      <c r="U1190" s="604"/>
      <c r="V1190" s="604"/>
      <c r="W1190" s="604"/>
      <c r="X1190" s="604"/>
      <c r="Y1190" s="604"/>
      <c r="Z1190" s="604"/>
      <c r="AA1190" s="604"/>
      <c r="AB1190" s="604"/>
      <c r="AC1190" s="604"/>
      <c r="AD1190" s="604"/>
      <c r="AE1190" s="604"/>
      <c r="AF1190" s="604"/>
      <c r="AG1190" s="604"/>
      <c r="AH1190" s="604"/>
      <c r="AI1190" s="604"/>
      <c r="AJ1190" s="604"/>
      <c r="AK1190" s="606"/>
      <c r="AL1190" s="185"/>
    </row>
    <row r="1191" spans="1:38" ht="21" customHeight="1" x14ac:dyDescent="0.25">
      <c r="A1191" s="607" t="s">
        <v>284</v>
      </c>
      <c r="B1191" s="608"/>
      <c r="C1191" s="614" t="s">
        <v>392</v>
      </c>
      <c r="D1191" s="615"/>
      <c r="E1191" s="618" t="s">
        <v>285</v>
      </c>
      <c r="F1191" s="619"/>
      <c r="G1191" s="619"/>
      <c r="H1191" s="619"/>
      <c r="I1191" s="619"/>
      <c r="J1191" s="619"/>
      <c r="K1191" s="620"/>
      <c r="L1191" s="619"/>
      <c r="M1191" s="619"/>
      <c r="N1191" s="619"/>
      <c r="O1191" s="624" t="s">
        <v>394</v>
      </c>
      <c r="P1191" s="625"/>
      <c r="Q1191" s="625"/>
      <c r="R1191" s="625"/>
      <c r="S1191" s="625"/>
      <c r="T1191" s="625"/>
      <c r="U1191" s="625"/>
      <c r="V1191" s="625"/>
      <c r="W1191" s="625"/>
      <c r="X1191" s="625"/>
      <c r="Y1191" s="625"/>
      <c r="Z1191" s="625"/>
      <c r="AA1191" s="625"/>
      <c r="AB1191" s="625"/>
      <c r="AC1191" s="625"/>
      <c r="AD1191" s="625"/>
      <c r="AE1191" s="625"/>
      <c r="AF1191" s="625"/>
      <c r="AG1191" s="625"/>
      <c r="AH1191" s="625"/>
      <c r="AI1191" s="625"/>
      <c r="AJ1191" s="625"/>
      <c r="AK1191" s="626"/>
      <c r="AL1191" s="186"/>
    </row>
    <row r="1192" spans="1:38" ht="36" customHeight="1" thickBot="1" x14ac:dyDescent="0.3">
      <c r="A1192" s="609"/>
      <c r="B1192" s="610"/>
      <c r="C1192" s="616"/>
      <c r="D1192" s="617"/>
      <c r="E1192" s="621"/>
      <c r="F1192" s="622"/>
      <c r="G1192" s="622"/>
      <c r="H1192" s="622"/>
      <c r="I1192" s="622"/>
      <c r="J1192" s="622"/>
      <c r="K1192" s="623"/>
      <c r="L1192" s="622"/>
      <c r="M1192" s="622"/>
      <c r="N1192" s="622"/>
      <c r="O1192" s="627"/>
      <c r="P1192" s="628"/>
      <c r="Q1192" s="628"/>
      <c r="R1192" s="628"/>
      <c r="S1192" s="628"/>
      <c r="T1192" s="628"/>
      <c r="U1192" s="628"/>
      <c r="V1192" s="628"/>
      <c r="W1192" s="628"/>
      <c r="X1192" s="628"/>
      <c r="Y1192" s="628"/>
      <c r="Z1192" s="628"/>
      <c r="AA1192" s="628"/>
      <c r="AB1192" s="628"/>
      <c r="AC1192" s="628"/>
      <c r="AD1192" s="628"/>
      <c r="AE1192" s="628"/>
      <c r="AF1192" s="628"/>
      <c r="AG1192" s="628"/>
      <c r="AH1192" s="628"/>
      <c r="AI1192" s="628"/>
      <c r="AJ1192" s="628"/>
      <c r="AK1192" s="629"/>
      <c r="AL1192" s="186"/>
    </row>
    <row r="1193" spans="1:38" s="180" customFormat="1" ht="84" customHeight="1" thickBot="1" x14ac:dyDescent="0.35">
      <c r="A1193" s="609"/>
      <c r="B1193" s="611"/>
      <c r="C1193" s="630" t="s">
        <v>211</v>
      </c>
      <c r="D1193" s="632" t="s">
        <v>212</v>
      </c>
      <c r="E1193" s="634" t="s">
        <v>0</v>
      </c>
      <c r="F1193" s="635"/>
      <c r="G1193" s="635"/>
      <c r="H1193" s="636"/>
      <c r="I1193" s="637" t="s">
        <v>1</v>
      </c>
      <c r="J1193" s="638"/>
      <c r="K1193" s="639"/>
      <c r="L1193" s="640"/>
      <c r="M1193" s="643" t="s">
        <v>2</v>
      </c>
      <c r="N1193" s="644"/>
      <c r="O1193" s="645" t="s">
        <v>213</v>
      </c>
      <c r="P1193" s="646"/>
      <c r="Q1193" s="646"/>
      <c r="R1193" s="647"/>
      <c r="S1193" s="648" t="s">
        <v>2</v>
      </c>
      <c r="T1193" s="649"/>
      <c r="U1193" s="650" t="s">
        <v>214</v>
      </c>
      <c r="V1193" s="651"/>
      <c r="W1193" s="651"/>
      <c r="X1193" s="651"/>
      <c r="Y1193" s="651"/>
      <c r="Z1193" s="652"/>
      <c r="AA1193" s="653" t="s">
        <v>2</v>
      </c>
      <c r="AB1193" s="654"/>
      <c r="AC1193" s="655" t="s">
        <v>5</v>
      </c>
      <c r="AD1193" s="656"/>
      <c r="AE1193" s="656"/>
      <c r="AF1193" s="657"/>
      <c r="AG1193" s="717" t="s">
        <v>2</v>
      </c>
      <c r="AH1193" s="718"/>
      <c r="AI1193" s="743" t="s">
        <v>215</v>
      </c>
      <c r="AJ1193" s="744"/>
      <c r="AK1193" s="745"/>
      <c r="AL1193" s="187"/>
    </row>
    <row r="1194" spans="1:38" ht="113.25" thickBot="1" x14ac:dyDescent="0.3">
      <c r="A1194" s="612"/>
      <c r="B1194" s="613"/>
      <c r="C1194" s="631"/>
      <c r="D1194" s="633"/>
      <c r="E1194" s="41" t="s">
        <v>15</v>
      </c>
      <c r="F1194" s="42" t="s">
        <v>216</v>
      </c>
      <c r="G1194" s="41" t="s">
        <v>217</v>
      </c>
      <c r="H1194" s="42" t="s">
        <v>14</v>
      </c>
      <c r="I1194" s="43" t="s">
        <v>15</v>
      </c>
      <c r="J1194" s="44" t="s">
        <v>218</v>
      </c>
      <c r="K1194" s="43" t="s">
        <v>17</v>
      </c>
      <c r="L1194" s="44" t="s">
        <v>219</v>
      </c>
      <c r="M1194" s="45" t="s">
        <v>19</v>
      </c>
      <c r="N1194" s="46" t="s">
        <v>20</v>
      </c>
      <c r="O1194" s="47" t="s">
        <v>220</v>
      </c>
      <c r="P1194" s="48" t="s">
        <v>221</v>
      </c>
      <c r="Q1194" s="47" t="s">
        <v>222</v>
      </c>
      <c r="R1194" s="48" t="s">
        <v>223</v>
      </c>
      <c r="S1194" s="49" t="s">
        <v>224</v>
      </c>
      <c r="T1194" s="50" t="s">
        <v>225</v>
      </c>
      <c r="U1194" s="51" t="s">
        <v>220</v>
      </c>
      <c r="V1194" s="52" t="s">
        <v>226</v>
      </c>
      <c r="W1194" s="53" t="s">
        <v>227</v>
      </c>
      <c r="X1194" s="54" t="s">
        <v>222</v>
      </c>
      <c r="Y1194" s="52" t="s">
        <v>228</v>
      </c>
      <c r="Z1194" s="53" t="s">
        <v>229</v>
      </c>
      <c r="AA1194" s="55" t="s">
        <v>230</v>
      </c>
      <c r="AB1194" s="56" t="s">
        <v>231</v>
      </c>
      <c r="AC1194" s="57" t="s">
        <v>220</v>
      </c>
      <c r="AD1194" s="58" t="s">
        <v>221</v>
      </c>
      <c r="AE1194" s="57" t="s">
        <v>222</v>
      </c>
      <c r="AF1194" s="58" t="s">
        <v>223</v>
      </c>
      <c r="AG1194" s="59" t="s">
        <v>232</v>
      </c>
      <c r="AH1194" s="60" t="s">
        <v>233</v>
      </c>
      <c r="AI1194" s="61" t="s">
        <v>234</v>
      </c>
      <c r="AJ1194" s="63" t="s">
        <v>235</v>
      </c>
      <c r="AK1194" s="188" t="s">
        <v>286</v>
      </c>
      <c r="AL1194" s="189"/>
    </row>
    <row r="1195" spans="1:38" ht="15.75" thickBot="1" x14ac:dyDescent="0.3">
      <c r="A1195" s="581" t="s">
        <v>238</v>
      </c>
      <c r="B1195" s="658"/>
      <c r="C1195" s="190" t="s">
        <v>239</v>
      </c>
      <c r="D1195" s="191" t="s">
        <v>240</v>
      </c>
      <c r="E1195" s="192" t="s">
        <v>241</v>
      </c>
      <c r="F1195" s="193" t="s">
        <v>242</v>
      </c>
      <c r="G1195" s="192" t="s">
        <v>243</v>
      </c>
      <c r="H1195" s="193" t="s">
        <v>244</v>
      </c>
      <c r="I1195" s="194" t="s">
        <v>245</v>
      </c>
      <c r="J1195" s="193" t="s">
        <v>246</v>
      </c>
      <c r="K1195" s="194" t="s">
        <v>247</v>
      </c>
      <c r="L1195" s="193" t="s">
        <v>248</v>
      </c>
      <c r="M1195" s="194" t="s">
        <v>249</v>
      </c>
      <c r="N1195" s="193" t="s">
        <v>250</v>
      </c>
      <c r="O1195" s="192" t="s">
        <v>251</v>
      </c>
      <c r="P1195" s="193" t="s">
        <v>252</v>
      </c>
      <c r="Q1195" s="192" t="s">
        <v>253</v>
      </c>
      <c r="R1195" s="193" t="s">
        <v>254</v>
      </c>
      <c r="S1195" s="194" t="s">
        <v>255</v>
      </c>
      <c r="T1195" s="193" t="s">
        <v>256</v>
      </c>
      <c r="U1195" s="192" t="s">
        <v>257</v>
      </c>
      <c r="V1195" s="195" t="s">
        <v>258</v>
      </c>
      <c r="W1195" s="196" t="s">
        <v>259</v>
      </c>
      <c r="X1195" s="197" t="s">
        <v>260</v>
      </c>
      <c r="Y1195" s="198" t="s">
        <v>261</v>
      </c>
      <c r="Z1195" s="193" t="s">
        <v>262</v>
      </c>
      <c r="AA1195" s="194" t="s">
        <v>263</v>
      </c>
      <c r="AB1195" s="199" t="s">
        <v>264</v>
      </c>
      <c r="AC1195" s="192" t="s">
        <v>265</v>
      </c>
      <c r="AD1195" s="199" t="s">
        <v>266</v>
      </c>
      <c r="AE1195" s="192" t="s">
        <v>267</v>
      </c>
      <c r="AF1195" s="199" t="s">
        <v>268</v>
      </c>
      <c r="AG1195" s="194" t="s">
        <v>269</v>
      </c>
      <c r="AH1195" s="199" t="s">
        <v>270</v>
      </c>
      <c r="AI1195" s="190" t="s">
        <v>271</v>
      </c>
      <c r="AJ1195" s="199" t="s">
        <v>272</v>
      </c>
      <c r="AK1195" s="200" t="s">
        <v>273</v>
      </c>
      <c r="AL1195" s="201"/>
    </row>
    <row r="1196" spans="1:38" ht="37.5" x14ac:dyDescent="0.25">
      <c r="A1196" s="202">
        <v>1</v>
      </c>
      <c r="B1196" s="203" t="s">
        <v>287</v>
      </c>
      <c r="C1196" s="659">
        <f>N1204</f>
        <v>994800</v>
      </c>
      <c r="D1196" s="660">
        <f>C1196-AH1204</f>
        <v>131425</v>
      </c>
      <c r="E1196" s="81"/>
      <c r="F1196" s="82"/>
      <c r="G1196" s="83"/>
      <c r="H1196" s="84"/>
      <c r="I1196" s="365"/>
      <c r="J1196" s="86"/>
      <c r="K1196" s="365"/>
      <c r="L1196" s="86"/>
      <c r="M1196" s="87"/>
      <c r="N1196" s="88"/>
      <c r="O1196" s="89"/>
      <c r="P1196" s="90"/>
      <c r="Q1196" s="89"/>
      <c r="R1196" s="90"/>
      <c r="S1196" s="91"/>
      <c r="T1196" s="92"/>
      <c r="U1196" s="93"/>
      <c r="V1196" s="94"/>
      <c r="W1196" s="95"/>
      <c r="X1196" s="96"/>
      <c r="Y1196" s="94"/>
      <c r="Z1196" s="95"/>
      <c r="AA1196" s="97"/>
      <c r="AB1196" s="98"/>
      <c r="AC1196" s="99"/>
      <c r="AD1196" s="100"/>
      <c r="AE1196" s="99"/>
      <c r="AF1196" s="100"/>
      <c r="AG1196" s="101"/>
      <c r="AH1196" s="102"/>
      <c r="AI1196" s="103"/>
      <c r="AJ1196" s="134"/>
      <c r="AK1196" s="222"/>
      <c r="AL1196" s="223"/>
    </row>
    <row r="1197" spans="1:38" ht="75" x14ac:dyDescent="0.25">
      <c r="A1197" s="224">
        <v>2</v>
      </c>
      <c r="B1197" s="203" t="s">
        <v>288</v>
      </c>
      <c r="C1197" s="659"/>
      <c r="D1197" s="660"/>
      <c r="E1197" s="81">
        <v>0</v>
      </c>
      <c r="F1197" s="82">
        <v>0</v>
      </c>
      <c r="G1197" s="83">
        <v>7</v>
      </c>
      <c r="H1197" s="84">
        <v>960800</v>
      </c>
      <c r="I1197" s="339">
        <v>0</v>
      </c>
      <c r="J1197" s="86">
        <v>0</v>
      </c>
      <c r="K1197" s="339">
        <v>7</v>
      </c>
      <c r="L1197" s="86">
        <v>960800</v>
      </c>
      <c r="M1197" s="87">
        <f>SUM(I1197,K1197)</f>
        <v>7</v>
      </c>
      <c r="N1197" s="88">
        <f>SUM(J1197,L1197)</f>
        <v>960800</v>
      </c>
      <c r="O1197" s="89">
        <v>0</v>
      </c>
      <c r="P1197" s="90">
        <v>0</v>
      </c>
      <c r="Q1197" s="89">
        <v>0</v>
      </c>
      <c r="R1197" s="90">
        <v>0</v>
      </c>
      <c r="S1197" s="91">
        <f>SUM(O1197,Q1197)</f>
        <v>0</v>
      </c>
      <c r="T1197" s="92">
        <f>SUM(P1197,R1197)</f>
        <v>0</v>
      </c>
      <c r="U1197" s="93">
        <v>0</v>
      </c>
      <c r="V1197" s="94">
        <v>0</v>
      </c>
      <c r="W1197" s="95">
        <v>0</v>
      </c>
      <c r="X1197" s="96">
        <v>4</v>
      </c>
      <c r="Y1197" s="94">
        <v>125425</v>
      </c>
      <c r="Z1197" s="95">
        <v>530575</v>
      </c>
      <c r="AA1197" s="97">
        <f>SUM(U1197,X1197)</f>
        <v>4</v>
      </c>
      <c r="AB1197" s="98">
        <f>SUM(W1197,Z1197)</f>
        <v>530575</v>
      </c>
      <c r="AC1197" s="99">
        <v>0</v>
      </c>
      <c r="AD1197" s="100">
        <v>0</v>
      </c>
      <c r="AE1197" s="99">
        <v>3</v>
      </c>
      <c r="AF1197" s="100">
        <v>304800</v>
      </c>
      <c r="AG1197" s="101">
        <f>SUM(AC1197,AE1197)</f>
        <v>3</v>
      </c>
      <c r="AH1197" s="102">
        <f>SUM(AD1197,AF1197,AB1197)</f>
        <v>835375</v>
      </c>
      <c r="AI1197" s="103">
        <f>IFERROR(AD1197/C1196,0)</f>
        <v>0</v>
      </c>
      <c r="AJ1197" s="134">
        <f>IFERROR(AF1197/C1196,0)</f>
        <v>0.30639324487334135</v>
      </c>
      <c r="AK1197" s="222">
        <f>IFERROR(AH1197/C1196,0)</f>
        <v>0.83974165661439482</v>
      </c>
      <c r="AL1197" s="223"/>
    </row>
    <row r="1198" spans="1:38" ht="37.5" x14ac:dyDescent="0.25">
      <c r="A1198" s="224">
        <v>3</v>
      </c>
      <c r="B1198" s="203" t="s">
        <v>289</v>
      </c>
      <c r="C1198" s="659"/>
      <c r="D1198" s="660"/>
      <c r="E1198" s="81"/>
      <c r="F1198" s="82"/>
      <c r="G1198" s="83">
        <v>1</v>
      </c>
      <c r="H1198" s="84">
        <v>34000</v>
      </c>
      <c r="I1198" s="339"/>
      <c r="J1198" s="86"/>
      <c r="K1198" s="339">
        <v>1</v>
      </c>
      <c r="L1198" s="86">
        <v>34000</v>
      </c>
      <c r="M1198" s="87">
        <f>K1198</f>
        <v>1</v>
      </c>
      <c r="N1198" s="88">
        <f>L1198</f>
        <v>34000</v>
      </c>
      <c r="O1198" s="89"/>
      <c r="P1198" s="90"/>
      <c r="Q1198" s="89"/>
      <c r="R1198" s="90"/>
      <c r="S1198" s="577"/>
      <c r="T1198" s="578"/>
      <c r="U1198" s="93"/>
      <c r="V1198" s="94"/>
      <c r="W1198" s="95"/>
      <c r="X1198" s="96">
        <v>1</v>
      </c>
      <c r="Y1198" s="94">
        <f>N1198-Z1198</f>
        <v>6000</v>
      </c>
      <c r="Z1198" s="95">
        <f>21100+6900</f>
        <v>28000</v>
      </c>
      <c r="AA1198" s="97">
        <v>1</v>
      </c>
      <c r="AB1198" s="98">
        <f>Z1198</f>
        <v>28000</v>
      </c>
      <c r="AC1198" s="99"/>
      <c r="AD1198" s="100"/>
      <c r="AE1198" s="579"/>
      <c r="AF1198" s="580"/>
      <c r="AG1198" s="101">
        <f t="shared" ref="AG1198" si="194">AC1198+AE1198</f>
        <v>0</v>
      </c>
      <c r="AH1198" s="102">
        <f>SUM(AB1198+AF1198)</f>
        <v>28000</v>
      </c>
      <c r="AI1198" s="103">
        <f>AD1198/C1163</f>
        <v>0</v>
      </c>
      <c r="AJ1198" s="134">
        <f>AF1198/C1163</f>
        <v>0</v>
      </c>
      <c r="AK1198" s="222">
        <f>AH1198/C1163</f>
        <v>2.814636107760354E-2</v>
      </c>
      <c r="AL1198" s="223"/>
    </row>
    <row r="1199" spans="1:38" ht="37.5" x14ac:dyDescent="0.25">
      <c r="A1199" s="224">
        <v>4</v>
      </c>
      <c r="B1199" s="203" t="s">
        <v>290</v>
      </c>
      <c r="C1199" s="659"/>
      <c r="D1199" s="660"/>
      <c r="E1199" s="81"/>
      <c r="F1199" s="82"/>
      <c r="G1199" s="83"/>
      <c r="H1199" s="84"/>
      <c r="I1199" s="339"/>
      <c r="J1199" s="86"/>
      <c r="K1199" s="339"/>
      <c r="L1199" s="86"/>
      <c r="M1199" s="87"/>
      <c r="N1199" s="88"/>
      <c r="O1199" s="89"/>
      <c r="P1199" s="90"/>
      <c r="Q1199" s="89"/>
      <c r="R1199" s="90"/>
      <c r="S1199" s="91"/>
      <c r="T1199" s="92"/>
      <c r="U1199" s="93"/>
      <c r="V1199" s="94"/>
      <c r="W1199" s="95"/>
      <c r="X1199" s="96"/>
      <c r="Y1199" s="94"/>
      <c r="Z1199" s="95"/>
      <c r="AA1199" s="97"/>
      <c r="AB1199" s="98"/>
      <c r="AC1199" s="99"/>
      <c r="AD1199" s="100"/>
      <c r="AE1199" s="99"/>
      <c r="AF1199" s="100"/>
      <c r="AG1199" s="101"/>
      <c r="AH1199" s="102"/>
      <c r="AI1199" s="103"/>
      <c r="AJ1199" s="134"/>
      <c r="AK1199" s="222"/>
      <c r="AL1199" s="223"/>
    </row>
    <row r="1200" spans="1:38" ht="37.5" x14ac:dyDescent="0.25">
      <c r="A1200" s="224">
        <v>5</v>
      </c>
      <c r="B1200" s="203" t="s">
        <v>291</v>
      </c>
      <c r="C1200" s="659"/>
      <c r="D1200" s="660"/>
      <c r="E1200" s="81"/>
      <c r="F1200" s="82"/>
      <c r="G1200" s="83"/>
      <c r="H1200" s="84"/>
      <c r="I1200" s="339"/>
      <c r="J1200" s="86"/>
      <c r="K1200" s="339"/>
      <c r="L1200" s="86"/>
      <c r="M1200" s="87"/>
      <c r="N1200" s="88"/>
      <c r="O1200" s="89"/>
      <c r="P1200" s="342"/>
      <c r="Q1200" s="89"/>
      <c r="R1200" s="90"/>
      <c r="S1200" s="91"/>
      <c r="T1200" s="92"/>
      <c r="U1200" s="93"/>
      <c r="V1200" s="94"/>
      <c r="W1200" s="95"/>
      <c r="X1200" s="96"/>
      <c r="Y1200" s="94"/>
      <c r="Z1200" s="95"/>
      <c r="AA1200" s="97"/>
      <c r="AB1200" s="98"/>
      <c r="AC1200" s="99"/>
      <c r="AD1200" s="100"/>
      <c r="AE1200" s="99"/>
      <c r="AF1200" s="100"/>
      <c r="AG1200" s="101"/>
      <c r="AH1200" s="102"/>
      <c r="AI1200" s="103"/>
      <c r="AJ1200" s="134"/>
      <c r="AK1200" s="222"/>
      <c r="AL1200" s="223"/>
    </row>
    <row r="1201" spans="1:38" ht="37.5" x14ac:dyDescent="0.25">
      <c r="A1201" s="224">
        <v>6</v>
      </c>
      <c r="B1201" s="203" t="s">
        <v>292</v>
      </c>
      <c r="C1201" s="659"/>
      <c r="D1201" s="660"/>
      <c r="E1201" s="81"/>
      <c r="F1201" s="82"/>
      <c r="G1201" s="83"/>
      <c r="H1201" s="84"/>
      <c r="I1201" s="339"/>
      <c r="J1201" s="340"/>
      <c r="K1201" s="339"/>
      <c r="L1201" s="340"/>
      <c r="M1201" s="87"/>
      <c r="N1201" s="88"/>
      <c r="O1201" s="89"/>
      <c r="P1201" s="342"/>
      <c r="Q1201" s="89"/>
      <c r="R1201" s="90"/>
      <c r="S1201" s="91"/>
      <c r="T1201" s="92"/>
      <c r="U1201" s="93"/>
      <c r="V1201" s="94"/>
      <c r="W1201" s="95"/>
      <c r="X1201" s="96"/>
      <c r="Y1201" s="94"/>
      <c r="Z1201" s="95"/>
      <c r="AA1201" s="97"/>
      <c r="AB1201" s="98"/>
      <c r="AC1201" s="99"/>
      <c r="AD1201" s="100"/>
      <c r="AE1201" s="99"/>
      <c r="AF1201" s="100"/>
      <c r="AG1201" s="101"/>
      <c r="AH1201" s="102"/>
      <c r="AI1201" s="103"/>
      <c r="AJ1201" s="134"/>
      <c r="AK1201" s="222"/>
      <c r="AL1201" s="223"/>
    </row>
    <row r="1202" spans="1:38" ht="37.5" x14ac:dyDescent="0.3">
      <c r="A1202" s="306">
        <v>7</v>
      </c>
      <c r="B1202" s="225" t="s">
        <v>293</v>
      </c>
      <c r="C1202" s="659"/>
      <c r="D1202" s="660"/>
      <c r="E1202" s="81"/>
      <c r="F1202" s="82"/>
      <c r="G1202" s="83"/>
      <c r="H1202" s="84"/>
      <c r="I1202" s="339"/>
      <c r="J1202" s="340"/>
      <c r="K1202" s="339"/>
      <c r="L1202" s="340"/>
      <c r="M1202" s="87"/>
      <c r="N1202" s="88"/>
      <c r="O1202" s="89"/>
      <c r="P1202" s="342"/>
      <c r="Q1202" s="89"/>
      <c r="R1202" s="90"/>
      <c r="S1202" s="91"/>
      <c r="T1202" s="92"/>
      <c r="U1202" s="93"/>
      <c r="V1202" s="94"/>
      <c r="W1202" s="95"/>
      <c r="X1202" s="96"/>
      <c r="Y1202" s="94"/>
      <c r="Z1202" s="95"/>
      <c r="AA1202" s="97"/>
      <c r="AB1202" s="98"/>
      <c r="AC1202" s="99"/>
      <c r="AD1202" s="100"/>
      <c r="AE1202" s="99"/>
      <c r="AF1202" s="100"/>
      <c r="AG1202" s="101"/>
      <c r="AH1202" s="102"/>
      <c r="AI1202" s="103"/>
      <c r="AJ1202" s="134"/>
      <c r="AK1202" s="222"/>
      <c r="AL1202" s="223"/>
    </row>
    <row r="1203" spans="1:38" ht="37.5" x14ac:dyDescent="0.25">
      <c r="A1203" s="229">
        <v>8</v>
      </c>
      <c r="B1203" s="226" t="s">
        <v>294</v>
      </c>
      <c r="C1203" s="659"/>
      <c r="D1203" s="660"/>
      <c r="E1203" s="81"/>
      <c r="F1203" s="82"/>
      <c r="G1203" s="83"/>
      <c r="H1203" s="84"/>
      <c r="I1203" s="339"/>
      <c r="J1203" s="340"/>
      <c r="K1203" s="339"/>
      <c r="L1203" s="340"/>
      <c r="M1203" s="122"/>
      <c r="N1203" s="123"/>
      <c r="O1203" s="89"/>
      <c r="P1203" s="342"/>
      <c r="Q1203" s="89"/>
      <c r="R1203" s="90"/>
      <c r="S1203" s="91"/>
      <c r="T1203" s="92"/>
      <c r="U1203" s="93"/>
      <c r="V1203" s="94"/>
      <c r="W1203" s="95"/>
      <c r="X1203" s="96"/>
      <c r="Y1203" s="94"/>
      <c r="Z1203" s="95"/>
      <c r="AA1203" s="97"/>
      <c r="AB1203" s="98"/>
      <c r="AC1203" s="99"/>
      <c r="AD1203" s="100"/>
      <c r="AE1203" s="99"/>
      <c r="AF1203" s="100"/>
      <c r="AG1203" s="101"/>
      <c r="AH1203" s="102"/>
      <c r="AI1203" s="103"/>
      <c r="AJ1203" s="134"/>
      <c r="AK1203" s="222"/>
      <c r="AL1203" s="223"/>
    </row>
    <row r="1204" spans="1:38" ht="24" thickBot="1" x14ac:dyDescent="0.3">
      <c r="A1204" s="641" t="s">
        <v>277</v>
      </c>
      <c r="B1204" s="642"/>
      <c r="C1204" s="231">
        <f>C1196</f>
        <v>994800</v>
      </c>
      <c r="D1204" s="231">
        <f>D1196</f>
        <v>131425</v>
      </c>
      <c r="E1204" s="167">
        <f t="shared" ref="E1204:AH1204" si="195">SUM(E1196:E1203)</f>
        <v>0</v>
      </c>
      <c r="F1204" s="168">
        <f t="shared" si="195"/>
        <v>0</v>
      </c>
      <c r="G1204" s="167">
        <f t="shared" si="195"/>
        <v>8</v>
      </c>
      <c r="H1204" s="232">
        <f t="shared" si="195"/>
        <v>994800</v>
      </c>
      <c r="I1204" s="233">
        <f t="shared" si="195"/>
        <v>0</v>
      </c>
      <c r="J1204" s="168">
        <f t="shared" si="195"/>
        <v>0</v>
      </c>
      <c r="K1204" s="233">
        <f t="shared" si="195"/>
        <v>8</v>
      </c>
      <c r="L1204" s="168">
        <f t="shared" si="195"/>
        <v>994800</v>
      </c>
      <c r="M1204" s="233">
        <f t="shared" si="195"/>
        <v>8</v>
      </c>
      <c r="N1204" s="168">
        <f t="shared" si="195"/>
        <v>994800</v>
      </c>
      <c r="O1204" s="172">
        <f t="shared" si="195"/>
        <v>0</v>
      </c>
      <c r="P1204" s="168">
        <f t="shared" si="195"/>
        <v>0</v>
      </c>
      <c r="Q1204" s="172">
        <f t="shared" si="195"/>
        <v>0</v>
      </c>
      <c r="R1204" s="234">
        <f t="shared" si="195"/>
        <v>0</v>
      </c>
      <c r="S1204" s="173">
        <f t="shared" si="195"/>
        <v>0</v>
      </c>
      <c r="T1204" s="234">
        <f t="shared" si="195"/>
        <v>0</v>
      </c>
      <c r="U1204" s="235">
        <f t="shared" si="195"/>
        <v>0</v>
      </c>
      <c r="V1204" s="234">
        <f t="shared" si="195"/>
        <v>0</v>
      </c>
      <c r="W1204" s="232">
        <f t="shared" si="195"/>
        <v>0</v>
      </c>
      <c r="X1204" s="173">
        <f t="shared" si="195"/>
        <v>5</v>
      </c>
      <c r="Y1204" s="234">
        <f t="shared" si="195"/>
        <v>131425</v>
      </c>
      <c r="Z1204" s="234">
        <f t="shared" si="195"/>
        <v>558575</v>
      </c>
      <c r="AA1204" s="236">
        <f t="shared" si="195"/>
        <v>5</v>
      </c>
      <c r="AB1204" s="168">
        <f t="shared" si="195"/>
        <v>558575</v>
      </c>
      <c r="AC1204" s="171">
        <f t="shared" si="195"/>
        <v>0</v>
      </c>
      <c r="AD1204" s="168">
        <f t="shared" si="195"/>
        <v>0</v>
      </c>
      <c r="AE1204" s="172">
        <f t="shared" si="195"/>
        <v>3</v>
      </c>
      <c r="AF1204" s="168">
        <f t="shared" si="195"/>
        <v>304800</v>
      </c>
      <c r="AG1204" s="173">
        <f t="shared" si="195"/>
        <v>3</v>
      </c>
      <c r="AH1204" s="232">
        <f t="shared" si="195"/>
        <v>863375</v>
      </c>
      <c r="AI1204" s="237">
        <f>AD1204/C1163</f>
        <v>0</v>
      </c>
      <c r="AJ1204" s="238">
        <f>AF1204/C1163</f>
        <v>0.30639324487334135</v>
      </c>
      <c r="AK1204" s="239">
        <f>AH1204/C1163</f>
        <v>0.86788801769199841</v>
      </c>
      <c r="AL1204" s="223"/>
    </row>
    <row r="1205" spans="1:38" ht="15.75" thickBot="1" x14ac:dyDescent="0.3">
      <c r="E1205" s="240"/>
      <c r="F1205" s="241"/>
      <c r="G1205" s="240"/>
      <c r="H1205" s="241"/>
      <c r="I1205" s="242"/>
      <c r="J1205" s="240"/>
      <c r="K1205" s="242"/>
      <c r="L1205" s="241"/>
      <c r="M1205" s="240"/>
      <c r="N1205" s="240"/>
      <c r="O1205" s="240"/>
      <c r="P1205" s="240"/>
      <c r="Q1205" s="240"/>
      <c r="R1205" s="240"/>
      <c r="S1205" s="240"/>
      <c r="T1205" s="240"/>
      <c r="U1205" s="240"/>
      <c r="V1205" s="240"/>
      <c r="W1205" s="240"/>
      <c r="X1205" s="240"/>
      <c r="Y1205" s="240"/>
      <c r="Z1205" s="240"/>
      <c r="AA1205" s="240"/>
      <c r="AB1205" s="240"/>
      <c r="AC1205" s="240"/>
      <c r="AD1205" s="240"/>
      <c r="AE1205" s="240"/>
      <c r="AF1205" s="240"/>
      <c r="AG1205" s="240"/>
      <c r="AH1205" s="240"/>
      <c r="AJ1205" s="243"/>
      <c r="AK1205" s="243"/>
      <c r="AL1205" s="243"/>
    </row>
    <row r="1206" spans="1:38" ht="19.5" thickTop="1" x14ac:dyDescent="0.3">
      <c r="A1206" s="591" t="s">
        <v>279</v>
      </c>
      <c r="B1206" s="592"/>
      <c r="C1206" s="592"/>
      <c r="D1206" s="592"/>
      <c r="E1206" s="592"/>
      <c r="F1206" s="592"/>
      <c r="G1206" s="592"/>
      <c r="H1206" s="592"/>
      <c r="I1206" s="592"/>
      <c r="J1206" s="592"/>
      <c r="K1206" s="593"/>
      <c r="L1206" s="592"/>
      <c r="M1206" s="592"/>
      <c r="N1206" s="592"/>
      <c r="O1206" s="592"/>
      <c r="P1206" s="592"/>
      <c r="Q1206" s="594"/>
      <c r="AD1206" s="180"/>
    </row>
    <row r="1207" spans="1:38" x14ac:dyDescent="0.25">
      <c r="A1207" s="595"/>
      <c r="B1207" s="596"/>
      <c r="C1207" s="596"/>
      <c r="D1207" s="596"/>
      <c r="E1207" s="596"/>
      <c r="F1207" s="596"/>
      <c r="G1207" s="596"/>
      <c r="H1207" s="596"/>
      <c r="I1207" s="596"/>
      <c r="J1207" s="596"/>
      <c r="K1207" s="597"/>
      <c r="L1207" s="596"/>
      <c r="M1207" s="596"/>
      <c r="N1207" s="596"/>
      <c r="O1207" s="596"/>
      <c r="P1207" s="596"/>
      <c r="Q1207" s="598"/>
    </row>
    <row r="1208" spans="1:38" x14ac:dyDescent="0.25">
      <c r="A1208" s="595"/>
      <c r="B1208" s="596"/>
      <c r="C1208" s="596"/>
      <c r="D1208" s="596"/>
      <c r="E1208" s="596"/>
      <c r="F1208" s="596"/>
      <c r="G1208" s="596"/>
      <c r="H1208" s="596"/>
      <c r="I1208" s="596"/>
      <c r="J1208" s="596"/>
      <c r="K1208" s="597"/>
      <c r="L1208" s="596"/>
      <c r="M1208" s="596"/>
      <c r="N1208" s="596"/>
      <c r="O1208" s="596"/>
      <c r="P1208" s="596"/>
      <c r="Q1208" s="598"/>
      <c r="AF1208" s="31"/>
    </row>
    <row r="1209" spans="1:38" x14ac:dyDescent="0.25">
      <c r="A1209" s="595"/>
      <c r="B1209" s="596"/>
      <c r="C1209" s="596"/>
      <c r="D1209" s="596"/>
      <c r="E1209" s="596"/>
      <c r="F1209" s="596"/>
      <c r="G1209" s="596"/>
      <c r="H1209" s="596"/>
      <c r="I1209" s="596"/>
      <c r="J1209" s="596"/>
      <c r="K1209" s="597"/>
      <c r="L1209" s="596"/>
      <c r="M1209" s="596"/>
      <c r="N1209" s="596"/>
      <c r="O1209" s="596"/>
      <c r="P1209" s="596"/>
      <c r="Q1209" s="598"/>
    </row>
    <row r="1210" spans="1:38" x14ac:dyDescent="0.25">
      <c r="A1210" s="595"/>
      <c r="B1210" s="596"/>
      <c r="C1210" s="596"/>
      <c r="D1210" s="596"/>
      <c r="E1210" s="596"/>
      <c r="F1210" s="596"/>
      <c r="G1210" s="596"/>
      <c r="H1210" s="596"/>
      <c r="I1210" s="596"/>
      <c r="J1210" s="596"/>
      <c r="K1210" s="597"/>
      <c r="L1210" s="596"/>
      <c r="M1210" s="596"/>
      <c r="N1210" s="596"/>
      <c r="O1210" s="596"/>
      <c r="P1210" s="596"/>
      <c r="Q1210" s="598"/>
    </row>
    <row r="1211" spans="1:38" x14ac:dyDescent="0.25">
      <c r="A1211" s="595"/>
      <c r="B1211" s="596"/>
      <c r="C1211" s="596"/>
      <c r="D1211" s="596"/>
      <c r="E1211" s="596"/>
      <c r="F1211" s="596"/>
      <c r="G1211" s="596"/>
      <c r="H1211" s="596"/>
      <c r="I1211" s="596"/>
      <c r="J1211" s="596"/>
      <c r="K1211" s="597"/>
      <c r="L1211" s="596"/>
      <c r="M1211" s="596"/>
      <c r="N1211" s="596"/>
      <c r="O1211" s="596"/>
      <c r="P1211" s="596"/>
      <c r="Q1211" s="598"/>
    </row>
    <row r="1212" spans="1:38" x14ac:dyDescent="0.25">
      <c r="A1212" s="595"/>
      <c r="B1212" s="596"/>
      <c r="C1212" s="596"/>
      <c r="D1212" s="596"/>
      <c r="E1212" s="596"/>
      <c r="F1212" s="596"/>
      <c r="G1212" s="596"/>
      <c r="H1212" s="596"/>
      <c r="I1212" s="596"/>
      <c r="J1212" s="596"/>
      <c r="K1212" s="597"/>
      <c r="L1212" s="596"/>
      <c r="M1212" s="596"/>
      <c r="N1212" s="596"/>
      <c r="O1212" s="596"/>
      <c r="P1212" s="596"/>
      <c r="Q1212" s="598"/>
    </row>
    <row r="1213" spans="1:38" x14ac:dyDescent="0.25">
      <c r="A1213" s="595"/>
      <c r="B1213" s="596"/>
      <c r="C1213" s="596"/>
      <c r="D1213" s="596"/>
      <c r="E1213" s="596"/>
      <c r="F1213" s="596"/>
      <c r="G1213" s="596"/>
      <c r="H1213" s="596"/>
      <c r="I1213" s="596"/>
      <c r="J1213" s="596"/>
      <c r="K1213" s="597"/>
      <c r="L1213" s="596"/>
      <c r="M1213" s="596"/>
      <c r="N1213" s="596"/>
      <c r="O1213" s="596"/>
      <c r="P1213" s="596"/>
      <c r="Q1213" s="598"/>
    </row>
    <row r="1214" spans="1:38" ht="15.75" thickBot="1" x14ac:dyDescent="0.3">
      <c r="A1214" s="599"/>
      <c r="B1214" s="600"/>
      <c r="C1214" s="600"/>
      <c r="D1214" s="600"/>
      <c r="E1214" s="600"/>
      <c r="F1214" s="600"/>
      <c r="G1214" s="600"/>
      <c r="H1214" s="600"/>
      <c r="I1214" s="600"/>
      <c r="J1214" s="600"/>
      <c r="K1214" s="601"/>
      <c r="L1214" s="600"/>
      <c r="M1214" s="600"/>
      <c r="N1214" s="600"/>
      <c r="O1214" s="600"/>
      <c r="P1214" s="600"/>
      <c r="Q1214" s="602"/>
    </row>
    <row r="1215" spans="1:38" ht="15.75" thickTop="1" x14ac:dyDescent="0.25"/>
    <row r="1216" spans="1:38" x14ac:dyDescent="0.25">
      <c r="B1216" s="244"/>
      <c r="C1216" s="244"/>
    </row>
    <row r="1219" spans="1:38" ht="23.25" x14ac:dyDescent="0.35">
      <c r="A1219" s="367"/>
      <c r="B1219" s="465" t="s">
        <v>301</v>
      </c>
      <c r="C1219" s="400"/>
      <c r="D1219" s="400"/>
      <c r="E1219" s="400"/>
      <c r="F1219" s="399"/>
      <c r="G1219" s="400"/>
      <c r="H1219" s="466"/>
      <c r="I1219" s="398"/>
      <c r="J1219" s="399"/>
      <c r="K1219" s="398"/>
      <c r="L1219" s="347"/>
      <c r="M1219" s="348"/>
      <c r="N1219" s="347"/>
      <c r="O1219" s="348"/>
      <c r="S1219" s="4"/>
      <c r="X1219" s="4"/>
      <c r="AA1219" s="4"/>
      <c r="AG1219" s="4"/>
    </row>
    <row r="1220" spans="1:38" ht="21.75" thickBot="1" x14ac:dyDescent="0.4">
      <c r="B1220" s="37"/>
      <c r="C1220" s="37"/>
      <c r="D1220" s="37"/>
      <c r="E1220" s="37"/>
      <c r="F1220" s="38"/>
      <c r="G1220" s="37"/>
      <c r="H1220" s="38"/>
      <c r="I1220" s="39"/>
      <c r="J1220" s="38"/>
      <c r="K1220" s="39"/>
      <c r="L1220" s="38"/>
    </row>
    <row r="1221" spans="1:38" ht="27" customHeight="1" thickBot="1" x14ac:dyDescent="0.3">
      <c r="A1221" s="663" t="s">
        <v>391</v>
      </c>
      <c r="B1221" s="664"/>
      <c r="C1221" s="664"/>
      <c r="D1221" s="664"/>
      <c r="E1221" s="664"/>
      <c r="F1221" s="664"/>
      <c r="G1221" s="664"/>
      <c r="H1221" s="664"/>
      <c r="I1221" s="664"/>
      <c r="J1221" s="664"/>
      <c r="K1221" s="665"/>
      <c r="L1221" s="664"/>
      <c r="M1221" s="664"/>
      <c r="N1221" s="664"/>
      <c r="O1221" s="664"/>
      <c r="P1221" s="664"/>
      <c r="Q1221" s="664"/>
      <c r="R1221" s="664"/>
      <c r="S1221" s="664"/>
      <c r="T1221" s="664"/>
      <c r="U1221" s="664"/>
      <c r="V1221" s="664"/>
      <c r="W1221" s="664"/>
      <c r="X1221" s="664"/>
      <c r="Y1221" s="664"/>
      <c r="Z1221" s="664"/>
      <c r="AA1221" s="664"/>
      <c r="AB1221" s="664"/>
      <c r="AC1221" s="664"/>
      <c r="AD1221" s="664"/>
      <c r="AE1221" s="664"/>
      <c r="AF1221" s="664"/>
      <c r="AG1221" s="664"/>
      <c r="AH1221" s="664"/>
      <c r="AI1221" s="664"/>
      <c r="AJ1221" s="664"/>
      <c r="AK1221" s="664"/>
      <c r="AL1221" s="40"/>
    </row>
    <row r="1222" spans="1:38" ht="33.75" customHeight="1" x14ac:dyDescent="0.25">
      <c r="A1222" s="666" t="s">
        <v>8</v>
      </c>
      <c r="B1222" s="667"/>
      <c r="C1222" s="614" t="s">
        <v>392</v>
      </c>
      <c r="D1222" s="615"/>
      <c r="E1222" s="618" t="s">
        <v>210</v>
      </c>
      <c r="F1222" s="619"/>
      <c r="G1222" s="619"/>
      <c r="H1222" s="619"/>
      <c r="I1222" s="619"/>
      <c r="J1222" s="619"/>
      <c r="K1222" s="620"/>
      <c r="L1222" s="619"/>
      <c r="M1222" s="619"/>
      <c r="N1222" s="674"/>
      <c r="O1222" s="624" t="s">
        <v>393</v>
      </c>
      <c r="P1222" s="625"/>
      <c r="Q1222" s="625"/>
      <c r="R1222" s="625"/>
      <c r="S1222" s="625"/>
      <c r="T1222" s="625"/>
      <c r="U1222" s="625"/>
      <c r="V1222" s="625"/>
      <c r="W1222" s="625"/>
      <c r="X1222" s="625"/>
      <c r="Y1222" s="625"/>
      <c r="Z1222" s="625"/>
      <c r="AA1222" s="625"/>
      <c r="AB1222" s="625"/>
      <c r="AC1222" s="625"/>
      <c r="AD1222" s="625"/>
      <c r="AE1222" s="625"/>
      <c r="AF1222" s="625"/>
      <c r="AG1222" s="625"/>
      <c r="AH1222" s="625"/>
      <c r="AI1222" s="625"/>
      <c r="AJ1222" s="625"/>
      <c r="AK1222" s="625"/>
      <c r="AL1222" s="626"/>
    </row>
    <row r="1223" spans="1:38" ht="51" customHeight="1" thickBot="1" x14ac:dyDescent="0.3">
      <c r="A1223" s="668"/>
      <c r="B1223" s="669"/>
      <c r="C1223" s="672"/>
      <c r="D1223" s="673"/>
      <c r="E1223" s="675"/>
      <c r="F1223" s="676"/>
      <c r="G1223" s="676"/>
      <c r="H1223" s="676"/>
      <c r="I1223" s="676"/>
      <c r="J1223" s="676"/>
      <c r="K1223" s="677"/>
      <c r="L1223" s="676"/>
      <c r="M1223" s="676"/>
      <c r="N1223" s="678"/>
      <c r="O1223" s="641"/>
      <c r="P1223" s="679"/>
      <c r="Q1223" s="679"/>
      <c r="R1223" s="679"/>
      <c r="S1223" s="679"/>
      <c r="T1223" s="679"/>
      <c r="U1223" s="679"/>
      <c r="V1223" s="679"/>
      <c r="W1223" s="679"/>
      <c r="X1223" s="679"/>
      <c r="Y1223" s="679"/>
      <c r="Z1223" s="679"/>
      <c r="AA1223" s="679"/>
      <c r="AB1223" s="679"/>
      <c r="AC1223" s="679"/>
      <c r="AD1223" s="679"/>
      <c r="AE1223" s="679"/>
      <c r="AF1223" s="679"/>
      <c r="AG1223" s="679"/>
      <c r="AH1223" s="679"/>
      <c r="AI1223" s="679"/>
      <c r="AJ1223" s="679"/>
      <c r="AK1223" s="679"/>
      <c r="AL1223" s="642"/>
    </row>
    <row r="1224" spans="1:38" ht="75" customHeight="1" x14ac:dyDescent="0.25">
      <c r="A1224" s="668"/>
      <c r="B1224" s="669"/>
      <c r="C1224" s="680" t="s">
        <v>211</v>
      </c>
      <c r="D1224" s="682" t="s">
        <v>212</v>
      </c>
      <c r="E1224" s="684" t="s">
        <v>0</v>
      </c>
      <c r="F1224" s="685"/>
      <c r="G1224" s="685"/>
      <c r="H1224" s="686"/>
      <c r="I1224" s="690" t="s">
        <v>1</v>
      </c>
      <c r="J1224" s="691"/>
      <c r="K1224" s="692"/>
      <c r="L1224" s="693"/>
      <c r="M1224" s="698" t="s">
        <v>2</v>
      </c>
      <c r="N1224" s="699"/>
      <c r="O1224" s="702" t="s">
        <v>213</v>
      </c>
      <c r="P1224" s="703"/>
      <c r="Q1224" s="703"/>
      <c r="R1224" s="703"/>
      <c r="S1224" s="725" t="s">
        <v>2</v>
      </c>
      <c r="T1224" s="726"/>
      <c r="U1224" s="708" t="s">
        <v>214</v>
      </c>
      <c r="V1224" s="709"/>
      <c r="W1224" s="709"/>
      <c r="X1224" s="709"/>
      <c r="Y1224" s="709"/>
      <c r="Z1224" s="710"/>
      <c r="AA1224" s="729" t="s">
        <v>2</v>
      </c>
      <c r="AB1224" s="730"/>
      <c r="AC1224" s="733" t="s">
        <v>5</v>
      </c>
      <c r="AD1224" s="734"/>
      <c r="AE1224" s="734"/>
      <c r="AF1224" s="735"/>
      <c r="AG1224" s="739" t="s">
        <v>2</v>
      </c>
      <c r="AH1224" s="740"/>
      <c r="AI1224" s="719" t="s">
        <v>215</v>
      </c>
      <c r="AJ1224" s="720"/>
      <c r="AK1224" s="720"/>
      <c r="AL1224" s="721"/>
    </row>
    <row r="1225" spans="1:38" ht="75" customHeight="1" thickBot="1" x14ac:dyDescent="0.3">
      <c r="A1225" s="668"/>
      <c r="B1225" s="669"/>
      <c r="C1225" s="680"/>
      <c r="D1225" s="682"/>
      <c r="E1225" s="687"/>
      <c r="F1225" s="688"/>
      <c r="G1225" s="688"/>
      <c r="H1225" s="689"/>
      <c r="I1225" s="694"/>
      <c r="J1225" s="695"/>
      <c r="K1225" s="696"/>
      <c r="L1225" s="697"/>
      <c r="M1225" s="700"/>
      <c r="N1225" s="701"/>
      <c r="O1225" s="704"/>
      <c r="P1225" s="705"/>
      <c r="Q1225" s="705"/>
      <c r="R1225" s="705"/>
      <c r="S1225" s="727"/>
      <c r="T1225" s="728"/>
      <c r="U1225" s="711"/>
      <c r="V1225" s="712"/>
      <c r="W1225" s="712"/>
      <c r="X1225" s="712"/>
      <c r="Y1225" s="712"/>
      <c r="Z1225" s="713"/>
      <c r="AA1225" s="731"/>
      <c r="AB1225" s="732"/>
      <c r="AC1225" s="736"/>
      <c r="AD1225" s="737"/>
      <c r="AE1225" s="737"/>
      <c r="AF1225" s="738"/>
      <c r="AG1225" s="741"/>
      <c r="AH1225" s="742"/>
      <c r="AI1225" s="722"/>
      <c r="AJ1225" s="723"/>
      <c r="AK1225" s="723"/>
      <c r="AL1225" s="724"/>
    </row>
    <row r="1226" spans="1:38" ht="139.5" customHeight="1" thickBot="1" x14ac:dyDescent="0.3">
      <c r="A1226" s="670"/>
      <c r="B1226" s="671"/>
      <c r="C1226" s="681"/>
      <c r="D1226" s="683"/>
      <c r="E1226" s="41" t="s">
        <v>15</v>
      </c>
      <c r="F1226" s="42" t="s">
        <v>216</v>
      </c>
      <c r="G1226" s="41" t="s">
        <v>217</v>
      </c>
      <c r="H1226" s="42" t="s">
        <v>14</v>
      </c>
      <c r="I1226" s="43" t="s">
        <v>15</v>
      </c>
      <c r="J1226" s="44" t="s">
        <v>218</v>
      </c>
      <c r="K1226" s="43" t="s">
        <v>17</v>
      </c>
      <c r="L1226" s="44" t="s">
        <v>219</v>
      </c>
      <c r="M1226" s="45" t="s">
        <v>19</v>
      </c>
      <c r="N1226" s="46" t="s">
        <v>20</v>
      </c>
      <c r="O1226" s="47" t="s">
        <v>220</v>
      </c>
      <c r="P1226" s="48" t="s">
        <v>221</v>
      </c>
      <c r="Q1226" s="47" t="s">
        <v>222</v>
      </c>
      <c r="R1226" s="48" t="s">
        <v>223</v>
      </c>
      <c r="S1226" s="49" t="s">
        <v>224</v>
      </c>
      <c r="T1226" s="50" t="s">
        <v>225</v>
      </c>
      <c r="U1226" s="51" t="s">
        <v>220</v>
      </c>
      <c r="V1226" s="52" t="s">
        <v>226</v>
      </c>
      <c r="W1226" s="53" t="s">
        <v>227</v>
      </c>
      <c r="X1226" s="54" t="s">
        <v>222</v>
      </c>
      <c r="Y1226" s="52" t="s">
        <v>228</v>
      </c>
      <c r="Z1226" s="53" t="s">
        <v>229</v>
      </c>
      <c r="AA1226" s="55" t="s">
        <v>230</v>
      </c>
      <c r="AB1226" s="56" t="s">
        <v>231</v>
      </c>
      <c r="AC1226" s="57" t="s">
        <v>220</v>
      </c>
      <c r="AD1226" s="58" t="s">
        <v>221</v>
      </c>
      <c r="AE1226" s="57" t="s">
        <v>222</v>
      </c>
      <c r="AF1226" s="58" t="s">
        <v>223</v>
      </c>
      <c r="AG1226" s="59" t="s">
        <v>232</v>
      </c>
      <c r="AH1226" s="60" t="s">
        <v>233</v>
      </c>
      <c r="AI1226" s="61" t="s">
        <v>234</v>
      </c>
      <c r="AJ1226" s="62" t="s">
        <v>235</v>
      </c>
      <c r="AK1226" s="63" t="s">
        <v>236</v>
      </c>
      <c r="AL1226" s="64" t="s">
        <v>237</v>
      </c>
    </row>
    <row r="1227" spans="1:38" ht="38.25" customHeight="1" thickBot="1" x14ac:dyDescent="0.3">
      <c r="A1227" s="581" t="s">
        <v>238</v>
      </c>
      <c r="B1227" s="582"/>
      <c r="C1227" s="65" t="s">
        <v>239</v>
      </c>
      <c r="D1227" s="575" t="s">
        <v>240</v>
      </c>
      <c r="E1227" s="65" t="s">
        <v>241</v>
      </c>
      <c r="F1227" s="66" t="s">
        <v>242</v>
      </c>
      <c r="G1227" s="65" t="s">
        <v>243</v>
      </c>
      <c r="H1227" s="66" t="s">
        <v>244</v>
      </c>
      <c r="I1227" s="67" t="s">
        <v>245</v>
      </c>
      <c r="J1227" s="66" t="s">
        <v>246</v>
      </c>
      <c r="K1227" s="67" t="s">
        <v>247</v>
      </c>
      <c r="L1227" s="66" t="s">
        <v>248</v>
      </c>
      <c r="M1227" s="65" t="s">
        <v>249</v>
      </c>
      <c r="N1227" s="66" t="s">
        <v>250</v>
      </c>
      <c r="O1227" s="65" t="s">
        <v>251</v>
      </c>
      <c r="P1227" s="66" t="s">
        <v>252</v>
      </c>
      <c r="Q1227" s="65" t="s">
        <v>253</v>
      </c>
      <c r="R1227" s="66" t="s">
        <v>254</v>
      </c>
      <c r="S1227" s="65" t="s">
        <v>255</v>
      </c>
      <c r="T1227" s="66" t="s">
        <v>256</v>
      </c>
      <c r="U1227" s="65" t="s">
        <v>257</v>
      </c>
      <c r="V1227" s="68" t="s">
        <v>258</v>
      </c>
      <c r="W1227" s="66" t="s">
        <v>259</v>
      </c>
      <c r="X1227" s="575" t="s">
        <v>260</v>
      </c>
      <c r="Y1227" s="66" t="s">
        <v>261</v>
      </c>
      <c r="Z1227" s="66" t="s">
        <v>262</v>
      </c>
      <c r="AA1227" s="65" t="s">
        <v>263</v>
      </c>
      <c r="AB1227" s="65" t="s">
        <v>264</v>
      </c>
      <c r="AC1227" s="65" t="s">
        <v>265</v>
      </c>
      <c r="AD1227" s="65" t="s">
        <v>266</v>
      </c>
      <c r="AE1227" s="65" t="s">
        <v>267</v>
      </c>
      <c r="AF1227" s="65" t="s">
        <v>268</v>
      </c>
      <c r="AG1227" s="65" t="s">
        <v>269</v>
      </c>
      <c r="AH1227" s="65" t="s">
        <v>270</v>
      </c>
      <c r="AI1227" s="65" t="s">
        <v>271</v>
      </c>
      <c r="AJ1227" s="575" t="s">
        <v>272</v>
      </c>
      <c r="AK1227" s="65" t="s">
        <v>273</v>
      </c>
      <c r="AL1227" s="576" t="s">
        <v>274</v>
      </c>
    </row>
    <row r="1228" spans="1:38" ht="99" customHeight="1" x14ac:dyDescent="0.25">
      <c r="A1228" s="69">
        <v>1</v>
      </c>
      <c r="B1228" s="70" t="s">
        <v>275</v>
      </c>
      <c r="C1228" s="583">
        <f>N1241</f>
        <v>16806537.5</v>
      </c>
      <c r="D1228" s="586">
        <f>C1228-AH1241</f>
        <v>10333257.529999999</v>
      </c>
      <c r="E1228" s="467"/>
      <c r="F1228" s="82"/>
      <c r="G1228" s="83"/>
      <c r="H1228" s="84"/>
      <c r="I1228" s="365"/>
      <c r="J1228" s="86"/>
      <c r="K1228" s="246"/>
      <c r="L1228" s="86"/>
      <c r="M1228" s="87"/>
      <c r="N1228" s="88"/>
      <c r="O1228" s="89"/>
      <c r="P1228" s="90"/>
      <c r="Q1228" s="89"/>
      <c r="R1228" s="90"/>
      <c r="S1228" s="91"/>
      <c r="T1228" s="92"/>
      <c r="U1228" s="93"/>
      <c r="V1228" s="94"/>
      <c r="W1228" s="95"/>
      <c r="X1228" s="96"/>
      <c r="Y1228" s="94"/>
      <c r="Z1228" s="95"/>
      <c r="AA1228" s="97"/>
      <c r="AB1228" s="98"/>
      <c r="AC1228" s="99"/>
      <c r="AD1228" s="100"/>
      <c r="AE1228" s="99"/>
      <c r="AF1228" s="100"/>
      <c r="AG1228" s="101"/>
      <c r="AH1228" s="102"/>
      <c r="AI1228" s="103"/>
      <c r="AJ1228" s="104"/>
      <c r="AK1228" s="77"/>
      <c r="AL1228" s="105"/>
    </row>
    <row r="1229" spans="1:38" ht="87" customHeight="1" x14ac:dyDescent="0.25">
      <c r="A1229" s="79">
        <v>2</v>
      </c>
      <c r="B1229" s="80" t="s">
        <v>96</v>
      </c>
      <c r="C1229" s="584"/>
      <c r="D1229" s="587"/>
      <c r="E1229" s="467">
        <v>0</v>
      </c>
      <c r="F1229" s="82">
        <v>0</v>
      </c>
      <c r="G1229" s="83">
        <v>11</v>
      </c>
      <c r="H1229" s="84">
        <v>1733739</v>
      </c>
      <c r="I1229" s="365">
        <v>0</v>
      </c>
      <c r="J1229" s="86">
        <v>0</v>
      </c>
      <c r="K1229" s="246">
        <v>7</v>
      </c>
      <c r="L1229" s="86">
        <v>884000</v>
      </c>
      <c r="M1229" s="87">
        <f t="shared" ref="M1229:N1231" si="196">SUM(I1229,K1229)</f>
        <v>7</v>
      </c>
      <c r="N1229" s="88">
        <f t="shared" si="196"/>
        <v>884000</v>
      </c>
      <c r="O1229" s="124">
        <v>0</v>
      </c>
      <c r="P1229" s="125">
        <v>0</v>
      </c>
      <c r="Q1229" s="89">
        <v>0</v>
      </c>
      <c r="R1229" s="90">
        <v>0</v>
      </c>
      <c r="S1229" s="91">
        <f t="shared" ref="S1229:T1231" si="197">SUM(O1229,Q1229)</f>
        <v>0</v>
      </c>
      <c r="T1229" s="92">
        <f t="shared" si="197"/>
        <v>0</v>
      </c>
      <c r="U1229" s="114">
        <v>0</v>
      </c>
      <c r="V1229" s="74">
        <v>0</v>
      </c>
      <c r="W1229" s="72">
        <v>0</v>
      </c>
      <c r="X1229" s="96">
        <v>2</v>
      </c>
      <c r="Y1229" s="94">
        <v>121607.06</v>
      </c>
      <c r="Z1229" s="95">
        <v>67392.94</v>
      </c>
      <c r="AA1229" s="97">
        <f>SUM(U1229,X1229)</f>
        <v>2</v>
      </c>
      <c r="AB1229" s="98">
        <f>SUM(W1229,Z1229)</f>
        <v>67392.94</v>
      </c>
      <c r="AC1229" s="114">
        <v>0</v>
      </c>
      <c r="AD1229" s="72">
        <v>0</v>
      </c>
      <c r="AE1229" s="99">
        <v>1</v>
      </c>
      <c r="AF1229" s="100">
        <v>15129</v>
      </c>
      <c r="AG1229" s="101">
        <f>SUM(AC1229,AE1229)</f>
        <v>1</v>
      </c>
      <c r="AH1229" s="102">
        <f>SUM(AD1229,AF1229,AB1229)</f>
        <v>82521.94</v>
      </c>
      <c r="AI1229" s="103">
        <f>IFERROR(AD1229/(C1228-AH1235),0)</f>
        <v>0</v>
      </c>
      <c r="AJ1229" s="104">
        <f>IFERROR(AF1229/(C1228-AH1235),0)</f>
        <v>1.0380093030827359E-3</v>
      </c>
      <c r="AK1229" s="77"/>
      <c r="AL1229" s="105">
        <f>IFERROR(AH1229/C1228,0)</f>
        <v>4.9101095332694201E-3</v>
      </c>
    </row>
    <row r="1230" spans="1:38" ht="85.5" customHeight="1" x14ac:dyDescent="0.25">
      <c r="A1230" s="79">
        <v>3</v>
      </c>
      <c r="B1230" s="80" t="s">
        <v>202</v>
      </c>
      <c r="C1230" s="584"/>
      <c r="D1230" s="587"/>
      <c r="E1230" s="467">
        <v>0</v>
      </c>
      <c r="F1230" s="82">
        <v>0</v>
      </c>
      <c r="G1230" s="83">
        <v>3</v>
      </c>
      <c r="H1230" s="84">
        <v>260000</v>
      </c>
      <c r="I1230" s="365">
        <v>0</v>
      </c>
      <c r="J1230" s="86">
        <v>0</v>
      </c>
      <c r="K1230" s="246">
        <v>3</v>
      </c>
      <c r="L1230" s="86">
        <v>150000</v>
      </c>
      <c r="M1230" s="87">
        <f t="shared" si="196"/>
        <v>3</v>
      </c>
      <c r="N1230" s="88">
        <f t="shared" si="196"/>
        <v>150000</v>
      </c>
      <c r="O1230" s="89">
        <v>0</v>
      </c>
      <c r="P1230" s="90">
        <v>0</v>
      </c>
      <c r="Q1230" s="89">
        <v>0</v>
      </c>
      <c r="R1230" s="90">
        <v>0</v>
      </c>
      <c r="S1230" s="91">
        <f t="shared" si="197"/>
        <v>0</v>
      </c>
      <c r="T1230" s="92">
        <f t="shared" si="197"/>
        <v>0</v>
      </c>
      <c r="U1230" s="93">
        <v>0</v>
      </c>
      <c r="V1230" s="94">
        <v>0</v>
      </c>
      <c r="W1230" s="95">
        <v>0</v>
      </c>
      <c r="X1230" s="96">
        <v>1</v>
      </c>
      <c r="Y1230" s="94">
        <v>40000</v>
      </c>
      <c r="Z1230" s="95">
        <v>40000</v>
      </c>
      <c r="AA1230" s="97">
        <f>SUM(U1230,X1230)</f>
        <v>1</v>
      </c>
      <c r="AB1230" s="98">
        <f>SUM(W1230,Z1230)</f>
        <v>40000</v>
      </c>
      <c r="AC1230" s="99">
        <v>0</v>
      </c>
      <c r="AD1230" s="100">
        <v>0</v>
      </c>
      <c r="AE1230" s="99">
        <v>1</v>
      </c>
      <c r="AF1230" s="100">
        <v>13829.68</v>
      </c>
      <c r="AG1230" s="101">
        <f>SUM(AC1230,AE1230)</f>
        <v>1</v>
      </c>
      <c r="AH1230" s="102">
        <f>SUM(AD1230,AF1230,AB1230)</f>
        <v>53829.68</v>
      </c>
      <c r="AI1230" s="103">
        <f>IFERROR(AD1230/(C1228-AH1235),0)</f>
        <v>0</v>
      </c>
      <c r="AJ1230" s="104">
        <f>IFERROR(AF1230/(C1228-AH1235),0)</f>
        <v>9.4886221816757555E-4</v>
      </c>
      <c r="AK1230" s="77"/>
      <c r="AL1230" s="105">
        <f>IFERROR(AH1230/C1228,0)</f>
        <v>3.20290125196817E-3</v>
      </c>
    </row>
    <row r="1231" spans="1:38" ht="101.25" customHeight="1" x14ac:dyDescent="0.25">
      <c r="A1231" s="79">
        <v>4</v>
      </c>
      <c r="B1231" s="80" t="s">
        <v>40</v>
      </c>
      <c r="C1231" s="584"/>
      <c r="D1231" s="587"/>
      <c r="E1231" s="467">
        <v>6</v>
      </c>
      <c r="F1231" s="82">
        <v>3863844.47</v>
      </c>
      <c r="G1231" s="83">
        <v>2</v>
      </c>
      <c r="H1231" s="84">
        <v>858500</v>
      </c>
      <c r="I1231" s="365">
        <v>0</v>
      </c>
      <c r="J1231" s="86">
        <v>0</v>
      </c>
      <c r="K1231" s="246">
        <v>1</v>
      </c>
      <c r="L1231" s="86">
        <v>586980</v>
      </c>
      <c r="M1231" s="87">
        <f t="shared" si="196"/>
        <v>1</v>
      </c>
      <c r="N1231" s="88">
        <f t="shared" si="196"/>
        <v>586980</v>
      </c>
      <c r="O1231" s="89">
        <v>0</v>
      </c>
      <c r="P1231" s="90">
        <v>0</v>
      </c>
      <c r="Q1231" s="89">
        <v>0</v>
      </c>
      <c r="R1231" s="90">
        <v>0</v>
      </c>
      <c r="S1231" s="91">
        <f t="shared" si="197"/>
        <v>0</v>
      </c>
      <c r="T1231" s="92">
        <f t="shared" si="197"/>
        <v>0</v>
      </c>
      <c r="U1231" s="93">
        <v>0</v>
      </c>
      <c r="V1231" s="94">
        <v>0</v>
      </c>
      <c r="W1231" s="95">
        <v>0</v>
      </c>
      <c r="X1231" s="96">
        <v>1</v>
      </c>
      <c r="Y1231" s="94">
        <v>585380</v>
      </c>
      <c r="Z1231" s="95">
        <v>1600</v>
      </c>
      <c r="AA1231" s="97">
        <f>SUM(U1231,X1231)</f>
        <v>1</v>
      </c>
      <c r="AB1231" s="98">
        <f>SUM(W1231,Z1231)</f>
        <v>1600</v>
      </c>
      <c r="AC1231" s="99">
        <v>0</v>
      </c>
      <c r="AD1231" s="100">
        <v>0</v>
      </c>
      <c r="AE1231" s="99">
        <v>0</v>
      </c>
      <c r="AF1231" s="100">
        <v>0</v>
      </c>
      <c r="AG1231" s="101">
        <f>SUM(AC1231,AE1231)</f>
        <v>0</v>
      </c>
      <c r="AH1231" s="102">
        <f>SUM(AD1231,AF1231,AB1231)</f>
        <v>1600</v>
      </c>
      <c r="AI1231" s="103">
        <f>IFERROR(AD1231/(C1228-AH1235),0)</f>
        <v>0</v>
      </c>
      <c r="AJ1231" s="104">
        <f>IFERROR(AF1231/(C1228-AH1235),0)</f>
        <v>0</v>
      </c>
      <c r="AK1231" s="77"/>
      <c r="AL1231" s="105">
        <f>IFERROR(AH1231/C1228,0)</f>
        <v>9.5201048996558627E-5</v>
      </c>
    </row>
    <row r="1232" spans="1:38" ht="138" customHeight="1" x14ac:dyDescent="0.25">
      <c r="A1232" s="79">
        <v>5</v>
      </c>
      <c r="B1232" s="80" t="s">
        <v>98</v>
      </c>
      <c r="C1232" s="584"/>
      <c r="D1232" s="587"/>
      <c r="E1232" s="467"/>
      <c r="F1232" s="82"/>
      <c r="G1232" s="83"/>
      <c r="H1232" s="84"/>
      <c r="I1232" s="365"/>
      <c r="J1232" s="86"/>
      <c r="K1232" s="246"/>
      <c r="L1232" s="86"/>
      <c r="M1232" s="87"/>
      <c r="N1232" s="88"/>
      <c r="O1232" s="89"/>
      <c r="P1232" s="90"/>
      <c r="Q1232" s="89"/>
      <c r="R1232" s="90"/>
      <c r="S1232" s="91"/>
      <c r="T1232" s="92"/>
      <c r="U1232" s="93"/>
      <c r="V1232" s="94"/>
      <c r="W1232" s="95"/>
      <c r="X1232" s="96"/>
      <c r="Y1232" s="94"/>
      <c r="Z1232" s="95"/>
      <c r="AA1232" s="97"/>
      <c r="AB1232" s="98"/>
      <c r="AC1232" s="99"/>
      <c r="AD1232" s="100"/>
      <c r="AE1232" s="99"/>
      <c r="AF1232" s="100"/>
      <c r="AG1232" s="101"/>
      <c r="AH1232" s="102"/>
      <c r="AI1232" s="103"/>
      <c r="AJ1232" s="104"/>
      <c r="AK1232" s="77"/>
      <c r="AL1232" s="105"/>
    </row>
    <row r="1233" spans="1:38" ht="116.25" customHeight="1" x14ac:dyDescent="0.25">
      <c r="A1233" s="79">
        <v>6</v>
      </c>
      <c r="B1233" s="80" t="s">
        <v>42</v>
      </c>
      <c r="C1233" s="584"/>
      <c r="D1233" s="587"/>
      <c r="E1233" s="467">
        <v>48</v>
      </c>
      <c r="F1233" s="82">
        <v>9384231</v>
      </c>
      <c r="G1233" s="83">
        <v>0</v>
      </c>
      <c r="H1233" s="84">
        <v>0</v>
      </c>
      <c r="I1233" s="365">
        <v>0</v>
      </c>
      <c r="J1233" s="86">
        <v>0</v>
      </c>
      <c r="K1233" s="246">
        <v>0</v>
      </c>
      <c r="L1233" s="86">
        <v>0</v>
      </c>
      <c r="M1233" s="87">
        <f t="shared" ref="M1233:N1240" si="198">SUM(I1233,K1233)</f>
        <v>0</v>
      </c>
      <c r="N1233" s="88">
        <f t="shared" si="198"/>
        <v>0</v>
      </c>
      <c r="O1233" s="89">
        <v>0</v>
      </c>
      <c r="P1233" s="90">
        <v>0</v>
      </c>
      <c r="Q1233" s="89">
        <v>0</v>
      </c>
      <c r="R1233" s="90">
        <v>0</v>
      </c>
      <c r="S1233" s="91">
        <f t="shared" ref="S1233:T1240" si="199">SUM(O1233,Q1233)</f>
        <v>0</v>
      </c>
      <c r="T1233" s="92">
        <f t="shared" si="199"/>
        <v>0</v>
      </c>
      <c r="U1233" s="93">
        <v>0</v>
      </c>
      <c r="V1233" s="94">
        <v>0</v>
      </c>
      <c r="W1233" s="95">
        <v>0</v>
      </c>
      <c r="X1233" s="96">
        <v>0</v>
      </c>
      <c r="Y1233" s="94">
        <v>0</v>
      </c>
      <c r="Z1233" s="95">
        <v>0</v>
      </c>
      <c r="AA1233" s="97">
        <f t="shared" ref="AA1233:AA1240" si="200">SUM(U1233,X1233)</f>
        <v>0</v>
      </c>
      <c r="AB1233" s="98">
        <f t="shared" ref="AB1233:AB1240" si="201">SUM(W1233,Z1233)</f>
        <v>0</v>
      </c>
      <c r="AC1233" s="99">
        <v>0</v>
      </c>
      <c r="AD1233" s="100">
        <v>0</v>
      </c>
      <c r="AE1233" s="99">
        <v>0</v>
      </c>
      <c r="AF1233" s="100">
        <v>0</v>
      </c>
      <c r="AG1233" s="101">
        <f t="shared" ref="AG1233:AG1240" si="202">SUM(AC1233,AE1233)</f>
        <v>0</v>
      </c>
      <c r="AH1233" s="102">
        <f t="shared" ref="AH1233:AH1240" si="203">SUM(AD1233,AF1233,AB1233)</f>
        <v>0</v>
      </c>
      <c r="AI1233" s="103">
        <f>IFERROR(AD1233/(C1228-AH1235),0)</f>
        <v>0</v>
      </c>
      <c r="AJ1233" s="104">
        <f>IFERROR(AF1233/(C1228-AH1235),0)</f>
        <v>0</v>
      </c>
      <c r="AK1233" s="77"/>
      <c r="AL1233" s="105">
        <f>IFERROR(AH1233/C1228,0)</f>
        <v>0</v>
      </c>
    </row>
    <row r="1234" spans="1:38" ht="65.25" customHeight="1" x14ac:dyDescent="0.25">
      <c r="A1234" s="79">
        <v>7</v>
      </c>
      <c r="B1234" s="80" t="s">
        <v>203</v>
      </c>
      <c r="C1234" s="584"/>
      <c r="D1234" s="587"/>
      <c r="E1234" s="467">
        <v>4</v>
      </c>
      <c r="F1234" s="82">
        <v>366564</v>
      </c>
      <c r="G1234" s="83">
        <v>3</v>
      </c>
      <c r="H1234" s="84">
        <v>227546.9</v>
      </c>
      <c r="I1234" s="365">
        <v>0</v>
      </c>
      <c r="J1234" s="86">
        <v>0</v>
      </c>
      <c r="K1234" s="246">
        <v>2</v>
      </c>
      <c r="L1234" s="86">
        <v>38376.9</v>
      </c>
      <c r="M1234" s="87">
        <f t="shared" si="198"/>
        <v>2</v>
      </c>
      <c r="N1234" s="88">
        <f t="shared" si="198"/>
        <v>38376.9</v>
      </c>
      <c r="O1234" s="89">
        <v>0</v>
      </c>
      <c r="P1234" s="90">
        <v>0</v>
      </c>
      <c r="Q1234" s="89">
        <v>0</v>
      </c>
      <c r="R1234" s="90">
        <v>0</v>
      </c>
      <c r="S1234" s="91">
        <f t="shared" si="199"/>
        <v>0</v>
      </c>
      <c r="T1234" s="92">
        <f t="shared" si="199"/>
        <v>0</v>
      </c>
      <c r="U1234" s="93">
        <v>0</v>
      </c>
      <c r="V1234" s="94">
        <v>0</v>
      </c>
      <c r="W1234" s="95">
        <v>0</v>
      </c>
      <c r="X1234" s="96">
        <v>0</v>
      </c>
      <c r="Y1234" s="94">
        <v>0</v>
      </c>
      <c r="Z1234" s="95">
        <v>0</v>
      </c>
      <c r="AA1234" s="97">
        <f t="shared" si="200"/>
        <v>0</v>
      </c>
      <c r="AB1234" s="98">
        <f t="shared" si="201"/>
        <v>0</v>
      </c>
      <c r="AC1234" s="99">
        <v>0</v>
      </c>
      <c r="AD1234" s="100">
        <v>0</v>
      </c>
      <c r="AE1234" s="99">
        <v>1</v>
      </c>
      <c r="AF1234" s="100">
        <v>8430.9</v>
      </c>
      <c r="AG1234" s="101">
        <f t="shared" si="202"/>
        <v>1</v>
      </c>
      <c r="AH1234" s="102">
        <f t="shared" si="203"/>
        <v>8430.9</v>
      </c>
      <c r="AI1234" s="103">
        <f>IFERROR(AD1234/(C1228-AH1235),0)</f>
        <v>0</v>
      </c>
      <c r="AJ1234" s="104">
        <f>IFERROR(AF1234/(C1228-AH1235),0)</f>
        <v>5.7844884879107916E-4</v>
      </c>
      <c r="AK1234" s="77"/>
      <c r="AL1234" s="105">
        <f>IFERROR(AH1234/C1228,0)</f>
        <v>5.0164407749067879E-4</v>
      </c>
    </row>
    <row r="1235" spans="1:38" ht="59.25" customHeight="1" x14ac:dyDescent="0.25">
      <c r="A1235" s="79">
        <v>8</v>
      </c>
      <c r="B1235" s="80" t="s">
        <v>276</v>
      </c>
      <c r="C1235" s="584"/>
      <c r="D1235" s="587"/>
      <c r="E1235" s="467"/>
      <c r="F1235" s="82"/>
      <c r="G1235" s="83">
        <v>63</v>
      </c>
      <c r="H1235" s="84">
        <v>10322247.98</v>
      </c>
      <c r="I1235" s="365"/>
      <c r="J1235" s="86"/>
      <c r="K1235" s="246">
        <v>53</v>
      </c>
      <c r="L1235" s="86">
        <v>7959493.71</v>
      </c>
      <c r="M1235" s="87">
        <f t="shared" si="198"/>
        <v>53</v>
      </c>
      <c r="N1235" s="88">
        <f t="shared" si="198"/>
        <v>7959493.71</v>
      </c>
      <c r="O1235" s="89"/>
      <c r="P1235" s="90"/>
      <c r="Q1235" s="89">
        <v>0</v>
      </c>
      <c r="R1235" s="468">
        <v>0</v>
      </c>
      <c r="S1235" s="91">
        <f t="shared" si="199"/>
        <v>0</v>
      </c>
      <c r="T1235" s="92">
        <f t="shared" si="199"/>
        <v>0</v>
      </c>
      <c r="U1235" s="93"/>
      <c r="V1235" s="94"/>
      <c r="W1235" s="95"/>
      <c r="X1235" s="96">
        <v>19</v>
      </c>
      <c r="Y1235" s="94">
        <v>3355859.13</v>
      </c>
      <c r="Z1235" s="95">
        <v>1234140.8700000001</v>
      </c>
      <c r="AA1235" s="97">
        <f t="shared" si="200"/>
        <v>19</v>
      </c>
      <c r="AB1235" s="98">
        <f t="shared" si="201"/>
        <v>1234140.8700000001</v>
      </c>
      <c r="AC1235" s="99"/>
      <c r="AD1235" s="100"/>
      <c r="AE1235" s="99">
        <v>20</v>
      </c>
      <c r="AF1235" s="100">
        <v>997382.75</v>
      </c>
      <c r="AG1235" s="101">
        <f t="shared" si="202"/>
        <v>20</v>
      </c>
      <c r="AH1235" s="102">
        <f t="shared" si="203"/>
        <v>2231523.62</v>
      </c>
      <c r="AI1235" s="103"/>
      <c r="AJ1235" s="104"/>
      <c r="AK1235" s="134">
        <f>IFERROR(AH1235/C1228,0)</f>
        <v>0.13277711842787368</v>
      </c>
      <c r="AL1235" s="105">
        <f>IFERROR(AH1235/C1228,0)</f>
        <v>0.13277711842787368</v>
      </c>
    </row>
    <row r="1236" spans="1:38" ht="60" customHeight="1" x14ac:dyDescent="0.25">
      <c r="A1236" s="79">
        <v>9</v>
      </c>
      <c r="B1236" s="80" t="s">
        <v>44</v>
      </c>
      <c r="C1236" s="584"/>
      <c r="D1236" s="587"/>
      <c r="E1236" s="467">
        <v>4</v>
      </c>
      <c r="F1236" s="82">
        <v>628126.28</v>
      </c>
      <c r="G1236" s="83">
        <v>1</v>
      </c>
      <c r="H1236" s="84">
        <v>397880</v>
      </c>
      <c r="I1236" s="365">
        <v>0</v>
      </c>
      <c r="J1236" s="86">
        <v>0</v>
      </c>
      <c r="K1236" s="246">
        <v>0</v>
      </c>
      <c r="L1236" s="86">
        <v>0</v>
      </c>
      <c r="M1236" s="87">
        <f t="shared" si="198"/>
        <v>0</v>
      </c>
      <c r="N1236" s="88">
        <f t="shared" si="198"/>
        <v>0</v>
      </c>
      <c r="O1236" s="89">
        <v>0</v>
      </c>
      <c r="P1236" s="90">
        <v>0</v>
      </c>
      <c r="Q1236" s="89">
        <v>0</v>
      </c>
      <c r="R1236" s="90">
        <v>0</v>
      </c>
      <c r="S1236" s="91">
        <f t="shared" si="199"/>
        <v>0</v>
      </c>
      <c r="T1236" s="92">
        <f t="shared" si="199"/>
        <v>0</v>
      </c>
      <c r="U1236" s="93">
        <v>0</v>
      </c>
      <c r="V1236" s="94">
        <v>0</v>
      </c>
      <c r="W1236" s="95">
        <v>0</v>
      </c>
      <c r="X1236" s="96">
        <v>0</v>
      </c>
      <c r="Y1236" s="94">
        <v>0</v>
      </c>
      <c r="Z1236" s="95">
        <v>0</v>
      </c>
      <c r="AA1236" s="97">
        <f t="shared" si="200"/>
        <v>0</v>
      </c>
      <c r="AB1236" s="98">
        <f t="shared" si="201"/>
        <v>0</v>
      </c>
      <c r="AC1236" s="99">
        <v>0</v>
      </c>
      <c r="AD1236" s="100">
        <v>0</v>
      </c>
      <c r="AE1236" s="99">
        <v>0</v>
      </c>
      <c r="AF1236" s="100">
        <v>0</v>
      </c>
      <c r="AG1236" s="101">
        <f t="shared" si="202"/>
        <v>0</v>
      </c>
      <c r="AH1236" s="102">
        <f t="shared" si="203"/>
        <v>0</v>
      </c>
      <c r="AI1236" s="103">
        <f>IFERROR(AD1236/(C1228-AH1235),0)</f>
        <v>0</v>
      </c>
      <c r="AJ1236" s="104">
        <f>IFERROR(AF1236/(C1228-AH1235),0)</f>
        <v>0</v>
      </c>
      <c r="AK1236" s="77"/>
      <c r="AL1236" s="105">
        <f>IFERROR(AH1236/C1228,0)</f>
        <v>0</v>
      </c>
    </row>
    <row r="1237" spans="1:38" ht="73.5" customHeight="1" x14ac:dyDescent="0.25">
      <c r="A1237" s="79">
        <v>10</v>
      </c>
      <c r="B1237" s="80" t="s">
        <v>45</v>
      </c>
      <c r="C1237" s="584"/>
      <c r="D1237" s="587"/>
      <c r="E1237" s="467">
        <v>28</v>
      </c>
      <c r="F1237" s="82">
        <v>7918867.4400000004</v>
      </c>
      <c r="G1237" s="83">
        <v>7</v>
      </c>
      <c r="H1237" s="84">
        <v>3579834.4</v>
      </c>
      <c r="I1237" s="365">
        <v>0</v>
      </c>
      <c r="J1237" s="86">
        <v>0</v>
      </c>
      <c r="K1237" s="246">
        <v>5</v>
      </c>
      <c r="L1237" s="86">
        <v>2554647.2599999998</v>
      </c>
      <c r="M1237" s="87">
        <f t="shared" si="198"/>
        <v>5</v>
      </c>
      <c r="N1237" s="88">
        <f t="shared" si="198"/>
        <v>2554647.2599999998</v>
      </c>
      <c r="O1237" s="89">
        <v>0</v>
      </c>
      <c r="P1237" s="90">
        <v>0</v>
      </c>
      <c r="Q1237" s="89">
        <v>0</v>
      </c>
      <c r="R1237" s="90">
        <v>0</v>
      </c>
      <c r="S1237" s="91">
        <f t="shared" si="199"/>
        <v>0</v>
      </c>
      <c r="T1237" s="92">
        <f t="shared" si="199"/>
        <v>0</v>
      </c>
      <c r="U1237" s="93">
        <v>0</v>
      </c>
      <c r="V1237" s="94">
        <v>0</v>
      </c>
      <c r="W1237" s="95">
        <v>0</v>
      </c>
      <c r="X1237" s="96">
        <v>5</v>
      </c>
      <c r="Y1237" s="94">
        <v>1475060.5</v>
      </c>
      <c r="Z1237" s="95">
        <v>1079586.76</v>
      </c>
      <c r="AA1237" s="97">
        <f t="shared" si="200"/>
        <v>5</v>
      </c>
      <c r="AB1237" s="98">
        <f t="shared" si="201"/>
        <v>1079586.76</v>
      </c>
      <c r="AC1237" s="337">
        <v>0</v>
      </c>
      <c r="AD1237" s="338">
        <v>0</v>
      </c>
      <c r="AE1237" s="337">
        <v>0</v>
      </c>
      <c r="AF1237" s="338">
        <v>0</v>
      </c>
      <c r="AG1237" s="101">
        <f t="shared" si="202"/>
        <v>0</v>
      </c>
      <c r="AH1237" s="102">
        <f t="shared" si="203"/>
        <v>1079586.76</v>
      </c>
      <c r="AI1237" s="103">
        <f>IFERROR(AD1237/(C1228-AH1235),0)</f>
        <v>0</v>
      </c>
      <c r="AJ1237" s="104">
        <f>IFERROR(AF1237/(C1228-AH1235),0)</f>
        <v>0</v>
      </c>
      <c r="AK1237" s="77"/>
      <c r="AL1237" s="105">
        <f>IFERROR(AH1237/C1228,0)</f>
        <v>6.4236120021747486E-2</v>
      </c>
    </row>
    <row r="1238" spans="1:38" ht="120" customHeight="1" x14ac:dyDescent="0.25">
      <c r="A1238" s="79">
        <v>11</v>
      </c>
      <c r="B1238" s="80" t="s">
        <v>46</v>
      </c>
      <c r="C1238" s="584"/>
      <c r="D1238" s="587"/>
      <c r="E1238" s="467">
        <v>24</v>
      </c>
      <c r="F1238" s="82">
        <v>4961149.3099999996</v>
      </c>
      <c r="G1238" s="83">
        <v>1</v>
      </c>
      <c r="H1238" s="84">
        <v>293724</v>
      </c>
      <c r="I1238" s="365">
        <v>0</v>
      </c>
      <c r="J1238" s="86">
        <v>0</v>
      </c>
      <c r="K1238" s="246">
        <v>1</v>
      </c>
      <c r="L1238" s="86">
        <v>293724</v>
      </c>
      <c r="M1238" s="87">
        <f t="shared" si="198"/>
        <v>1</v>
      </c>
      <c r="N1238" s="88">
        <f t="shared" si="198"/>
        <v>293724</v>
      </c>
      <c r="O1238" s="89">
        <v>0</v>
      </c>
      <c r="P1238" s="90">
        <v>0</v>
      </c>
      <c r="Q1238" s="89">
        <v>0</v>
      </c>
      <c r="R1238" s="90">
        <v>0</v>
      </c>
      <c r="S1238" s="91">
        <f t="shared" si="199"/>
        <v>0</v>
      </c>
      <c r="T1238" s="92">
        <f t="shared" si="199"/>
        <v>0</v>
      </c>
      <c r="U1238" s="93">
        <v>0</v>
      </c>
      <c r="V1238" s="94">
        <v>0</v>
      </c>
      <c r="W1238" s="95">
        <v>0</v>
      </c>
      <c r="X1238" s="96">
        <v>0</v>
      </c>
      <c r="Y1238" s="94">
        <v>0</v>
      </c>
      <c r="Z1238" s="95">
        <v>0</v>
      </c>
      <c r="AA1238" s="97">
        <f t="shared" si="200"/>
        <v>0</v>
      </c>
      <c r="AB1238" s="98">
        <f t="shared" si="201"/>
        <v>0</v>
      </c>
      <c r="AC1238" s="99">
        <v>0</v>
      </c>
      <c r="AD1238" s="100">
        <v>0</v>
      </c>
      <c r="AE1238" s="99">
        <v>0</v>
      </c>
      <c r="AF1238" s="100">
        <v>0</v>
      </c>
      <c r="AG1238" s="101">
        <f t="shared" si="202"/>
        <v>0</v>
      </c>
      <c r="AH1238" s="102">
        <f t="shared" si="203"/>
        <v>0</v>
      </c>
      <c r="AI1238" s="103">
        <f>IFERROR(AD1238/(C1228-AH1235),0)</f>
        <v>0</v>
      </c>
      <c r="AJ1238" s="104">
        <f>IFERROR(AF1238/(C1228-AH1235),0)</f>
        <v>0</v>
      </c>
      <c r="AK1238" s="77"/>
      <c r="AL1238" s="105">
        <f>IFERROR(AH1238/C1228,0)</f>
        <v>0</v>
      </c>
    </row>
    <row r="1239" spans="1:38" ht="63.75" customHeight="1" x14ac:dyDescent="0.25">
      <c r="A1239" s="79">
        <v>12</v>
      </c>
      <c r="B1239" s="80" t="s">
        <v>47</v>
      </c>
      <c r="C1239" s="584"/>
      <c r="D1239" s="587"/>
      <c r="E1239" s="467">
        <v>26</v>
      </c>
      <c r="F1239" s="82">
        <v>5449975.0199999996</v>
      </c>
      <c r="G1239" s="83">
        <v>7</v>
      </c>
      <c r="H1239" s="84">
        <v>1283043</v>
      </c>
      <c r="I1239" s="365">
        <v>0</v>
      </c>
      <c r="J1239" s="86">
        <v>0</v>
      </c>
      <c r="K1239" s="246">
        <v>2</v>
      </c>
      <c r="L1239" s="86">
        <v>448534</v>
      </c>
      <c r="M1239" s="87">
        <f t="shared" si="198"/>
        <v>2</v>
      </c>
      <c r="N1239" s="88">
        <f t="shared" si="198"/>
        <v>448534</v>
      </c>
      <c r="O1239" s="89">
        <v>0</v>
      </c>
      <c r="P1239" s="90">
        <v>0</v>
      </c>
      <c r="Q1239" s="89">
        <v>0</v>
      </c>
      <c r="R1239" s="90">
        <v>0</v>
      </c>
      <c r="S1239" s="91">
        <f t="shared" si="199"/>
        <v>0</v>
      </c>
      <c r="T1239" s="92">
        <f t="shared" si="199"/>
        <v>0</v>
      </c>
      <c r="U1239" s="93">
        <v>0</v>
      </c>
      <c r="V1239" s="94">
        <v>0</v>
      </c>
      <c r="W1239" s="95">
        <v>0</v>
      </c>
      <c r="X1239" s="96">
        <v>2</v>
      </c>
      <c r="Y1239" s="94">
        <v>327114.21999999997</v>
      </c>
      <c r="Z1239" s="95">
        <v>121419.78</v>
      </c>
      <c r="AA1239" s="97">
        <f t="shared" si="200"/>
        <v>2</v>
      </c>
      <c r="AB1239" s="98">
        <f t="shared" si="201"/>
        <v>121419.78</v>
      </c>
      <c r="AC1239" s="99">
        <v>0</v>
      </c>
      <c r="AD1239" s="100">
        <v>0</v>
      </c>
      <c r="AE1239" s="99">
        <v>0</v>
      </c>
      <c r="AF1239" s="100">
        <v>0</v>
      </c>
      <c r="AG1239" s="101">
        <f t="shared" si="202"/>
        <v>0</v>
      </c>
      <c r="AH1239" s="102">
        <f t="shared" si="203"/>
        <v>121419.78</v>
      </c>
      <c r="AI1239" s="103">
        <f>IFERROR(AD1239/(C1228-AH1235),0)</f>
        <v>0</v>
      </c>
      <c r="AJ1239" s="104">
        <f>IFERROR(AF1239/(C1228-AH1235),0)</f>
        <v>0</v>
      </c>
      <c r="AK1239" s="77"/>
      <c r="AL1239" s="105">
        <f>IFERROR(AH1239/C1228,0)</f>
        <v>7.2245565155821057E-3</v>
      </c>
    </row>
    <row r="1240" spans="1:38" ht="62.25" customHeight="1" thickBot="1" x14ac:dyDescent="0.3">
      <c r="A1240" s="138">
        <v>13</v>
      </c>
      <c r="B1240" s="139" t="s">
        <v>48</v>
      </c>
      <c r="C1240" s="585"/>
      <c r="D1240" s="588"/>
      <c r="E1240" s="467">
        <v>73</v>
      </c>
      <c r="F1240" s="141">
        <v>17941564.719999999</v>
      </c>
      <c r="G1240" s="142">
        <v>35</v>
      </c>
      <c r="H1240" s="143">
        <v>7679906.7999999998</v>
      </c>
      <c r="I1240" s="366">
        <v>11</v>
      </c>
      <c r="J1240" s="145">
        <v>1063136.27</v>
      </c>
      <c r="K1240" s="353">
        <v>23</v>
      </c>
      <c r="L1240" s="145">
        <v>2827645.3600000003</v>
      </c>
      <c r="M1240" s="87">
        <f t="shared" si="198"/>
        <v>34</v>
      </c>
      <c r="N1240" s="88">
        <f t="shared" si="198"/>
        <v>3890781.6300000004</v>
      </c>
      <c r="O1240" s="148">
        <v>0</v>
      </c>
      <c r="P1240" s="149">
        <v>0</v>
      </c>
      <c r="Q1240" s="148">
        <v>0</v>
      </c>
      <c r="R1240" s="149">
        <v>0</v>
      </c>
      <c r="S1240" s="91">
        <f t="shared" si="199"/>
        <v>0</v>
      </c>
      <c r="T1240" s="92">
        <f t="shared" si="199"/>
        <v>0</v>
      </c>
      <c r="U1240" s="152">
        <v>0</v>
      </c>
      <c r="V1240" s="153">
        <v>0</v>
      </c>
      <c r="W1240" s="154">
        <v>0</v>
      </c>
      <c r="X1240" s="155">
        <v>1</v>
      </c>
      <c r="Y1240" s="153">
        <v>55683.42</v>
      </c>
      <c r="Z1240" s="154">
        <v>34316.58</v>
      </c>
      <c r="AA1240" s="97">
        <f t="shared" si="200"/>
        <v>1</v>
      </c>
      <c r="AB1240" s="98">
        <f t="shared" si="201"/>
        <v>34316.58</v>
      </c>
      <c r="AC1240" s="158">
        <v>11</v>
      </c>
      <c r="AD1240" s="159">
        <v>1063136.27</v>
      </c>
      <c r="AE1240" s="158">
        <v>17</v>
      </c>
      <c r="AF1240" s="159">
        <v>1796914.4400000002</v>
      </c>
      <c r="AG1240" s="160">
        <f t="shared" si="202"/>
        <v>28</v>
      </c>
      <c r="AH1240" s="161">
        <f t="shared" si="203"/>
        <v>2894367.29</v>
      </c>
      <c r="AI1240" s="162">
        <f>IFERROR(AD1240/(C1228-AH1235),0)</f>
        <v>7.2942384738229837E-2</v>
      </c>
      <c r="AJ1240" s="163">
        <f>IFERROR(AF1240/(C1228-AH1235),0)</f>
        <v>0.12328732272877947</v>
      </c>
      <c r="AK1240" s="164"/>
      <c r="AL1240" s="165">
        <f>IFERROR(AH1240/C1228,0)</f>
        <v>0.17221675136832915</v>
      </c>
    </row>
    <row r="1241" spans="1:38" ht="29.25" customHeight="1" thickBot="1" x14ac:dyDescent="0.3">
      <c r="A1241" s="589" t="s">
        <v>277</v>
      </c>
      <c r="B1241" s="590"/>
      <c r="C1241" s="166">
        <f>C1228</f>
        <v>16806537.5</v>
      </c>
      <c r="D1241" s="166">
        <f>D1228</f>
        <v>10333257.529999999</v>
      </c>
      <c r="E1241" s="167">
        <f t="shared" ref="E1241:L1241" si="204">SUM(E1228:E1240)</f>
        <v>213</v>
      </c>
      <c r="F1241" s="168">
        <f t="shared" si="204"/>
        <v>50514322.239999995</v>
      </c>
      <c r="G1241" s="167">
        <f t="shared" si="204"/>
        <v>133</v>
      </c>
      <c r="H1241" s="168">
        <f t="shared" si="204"/>
        <v>26636422.080000002</v>
      </c>
      <c r="I1241" s="169">
        <f t="shared" si="204"/>
        <v>11</v>
      </c>
      <c r="J1241" s="170">
        <f t="shared" si="204"/>
        <v>1063136.27</v>
      </c>
      <c r="K1241" s="169">
        <f t="shared" si="204"/>
        <v>97</v>
      </c>
      <c r="L1241" s="170">
        <f t="shared" si="204"/>
        <v>15743401.23</v>
      </c>
      <c r="M1241" s="169">
        <f>SUM(M1228:M1240)</f>
        <v>108</v>
      </c>
      <c r="N1241" s="170">
        <f>SUM(N1228:N1240)</f>
        <v>16806537.5</v>
      </c>
      <c r="O1241" s="171">
        <f>SUM(O1228:O1240)</f>
        <v>0</v>
      </c>
      <c r="P1241" s="168">
        <f>SUM(P1228:P1240)</f>
        <v>0</v>
      </c>
      <c r="Q1241" s="172">
        <f t="shared" ref="Q1241:AJ1241" si="205">SUM(Q1228:Q1240)</f>
        <v>0</v>
      </c>
      <c r="R1241" s="168">
        <f t="shared" si="205"/>
        <v>0</v>
      </c>
      <c r="S1241" s="173">
        <f t="shared" si="205"/>
        <v>0</v>
      </c>
      <c r="T1241" s="168">
        <f t="shared" si="205"/>
        <v>0</v>
      </c>
      <c r="U1241" s="172">
        <f t="shared" si="205"/>
        <v>0</v>
      </c>
      <c r="V1241" s="168">
        <f t="shared" si="205"/>
        <v>0</v>
      </c>
      <c r="W1241" s="168">
        <f t="shared" si="205"/>
        <v>0</v>
      </c>
      <c r="X1241" s="173">
        <f t="shared" si="205"/>
        <v>31</v>
      </c>
      <c r="Y1241" s="168">
        <f t="shared" si="205"/>
        <v>5960704.3299999991</v>
      </c>
      <c r="Z1241" s="168">
        <f t="shared" si="205"/>
        <v>2578456.9300000002</v>
      </c>
      <c r="AA1241" s="173">
        <f t="shared" si="205"/>
        <v>31</v>
      </c>
      <c r="AB1241" s="168">
        <f t="shared" si="205"/>
        <v>2578456.9300000002</v>
      </c>
      <c r="AC1241" s="172">
        <f t="shared" si="205"/>
        <v>11</v>
      </c>
      <c r="AD1241" s="168">
        <f t="shared" si="205"/>
        <v>1063136.27</v>
      </c>
      <c r="AE1241" s="172">
        <f t="shared" si="205"/>
        <v>40</v>
      </c>
      <c r="AF1241" s="168">
        <f t="shared" si="205"/>
        <v>2831686.77</v>
      </c>
      <c r="AG1241" s="173">
        <f t="shared" si="205"/>
        <v>51</v>
      </c>
      <c r="AH1241" s="168">
        <f t="shared" si="205"/>
        <v>6473279.9700000007</v>
      </c>
      <c r="AI1241" s="174">
        <f t="shared" si="205"/>
        <v>7.2942384738229837E-2</v>
      </c>
      <c r="AJ1241" s="174">
        <f t="shared" si="205"/>
        <v>0.12585264309882085</v>
      </c>
      <c r="AK1241" s="175">
        <f>AK1235</f>
        <v>0.13277711842787368</v>
      </c>
      <c r="AL1241" s="176">
        <f>AH1241/C1228</f>
        <v>0.38516440224525728</v>
      </c>
    </row>
    <row r="1242" spans="1:38" ht="21.75" thickBot="1" x14ac:dyDescent="0.4">
      <c r="AF1242" s="177" t="s">
        <v>278</v>
      </c>
      <c r="AG1242" s="178">
        <v>4.4240000000000004</v>
      </c>
      <c r="AH1242" s="179">
        <f>AH1241/AG1242</f>
        <v>1463218.7997287523</v>
      </c>
    </row>
    <row r="1243" spans="1:38" ht="15.75" thickTop="1" x14ac:dyDescent="0.25">
      <c r="A1243" s="591" t="s">
        <v>279</v>
      </c>
      <c r="B1243" s="592"/>
      <c r="C1243" s="592"/>
      <c r="D1243" s="592"/>
      <c r="E1243" s="592"/>
      <c r="F1243" s="592"/>
      <c r="G1243" s="592"/>
      <c r="H1243" s="592"/>
      <c r="I1243" s="592"/>
      <c r="J1243" s="592"/>
      <c r="K1243" s="593"/>
      <c r="L1243" s="592"/>
      <c r="M1243" s="592"/>
      <c r="N1243" s="592"/>
      <c r="O1243" s="592"/>
      <c r="P1243" s="592"/>
      <c r="Q1243" s="594"/>
    </row>
    <row r="1244" spans="1:38" ht="18.75" x14ac:dyDescent="0.3">
      <c r="A1244" s="595"/>
      <c r="B1244" s="596"/>
      <c r="C1244" s="596"/>
      <c r="D1244" s="596"/>
      <c r="E1244" s="596"/>
      <c r="F1244" s="596"/>
      <c r="G1244" s="596"/>
      <c r="H1244" s="596"/>
      <c r="I1244" s="596"/>
      <c r="J1244" s="596"/>
      <c r="K1244" s="597"/>
      <c r="L1244" s="596"/>
      <c r="M1244" s="596"/>
      <c r="N1244" s="596"/>
      <c r="O1244" s="596"/>
      <c r="P1244" s="596"/>
      <c r="Q1244" s="598"/>
      <c r="AF1244" s="180"/>
    </row>
    <row r="1245" spans="1:38" ht="15.75" x14ac:dyDescent="0.25">
      <c r="A1245" s="595"/>
      <c r="B1245" s="596"/>
      <c r="C1245" s="596"/>
      <c r="D1245" s="596"/>
      <c r="E1245" s="596"/>
      <c r="F1245" s="596"/>
      <c r="G1245" s="596"/>
      <c r="H1245" s="596"/>
      <c r="I1245" s="596"/>
      <c r="J1245" s="596"/>
      <c r="K1245" s="597"/>
      <c r="L1245" s="596"/>
      <c r="M1245" s="596"/>
      <c r="N1245" s="596"/>
      <c r="O1245" s="596"/>
      <c r="P1245" s="596"/>
      <c r="Q1245" s="598"/>
      <c r="AE1245" s="181" t="s">
        <v>280</v>
      </c>
      <c r="AF1245" s="182"/>
    </row>
    <row r="1246" spans="1:38" ht="15.75" x14ac:dyDescent="0.25">
      <c r="A1246" s="595"/>
      <c r="B1246" s="596"/>
      <c r="C1246" s="596"/>
      <c r="D1246" s="596"/>
      <c r="E1246" s="596"/>
      <c r="F1246" s="596"/>
      <c r="G1246" s="596"/>
      <c r="H1246" s="596"/>
      <c r="I1246" s="596"/>
      <c r="J1246" s="596"/>
      <c r="K1246" s="597"/>
      <c r="L1246" s="596"/>
      <c r="M1246" s="596"/>
      <c r="N1246" s="596"/>
      <c r="O1246" s="596"/>
      <c r="P1246" s="596"/>
      <c r="Q1246" s="598"/>
      <c r="AE1246" s="181" t="s">
        <v>281</v>
      </c>
      <c r="AF1246" s="183">
        <f>(AF1241-AF1235)+(Z1241-Z1235)</f>
        <v>3178620.08</v>
      </c>
    </row>
    <row r="1247" spans="1:38" ht="15.75" x14ac:dyDescent="0.25">
      <c r="A1247" s="595"/>
      <c r="B1247" s="596"/>
      <c r="C1247" s="596"/>
      <c r="D1247" s="596"/>
      <c r="E1247" s="596"/>
      <c r="F1247" s="596"/>
      <c r="G1247" s="596"/>
      <c r="H1247" s="596"/>
      <c r="I1247" s="596"/>
      <c r="J1247" s="596"/>
      <c r="K1247" s="597"/>
      <c r="L1247" s="596"/>
      <c r="M1247" s="596"/>
      <c r="N1247" s="596"/>
      <c r="O1247" s="596"/>
      <c r="P1247" s="596"/>
      <c r="Q1247" s="598"/>
      <c r="AE1247" s="181" t="s">
        <v>282</v>
      </c>
      <c r="AF1247" s="183">
        <f>AD1241+W1241</f>
        <v>1063136.27</v>
      </c>
    </row>
    <row r="1248" spans="1:38" ht="15.75" x14ac:dyDescent="0.25">
      <c r="A1248" s="595"/>
      <c r="B1248" s="596"/>
      <c r="C1248" s="596"/>
      <c r="D1248" s="596"/>
      <c r="E1248" s="596"/>
      <c r="F1248" s="596"/>
      <c r="G1248" s="596"/>
      <c r="H1248" s="596"/>
      <c r="I1248" s="596"/>
      <c r="J1248" s="596"/>
      <c r="K1248" s="597"/>
      <c r="L1248" s="596"/>
      <c r="M1248" s="596"/>
      <c r="N1248" s="596"/>
      <c r="O1248" s="596"/>
      <c r="P1248" s="596"/>
      <c r="Q1248" s="598"/>
      <c r="AE1248" s="181" t="s">
        <v>283</v>
      </c>
      <c r="AF1248" s="183">
        <f>AF1235+Z1235</f>
        <v>2231523.62</v>
      </c>
    </row>
    <row r="1249" spans="1:38" ht="15.75" x14ac:dyDescent="0.25">
      <c r="A1249" s="595"/>
      <c r="B1249" s="596"/>
      <c r="C1249" s="596"/>
      <c r="D1249" s="596"/>
      <c r="E1249" s="596"/>
      <c r="F1249" s="596"/>
      <c r="G1249" s="596"/>
      <c r="H1249" s="596"/>
      <c r="I1249" s="596"/>
      <c r="J1249" s="596"/>
      <c r="K1249" s="597"/>
      <c r="L1249" s="596"/>
      <c r="M1249" s="596"/>
      <c r="N1249" s="596"/>
      <c r="O1249" s="596"/>
      <c r="P1249" s="596"/>
      <c r="Q1249" s="598"/>
      <c r="AE1249" s="181" t="s">
        <v>2</v>
      </c>
      <c r="AF1249" s="184">
        <f>SUM(AF1246:AF1248)</f>
        <v>6473279.9699999997</v>
      </c>
    </row>
    <row r="1250" spans="1:38" x14ac:dyDescent="0.25">
      <c r="A1250" s="595"/>
      <c r="B1250" s="596"/>
      <c r="C1250" s="596"/>
      <c r="D1250" s="596"/>
      <c r="E1250" s="596"/>
      <c r="F1250" s="596"/>
      <c r="G1250" s="596"/>
      <c r="H1250" s="596"/>
      <c r="I1250" s="596"/>
      <c r="J1250" s="596"/>
      <c r="K1250" s="597"/>
      <c r="L1250" s="596"/>
      <c r="M1250" s="596"/>
      <c r="N1250" s="596"/>
      <c r="O1250" s="596"/>
      <c r="P1250" s="596"/>
      <c r="Q1250" s="598"/>
    </row>
    <row r="1251" spans="1:38" ht="15.75" thickBot="1" x14ac:dyDescent="0.3">
      <c r="A1251" s="599"/>
      <c r="B1251" s="600"/>
      <c r="C1251" s="600"/>
      <c r="D1251" s="600"/>
      <c r="E1251" s="600"/>
      <c r="F1251" s="600"/>
      <c r="G1251" s="600"/>
      <c r="H1251" s="600"/>
      <c r="I1251" s="600"/>
      <c r="J1251" s="600"/>
      <c r="K1251" s="601"/>
      <c r="L1251" s="600"/>
      <c r="M1251" s="600"/>
      <c r="N1251" s="600"/>
      <c r="O1251" s="600"/>
      <c r="P1251" s="600"/>
      <c r="Q1251" s="602"/>
    </row>
    <row r="1252" spans="1:38" ht="15.75" thickTop="1" x14ac:dyDescent="0.25"/>
    <row r="1254" spans="1:38" ht="15.75" thickBot="1" x14ac:dyDescent="0.3"/>
    <row r="1255" spans="1:38" ht="27" thickBot="1" x14ac:dyDescent="0.3">
      <c r="A1255" s="603" t="s">
        <v>391</v>
      </c>
      <c r="B1255" s="604"/>
      <c r="C1255" s="604"/>
      <c r="D1255" s="604"/>
      <c r="E1255" s="604"/>
      <c r="F1255" s="604"/>
      <c r="G1255" s="604"/>
      <c r="H1255" s="604"/>
      <c r="I1255" s="604"/>
      <c r="J1255" s="604"/>
      <c r="K1255" s="605"/>
      <c r="L1255" s="604"/>
      <c r="M1255" s="604"/>
      <c r="N1255" s="604"/>
      <c r="O1255" s="604"/>
      <c r="P1255" s="604"/>
      <c r="Q1255" s="604"/>
      <c r="R1255" s="604"/>
      <c r="S1255" s="604"/>
      <c r="T1255" s="604"/>
      <c r="U1255" s="604"/>
      <c r="V1255" s="604"/>
      <c r="W1255" s="604"/>
      <c r="X1255" s="604"/>
      <c r="Y1255" s="604"/>
      <c r="Z1255" s="604"/>
      <c r="AA1255" s="604"/>
      <c r="AB1255" s="604"/>
      <c r="AC1255" s="604"/>
      <c r="AD1255" s="604"/>
      <c r="AE1255" s="604"/>
      <c r="AF1255" s="604"/>
      <c r="AG1255" s="604"/>
      <c r="AH1255" s="604"/>
      <c r="AI1255" s="604"/>
      <c r="AJ1255" s="604"/>
      <c r="AK1255" s="606"/>
      <c r="AL1255" s="185"/>
    </row>
    <row r="1256" spans="1:38" ht="21" customHeight="1" x14ac:dyDescent="0.25">
      <c r="A1256" s="607" t="s">
        <v>284</v>
      </c>
      <c r="B1256" s="608"/>
      <c r="C1256" s="614" t="s">
        <v>392</v>
      </c>
      <c r="D1256" s="615"/>
      <c r="E1256" s="618" t="s">
        <v>285</v>
      </c>
      <c r="F1256" s="619"/>
      <c r="G1256" s="619"/>
      <c r="H1256" s="619"/>
      <c r="I1256" s="619"/>
      <c r="J1256" s="619"/>
      <c r="K1256" s="620"/>
      <c r="L1256" s="619"/>
      <c r="M1256" s="619"/>
      <c r="N1256" s="619"/>
      <c r="O1256" s="624" t="s">
        <v>394</v>
      </c>
      <c r="P1256" s="625"/>
      <c r="Q1256" s="625"/>
      <c r="R1256" s="625"/>
      <c r="S1256" s="625"/>
      <c r="T1256" s="625"/>
      <c r="U1256" s="625"/>
      <c r="V1256" s="625"/>
      <c r="W1256" s="625"/>
      <c r="X1256" s="625"/>
      <c r="Y1256" s="625"/>
      <c r="Z1256" s="625"/>
      <c r="AA1256" s="625"/>
      <c r="AB1256" s="625"/>
      <c r="AC1256" s="625"/>
      <c r="AD1256" s="625"/>
      <c r="AE1256" s="625"/>
      <c r="AF1256" s="625"/>
      <c r="AG1256" s="625"/>
      <c r="AH1256" s="625"/>
      <c r="AI1256" s="625"/>
      <c r="AJ1256" s="625"/>
      <c r="AK1256" s="626"/>
      <c r="AL1256" s="186"/>
    </row>
    <row r="1257" spans="1:38" ht="36" customHeight="1" thickBot="1" x14ac:dyDescent="0.3">
      <c r="A1257" s="609"/>
      <c r="B1257" s="610"/>
      <c r="C1257" s="616"/>
      <c r="D1257" s="617"/>
      <c r="E1257" s="621"/>
      <c r="F1257" s="622"/>
      <c r="G1257" s="622"/>
      <c r="H1257" s="622"/>
      <c r="I1257" s="622"/>
      <c r="J1257" s="622"/>
      <c r="K1257" s="623"/>
      <c r="L1257" s="622"/>
      <c r="M1257" s="622"/>
      <c r="N1257" s="622"/>
      <c r="O1257" s="627"/>
      <c r="P1257" s="628"/>
      <c r="Q1257" s="628"/>
      <c r="R1257" s="628"/>
      <c r="S1257" s="628"/>
      <c r="T1257" s="628"/>
      <c r="U1257" s="628"/>
      <c r="V1257" s="628"/>
      <c r="W1257" s="628"/>
      <c r="X1257" s="628"/>
      <c r="Y1257" s="628"/>
      <c r="Z1257" s="628"/>
      <c r="AA1257" s="628"/>
      <c r="AB1257" s="628"/>
      <c r="AC1257" s="628"/>
      <c r="AD1257" s="628"/>
      <c r="AE1257" s="628"/>
      <c r="AF1257" s="628"/>
      <c r="AG1257" s="628"/>
      <c r="AH1257" s="628"/>
      <c r="AI1257" s="628"/>
      <c r="AJ1257" s="628"/>
      <c r="AK1257" s="629"/>
      <c r="AL1257" s="186"/>
    </row>
    <row r="1258" spans="1:38" s="180" customFormat="1" ht="84" customHeight="1" thickBot="1" x14ac:dyDescent="0.35">
      <c r="A1258" s="609"/>
      <c r="B1258" s="611"/>
      <c r="C1258" s="630" t="s">
        <v>211</v>
      </c>
      <c r="D1258" s="632" t="s">
        <v>212</v>
      </c>
      <c r="E1258" s="634" t="s">
        <v>0</v>
      </c>
      <c r="F1258" s="635"/>
      <c r="G1258" s="635"/>
      <c r="H1258" s="636"/>
      <c r="I1258" s="637" t="s">
        <v>1</v>
      </c>
      <c r="J1258" s="638"/>
      <c r="K1258" s="639"/>
      <c r="L1258" s="640"/>
      <c r="M1258" s="643" t="s">
        <v>2</v>
      </c>
      <c r="N1258" s="644"/>
      <c r="O1258" s="645" t="s">
        <v>213</v>
      </c>
      <c r="P1258" s="646"/>
      <c r="Q1258" s="646"/>
      <c r="R1258" s="647"/>
      <c r="S1258" s="648" t="s">
        <v>2</v>
      </c>
      <c r="T1258" s="649"/>
      <c r="U1258" s="650" t="s">
        <v>214</v>
      </c>
      <c r="V1258" s="651"/>
      <c r="W1258" s="651"/>
      <c r="X1258" s="651"/>
      <c r="Y1258" s="651"/>
      <c r="Z1258" s="652"/>
      <c r="AA1258" s="653" t="s">
        <v>2</v>
      </c>
      <c r="AB1258" s="654"/>
      <c r="AC1258" s="655" t="s">
        <v>5</v>
      </c>
      <c r="AD1258" s="656"/>
      <c r="AE1258" s="656"/>
      <c r="AF1258" s="657"/>
      <c r="AG1258" s="717" t="s">
        <v>2</v>
      </c>
      <c r="AH1258" s="718"/>
      <c r="AI1258" s="743" t="s">
        <v>215</v>
      </c>
      <c r="AJ1258" s="744"/>
      <c r="AK1258" s="745"/>
      <c r="AL1258" s="187"/>
    </row>
    <row r="1259" spans="1:38" ht="113.25" thickBot="1" x14ac:dyDescent="0.3">
      <c r="A1259" s="612"/>
      <c r="B1259" s="613"/>
      <c r="C1259" s="631"/>
      <c r="D1259" s="633"/>
      <c r="E1259" s="41" t="s">
        <v>15</v>
      </c>
      <c r="F1259" s="42" t="s">
        <v>216</v>
      </c>
      <c r="G1259" s="41" t="s">
        <v>217</v>
      </c>
      <c r="H1259" s="42" t="s">
        <v>14</v>
      </c>
      <c r="I1259" s="43" t="s">
        <v>15</v>
      </c>
      <c r="J1259" s="44" t="s">
        <v>218</v>
      </c>
      <c r="K1259" s="43" t="s">
        <v>17</v>
      </c>
      <c r="L1259" s="44" t="s">
        <v>219</v>
      </c>
      <c r="M1259" s="45" t="s">
        <v>19</v>
      </c>
      <c r="N1259" s="46" t="s">
        <v>20</v>
      </c>
      <c r="O1259" s="47" t="s">
        <v>220</v>
      </c>
      <c r="P1259" s="48" t="s">
        <v>221</v>
      </c>
      <c r="Q1259" s="47" t="s">
        <v>222</v>
      </c>
      <c r="R1259" s="48" t="s">
        <v>223</v>
      </c>
      <c r="S1259" s="49" t="s">
        <v>224</v>
      </c>
      <c r="T1259" s="50" t="s">
        <v>225</v>
      </c>
      <c r="U1259" s="51" t="s">
        <v>220</v>
      </c>
      <c r="V1259" s="52" t="s">
        <v>226</v>
      </c>
      <c r="W1259" s="53" t="s">
        <v>227</v>
      </c>
      <c r="X1259" s="54" t="s">
        <v>222</v>
      </c>
      <c r="Y1259" s="52" t="s">
        <v>228</v>
      </c>
      <c r="Z1259" s="53" t="s">
        <v>229</v>
      </c>
      <c r="AA1259" s="55" t="s">
        <v>230</v>
      </c>
      <c r="AB1259" s="56" t="s">
        <v>231</v>
      </c>
      <c r="AC1259" s="57" t="s">
        <v>220</v>
      </c>
      <c r="AD1259" s="58" t="s">
        <v>221</v>
      </c>
      <c r="AE1259" s="57" t="s">
        <v>222</v>
      </c>
      <c r="AF1259" s="58" t="s">
        <v>223</v>
      </c>
      <c r="AG1259" s="59" t="s">
        <v>232</v>
      </c>
      <c r="AH1259" s="60" t="s">
        <v>233</v>
      </c>
      <c r="AI1259" s="61" t="s">
        <v>234</v>
      </c>
      <c r="AJ1259" s="63" t="s">
        <v>235</v>
      </c>
      <c r="AK1259" s="188" t="s">
        <v>286</v>
      </c>
      <c r="AL1259" s="189"/>
    </row>
    <row r="1260" spans="1:38" ht="15.75" thickBot="1" x14ac:dyDescent="0.3">
      <c r="A1260" s="581" t="s">
        <v>238</v>
      </c>
      <c r="B1260" s="658"/>
      <c r="C1260" s="469" t="s">
        <v>239</v>
      </c>
      <c r="D1260" s="470" t="s">
        <v>240</v>
      </c>
      <c r="E1260" s="192" t="s">
        <v>241</v>
      </c>
      <c r="F1260" s="193" t="s">
        <v>242</v>
      </c>
      <c r="G1260" s="192" t="s">
        <v>243</v>
      </c>
      <c r="H1260" s="193" t="s">
        <v>244</v>
      </c>
      <c r="I1260" s="194" t="s">
        <v>245</v>
      </c>
      <c r="J1260" s="193" t="s">
        <v>246</v>
      </c>
      <c r="K1260" s="194" t="s">
        <v>247</v>
      </c>
      <c r="L1260" s="193" t="s">
        <v>248</v>
      </c>
      <c r="M1260" s="194" t="s">
        <v>249</v>
      </c>
      <c r="N1260" s="193" t="s">
        <v>250</v>
      </c>
      <c r="O1260" s="192" t="s">
        <v>251</v>
      </c>
      <c r="P1260" s="193" t="s">
        <v>252</v>
      </c>
      <c r="Q1260" s="192" t="s">
        <v>253</v>
      </c>
      <c r="R1260" s="193" t="s">
        <v>254</v>
      </c>
      <c r="S1260" s="194" t="s">
        <v>255</v>
      </c>
      <c r="T1260" s="193" t="s">
        <v>256</v>
      </c>
      <c r="U1260" s="192" t="s">
        <v>257</v>
      </c>
      <c r="V1260" s="195" t="s">
        <v>258</v>
      </c>
      <c r="W1260" s="196" t="s">
        <v>259</v>
      </c>
      <c r="X1260" s="197" t="s">
        <v>260</v>
      </c>
      <c r="Y1260" s="198" t="s">
        <v>261</v>
      </c>
      <c r="Z1260" s="193" t="s">
        <v>262</v>
      </c>
      <c r="AA1260" s="194" t="s">
        <v>263</v>
      </c>
      <c r="AB1260" s="199" t="s">
        <v>264</v>
      </c>
      <c r="AC1260" s="192" t="s">
        <v>265</v>
      </c>
      <c r="AD1260" s="199" t="s">
        <v>266</v>
      </c>
      <c r="AE1260" s="192" t="s">
        <v>267</v>
      </c>
      <c r="AF1260" s="199" t="s">
        <v>268</v>
      </c>
      <c r="AG1260" s="194" t="s">
        <v>269</v>
      </c>
      <c r="AH1260" s="199" t="s">
        <v>270</v>
      </c>
      <c r="AI1260" s="190" t="s">
        <v>271</v>
      </c>
      <c r="AJ1260" s="199" t="s">
        <v>272</v>
      </c>
      <c r="AK1260" s="200" t="s">
        <v>273</v>
      </c>
      <c r="AL1260" s="201"/>
    </row>
    <row r="1261" spans="1:38" ht="37.5" customHeight="1" x14ac:dyDescent="0.25">
      <c r="A1261" s="202">
        <v>1</v>
      </c>
      <c r="B1261" s="203" t="s">
        <v>287</v>
      </c>
      <c r="C1261" s="714">
        <f>N1273</f>
        <v>16806537.5</v>
      </c>
      <c r="D1261" s="714">
        <f>C1261-AH1273</f>
        <v>10333257.529999999</v>
      </c>
      <c r="E1261" s="81">
        <v>23</v>
      </c>
      <c r="F1261" s="82">
        <v>4339392.9000000004</v>
      </c>
      <c r="G1261" s="83">
        <v>28</v>
      </c>
      <c r="H1261" s="84">
        <v>3701275.1</v>
      </c>
      <c r="I1261" s="339">
        <v>0</v>
      </c>
      <c r="J1261" s="86">
        <v>0</v>
      </c>
      <c r="K1261" s="339">
        <v>23</v>
      </c>
      <c r="L1261" s="86">
        <v>2298697.7599999998</v>
      </c>
      <c r="M1261" s="87">
        <f t="shared" ref="M1261:M1272" si="206">SUM(I1261,K1261)</f>
        <v>23</v>
      </c>
      <c r="N1261" s="88">
        <f t="shared" ref="N1261:N1272" si="207">SUM(J1261,L1261)</f>
        <v>2298697.7599999998</v>
      </c>
      <c r="O1261" s="89">
        <v>0</v>
      </c>
      <c r="P1261" s="90">
        <v>0</v>
      </c>
      <c r="Q1261" s="89">
        <v>0</v>
      </c>
      <c r="R1261" s="90">
        <v>0</v>
      </c>
      <c r="S1261" s="91">
        <f t="shared" ref="S1261:S1272" si="208">SUM(O1261,Q1261)</f>
        <v>0</v>
      </c>
      <c r="T1261" s="92">
        <f t="shared" ref="T1261:T1272" si="209">SUM(P1261,R1261)</f>
        <v>0</v>
      </c>
      <c r="U1261" s="93">
        <v>0</v>
      </c>
      <c r="V1261" s="94">
        <v>0</v>
      </c>
      <c r="W1261" s="95">
        <v>0</v>
      </c>
      <c r="X1261" s="96">
        <v>6</v>
      </c>
      <c r="Y1261" s="94">
        <v>769265.13</v>
      </c>
      <c r="Z1261" s="95">
        <v>459734.87</v>
      </c>
      <c r="AA1261" s="97">
        <f t="shared" ref="AA1261:AA1272" si="210">SUM(U1261,X1261)</f>
        <v>6</v>
      </c>
      <c r="AB1261" s="98">
        <f t="shared" ref="AB1261:AB1272" si="211">SUM(W1261,Z1261)</f>
        <v>459734.87</v>
      </c>
      <c r="AC1261" s="99">
        <v>0</v>
      </c>
      <c r="AD1261" s="100">
        <v>0</v>
      </c>
      <c r="AE1261" s="99">
        <v>10</v>
      </c>
      <c r="AF1261" s="100">
        <v>234893.36000000002</v>
      </c>
      <c r="AG1261" s="101">
        <f t="shared" ref="AG1261:AG1272" si="212">SUM(AC1261,AE1261)</f>
        <v>10</v>
      </c>
      <c r="AH1261" s="102">
        <f t="shared" ref="AH1261:AH1272" si="213">SUM(AD1261,AF1261,AB1261)</f>
        <v>694628.23</v>
      </c>
      <c r="AI1261" s="103">
        <f>IFERROR(AD1261/C1261,0)</f>
        <v>0</v>
      </c>
      <c r="AJ1261" s="134">
        <f>IFERROR(AF1261/C1261,0)</f>
        <v>1.3976308921453929E-2</v>
      </c>
      <c r="AK1261" s="222">
        <f>IFERROR(AH1261/C1261,0)</f>
        <v>4.1330835099139249E-2</v>
      </c>
      <c r="AL1261" s="223"/>
    </row>
    <row r="1262" spans="1:38" ht="75" x14ac:dyDescent="0.25">
      <c r="A1262" s="224">
        <v>2</v>
      </c>
      <c r="B1262" s="203" t="s">
        <v>288</v>
      </c>
      <c r="C1262" s="706"/>
      <c r="D1262" s="706"/>
      <c r="E1262" s="81">
        <v>13</v>
      </c>
      <c r="F1262" s="82">
        <v>2213389.7799999998</v>
      </c>
      <c r="G1262" s="83">
        <v>3</v>
      </c>
      <c r="H1262" s="84">
        <v>868534</v>
      </c>
      <c r="I1262" s="339">
        <v>1</v>
      </c>
      <c r="J1262" s="86">
        <v>115082.52</v>
      </c>
      <c r="K1262" s="339">
        <v>5</v>
      </c>
      <c r="L1262" s="86">
        <v>1038534</v>
      </c>
      <c r="M1262" s="87">
        <f t="shared" si="206"/>
        <v>6</v>
      </c>
      <c r="N1262" s="88">
        <f t="shared" si="207"/>
        <v>1153616.52</v>
      </c>
      <c r="O1262" s="89">
        <v>0</v>
      </c>
      <c r="P1262" s="90">
        <v>0</v>
      </c>
      <c r="Q1262" s="89">
        <v>0</v>
      </c>
      <c r="R1262" s="90">
        <v>0</v>
      </c>
      <c r="S1262" s="91">
        <f t="shared" si="208"/>
        <v>0</v>
      </c>
      <c r="T1262" s="92">
        <f t="shared" si="209"/>
        <v>0</v>
      </c>
      <c r="U1262" s="93">
        <v>0</v>
      </c>
      <c r="V1262" s="94">
        <v>0</v>
      </c>
      <c r="W1262" s="95">
        <v>0</v>
      </c>
      <c r="X1262" s="96">
        <v>3</v>
      </c>
      <c r="Y1262" s="94">
        <v>237322.44</v>
      </c>
      <c r="Z1262" s="95">
        <v>181211.56</v>
      </c>
      <c r="AA1262" s="97">
        <f t="shared" si="210"/>
        <v>3</v>
      </c>
      <c r="AB1262" s="98">
        <f t="shared" si="211"/>
        <v>181211.56</v>
      </c>
      <c r="AC1262" s="99">
        <v>1</v>
      </c>
      <c r="AD1262" s="100">
        <v>115082.52</v>
      </c>
      <c r="AE1262" s="99">
        <v>0</v>
      </c>
      <c r="AF1262" s="100">
        <v>0</v>
      </c>
      <c r="AG1262" s="101">
        <f t="shared" si="212"/>
        <v>1</v>
      </c>
      <c r="AH1262" s="102">
        <f t="shared" si="213"/>
        <v>296294.08</v>
      </c>
      <c r="AI1262" s="103">
        <f>IFERROR(AD1262/C1261,0)</f>
        <v>6.8474853907296495E-3</v>
      </c>
      <c r="AJ1262" s="134">
        <f>IFERROR(AF1262/C1261,0)</f>
        <v>0</v>
      </c>
      <c r="AK1262" s="222">
        <f>IFERROR(AH1262/C1261,0)</f>
        <v>1.7629692017168914E-2</v>
      </c>
      <c r="AL1262" s="223"/>
    </row>
    <row r="1263" spans="1:38" ht="37.5" x14ac:dyDescent="0.25">
      <c r="A1263" s="224">
        <v>3</v>
      </c>
      <c r="B1263" s="203" t="s">
        <v>289</v>
      </c>
      <c r="C1263" s="706"/>
      <c r="D1263" s="706"/>
      <c r="E1263" s="81">
        <v>4</v>
      </c>
      <c r="F1263" s="82">
        <v>1578953.23</v>
      </c>
      <c r="G1263" s="83">
        <v>14</v>
      </c>
      <c r="H1263" s="84">
        <v>2060576.1</v>
      </c>
      <c r="I1263" s="339">
        <v>1</v>
      </c>
      <c r="J1263" s="86">
        <v>101388.27</v>
      </c>
      <c r="K1263" s="339">
        <v>9</v>
      </c>
      <c r="L1263" s="86">
        <v>529114</v>
      </c>
      <c r="M1263" s="87">
        <f t="shared" si="206"/>
        <v>10</v>
      </c>
      <c r="N1263" s="88">
        <f t="shared" si="207"/>
        <v>630502.27</v>
      </c>
      <c r="O1263" s="89">
        <v>0</v>
      </c>
      <c r="P1263" s="90">
        <v>0</v>
      </c>
      <c r="Q1263" s="89">
        <v>0</v>
      </c>
      <c r="R1263" s="90">
        <v>0</v>
      </c>
      <c r="S1263" s="91">
        <f t="shared" si="208"/>
        <v>0</v>
      </c>
      <c r="T1263" s="92">
        <f t="shared" si="209"/>
        <v>0</v>
      </c>
      <c r="U1263" s="93">
        <v>0</v>
      </c>
      <c r="V1263" s="94">
        <v>0</v>
      </c>
      <c r="W1263" s="95">
        <v>0</v>
      </c>
      <c r="X1263" s="96">
        <v>0</v>
      </c>
      <c r="Y1263" s="94">
        <v>0</v>
      </c>
      <c r="Z1263" s="95">
        <v>0</v>
      </c>
      <c r="AA1263" s="97">
        <f t="shared" si="210"/>
        <v>0</v>
      </c>
      <c r="AB1263" s="98">
        <f t="shared" si="211"/>
        <v>0</v>
      </c>
      <c r="AC1263" s="99">
        <v>1</v>
      </c>
      <c r="AD1263" s="100">
        <v>101388.27</v>
      </c>
      <c r="AE1263" s="99">
        <v>5</v>
      </c>
      <c r="AF1263" s="100">
        <v>224261.42</v>
      </c>
      <c r="AG1263" s="101">
        <f t="shared" si="212"/>
        <v>6</v>
      </c>
      <c r="AH1263" s="102">
        <f t="shared" si="213"/>
        <v>325649.69</v>
      </c>
      <c r="AI1263" s="103">
        <f>IFERROR(AD1263/C1261,0)</f>
        <v>6.0326685374664478E-3</v>
      </c>
      <c r="AJ1263" s="134">
        <f>IFERROR(AF1263/C1261,0)</f>
        <v>1.3343701520911135E-2</v>
      </c>
      <c r="AK1263" s="222">
        <f>IFERROR(AH1263/C1261,0)</f>
        <v>1.9376370058377581E-2</v>
      </c>
      <c r="AL1263" s="223"/>
    </row>
    <row r="1264" spans="1:38" ht="37.5" x14ac:dyDescent="0.25">
      <c r="A1264" s="224">
        <v>4</v>
      </c>
      <c r="B1264" s="203" t="s">
        <v>290</v>
      </c>
      <c r="C1264" s="706"/>
      <c r="D1264" s="706"/>
      <c r="E1264" s="471">
        <v>49</v>
      </c>
      <c r="F1264" s="82">
        <v>11220396.57</v>
      </c>
      <c r="G1264" s="83">
        <v>7</v>
      </c>
      <c r="H1264" s="84">
        <v>783416.9</v>
      </c>
      <c r="I1264" s="339">
        <v>6</v>
      </c>
      <c r="J1264" s="86">
        <v>564166</v>
      </c>
      <c r="K1264" s="339">
        <v>5</v>
      </c>
      <c r="L1264" s="86">
        <v>653230</v>
      </c>
      <c r="M1264" s="87">
        <f t="shared" si="206"/>
        <v>11</v>
      </c>
      <c r="N1264" s="88">
        <f t="shared" si="207"/>
        <v>1217396</v>
      </c>
      <c r="O1264" s="89">
        <v>0</v>
      </c>
      <c r="P1264" s="90">
        <v>0</v>
      </c>
      <c r="Q1264" s="89">
        <v>0</v>
      </c>
      <c r="R1264" s="90">
        <v>0</v>
      </c>
      <c r="S1264" s="91">
        <f t="shared" si="208"/>
        <v>0</v>
      </c>
      <c r="T1264" s="92">
        <f t="shared" si="209"/>
        <v>0</v>
      </c>
      <c r="U1264" s="93">
        <v>0</v>
      </c>
      <c r="V1264" s="94">
        <v>0</v>
      </c>
      <c r="W1264" s="95">
        <v>0</v>
      </c>
      <c r="X1264" s="96">
        <v>0</v>
      </c>
      <c r="Y1264" s="94">
        <v>0</v>
      </c>
      <c r="Z1264" s="95">
        <v>0</v>
      </c>
      <c r="AA1264" s="97">
        <f t="shared" si="210"/>
        <v>0</v>
      </c>
      <c r="AB1264" s="98">
        <f t="shared" si="211"/>
        <v>0</v>
      </c>
      <c r="AC1264" s="99">
        <v>6</v>
      </c>
      <c r="AD1264" s="100">
        <v>564166</v>
      </c>
      <c r="AE1264" s="99">
        <v>1</v>
      </c>
      <c r="AF1264" s="100">
        <v>62100</v>
      </c>
      <c r="AG1264" s="101">
        <f t="shared" si="212"/>
        <v>7</v>
      </c>
      <c r="AH1264" s="102">
        <f t="shared" si="213"/>
        <v>626266</v>
      </c>
      <c r="AI1264" s="103">
        <f>IFERROR(AD1264/C1261,0)</f>
        <v>3.3568246880120313E-2</v>
      </c>
      <c r="AJ1264" s="134">
        <f>IFERROR(AF1264/C1261,0)</f>
        <v>3.6949907141789317E-3</v>
      </c>
      <c r="AK1264" s="222">
        <f>IFERROR(AH1264/C1261,0)</f>
        <v>3.7263237594299239E-2</v>
      </c>
      <c r="AL1264" s="223"/>
    </row>
    <row r="1265" spans="1:38" ht="37.5" x14ac:dyDescent="0.25">
      <c r="A1265" s="224">
        <v>5</v>
      </c>
      <c r="B1265" s="203" t="s">
        <v>291</v>
      </c>
      <c r="C1265" s="706"/>
      <c r="D1265" s="706"/>
      <c r="E1265" s="471">
        <v>10</v>
      </c>
      <c r="F1265" s="82">
        <v>2478860.92</v>
      </c>
      <c r="G1265" s="83">
        <v>3</v>
      </c>
      <c r="H1265" s="84">
        <v>1906485</v>
      </c>
      <c r="I1265" s="339">
        <v>0</v>
      </c>
      <c r="J1265" s="86">
        <v>0</v>
      </c>
      <c r="K1265" s="339">
        <v>3</v>
      </c>
      <c r="L1265" s="86">
        <v>1511054.99</v>
      </c>
      <c r="M1265" s="87">
        <f t="shared" si="206"/>
        <v>3</v>
      </c>
      <c r="N1265" s="88">
        <f t="shared" si="207"/>
        <v>1511054.99</v>
      </c>
      <c r="O1265" s="89">
        <v>0</v>
      </c>
      <c r="P1265" s="90">
        <v>0</v>
      </c>
      <c r="Q1265" s="89">
        <v>0</v>
      </c>
      <c r="R1265" s="90">
        <v>0</v>
      </c>
      <c r="S1265" s="91">
        <f t="shared" si="208"/>
        <v>0</v>
      </c>
      <c r="T1265" s="92">
        <f t="shared" si="209"/>
        <v>0</v>
      </c>
      <c r="U1265" s="93">
        <v>0</v>
      </c>
      <c r="V1265" s="94">
        <v>0</v>
      </c>
      <c r="W1265" s="95">
        <v>0</v>
      </c>
      <c r="X1265" s="96">
        <v>2</v>
      </c>
      <c r="Y1265" s="94">
        <v>776943.83</v>
      </c>
      <c r="Z1265" s="95">
        <v>434111.16</v>
      </c>
      <c r="AA1265" s="97">
        <f t="shared" si="210"/>
        <v>2</v>
      </c>
      <c r="AB1265" s="98">
        <f t="shared" si="211"/>
        <v>434111.16</v>
      </c>
      <c r="AC1265" s="99">
        <v>0</v>
      </c>
      <c r="AD1265" s="100">
        <v>0</v>
      </c>
      <c r="AE1265" s="99">
        <v>1</v>
      </c>
      <c r="AF1265" s="100">
        <v>268074.3</v>
      </c>
      <c r="AG1265" s="101">
        <f t="shared" si="212"/>
        <v>1</v>
      </c>
      <c r="AH1265" s="102">
        <f t="shared" si="213"/>
        <v>702185.46</v>
      </c>
      <c r="AI1265" s="103">
        <f>IFERROR(AD1265/C1261,0)</f>
        <v>0</v>
      </c>
      <c r="AJ1265" s="134">
        <f>IFERROR(AF1265/C1261,0)</f>
        <v>1.5950596605636348E-2</v>
      </c>
      <c r="AK1265" s="222">
        <f>IFERROR(AH1265/C1261,0)</f>
        <v>4.1780495238831913E-2</v>
      </c>
      <c r="AL1265" s="223"/>
    </row>
    <row r="1266" spans="1:38" ht="37.5" x14ac:dyDescent="0.25">
      <c r="A1266" s="224">
        <v>6</v>
      </c>
      <c r="B1266" s="203" t="s">
        <v>292</v>
      </c>
      <c r="C1266" s="706"/>
      <c r="D1266" s="706"/>
      <c r="E1266" s="471">
        <v>8</v>
      </c>
      <c r="F1266" s="82">
        <v>1342218.76</v>
      </c>
      <c r="G1266" s="83">
        <v>1</v>
      </c>
      <c r="H1266" s="84">
        <v>100000</v>
      </c>
      <c r="I1266" s="339">
        <v>0</v>
      </c>
      <c r="J1266" s="340">
        <v>0</v>
      </c>
      <c r="K1266" s="339">
        <v>0</v>
      </c>
      <c r="L1266" s="86">
        <v>0</v>
      </c>
      <c r="M1266" s="87">
        <f t="shared" si="206"/>
        <v>0</v>
      </c>
      <c r="N1266" s="88">
        <f t="shared" si="207"/>
        <v>0</v>
      </c>
      <c r="O1266" s="89">
        <v>0</v>
      </c>
      <c r="P1266" s="90">
        <v>0</v>
      </c>
      <c r="Q1266" s="89">
        <v>0</v>
      </c>
      <c r="R1266" s="90">
        <v>0</v>
      </c>
      <c r="S1266" s="91">
        <f t="shared" si="208"/>
        <v>0</v>
      </c>
      <c r="T1266" s="92">
        <f t="shared" si="209"/>
        <v>0</v>
      </c>
      <c r="U1266" s="93">
        <v>0</v>
      </c>
      <c r="V1266" s="94">
        <v>0</v>
      </c>
      <c r="W1266" s="95">
        <v>0</v>
      </c>
      <c r="X1266" s="96">
        <v>0</v>
      </c>
      <c r="Y1266" s="94">
        <v>0</v>
      </c>
      <c r="Z1266" s="95">
        <v>0</v>
      </c>
      <c r="AA1266" s="97">
        <f t="shared" si="210"/>
        <v>0</v>
      </c>
      <c r="AB1266" s="98">
        <f t="shared" si="211"/>
        <v>0</v>
      </c>
      <c r="AC1266" s="99">
        <v>0</v>
      </c>
      <c r="AD1266" s="100">
        <v>0</v>
      </c>
      <c r="AE1266" s="99">
        <v>0</v>
      </c>
      <c r="AF1266" s="100">
        <v>0</v>
      </c>
      <c r="AG1266" s="101">
        <f t="shared" si="212"/>
        <v>0</v>
      </c>
      <c r="AH1266" s="102">
        <f t="shared" si="213"/>
        <v>0</v>
      </c>
      <c r="AI1266" s="103">
        <f>IFERROR(AD1266/C1261,0)</f>
        <v>0</v>
      </c>
      <c r="AJ1266" s="134">
        <f>IFERROR(AF1266/C1261,0)</f>
        <v>0</v>
      </c>
      <c r="AK1266" s="222">
        <f>IFERROR(AH1266/C1261,0)</f>
        <v>0</v>
      </c>
      <c r="AL1266" s="223"/>
    </row>
    <row r="1267" spans="1:38" ht="37.5" x14ac:dyDescent="0.3">
      <c r="A1267" s="306">
        <v>7</v>
      </c>
      <c r="B1267" s="225" t="s">
        <v>293</v>
      </c>
      <c r="C1267" s="706"/>
      <c r="D1267" s="706"/>
      <c r="E1267" s="81">
        <v>0</v>
      </c>
      <c r="F1267" s="82">
        <v>0</v>
      </c>
      <c r="G1267" s="83">
        <v>1</v>
      </c>
      <c r="H1267" s="84">
        <v>150000</v>
      </c>
      <c r="I1267" s="339">
        <v>0</v>
      </c>
      <c r="J1267" s="340">
        <v>0</v>
      </c>
      <c r="K1267" s="339">
        <v>1</v>
      </c>
      <c r="L1267" s="86">
        <v>150000</v>
      </c>
      <c r="M1267" s="87">
        <f t="shared" si="206"/>
        <v>1</v>
      </c>
      <c r="N1267" s="88">
        <f t="shared" si="207"/>
        <v>150000</v>
      </c>
      <c r="O1267" s="89">
        <v>0</v>
      </c>
      <c r="P1267" s="90">
        <v>0</v>
      </c>
      <c r="Q1267" s="89">
        <v>0</v>
      </c>
      <c r="R1267" s="90">
        <v>0</v>
      </c>
      <c r="S1267" s="91">
        <f t="shared" si="208"/>
        <v>0</v>
      </c>
      <c r="T1267" s="92">
        <f t="shared" si="209"/>
        <v>0</v>
      </c>
      <c r="U1267" s="93">
        <v>0</v>
      </c>
      <c r="V1267" s="94">
        <v>0</v>
      </c>
      <c r="W1267" s="95">
        <v>0</v>
      </c>
      <c r="X1267" s="96">
        <v>0</v>
      </c>
      <c r="Y1267" s="94">
        <v>0</v>
      </c>
      <c r="Z1267" s="95">
        <v>0</v>
      </c>
      <c r="AA1267" s="97">
        <f t="shared" si="210"/>
        <v>0</v>
      </c>
      <c r="AB1267" s="98">
        <f t="shared" si="211"/>
        <v>0</v>
      </c>
      <c r="AC1267" s="99">
        <v>0</v>
      </c>
      <c r="AD1267" s="100">
        <v>0</v>
      </c>
      <c r="AE1267" s="99">
        <v>0</v>
      </c>
      <c r="AF1267" s="100">
        <v>0</v>
      </c>
      <c r="AG1267" s="101">
        <f t="shared" si="212"/>
        <v>0</v>
      </c>
      <c r="AH1267" s="102">
        <f t="shared" si="213"/>
        <v>0</v>
      </c>
      <c r="AI1267" s="103">
        <f>IFERROR(AD1267/C1261,0)</f>
        <v>0</v>
      </c>
      <c r="AJ1267" s="134">
        <f>IFERROR(AF1267/C1261,0)</f>
        <v>0</v>
      </c>
      <c r="AK1267" s="222">
        <f>IFERROR(AH1267/C1261,0)</f>
        <v>0</v>
      </c>
      <c r="AL1267" s="223"/>
    </row>
    <row r="1268" spans="1:38" ht="37.5" x14ac:dyDescent="0.25">
      <c r="A1268" s="229">
        <v>8</v>
      </c>
      <c r="B1268" s="226" t="s">
        <v>294</v>
      </c>
      <c r="C1268" s="706"/>
      <c r="D1268" s="706"/>
      <c r="E1268" s="81">
        <v>97</v>
      </c>
      <c r="F1268" s="82">
        <v>26383034.59</v>
      </c>
      <c r="G1268" s="83">
        <v>76</v>
      </c>
      <c r="H1268" s="84">
        <v>17066134.98</v>
      </c>
      <c r="I1268" s="339">
        <v>0</v>
      </c>
      <c r="J1268" s="340">
        <v>0</v>
      </c>
      <c r="K1268" s="339">
        <v>51</v>
      </c>
      <c r="L1268" s="86">
        <v>9562770.4800000004</v>
      </c>
      <c r="M1268" s="87">
        <f t="shared" si="206"/>
        <v>51</v>
      </c>
      <c r="N1268" s="88">
        <f t="shared" si="207"/>
        <v>9562770.4800000004</v>
      </c>
      <c r="O1268" s="89">
        <v>0</v>
      </c>
      <c r="P1268" s="90">
        <v>0</v>
      </c>
      <c r="Q1268" s="89">
        <v>0</v>
      </c>
      <c r="R1268" s="90">
        <v>0</v>
      </c>
      <c r="S1268" s="91">
        <f t="shared" si="208"/>
        <v>0</v>
      </c>
      <c r="T1268" s="92">
        <f t="shared" si="209"/>
        <v>0</v>
      </c>
      <c r="U1268" s="93">
        <v>0</v>
      </c>
      <c r="V1268" s="94">
        <v>0</v>
      </c>
      <c r="W1268" s="95">
        <v>0</v>
      </c>
      <c r="X1268" s="96">
        <v>20</v>
      </c>
      <c r="Y1268" s="94">
        <v>4177172.93</v>
      </c>
      <c r="Z1268" s="95">
        <v>1503399.34</v>
      </c>
      <c r="AA1268" s="97">
        <f t="shared" si="210"/>
        <v>20</v>
      </c>
      <c r="AB1268" s="98">
        <f t="shared" si="211"/>
        <v>1503399.34</v>
      </c>
      <c r="AC1268" s="99">
        <v>0</v>
      </c>
      <c r="AD1268" s="100">
        <v>0</v>
      </c>
      <c r="AE1268" s="99">
        <v>23</v>
      </c>
      <c r="AF1268" s="100">
        <v>2042357.69</v>
      </c>
      <c r="AG1268" s="101">
        <f t="shared" si="212"/>
        <v>23</v>
      </c>
      <c r="AH1268" s="102">
        <f t="shared" si="213"/>
        <v>3545757.0300000003</v>
      </c>
      <c r="AI1268" s="103">
        <f>IFERROR(AD1268/C1261,0)</f>
        <v>0</v>
      </c>
      <c r="AJ1268" s="134">
        <f>IFERROR(AF1268/C1261,0)</f>
        <v>0.12152162157136769</v>
      </c>
      <c r="AK1268" s="222">
        <f>IFERROR(AH1268/C1261,0)</f>
        <v>0.21097486796432641</v>
      </c>
      <c r="AL1268" s="223"/>
    </row>
    <row r="1269" spans="1:38" ht="21" x14ac:dyDescent="0.25">
      <c r="A1269" s="229" t="s">
        <v>309</v>
      </c>
      <c r="B1269" s="226" t="s">
        <v>205</v>
      </c>
      <c r="C1269" s="706"/>
      <c r="D1269" s="706"/>
      <c r="E1269" s="81">
        <v>1</v>
      </c>
      <c r="F1269" s="82">
        <v>124871</v>
      </c>
      <c r="G1269" s="83">
        <v>0</v>
      </c>
      <c r="H1269" s="84">
        <v>0</v>
      </c>
      <c r="I1269" s="339">
        <v>0</v>
      </c>
      <c r="J1269" s="340">
        <v>0</v>
      </c>
      <c r="K1269" s="339">
        <v>0</v>
      </c>
      <c r="L1269" s="86">
        <v>0</v>
      </c>
      <c r="M1269" s="87">
        <f t="shared" si="206"/>
        <v>0</v>
      </c>
      <c r="N1269" s="88">
        <f t="shared" si="207"/>
        <v>0</v>
      </c>
      <c r="O1269" s="89">
        <v>0</v>
      </c>
      <c r="P1269" s="90">
        <v>0</v>
      </c>
      <c r="Q1269" s="89">
        <v>0</v>
      </c>
      <c r="R1269" s="90">
        <v>0</v>
      </c>
      <c r="S1269" s="91">
        <f t="shared" si="208"/>
        <v>0</v>
      </c>
      <c r="T1269" s="92">
        <f t="shared" si="209"/>
        <v>0</v>
      </c>
      <c r="U1269" s="93">
        <v>0</v>
      </c>
      <c r="V1269" s="94">
        <v>0</v>
      </c>
      <c r="W1269" s="95">
        <v>0</v>
      </c>
      <c r="X1269" s="96">
        <v>0</v>
      </c>
      <c r="Y1269" s="94">
        <v>0</v>
      </c>
      <c r="Z1269" s="95">
        <v>0</v>
      </c>
      <c r="AA1269" s="97">
        <f t="shared" si="210"/>
        <v>0</v>
      </c>
      <c r="AB1269" s="98">
        <f t="shared" si="211"/>
        <v>0</v>
      </c>
      <c r="AC1269" s="99">
        <v>0</v>
      </c>
      <c r="AD1269" s="100">
        <v>0</v>
      </c>
      <c r="AE1269" s="99">
        <v>0</v>
      </c>
      <c r="AF1269" s="100">
        <v>0</v>
      </c>
      <c r="AG1269" s="101">
        <f t="shared" si="212"/>
        <v>0</v>
      </c>
      <c r="AH1269" s="102">
        <f t="shared" si="213"/>
        <v>0</v>
      </c>
      <c r="AI1269" s="103">
        <f>IFERROR(AD1269/C1261,0)</f>
        <v>0</v>
      </c>
      <c r="AJ1269" s="134">
        <f>IFERROR(AF1269/C1261,0)</f>
        <v>0</v>
      </c>
      <c r="AK1269" s="222">
        <f>IFERROR(AH1269/C1261,0)</f>
        <v>0</v>
      </c>
      <c r="AL1269" s="223"/>
    </row>
    <row r="1270" spans="1:38" ht="21" x14ac:dyDescent="0.25">
      <c r="A1270" s="229" t="s">
        <v>310</v>
      </c>
      <c r="B1270" s="226" t="s">
        <v>206</v>
      </c>
      <c r="C1270" s="706"/>
      <c r="D1270" s="706"/>
      <c r="E1270" s="81">
        <v>4</v>
      </c>
      <c r="F1270" s="82">
        <v>405813.69</v>
      </c>
      <c r="G1270" s="83">
        <v>0</v>
      </c>
      <c r="H1270" s="84">
        <v>0</v>
      </c>
      <c r="I1270" s="339">
        <v>3</v>
      </c>
      <c r="J1270" s="340">
        <v>282499.48</v>
      </c>
      <c r="K1270" s="339">
        <v>0</v>
      </c>
      <c r="L1270" s="86">
        <v>0</v>
      </c>
      <c r="M1270" s="87">
        <f t="shared" si="206"/>
        <v>3</v>
      </c>
      <c r="N1270" s="88">
        <f t="shared" si="207"/>
        <v>282499.48</v>
      </c>
      <c r="O1270" s="89">
        <v>0</v>
      </c>
      <c r="P1270" s="90">
        <v>0</v>
      </c>
      <c r="Q1270" s="89">
        <v>0</v>
      </c>
      <c r="R1270" s="90">
        <v>0</v>
      </c>
      <c r="S1270" s="91">
        <f t="shared" si="208"/>
        <v>0</v>
      </c>
      <c r="T1270" s="92">
        <f t="shared" si="209"/>
        <v>0</v>
      </c>
      <c r="U1270" s="93">
        <v>0</v>
      </c>
      <c r="V1270" s="94">
        <v>0</v>
      </c>
      <c r="W1270" s="95">
        <v>0</v>
      </c>
      <c r="X1270" s="96">
        <v>0</v>
      </c>
      <c r="Y1270" s="94">
        <v>0</v>
      </c>
      <c r="Z1270" s="95">
        <v>0</v>
      </c>
      <c r="AA1270" s="97">
        <f t="shared" si="210"/>
        <v>0</v>
      </c>
      <c r="AB1270" s="98">
        <f t="shared" si="211"/>
        <v>0</v>
      </c>
      <c r="AC1270" s="99">
        <v>3</v>
      </c>
      <c r="AD1270" s="100">
        <v>282499.48</v>
      </c>
      <c r="AE1270" s="99">
        <v>0</v>
      </c>
      <c r="AF1270" s="100">
        <v>0</v>
      </c>
      <c r="AG1270" s="101">
        <f t="shared" si="212"/>
        <v>3</v>
      </c>
      <c r="AH1270" s="102">
        <f t="shared" si="213"/>
        <v>282499.48</v>
      </c>
      <c r="AI1270" s="103">
        <f>IFERROR(AD1270/C1261,0)</f>
        <v>1.6808904273113958E-2</v>
      </c>
      <c r="AJ1270" s="134">
        <f>IFERROR(AF1270/C1261,0)</f>
        <v>0</v>
      </c>
      <c r="AK1270" s="222">
        <f>IFERROR(AH1270/C1261,0)</f>
        <v>1.6808904273113958E-2</v>
      </c>
      <c r="AL1270" s="223"/>
    </row>
    <row r="1271" spans="1:38" ht="21" x14ac:dyDescent="0.25">
      <c r="A1271" s="229" t="s">
        <v>311</v>
      </c>
      <c r="B1271" s="226" t="s">
        <v>207</v>
      </c>
      <c r="C1271" s="706"/>
      <c r="D1271" s="706"/>
      <c r="E1271" s="81">
        <v>3</v>
      </c>
      <c r="F1271" s="82">
        <v>319486.8</v>
      </c>
      <c r="G1271" s="83">
        <v>0</v>
      </c>
      <c r="H1271" s="84">
        <v>0</v>
      </c>
      <c r="I1271" s="339">
        <v>0</v>
      </c>
      <c r="J1271" s="340">
        <v>0</v>
      </c>
      <c r="K1271" s="339">
        <v>0</v>
      </c>
      <c r="L1271" s="86">
        <v>0</v>
      </c>
      <c r="M1271" s="87">
        <f t="shared" si="206"/>
        <v>0</v>
      </c>
      <c r="N1271" s="88">
        <f t="shared" si="207"/>
        <v>0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si="208"/>
        <v>0</v>
      </c>
      <c r="T1271" s="92">
        <f t="shared" si="209"/>
        <v>0</v>
      </c>
      <c r="U1271" s="93">
        <v>0</v>
      </c>
      <c r="V1271" s="94">
        <v>0</v>
      </c>
      <c r="W1271" s="95">
        <v>0</v>
      </c>
      <c r="X1271" s="96">
        <v>0</v>
      </c>
      <c r="Y1271" s="94">
        <v>0</v>
      </c>
      <c r="Z1271" s="95">
        <v>0</v>
      </c>
      <c r="AA1271" s="97">
        <f t="shared" si="210"/>
        <v>0</v>
      </c>
      <c r="AB1271" s="98">
        <f t="shared" si="211"/>
        <v>0</v>
      </c>
      <c r="AC1271" s="99">
        <v>0</v>
      </c>
      <c r="AD1271" s="100">
        <v>0</v>
      </c>
      <c r="AE1271" s="99">
        <v>0</v>
      </c>
      <c r="AF1271" s="100">
        <v>0</v>
      </c>
      <c r="AG1271" s="101">
        <f t="shared" si="212"/>
        <v>0</v>
      </c>
      <c r="AH1271" s="102">
        <f t="shared" si="213"/>
        <v>0</v>
      </c>
      <c r="AI1271" s="103">
        <f>IFERROR(AD1271/C1261,0)</f>
        <v>0</v>
      </c>
      <c r="AJ1271" s="134">
        <f>IFERROR(AF1271/C1261,0)</f>
        <v>0</v>
      </c>
      <c r="AK1271" s="222">
        <f>IFERROR(AH1271/C1261,0)</f>
        <v>0</v>
      </c>
      <c r="AL1271" s="223"/>
    </row>
    <row r="1272" spans="1:38" ht="21" x14ac:dyDescent="0.25">
      <c r="A1272" s="229" t="s">
        <v>312</v>
      </c>
      <c r="B1272" s="226" t="s">
        <v>208</v>
      </c>
      <c r="C1272" s="706"/>
      <c r="D1272" s="706"/>
      <c r="E1272" s="81">
        <v>1</v>
      </c>
      <c r="F1272" s="82">
        <v>107904</v>
      </c>
      <c r="G1272" s="83">
        <v>0</v>
      </c>
      <c r="H1272" s="84">
        <v>0</v>
      </c>
      <c r="I1272" s="339">
        <v>0</v>
      </c>
      <c r="J1272" s="340">
        <v>0</v>
      </c>
      <c r="K1272" s="339">
        <v>0</v>
      </c>
      <c r="L1272" s="86">
        <v>0</v>
      </c>
      <c r="M1272" s="87">
        <f t="shared" si="206"/>
        <v>0</v>
      </c>
      <c r="N1272" s="88">
        <f t="shared" si="207"/>
        <v>0</v>
      </c>
      <c r="O1272" s="89">
        <v>0</v>
      </c>
      <c r="P1272" s="90">
        <v>0</v>
      </c>
      <c r="Q1272" s="89">
        <v>0</v>
      </c>
      <c r="R1272" s="90">
        <v>0</v>
      </c>
      <c r="S1272" s="91">
        <f t="shared" si="208"/>
        <v>0</v>
      </c>
      <c r="T1272" s="92">
        <f t="shared" si="209"/>
        <v>0</v>
      </c>
      <c r="U1272" s="93">
        <v>0</v>
      </c>
      <c r="V1272" s="94">
        <v>0</v>
      </c>
      <c r="W1272" s="95">
        <v>0</v>
      </c>
      <c r="X1272" s="96">
        <v>0</v>
      </c>
      <c r="Y1272" s="94">
        <v>0</v>
      </c>
      <c r="Z1272" s="95">
        <v>0</v>
      </c>
      <c r="AA1272" s="97">
        <f t="shared" si="210"/>
        <v>0</v>
      </c>
      <c r="AB1272" s="98">
        <f t="shared" si="211"/>
        <v>0</v>
      </c>
      <c r="AC1272" s="99">
        <v>0</v>
      </c>
      <c r="AD1272" s="100">
        <v>0</v>
      </c>
      <c r="AE1272" s="99">
        <v>0</v>
      </c>
      <c r="AF1272" s="100">
        <v>0</v>
      </c>
      <c r="AG1272" s="101">
        <f t="shared" si="212"/>
        <v>0</v>
      </c>
      <c r="AH1272" s="102">
        <f t="shared" si="213"/>
        <v>0</v>
      </c>
      <c r="AI1272" s="103">
        <f>IFERROR(AD1272/C1261,0)</f>
        <v>0</v>
      </c>
      <c r="AJ1272" s="134">
        <f>IFERROR(AF1272/C1261,0)</f>
        <v>0</v>
      </c>
      <c r="AK1272" s="222">
        <f>IFERROR(AH1272/C1261,0)</f>
        <v>0</v>
      </c>
      <c r="AL1272" s="223"/>
    </row>
    <row r="1273" spans="1:38" ht="24" thickBot="1" x14ac:dyDescent="0.3">
      <c r="A1273" s="641" t="s">
        <v>277</v>
      </c>
      <c r="B1273" s="679"/>
      <c r="C1273" s="572">
        <f>C1261</f>
        <v>16806537.5</v>
      </c>
      <c r="D1273" s="572">
        <f>D1261</f>
        <v>10333257.529999999</v>
      </c>
      <c r="E1273" s="573">
        <f t="shared" ref="E1273:AH1273" si="214">SUM(E1261:E1272)</f>
        <v>213</v>
      </c>
      <c r="F1273" s="168">
        <f t="shared" si="214"/>
        <v>50514322.239999995</v>
      </c>
      <c r="G1273" s="167">
        <f t="shared" si="214"/>
        <v>133</v>
      </c>
      <c r="H1273" s="168">
        <f t="shared" si="214"/>
        <v>26636422.079999998</v>
      </c>
      <c r="I1273" s="167">
        <f t="shared" si="214"/>
        <v>11</v>
      </c>
      <c r="J1273" s="232">
        <f t="shared" si="214"/>
        <v>1063136.27</v>
      </c>
      <c r="K1273" s="167">
        <f t="shared" si="214"/>
        <v>97</v>
      </c>
      <c r="L1273" s="232">
        <f t="shared" si="214"/>
        <v>15743401.23</v>
      </c>
      <c r="M1273" s="167">
        <f t="shared" si="214"/>
        <v>108</v>
      </c>
      <c r="N1273" s="232">
        <f t="shared" si="214"/>
        <v>16806537.5</v>
      </c>
      <c r="O1273" s="167">
        <f t="shared" si="214"/>
        <v>0</v>
      </c>
      <c r="P1273" s="232">
        <f t="shared" si="214"/>
        <v>0</v>
      </c>
      <c r="Q1273" s="167">
        <f t="shared" si="214"/>
        <v>0</v>
      </c>
      <c r="R1273" s="232">
        <f t="shared" si="214"/>
        <v>0</v>
      </c>
      <c r="S1273" s="167">
        <f t="shared" si="214"/>
        <v>0</v>
      </c>
      <c r="T1273" s="232">
        <f t="shared" si="214"/>
        <v>0</v>
      </c>
      <c r="U1273" s="235">
        <f t="shared" si="214"/>
        <v>0</v>
      </c>
      <c r="V1273" s="234">
        <f t="shared" si="214"/>
        <v>0</v>
      </c>
      <c r="W1273" s="234">
        <f t="shared" si="214"/>
        <v>0</v>
      </c>
      <c r="X1273" s="235">
        <f t="shared" si="214"/>
        <v>31</v>
      </c>
      <c r="Y1273" s="234">
        <f t="shared" si="214"/>
        <v>5960704.3300000001</v>
      </c>
      <c r="Z1273" s="234">
        <f t="shared" si="214"/>
        <v>2578456.9299999997</v>
      </c>
      <c r="AA1273" s="167">
        <f t="shared" si="214"/>
        <v>31</v>
      </c>
      <c r="AB1273" s="232">
        <f t="shared" si="214"/>
        <v>2578456.9299999997</v>
      </c>
      <c r="AC1273" s="167">
        <f t="shared" si="214"/>
        <v>11</v>
      </c>
      <c r="AD1273" s="232">
        <f t="shared" si="214"/>
        <v>1063136.27</v>
      </c>
      <c r="AE1273" s="167">
        <f t="shared" si="214"/>
        <v>40</v>
      </c>
      <c r="AF1273" s="232">
        <f t="shared" si="214"/>
        <v>2831686.77</v>
      </c>
      <c r="AG1273" s="173">
        <f t="shared" si="214"/>
        <v>51</v>
      </c>
      <c r="AH1273" s="232">
        <f t="shared" si="214"/>
        <v>6473279.9700000007</v>
      </c>
      <c r="AI1273" s="237">
        <f>AD1273/C1228</f>
        <v>6.3257305081430362E-2</v>
      </c>
      <c r="AJ1273" s="238">
        <f>AF1273/C1228</f>
        <v>0.16848721933354804</v>
      </c>
      <c r="AK1273" s="239">
        <f>AH1273/C1228</f>
        <v>0.38516440224525728</v>
      </c>
      <c r="AL1273" s="223"/>
    </row>
    <row r="1274" spans="1:38" ht="15.75" thickBot="1" x14ac:dyDescent="0.3">
      <c r="E1274" s="240"/>
      <c r="F1274" s="241"/>
      <c r="G1274" s="240"/>
      <c r="H1274" s="241"/>
      <c r="I1274" s="242"/>
      <c r="J1274" s="240"/>
      <c r="K1274" s="242"/>
      <c r="L1274" s="241"/>
      <c r="M1274" s="240"/>
      <c r="N1274" s="240"/>
      <c r="O1274" s="240"/>
      <c r="P1274" s="240"/>
      <c r="Q1274" s="240"/>
      <c r="R1274" s="240"/>
      <c r="S1274" s="240"/>
      <c r="T1274" s="240"/>
      <c r="U1274" s="240"/>
      <c r="V1274" s="240"/>
      <c r="W1274" s="240"/>
      <c r="X1274" s="240"/>
      <c r="Y1274" s="240"/>
      <c r="Z1274" s="240"/>
      <c r="AA1274" s="240"/>
      <c r="AB1274" s="240"/>
      <c r="AC1274" s="240"/>
      <c r="AD1274" s="240"/>
      <c r="AE1274" s="240"/>
      <c r="AF1274" s="240"/>
      <c r="AG1274" s="240"/>
      <c r="AH1274" s="240"/>
      <c r="AJ1274" s="243"/>
      <c r="AK1274" s="243"/>
      <c r="AL1274" s="243"/>
    </row>
    <row r="1275" spans="1:38" ht="19.5" customHeight="1" thickTop="1" x14ac:dyDescent="0.3">
      <c r="A1275" s="591" t="s">
        <v>297</v>
      </c>
      <c r="B1275" s="592"/>
      <c r="C1275" s="592"/>
      <c r="D1275" s="592"/>
      <c r="E1275" s="592"/>
      <c r="F1275" s="592"/>
      <c r="G1275" s="592"/>
      <c r="H1275" s="592"/>
      <c r="I1275" s="592"/>
      <c r="J1275" s="592"/>
      <c r="K1275" s="592"/>
      <c r="L1275" s="592"/>
      <c r="M1275" s="592"/>
      <c r="N1275" s="592"/>
      <c r="O1275" s="592"/>
      <c r="P1275" s="592"/>
      <c r="Q1275" s="594"/>
      <c r="AD1275" s="180"/>
    </row>
    <row r="1276" spans="1:38" x14ac:dyDescent="0.25">
      <c r="A1276" s="595"/>
      <c r="B1276" s="596"/>
      <c r="C1276" s="596"/>
      <c r="D1276" s="596"/>
      <c r="E1276" s="596"/>
      <c r="F1276" s="596"/>
      <c r="G1276" s="596"/>
      <c r="H1276" s="596"/>
      <c r="I1276" s="596"/>
      <c r="J1276" s="596"/>
      <c r="K1276" s="596"/>
      <c r="L1276" s="596"/>
      <c r="M1276" s="596"/>
      <c r="N1276" s="596"/>
      <c r="O1276" s="596"/>
      <c r="P1276" s="596"/>
      <c r="Q1276" s="598"/>
    </row>
    <row r="1277" spans="1:38" x14ac:dyDescent="0.25">
      <c r="A1277" s="595"/>
      <c r="B1277" s="596"/>
      <c r="C1277" s="596"/>
      <c r="D1277" s="596"/>
      <c r="E1277" s="596"/>
      <c r="F1277" s="596"/>
      <c r="G1277" s="596"/>
      <c r="H1277" s="596"/>
      <c r="I1277" s="596"/>
      <c r="J1277" s="596"/>
      <c r="K1277" s="596"/>
      <c r="L1277" s="596"/>
      <c r="M1277" s="596"/>
      <c r="N1277" s="596"/>
      <c r="O1277" s="596"/>
      <c r="P1277" s="596"/>
      <c r="Q1277" s="598"/>
    </row>
    <row r="1278" spans="1:38" x14ac:dyDescent="0.25">
      <c r="A1278" s="595"/>
      <c r="B1278" s="596"/>
      <c r="C1278" s="596"/>
      <c r="D1278" s="596"/>
      <c r="E1278" s="596"/>
      <c r="F1278" s="596"/>
      <c r="G1278" s="596"/>
      <c r="H1278" s="596"/>
      <c r="I1278" s="596"/>
      <c r="J1278" s="596"/>
      <c r="K1278" s="596"/>
      <c r="L1278" s="596"/>
      <c r="M1278" s="596"/>
      <c r="N1278" s="596"/>
      <c r="O1278" s="596"/>
      <c r="P1278" s="596"/>
      <c r="Q1278" s="598"/>
    </row>
    <row r="1279" spans="1:38" x14ac:dyDescent="0.25">
      <c r="A1279" s="595"/>
      <c r="B1279" s="596"/>
      <c r="C1279" s="596"/>
      <c r="D1279" s="596"/>
      <c r="E1279" s="596"/>
      <c r="F1279" s="596"/>
      <c r="G1279" s="596"/>
      <c r="H1279" s="596"/>
      <c r="I1279" s="596"/>
      <c r="J1279" s="596"/>
      <c r="K1279" s="596"/>
      <c r="L1279" s="596"/>
      <c r="M1279" s="596"/>
      <c r="N1279" s="596"/>
      <c r="O1279" s="596"/>
      <c r="P1279" s="596"/>
      <c r="Q1279" s="598"/>
    </row>
    <row r="1280" spans="1:38" x14ac:dyDescent="0.25">
      <c r="A1280" s="595"/>
      <c r="B1280" s="596"/>
      <c r="C1280" s="596"/>
      <c r="D1280" s="596"/>
      <c r="E1280" s="596"/>
      <c r="F1280" s="596"/>
      <c r="G1280" s="596"/>
      <c r="H1280" s="596"/>
      <c r="I1280" s="596"/>
      <c r="J1280" s="596"/>
      <c r="K1280" s="596"/>
      <c r="L1280" s="596"/>
      <c r="M1280" s="596"/>
      <c r="N1280" s="596"/>
      <c r="O1280" s="596"/>
      <c r="P1280" s="596"/>
      <c r="Q1280" s="598"/>
    </row>
    <row r="1281" spans="1:38" x14ac:dyDescent="0.25">
      <c r="A1281" s="595"/>
      <c r="B1281" s="596"/>
      <c r="C1281" s="596"/>
      <c r="D1281" s="596"/>
      <c r="E1281" s="596"/>
      <c r="F1281" s="596"/>
      <c r="G1281" s="596"/>
      <c r="H1281" s="596"/>
      <c r="I1281" s="596"/>
      <c r="J1281" s="596"/>
      <c r="K1281" s="596"/>
      <c r="L1281" s="596"/>
      <c r="M1281" s="596"/>
      <c r="N1281" s="596"/>
      <c r="O1281" s="596"/>
      <c r="P1281" s="596"/>
      <c r="Q1281" s="598"/>
    </row>
    <row r="1282" spans="1:38" x14ac:dyDescent="0.25">
      <c r="A1282" s="595"/>
      <c r="B1282" s="596"/>
      <c r="C1282" s="596"/>
      <c r="D1282" s="596"/>
      <c r="E1282" s="596"/>
      <c r="F1282" s="596"/>
      <c r="G1282" s="596"/>
      <c r="H1282" s="596"/>
      <c r="I1282" s="596"/>
      <c r="J1282" s="596"/>
      <c r="K1282" s="596"/>
      <c r="L1282" s="596"/>
      <c r="M1282" s="596"/>
      <c r="N1282" s="596"/>
      <c r="O1282" s="596"/>
      <c r="P1282" s="596"/>
      <c r="Q1282" s="598"/>
    </row>
    <row r="1283" spans="1:38" ht="15.75" thickBot="1" x14ac:dyDescent="0.3">
      <c r="A1283" s="599"/>
      <c r="B1283" s="600"/>
      <c r="C1283" s="600"/>
      <c r="D1283" s="600"/>
      <c r="E1283" s="600"/>
      <c r="F1283" s="600"/>
      <c r="G1283" s="600"/>
      <c r="H1283" s="600"/>
      <c r="I1283" s="600"/>
      <c r="J1283" s="600"/>
      <c r="K1283" s="600"/>
      <c r="L1283" s="600"/>
      <c r="M1283" s="600"/>
      <c r="N1283" s="600"/>
      <c r="O1283" s="600"/>
      <c r="P1283" s="600"/>
      <c r="Q1283" s="602"/>
    </row>
    <row r="1284" spans="1:38" ht="15.75" thickTop="1" x14ac:dyDescent="0.25"/>
    <row r="1285" spans="1:38" x14ac:dyDescent="0.25">
      <c r="B1285" s="244"/>
      <c r="C1285" s="244"/>
    </row>
    <row r="1288" spans="1:38" ht="23.25" x14ac:dyDescent="0.35">
      <c r="A1288" s="367"/>
      <c r="B1288" s="661" t="s">
        <v>374</v>
      </c>
      <c r="C1288" s="661"/>
      <c r="D1288" s="661"/>
      <c r="E1288" s="661"/>
      <c r="F1288" s="661"/>
      <c r="G1288" s="661"/>
      <c r="H1288" s="661"/>
      <c r="I1288" s="661"/>
      <c r="J1288" s="661"/>
      <c r="K1288" s="662"/>
      <c r="L1288" s="661"/>
      <c r="M1288" s="661"/>
      <c r="N1288" s="661"/>
      <c r="O1288" s="661"/>
      <c r="S1288" s="4"/>
      <c r="X1288" s="4"/>
      <c r="AA1288" s="4"/>
      <c r="AG1288" s="4"/>
    </row>
    <row r="1289" spans="1:38" ht="21.75" thickBot="1" x14ac:dyDescent="0.4">
      <c r="B1289" s="37"/>
      <c r="C1289" s="37"/>
      <c r="D1289" s="37"/>
      <c r="E1289" s="37"/>
      <c r="F1289" s="38"/>
      <c r="G1289" s="37"/>
      <c r="H1289" s="38"/>
      <c r="I1289" s="39"/>
      <c r="J1289" s="38"/>
      <c r="K1289" s="39"/>
      <c r="L1289" s="38"/>
    </row>
    <row r="1290" spans="1:38" ht="27" customHeight="1" thickBot="1" x14ac:dyDescent="0.3">
      <c r="A1290" s="663" t="s">
        <v>391</v>
      </c>
      <c r="B1290" s="664"/>
      <c r="C1290" s="664"/>
      <c r="D1290" s="664"/>
      <c r="E1290" s="664"/>
      <c r="F1290" s="664"/>
      <c r="G1290" s="664"/>
      <c r="H1290" s="664"/>
      <c r="I1290" s="664"/>
      <c r="J1290" s="664"/>
      <c r="K1290" s="665"/>
      <c r="L1290" s="664"/>
      <c r="M1290" s="664"/>
      <c r="N1290" s="664"/>
      <c r="O1290" s="664"/>
      <c r="P1290" s="664"/>
      <c r="Q1290" s="664"/>
      <c r="R1290" s="664"/>
      <c r="S1290" s="664"/>
      <c r="T1290" s="664"/>
      <c r="U1290" s="664"/>
      <c r="V1290" s="664"/>
      <c r="W1290" s="664"/>
      <c r="X1290" s="664"/>
      <c r="Y1290" s="664"/>
      <c r="Z1290" s="664"/>
      <c r="AA1290" s="664"/>
      <c r="AB1290" s="664"/>
      <c r="AC1290" s="664"/>
      <c r="AD1290" s="664"/>
      <c r="AE1290" s="664"/>
      <c r="AF1290" s="664"/>
      <c r="AG1290" s="664"/>
      <c r="AH1290" s="664"/>
      <c r="AI1290" s="664"/>
      <c r="AJ1290" s="664"/>
      <c r="AK1290" s="664"/>
      <c r="AL1290" s="40"/>
    </row>
    <row r="1291" spans="1:38" ht="33.75" customHeight="1" x14ac:dyDescent="0.25">
      <c r="A1291" s="666" t="s">
        <v>8</v>
      </c>
      <c r="B1291" s="667"/>
      <c r="C1291" s="614" t="s">
        <v>392</v>
      </c>
      <c r="D1291" s="615"/>
      <c r="E1291" s="618" t="s">
        <v>210</v>
      </c>
      <c r="F1291" s="619"/>
      <c r="G1291" s="619"/>
      <c r="H1291" s="619"/>
      <c r="I1291" s="619"/>
      <c r="J1291" s="619"/>
      <c r="K1291" s="620"/>
      <c r="L1291" s="619"/>
      <c r="M1291" s="619"/>
      <c r="N1291" s="674"/>
      <c r="O1291" s="624" t="s">
        <v>393</v>
      </c>
      <c r="P1291" s="625"/>
      <c r="Q1291" s="625"/>
      <c r="R1291" s="625"/>
      <c r="S1291" s="625"/>
      <c r="T1291" s="625"/>
      <c r="U1291" s="625"/>
      <c r="V1291" s="625"/>
      <c r="W1291" s="625"/>
      <c r="X1291" s="625"/>
      <c r="Y1291" s="625"/>
      <c r="Z1291" s="625"/>
      <c r="AA1291" s="625"/>
      <c r="AB1291" s="625"/>
      <c r="AC1291" s="625"/>
      <c r="AD1291" s="625"/>
      <c r="AE1291" s="625"/>
      <c r="AF1291" s="625"/>
      <c r="AG1291" s="625"/>
      <c r="AH1291" s="625"/>
      <c r="AI1291" s="625"/>
      <c r="AJ1291" s="625"/>
      <c r="AK1291" s="625"/>
      <c r="AL1291" s="626"/>
    </row>
    <row r="1292" spans="1:38" ht="51" customHeight="1" thickBot="1" x14ac:dyDescent="0.3">
      <c r="A1292" s="668"/>
      <c r="B1292" s="669"/>
      <c r="C1292" s="672"/>
      <c r="D1292" s="673"/>
      <c r="E1292" s="675"/>
      <c r="F1292" s="676"/>
      <c r="G1292" s="676"/>
      <c r="H1292" s="676"/>
      <c r="I1292" s="676"/>
      <c r="J1292" s="676"/>
      <c r="K1292" s="677"/>
      <c r="L1292" s="676"/>
      <c r="M1292" s="676"/>
      <c r="N1292" s="678"/>
      <c r="O1292" s="641"/>
      <c r="P1292" s="679"/>
      <c r="Q1292" s="679"/>
      <c r="R1292" s="679"/>
      <c r="S1292" s="679"/>
      <c r="T1292" s="679"/>
      <c r="U1292" s="679"/>
      <c r="V1292" s="679"/>
      <c r="W1292" s="679"/>
      <c r="X1292" s="679"/>
      <c r="Y1292" s="679"/>
      <c r="Z1292" s="679"/>
      <c r="AA1292" s="679"/>
      <c r="AB1292" s="679"/>
      <c r="AC1292" s="679"/>
      <c r="AD1292" s="679"/>
      <c r="AE1292" s="679"/>
      <c r="AF1292" s="679"/>
      <c r="AG1292" s="679"/>
      <c r="AH1292" s="679"/>
      <c r="AI1292" s="679"/>
      <c r="AJ1292" s="679"/>
      <c r="AK1292" s="679"/>
      <c r="AL1292" s="642"/>
    </row>
    <row r="1293" spans="1:38" ht="75" customHeight="1" x14ac:dyDescent="0.25">
      <c r="A1293" s="668"/>
      <c r="B1293" s="669"/>
      <c r="C1293" s="680" t="s">
        <v>211</v>
      </c>
      <c r="D1293" s="682" t="s">
        <v>212</v>
      </c>
      <c r="E1293" s="684" t="s">
        <v>0</v>
      </c>
      <c r="F1293" s="685"/>
      <c r="G1293" s="685"/>
      <c r="H1293" s="686"/>
      <c r="I1293" s="690" t="s">
        <v>1</v>
      </c>
      <c r="J1293" s="691"/>
      <c r="K1293" s="692"/>
      <c r="L1293" s="693"/>
      <c r="M1293" s="698" t="s">
        <v>2</v>
      </c>
      <c r="N1293" s="699"/>
      <c r="O1293" s="702" t="s">
        <v>213</v>
      </c>
      <c r="P1293" s="703"/>
      <c r="Q1293" s="703"/>
      <c r="R1293" s="703"/>
      <c r="S1293" s="725" t="s">
        <v>2</v>
      </c>
      <c r="T1293" s="726"/>
      <c r="U1293" s="708" t="s">
        <v>214</v>
      </c>
      <c r="V1293" s="709"/>
      <c r="W1293" s="709"/>
      <c r="X1293" s="709"/>
      <c r="Y1293" s="709"/>
      <c r="Z1293" s="710"/>
      <c r="AA1293" s="729" t="s">
        <v>2</v>
      </c>
      <c r="AB1293" s="730"/>
      <c r="AC1293" s="733" t="s">
        <v>5</v>
      </c>
      <c r="AD1293" s="734"/>
      <c r="AE1293" s="734"/>
      <c r="AF1293" s="735"/>
      <c r="AG1293" s="739" t="s">
        <v>2</v>
      </c>
      <c r="AH1293" s="740"/>
      <c r="AI1293" s="719" t="s">
        <v>215</v>
      </c>
      <c r="AJ1293" s="720"/>
      <c r="AK1293" s="720"/>
      <c r="AL1293" s="721"/>
    </row>
    <row r="1294" spans="1:38" ht="75" customHeight="1" thickBot="1" x14ac:dyDescent="0.3">
      <c r="A1294" s="668"/>
      <c r="B1294" s="669"/>
      <c r="C1294" s="680"/>
      <c r="D1294" s="682"/>
      <c r="E1294" s="687"/>
      <c r="F1294" s="688"/>
      <c r="G1294" s="688"/>
      <c r="H1294" s="689"/>
      <c r="I1294" s="694"/>
      <c r="J1294" s="695"/>
      <c r="K1294" s="696"/>
      <c r="L1294" s="697"/>
      <c r="M1294" s="700"/>
      <c r="N1294" s="701"/>
      <c r="O1294" s="704"/>
      <c r="P1294" s="705"/>
      <c r="Q1294" s="705"/>
      <c r="R1294" s="705"/>
      <c r="S1294" s="727"/>
      <c r="T1294" s="728"/>
      <c r="U1294" s="711"/>
      <c r="V1294" s="712"/>
      <c r="W1294" s="712"/>
      <c r="X1294" s="712"/>
      <c r="Y1294" s="712"/>
      <c r="Z1294" s="713"/>
      <c r="AA1294" s="731"/>
      <c r="AB1294" s="732"/>
      <c r="AC1294" s="736"/>
      <c r="AD1294" s="737"/>
      <c r="AE1294" s="737"/>
      <c r="AF1294" s="738"/>
      <c r="AG1294" s="741"/>
      <c r="AH1294" s="742"/>
      <c r="AI1294" s="722"/>
      <c r="AJ1294" s="723"/>
      <c r="AK1294" s="723"/>
      <c r="AL1294" s="724"/>
    </row>
    <row r="1295" spans="1:38" ht="139.5" customHeight="1" thickBot="1" x14ac:dyDescent="0.3">
      <c r="A1295" s="670"/>
      <c r="B1295" s="671"/>
      <c r="C1295" s="681"/>
      <c r="D1295" s="683"/>
      <c r="E1295" s="41" t="s">
        <v>15</v>
      </c>
      <c r="F1295" s="42" t="s">
        <v>216</v>
      </c>
      <c r="G1295" s="41" t="s">
        <v>217</v>
      </c>
      <c r="H1295" s="42" t="s">
        <v>14</v>
      </c>
      <c r="I1295" s="43" t="s">
        <v>15</v>
      </c>
      <c r="J1295" s="44" t="s">
        <v>218</v>
      </c>
      <c r="K1295" s="43" t="s">
        <v>17</v>
      </c>
      <c r="L1295" s="44" t="s">
        <v>219</v>
      </c>
      <c r="M1295" s="45" t="s">
        <v>19</v>
      </c>
      <c r="N1295" s="46" t="s">
        <v>20</v>
      </c>
      <c r="O1295" s="47" t="s">
        <v>220</v>
      </c>
      <c r="P1295" s="48" t="s">
        <v>221</v>
      </c>
      <c r="Q1295" s="47" t="s">
        <v>222</v>
      </c>
      <c r="R1295" s="48" t="s">
        <v>223</v>
      </c>
      <c r="S1295" s="49" t="s">
        <v>224</v>
      </c>
      <c r="T1295" s="50" t="s">
        <v>225</v>
      </c>
      <c r="U1295" s="51" t="s">
        <v>220</v>
      </c>
      <c r="V1295" s="52" t="s">
        <v>226</v>
      </c>
      <c r="W1295" s="53" t="s">
        <v>227</v>
      </c>
      <c r="X1295" s="54" t="s">
        <v>222</v>
      </c>
      <c r="Y1295" s="52" t="s">
        <v>228</v>
      </c>
      <c r="Z1295" s="53" t="s">
        <v>229</v>
      </c>
      <c r="AA1295" s="55" t="s">
        <v>230</v>
      </c>
      <c r="AB1295" s="56" t="s">
        <v>231</v>
      </c>
      <c r="AC1295" s="57" t="s">
        <v>220</v>
      </c>
      <c r="AD1295" s="58" t="s">
        <v>221</v>
      </c>
      <c r="AE1295" s="57" t="s">
        <v>222</v>
      </c>
      <c r="AF1295" s="58" t="s">
        <v>223</v>
      </c>
      <c r="AG1295" s="59" t="s">
        <v>232</v>
      </c>
      <c r="AH1295" s="60" t="s">
        <v>233</v>
      </c>
      <c r="AI1295" s="61" t="s">
        <v>234</v>
      </c>
      <c r="AJ1295" s="62" t="s">
        <v>235</v>
      </c>
      <c r="AK1295" s="63" t="s">
        <v>236</v>
      </c>
      <c r="AL1295" s="64" t="s">
        <v>237</v>
      </c>
    </row>
    <row r="1296" spans="1:38" ht="38.25" customHeight="1" thickBot="1" x14ac:dyDescent="0.3">
      <c r="A1296" s="581" t="s">
        <v>238</v>
      </c>
      <c r="B1296" s="582"/>
      <c r="C1296" s="65" t="s">
        <v>239</v>
      </c>
      <c r="D1296" s="575" t="s">
        <v>240</v>
      </c>
      <c r="E1296" s="65" t="s">
        <v>241</v>
      </c>
      <c r="F1296" s="66" t="s">
        <v>242</v>
      </c>
      <c r="G1296" s="65" t="s">
        <v>243</v>
      </c>
      <c r="H1296" s="66" t="s">
        <v>244</v>
      </c>
      <c r="I1296" s="67" t="s">
        <v>245</v>
      </c>
      <c r="J1296" s="66" t="s">
        <v>246</v>
      </c>
      <c r="K1296" s="67" t="s">
        <v>247</v>
      </c>
      <c r="L1296" s="66" t="s">
        <v>248</v>
      </c>
      <c r="M1296" s="65" t="s">
        <v>249</v>
      </c>
      <c r="N1296" s="66" t="s">
        <v>250</v>
      </c>
      <c r="O1296" s="65" t="s">
        <v>251</v>
      </c>
      <c r="P1296" s="66" t="s">
        <v>252</v>
      </c>
      <c r="Q1296" s="65" t="s">
        <v>253</v>
      </c>
      <c r="R1296" s="66" t="s">
        <v>254</v>
      </c>
      <c r="S1296" s="65" t="s">
        <v>255</v>
      </c>
      <c r="T1296" s="66" t="s">
        <v>256</v>
      </c>
      <c r="U1296" s="65" t="s">
        <v>257</v>
      </c>
      <c r="V1296" s="68" t="s">
        <v>258</v>
      </c>
      <c r="W1296" s="66" t="s">
        <v>259</v>
      </c>
      <c r="X1296" s="575" t="s">
        <v>260</v>
      </c>
      <c r="Y1296" s="66" t="s">
        <v>261</v>
      </c>
      <c r="Z1296" s="66" t="s">
        <v>262</v>
      </c>
      <c r="AA1296" s="65" t="s">
        <v>263</v>
      </c>
      <c r="AB1296" s="65" t="s">
        <v>264</v>
      </c>
      <c r="AC1296" s="65" t="s">
        <v>265</v>
      </c>
      <c r="AD1296" s="65" t="s">
        <v>266</v>
      </c>
      <c r="AE1296" s="65" t="s">
        <v>267</v>
      </c>
      <c r="AF1296" s="65" t="s">
        <v>268</v>
      </c>
      <c r="AG1296" s="65" t="s">
        <v>269</v>
      </c>
      <c r="AH1296" s="65" t="s">
        <v>270</v>
      </c>
      <c r="AI1296" s="65" t="s">
        <v>271</v>
      </c>
      <c r="AJ1296" s="575" t="s">
        <v>272</v>
      </c>
      <c r="AK1296" s="65" t="s">
        <v>273</v>
      </c>
      <c r="AL1296" s="576" t="s">
        <v>274</v>
      </c>
    </row>
    <row r="1297" spans="1:38" ht="99" customHeight="1" x14ac:dyDescent="0.25">
      <c r="A1297" s="69">
        <v>1</v>
      </c>
      <c r="B1297" s="70" t="s">
        <v>275</v>
      </c>
      <c r="C1297" s="583">
        <f>N1310</f>
        <v>2440790.62</v>
      </c>
      <c r="D1297" s="586">
        <f>C1297-AH1310</f>
        <v>1116646.6200000001</v>
      </c>
      <c r="E1297" s="71"/>
      <c r="F1297" s="72"/>
      <c r="G1297" s="71"/>
      <c r="H1297" s="72"/>
      <c r="I1297" s="73"/>
      <c r="J1297" s="72"/>
      <c r="K1297" s="73"/>
      <c r="L1297" s="72"/>
      <c r="M1297" s="71"/>
      <c r="N1297" s="72"/>
      <c r="O1297" s="71"/>
      <c r="P1297" s="72"/>
      <c r="Q1297" s="71"/>
      <c r="R1297" s="72"/>
      <c r="S1297" s="71"/>
      <c r="T1297" s="72"/>
      <c r="U1297" s="71"/>
      <c r="V1297" s="74"/>
      <c r="W1297" s="72"/>
      <c r="X1297" s="71"/>
      <c r="Y1297" s="74"/>
      <c r="Z1297" s="72"/>
      <c r="AA1297" s="71"/>
      <c r="AB1297" s="72"/>
      <c r="AC1297" s="71"/>
      <c r="AD1297" s="72"/>
      <c r="AE1297" s="71"/>
      <c r="AF1297" s="72"/>
      <c r="AG1297" s="71"/>
      <c r="AH1297" s="72"/>
      <c r="AI1297" s="75"/>
      <c r="AJ1297" s="76"/>
      <c r="AK1297" s="77"/>
      <c r="AL1297" s="78"/>
    </row>
    <row r="1298" spans="1:38" ht="87" customHeight="1" x14ac:dyDescent="0.25">
      <c r="A1298" s="79">
        <v>2</v>
      </c>
      <c r="B1298" s="80" t="s">
        <v>96</v>
      </c>
      <c r="C1298" s="584"/>
      <c r="D1298" s="587"/>
      <c r="E1298" s="81">
        <v>0</v>
      </c>
      <c r="F1298" s="82">
        <v>0</v>
      </c>
      <c r="G1298" s="83">
        <v>25</v>
      </c>
      <c r="H1298" s="84">
        <v>1580665.78</v>
      </c>
      <c r="I1298" s="85">
        <v>0</v>
      </c>
      <c r="J1298" s="86">
        <v>0</v>
      </c>
      <c r="K1298" s="85">
        <v>25</v>
      </c>
      <c r="L1298" s="86">
        <v>1580665.78</v>
      </c>
      <c r="M1298" s="87">
        <f>SUM(I1298,K1298)</f>
        <v>25</v>
      </c>
      <c r="N1298" s="88">
        <f>SUM(J1298,L1298)</f>
        <v>1580665.78</v>
      </c>
      <c r="O1298" s="89">
        <v>0</v>
      </c>
      <c r="P1298" s="90">
        <v>0</v>
      </c>
      <c r="Q1298" s="89">
        <v>1</v>
      </c>
      <c r="R1298" s="90">
        <v>119068.98</v>
      </c>
      <c r="S1298" s="91">
        <f>SUM(O1298,Q1298)</f>
        <v>1</v>
      </c>
      <c r="T1298" s="92">
        <f>SUM(P1298,R1298)</f>
        <v>119068.98</v>
      </c>
      <c r="U1298" s="93">
        <v>0</v>
      </c>
      <c r="V1298" s="94">
        <v>0</v>
      </c>
      <c r="W1298" s="95">
        <v>0</v>
      </c>
      <c r="X1298" s="96">
        <v>4</v>
      </c>
      <c r="Y1298" s="94">
        <v>145213.29999999999</v>
      </c>
      <c r="Z1298" s="95">
        <v>149639.12</v>
      </c>
      <c r="AA1298" s="97">
        <f>SUM(U1298,X1298)</f>
        <v>4</v>
      </c>
      <c r="AB1298" s="98">
        <f>SUM(W1298,Z1298)</f>
        <v>149639.12</v>
      </c>
      <c r="AC1298" s="99">
        <v>0</v>
      </c>
      <c r="AD1298" s="100">
        <v>0</v>
      </c>
      <c r="AE1298" s="99">
        <v>16</v>
      </c>
      <c r="AF1298" s="100">
        <v>545522.77</v>
      </c>
      <c r="AG1298" s="101">
        <f>SUM(AC1298,AE1298)</f>
        <v>16</v>
      </c>
      <c r="AH1298" s="102">
        <f>SUM(AD1298,AF1298,AB1298)</f>
        <v>695161.89</v>
      </c>
      <c r="AI1298" s="103">
        <f>IFERROR(AD1298/(C1297-AH1304),0)</f>
        <v>0</v>
      </c>
      <c r="AJ1298" s="104">
        <f>IFERROR(AF1298/(C1297-AH1304),0)</f>
        <v>0.22350248543646076</v>
      </c>
      <c r="AK1298" s="77"/>
      <c r="AL1298" s="105">
        <f>IFERROR(AH1298/C1297,0)</f>
        <v>0.28481012844928089</v>
      </c>
    </row>
    <row r="1299" spans="1:38" ht="85.5" customHeight="1" x14ac:dyDescent="0.25">
      <c r="A1299" s="79">
        <v>3</v>
      </c>
      <c r="B1299" s="80" t="s">
        <v>202</v>
      </c>
      <c r="C1299" s="584"/>
      <c r="D1299" s="587"/>
      <c r="E1299" s="442"/>
      <c r="F1299" s="443"/>
      <c r="G1299" s="444"/>
      <c r="H1299" s="445"/>
      <c r="I1299" s="441"/>
      <c r="J1299" s="445"/>
      <c r="K1299" s="441"/>
      <c r="L1299" s="445"/>
      <c r="M1299" s="446"/>
      <c r="N1299" s="445"/>
      <c r="O1299" s="444"/>
      <c r="P1299" s="445"/>
      <c r="Q1299" s="444"/>
      <c r="R1299" s="445"/>
      <c r="S1299" s="446"/>
      <c r="T1299" s="445"/>
      <c r="U1299" s="444"/>
      <c r="V1299" s="447"/>
      <c r="W1299" s="445"/>
      <c r="X1299" s="446"/>
      <c r="Y1299" s="447"/>
      <c r="Z1299" s="445"/>
      <c r="AA1299" s="446"/>
      <c r="AB1299" s="445"/>
      <c r="AC1299" s="444"/>
      <c r="AD1299" s="445"/>
      <c r="AE1299" s="444"/>
      <c r="AF1299" s="445"/>
      <c r="AG1299" s="446"/>
      <c r="AH1299" s="445"/>
      <c r="AI1299" s="132"/>
      <c r="AJ1299" s="133"/>
      <c r="AK1299" s="448"/>
      <c r="AL1299" s="449"/>
    </row>
    <row r="1300" spans="1:38" ht="101.25" customHeight="1" x14ac:dyDescent="0.25">
      <c r="A1300" s="79">
        <v>4</v>
      </c>
      <c r="B1300" s="80" t="s">
        <v>40</v>
      </c>
      <c r="C1300" s="584"/>
      <c r="D1300" s="587"/>
      <c r="E1300" s="442"/>
      <c r="F1300" s="443"/>
      <c r="G1300" s="444"/>
      <c r="H1300" s="445"/>
      <c r="I1300" s="441"/>
      <c r="J1300" s="445"/>
      <c r="K1300" s="441"/>
      <c r="L1300" s="445"/>
      <c r="M1300" s="446"/>
      <c r="N1300" s="445"/>
      <c r="O1300" s="444"/>
      <c r="P1300" s="445"/>
      <c r="Q1300" s="444"/>
      <c r="R1300" s="445"/>
      <c r="S1300" s="446"/>
      <c r="T1300" s="445"/>
      <c r="U1300" s="444"/>
      <c r="V1300" s="447"/>
      <c r="W1300" s="445"/>
      <c r="X1300" s="446"/>
      <c r="Y1300" s="447"/>
      <c r="Z1300" s="445"/>
      <c r="AA1300" s="446"/>
      <c r="AB1300" s="445"/>
      <c r="AC1300" s="444"/>
      <c r="AD1300" s="445"/>
      <c r="AE1300" s="444"/>
      <c r="AF1300" s="445"/>
      <c r="AG1300" s="446"/>
      <c r="AH1300" s="445"/>
      <c r="AI1300" s="132"/>
      <c r="AJ1300" s="133"/>
      <c r="AK1300" s="448"/>
      <c r="AL1300" s="449"/>
    </row>
    <row r="1301" spans="1:38" ht="138" customHeight="1" x14ac:dyDescent="0.25">
      <c r="A1301" s="79">
        <v>5</v>
      </c>
      <c r="B1301" s="80" t="s">
        <v>98</v>
      </c>
      <c r="C1301" s="584"/>
      <c r="D1301" s="587"/>
      <c r="E1301" s="81">
        <v>4</v>
      </c>
      <c r="F1301" s="82">
        <v>397657.5</v>
      </c>
      <c r="G1301" s="83">
        <v>12</v>
      </c>
      <c r="H1301" s="84">
        <v>860124.84</v>
      </c>
      <c r="I1301" s="85">
        <v>0</v>
      </c>
      <c r="J1301" s="86">
        <v>0</v>
      </c>
      <c r="K1301" s="85">
        <v>12</v>
      </c>
      <c r="L1301" s="86">
        <v>860124.84</v>
      </c>
      <c r="M1301" s="87">
        <f>SUM(I1301,K1301)</f>
        <v>12</v>
      </c>
      <c r="N1301" s="88">
        <f>SUM(J1301,L1301)</f>
        <v>860124.84</v>
      </c>
      <c r="O1301" s="89">
        <v>0</v>
      </c>
      <c r="P1301" s="90">
        <v>0</v>
      </c>
      <c r="Q1301" s="89">
        <v>0</v>
      </c>
      <c r="R1301" s="90">
        <v>0</v>
      </c>
      <c r="S1301" s="91">
        <f>SUM(O1301,Q1301)</f>
        <v>0</v>
      </c>
      <c r="T1301" s="92">
        <f>SUM(P1301,R1301)</f>
        <v>0</v>
      </c>
      <c r="U1301" s="93">
        <v>0</v>
      </c>
      <c r="V1301" s="94">
        <v>0</v>
      </c>
      <c r="W1301" s="95">
        <v>0</v>
      </c>
      <c r="X1301" s="96">
        <v>0</v>
      </c>
      <c r="Y1301" s="94">
        <v>0</v>
      </c>
      <c r="Z1301" s="95">
        <v>0</v>
      </c>
      <c r="AA1301" s="97">
        <f>SUM(U1301,X1301)</f>
        <v>0</v>
      </c>
      <c r="AB1301" s="98">
        <f>SUM(W1301,Z1301)</f>
        <v>0</v>
      </c>
      <c r="AC1301" s="99">
        <v>0</v>
      </c>
      <c r="AD1301" s="100">
        <v>0</v>
      </c>
      <c r="AE1301" s="99">
        <v>7</v>
      </c>
      <c r="AF1301" s="100">
        <v>628982.11</v>
      </c>
      <c r="AG1301" s="101">
        <f>SUM(AC1301,AE1301)</f>
        <v>7</v>
      </c>
      <c r="AH1301" s="102">
        <f>SUM(AD1301,AF1301,AB1301)</f>
        <v>628982.11</v>
      </c>
      <c r="AI1301" s="103">
        <f>IFERROR(AD1301/(C1297-AH1304),0)</f>
        <v>0</v>
      </c>
      <c r="AJ1301" s="104">
        <f>IFERROR(AF1301/(C1297-AH1304),0)</f>
        <v>0.25769605342059204</v>
      </c>
      <c r="AK1301" s="77"/>
      <c r="AL1301" s="105">
        <f>IFERROR(AH1301/C1297,0)</f>
        <v>0.25769605342059204</v>
      </c>
    </row>
    <row r="1302" spans="1:38" ht="116.25" customHeight="1" x14ac:dyDescent="0.25">
      <c r="A1302" s="79">
        <v>6</v>
      </c>
      <c r="B1302" s="80" t="s">
        <v>42</v>
      </c>
      <c r="C1302" s="584"/>
      <c r="D1302" s="587"/>
      <c r="E1302" s="442"/>
      <c r="F1302" s="443"/>
      <c r="G1302" s="444"/>
      <c r="H1302" s="445"/>
      <c r="I1302" s="441"/>
      <c r="J1302" s="445"/>
      <c r="K1302" s="441"/>
      <c r="L1302" s="445"/>
      <c r="M1302" s="446"/>
      <c r="N1302" s="445"/>
      <c r="O1302" s="444"/>
      <c r="P1302" s="445"/>
      <c r="Q1302" s="444"/>
      <c r="R1302" s="445"/>
      <c r="S1302" s="446"/>
      <c r="T1302" s="445"/>
      <c r="U1302" s="444"/>
      <c r="V1302" s="447"/>
      <c r="W1302" s="445"/>
      <c r="X1302" s="446"/>
      <c r="Y1302" s="447"/>
      <c r="Z1302" s="445"/>
      <c r="AA1302" s="446"/>
      <c r="AB1302" s="445"/>
      <c r="AC1302" s="444"/>
      <c r="AD1302" s="445"/>
      <c r="AE1302" s="444"/>
      <c r="AF1302" s="445"/>
      <c r="AG1302" s="446"/>
      <c r="AH1302" s="445"/>
      <c r="AI1302" s="132"/>
      <c r="AJ1302" s="133"/>
      <c r="AK1302" s="448"/>
      <c r="AL1302" s="449"/>
    </row>
    <row r="1303" spans="1:38" ht="65.25" customHeight="1" x14ac:dyDescent="0.25">
      <c r="A1303" s="79">
        <v>7</v>
      </c>
      <c r="B1303" s="80" t="s">
        <v>203</v>
      </c>
      <c r="C1303" s="584"/>
      <c r="D1303" s="587"/>
      <c r="E1303" s="442"/>
      <c r="F1303" s="443"/>
      <c r="G1303" s="444"/>
      <c r="H1303" s="445"/>
      <c r="I1303" s="444"/>
      <c r="J1303" s="445"/>
      <c r="K1303" s="444"/>
      <c r="L1303" s="445"/>
      <c r="M1303" s="446"/>
      <c r="N1303" s="445"/>
      <c r="O1303" s="444"/>
      <c r="P1303" s="445"/>
      <c r="Q1303" s="444"/>
      <c r="R1303" s="445"/>
      <c r="S1303" s="446"/>
      <c r="T1303" s="472"/>
      <c r="U1303" s="444"/>
      <c r="V1303" s="447"/>
      <c r="W1303" s="445"/>
      <c r="X1303" s="446"/>
      <c r="Y1303" s="447"/>
      <c r="Z1303" s="445"/>
      <c r="AA1303" s="446"/>
      <c r="AB1303" s="472"/>
      <c r="AC1303" s="444"/>
      <c r="AD1303" s="445"/>
      <c r="AE1303" s="444"/>
      <c r="AF1303" s="445"/>
      <c r="AG1303" s="441"/>
      <c r="AH1303" s="445"/>
      <c r="AI1303" s="132"/>
      <c r="AJ1303" s="133"/>
      <c r="AK1303" s="448"/>
      <c r="AL1303" s="450"/>
    </row>
    <row r="1304" spans="1:38" ht="59.25" customHeight="1" x14ac:dyDescent="0.25">
      <c r="A1304" s="79">
        <v>8</v>
      </c>
      <c r="B1304" s="80" t="s">
        <v>276</v>
      </c>
      <c r="C1304" s="584"/>
      <c r="D1304" s="587"/>
      <c r="E1304" s="473"/>
      <c r="F1304" s="474"/>
      <c r="G1304" s="451"/>
      <c r="H1304" s="452"/>
      <c r="I1304" s="444"/>
      <c r="J1304" s="445"/>
      <c r="K1304" s="441"/>
      <c r="L1304" s="445"/>
      <c r="M1304" s="475"/>
      <c r="N1304" s="443"/>
      <c r="O1304" s="451"/>
      <c r="P1304" s="452"/>
      <c r="Q1304" s="451"/>
      <c r="R1304" s="452"/>
      <c r="S1304" s="475"/>
      <c r="T1304" s="443"/>
      <c r="U1304" s="444"/>
      <c r="V1304" s="447"/>
      <c r="W1304" s="445"/>
      <c r="X1304" s="446"/>
      <c r="Y1304" s="447"/>
      <c r="Z1304" s="445"/>
      <c r="AA1304" s="475"/>
      <c r="AB1304" s="443"/>
      <c r="AC1304" s="444"/>
      <c r="AD1304" s="445"/>
      <c r="AE1304" s="444"/>
      <c r="AF1304" s="445"/>
      <c r="AG1304" s="446"/>
      <c r="AH1304" s="445"/>
      <c r="AI1304" s="132"/>
      <c r="AJ1304" s="133"/>
      <c r="AK1304" s="448"/>
      <c r="AL1304" s="449"/>
    </row>
    <row r="1305" spans="1:38" ht="60" customHeight="1" x14ac:dyDescent="0.25">
      <c r="A1305" s="79">
        <v>9</v>
      </c>
      <c r="B1305" s="80" t="s">
        <v>44</v>
      </c>
      <c r="C1305" s="584"/>
      <c r="D1305" s="587"/>
      <c r="E1305" s="442"/>
      <c r="F1305" s="443"/>
      <c r="G1305" s="444"/>
      <c r="H1305" s="445"/>
      <c r="I1305" s="441"/>
      <c r="J1305" s="445"/>
      <c r="K1305" s="441"/>
      <c r="L1305" s="445"/>
      <c r="M1305" s="446"/>
      <c r="N1305" s="445"/>
      <c r="O1305" s="444"/>
      <c r="P1305" s="445"/>
      <c r="Q1305" s="444"/>
      <c r="R1305" s="445"/>
      <c r="S1305" s="446"/>
      <c r="T1305" s="445"/>
      <c r="U1305" s="444"/>
      <c r="V1305" s="447"/>
      <c r="W1305" s="445"/>
      <c r="X1305" s="446"/>
      <c r="Y1305" s="447"/>
      <c r="Z1305" s="445"/>
      <c r="AA1305" s="446"/>
      <c r="AB1305" s="445"/>
      <c r="AC1305" s="444"/>
      <c r="AD1305" s="445"/>
      <c r="AE1305" s="444"/>
      <c r="AF1305" s="445"/>
      <c r="AG1305" s="446"/>
      <c r="AH1305" s="445"/>
      <c r="AI1305" s="132"/>
      <c r="AJ1305" s="133"/>
      <c r="AK1305" s="448"/>
      <c r="AL1305" s="449"/>
    </row>
    <row r="1306" spans="1:38" ht="73.5" customHeight="1" x14ac:dyDescent="0.25">
      <c r="A1306" s="79">
        <v>10</v>
      </c>
      <c r="B1306" s="80" t="s">
        <v>45</v>
      </c>
      <c r="C1306" s="584"/>
      <c r="D1306" s="587"/>
      <c r="E1306" s="442"/>
      <c r="F1306" s="443"/>
      <c r="G1306" s="444"/>
      <c r="H1306" s="445"/>
      <c r="I1306" s="441"/>
      <c r="J1306" s="445"/>
      <c r="K1306" s="441"/>
      <c r="L1306" s="445"/>
      <c r="M1306" s="446"/>
      <c r="N1306" s="445"/>
      <c r="O1306" s="444"/>
      <c r="P1306" s="445"/>
      <c r="Q1306" s="444"/>
      <c r="R1306" s="445"/>
      <c r="S1306" s="446"/>
      <c r="T1306" s="445"/>
      <c r="U1306" s="444"/>
      <c r="V1306" s="447"/>
      <c r="W1306" s="445"/>
      <c r="X1306" s="446"/>
      <c r="Y1306" s="447"/>
      <c r="Z1306" s="445"/>
      <c r="AA1306" s="446"/>
      <c r="AB1306" s="445"/>
      <c r="AC1306" s="451"/>
      <c r="AD1306" s="452"/>
      <c r="AE1306" s="451"/>
      <c r="AF1306" s="452"/>
      <c r="AG1306" s="446"/>
      <c r="AH1306" s="445"/>
      <c r="AI1306" s="132"/>
      <c r="AJ1306" s="133"/>
      <c r="AK1306" s="448"/>
      <c r="AL1306" s="449"/>
    </row>
    <row r="1307" spans="1:38" ht="120" customHeight="1" x14ac:dyDescent="0.25">
      <c r="A1307" s="79">
        <v>11</v>
      </c>
      <c r="B1307" s="80" t="s">
        <v>46</v>
      </c>
      <c r="C1307" s="584"/>
      <c r="D1307" s="587"/>
      <c r="E1307" s="442"/>
      <c r="F1307" s="443"/>
      <c r="G1307" s="444"/>
      <c r="H1307" s="445"/>
      <c r="I1307" s="441"/>
      <c r="J1307" s="445"/>
      <c r="K1307" s="441"/>
      <c r="L1307" s="445"/>
      <c r="M1307" s="446"/>
      <c r="N1307" s="445"/>
      <c r="O1307" s="444"/>
      <c r="P1307" s="445"/>
      <c r="Q1307" s="444"/>
      <c r="R1307" s="445"/>
      <c r="S1307" s="446"/>
      <c r="T1307" s="445"/>
      <c r="U1307" s="444"/>
      <c r="V1307" s="447"/>
      <c r="W1307" s="445"/>
      <c r="X1307" s="446"/>
      <c r="Y1307" s="447"/>
      <c r="Z1307" s="445"/>
      <c r="AA1307" s="446"/>
      <c r="AB1307" s="445"/>
      <c r="AC1307" s="444"/>
      <c r="AD1307" s="445"/>
      <c r="AE1307" s="444"/>
      <c r="AF1307" s="445"/>
      <c r="AG1307" s="446"/>
      <c r="AH1307" s="445"/>
      <c r="AI1307" s="132"/>
      <c r="AJ1307" s="133"/>
      <c r="AK1307" s="448"/>
      <c r="AL1307" s="449"/>
    </row>
    <row r="1308" spans="1:38" ht="63.75" customHeight="1" x14ac:dyDescent="0.25">
      <c r="A1308" s="79">
        <v>12</v>
      </c>
      <c r="B1308" s="80" t="s">
        <v>47</v>
      </c>
      <c r="C1308" s="584"/>
      <c r="D1308" s="587"/>
      <c r="E1308" s="442"/>
      <c r="F1308" s="443"/>
      <c r="G1308" s="444"/>
      <c r="H1308" s="445"/>
      <c r="I1308" s="441"/>
      <c r="J1308" s="445"/>
      <c r="K1308" s="441"/>
      <c r="L1308" s="445"/>
      <c r="M1308" s="446"/>
      <c r="N1308" s="445"/>
      <c r="O1308" s="444"/>
      <c r="P1308" s="445"/>
      <c r="Q1308" s="444"/>
      <c r="R1308" s="445"/>
      <c r="S1308" s="446"/>
      <c r="T1308" s="445"/>
      <c r="U1308" s="444"/>
      <c r="V1308" s="447"/>
      <c r="W1308" s="445"/>
      <c r="X1308" s="446"/>
      <c r="Y1308" s="447"/>
      <c r="Z1308" s="445"/>
      <c r="AA1308" s="446"/>
      <c r="AB1308" s="445"/>
      <c r="AC1308" s="444"/>
      <c r="AD1308" s="445"/>
      <c r="AE1308" s="444"/>
      <c r="AF1308" s="445"/>
      <c r="AG1308" s="446"/>
      <c r="AH1308" s="445"/>
      <c r="AI1308" s="132"/>
      <c r="AJ1308" s="133"/>
      <c r="AK1308" s="448"/>
      <c r="AL1308" s="449"/>
    </row>
    <row r="1309" spans="1:38" ht="62.25" customHeight="1" thickBot="1" x14ac:dyDescent="0.3">
      <c r="A1309" s="138">
        <v>13</v>
      </c>
      <c r="B1309" s="139" t="s">
        <v>48</v>
      </c>
      <c r="C1309" s="585"/>
      <c r="D1309" s="588"/>
      <c r="E1309" s="453"/>
      <c r="F1309" s="454"/>
      <c r="G1309" s="455"/>
      <c r="H1309" s="456"/>
      <c r="I1309" s="476"/>
      <c r="J1309" s="458"/>
      <c r="K1309" s="476"/>
      <c r="L1309" s="458"/>
      <c r="M1309" s="457"/>
      <c r="N1309" s="458"/>
      <c r="O1309" s="455"/>
      <c r="P1309" s="456"/>
      <c r="Q1309" s="455"/>
      <c r="R1309" s="456"/>
      <c r="S1309" s="459"/>
      <c r="T1309" s="456"/>
      <c r="U1309" s="455"/>
      <c r="V1309" s="460"/>
      <c r="W1309" s="456"/>
      <c r="X1309" s="459"/>
      <c r="Y1309" s="460"/>
      <c r="Z1309" s="456"/>
      <c r="AA1309" s="459"/>
      <c r="AB1309" s="456"/>
      <c r="AC1309" s="455"/>
      <c r="AD1309" s="456"/>
      <c r="AE1309" s="455"/>
      <c r="AF1309" s="456"/>
      <c r="AG1309" s="459"/>
      <c r="AH1309" s="456"/>
      <c r="AI1309" s="461"/>
      <c r="AJ1309" s="462"/>
      <c r="AK1309" s="463"/>
      <c r="AL1309" s="464"/>
    </row>
    <row r="1310" spans="1:38" ht="29.25" customHeight="1" thickBot="1" x14ac:dyDescent="0.3">
      <c r="A1310" s="589" t="s">
        <v>277</v>
      </c>
      <c r="B1310" s="590"/>
      <c r="C1310" s="166">
        <f>C1297</f>
        <v>2440790.62</v>
      </c>
      <c r="D1310" s="166">
        <f>D1297</f>
        <v>1116646.6200000001</v>
      </c>
      <c r="E1310" s="167">
        <f t="shared" ref="E1310:L1310" si="215">SUM(E1297:E1309)</f>
        <v>4</v>
      </c>
      <c r="F1310" s="168">
        <f t="shared" si="215"/>
        <v>397657.5</v>
      </c>
      <c r="G1310" s="167">
        <f t="shared" si="215"/>
        <v>37</v>
      </c>
      <c r="H1310" s="168">
        <f t="shared" si="215"/>
        <v>2440790.62</v>
      </c>
      <c r="I1310" s="169">
        <f t="shared" si="215"/>
        <v>0</v>
      </c>
      <c r="J1310" s="170">
        <f t="shared" si="215"/>
        <v>0</v>
      </c>
      <c r="K1310" s="169">
        <f t="shared" si="215"/>
        <v>37</v>
      </c>
      <c r="L1310" s="170">
        <f t="shared" si="215"/>
        <v>2440790.62</v>
      </c>
      <c r="M1310" s="169">
        <f>SUM(M1297:M1309)</f>
        <v>37</v>
      </c>
      <c r="N1310" s="170">
        <f>SUM(N1297:N1309)</f>
        <v>2440790.62</v>
      </c>
      <c r="O1310" s="171">
        <f>SUM(O1297:O1309)</f>
        <v>0</v>
      </c>
      <c r="P1310" s="168">
        <f>SUM(P1297:P1309)</f>
        <v>0</v>
      </c>
      <c r="Q1310" s="172">
        <f t="shared" ref="Q1310:AJ1310" si="216">SUM(Q1297:Q1309)</f>
        <v>1</v>
      </c>
      <c r="R1310" s="168">
        <f t="shared" si="216"/>
        <v>119068.98</v>
      </c>
      <c r="S1310" s="173">
        <f t="shared" si="216"/>
        <v>1</v>
      </c>
      <c r="T1310" s="168">
        <f t="shared" si="216"/>
        <v>119068.98</v>
      </c>
      <c r="U1310" s="172">
        <f t="shared" si="216"/>
        <v>0</v>
      </c>
      <c r="V1310" s="168">
        <f t="shared" si="216"/>
        <v>0</v>
      </c>
      <c r="W1310" s="168">
        <f t="shared" si="216"/>
        <v>0</v>
      </c>
      <c r="X1310" s="173">
        <f t="shared" si="216"/>
        <v>4</v>
      </c>
      <c r="Y1310" s="168">
        <f t="shared" si="216"/>
        <v>145213.29999999999</v>
      </c>
      <c r="Z1310" s="168">
        <f t="shared" si="216"/>
        <v>149639.12</v>
      </c>
      <c r="AA1310" s="173">
        <f t="shared" si="216"/>
        <v>4</v>
      </c>
      <c r="AB1310" s="168">
        <f t="shared" si="216"/>
        <v>149639.12</v>
      </c>
      <c r="AC1310" s="172">
        <f t="shared" si="216"/>
        <v>0</v>
      </c>
      <c r="AD1310" s="168">
        <f t="shared" si="216"/>
        <v>0</v>
      </c>
      <c r="AE1310" s="172">
        <f t="shared" si="216"/>
        <v>23</v>
      </c>
      <c r="AF1310" s="168">
        <f t="shared" si="216"/>
        <v>1174504.8799999999</v>
      </c>
      <c r="AG1310" s="173">
        <f t="shared" si="216"/>
        <v>23</v>
      </c>
      <c r="AH1310" s="168">
        <f t="shared" si="216"/>
        <v>1324144</v>
      </c>
      <c r="AI1310" s="174">
        <f t="shared" si="216"/>
        <v>0</v>
      </c>
      <c r="AJ1310" s="174">
        <f t="shared" si="216"/>
        <v>0.48119853885705277</v>
      </c>
      <c r="AK1310" s="175">
        <f>AK1304</f>
        <v>0</v>
      </c>
      <c r="AL1310" s="176">
        <f>AH1310/C1297</f>
        <v>0.54250618186987298</v>
      </c>
    </row>
    <row r="1311" spans="1:38" ht="21.75" thickBot="1" x14ac:dyDescent="0.4">
      <c r="AF1311" s="177" t="s">
        <v>278</v>
      </c>
      <c r="AG1311" s="178">
        <v>4.4240000000000004</v>
      </c>
      <c r="AH1311" s="179">
        <f>AH1310/AG1311</f>
        <v>299309.22242314642</v>
      </c>
    </row>
    <row r="1312" spans="1:38" ht="15.75" thickTop="1" x14ac:dyDescent="0.25">
      <c r="A1312" s="591" t="s">
        <v>326</v>
      </c>
      <c r="B1312" s="592"/>
      <c r="C1312" s="592"/>
      <c r="D1312" s="592"/>
      <c r="E1312" s="592"/>
      <c r="F1312" s="592"/>
      <c r="G1312" s="592"/>
      <c r="H1312" s="592"/>
      <c r="I1312" s="592"/>
      <c r="J1312" s="592"/>
      <c r="K1312" s="593"/>
      <c r="L1312" s="592"/>
      <c r="M1312" s="592"/>
      <c r="N1312" s="592"/>
      <c r="O1312" s="592"/>
      <c r="P1312" s="592"/>
      <c r="Q1312" s="594"/>
    </row>
    <row r="1313" spans="1:38" ht="18.75" x14ac:dyDescent="0.3">
      <c r="A1313" s="595"/>
      <c r="B1313" s="596"/>
      <c r="C1313" s="596"/>
      <c r="D1313" s="596"/>
      <c r="E1313" s="596"/>
      <c r="F1313" s="596"/>
      <c r="G1313" s="596"/>
      <c r="H1313" s="596"/>
      <c r="I1313" s="596"/>
      <c r="J1313" s="596"/>
      <c r="K1313" s="597"/>
      <c r="L1313" s="596"/>
      <c r="M1313" s="596"/>
      <c r="N1313" s="596"/>
      <c r="O1313" s="596"/>
      <c r="P1313" s="596"/>
      <c r="Q1313" s="598"/>
      <c r="AF1313" s="180"/>
    </row>
    <row r="1314" spans="1:38" ht="15.75" x14ac:dyDescent="0.25">
      <c r="A1314" s="595"/>
      <c r="B1314" s="596"/>
      <c r="C1314" s="596"/>
      <c r="D1314" s="596"/>
      <c r="E1314" s="596"/>
      <c r="F1314" s="596"/>
      <c r="G1314" s="596"/>
      <c r="H1314" s="596"/>
      <c r="I1314" s="596"/>
      <c r="J1314" s="596"/>
      <c r="K1314" s="597"/>
      <c r="L1314" s="596"/>
      <c r="M1314" s="596"/>
      <c r="N1314" s="596"/>
      <c r="O1314" s="596"/>
      <c r="P1314" s="596"/>
      <c r="Q1314" s="598"/>
      <c r="AE1314" s="181" t="s">
        <v>280</v>
      </c>
      <c r="AF1314" s="182"/>
    </row>
    <row r="1315" spans="1:38" ht="15.75" x14ac:dyDescent="0.25">
      <c r="A1315" s="595"/>
      <c r="B1315" s="596"/>
      <c r="C1315" s="596"/>
      <c r="D1315" s="596"/>
      <c r="E1315" s="596"/>
      <c r="F1315" s="596"/>
      <c r="G1315" s="596"/>
      <c r="H1315" s="596"/>
      <c r="I1315" s="596"/>
      <c r="J1315" s="596"/>
      <c r="K1315" s="597"/>
      <c r="L1315" s="596"/>
      <c r="M1315" s="596"/>
      <c r="N1315" s="596"/>
      <c r="O1315" s="596"/>
      <c r="P1315" s="596"/>
      <c r="Q1315" s="598"/>
      <c r="AE1315" s="181" t="s">
        <v>281</v>
      </c>
      <c r="AF1315" s="183">
        <f>(AF1310-AF1304)+(Z1310-Z1304)</f>
        <v>1324144</v>
      </c>
    </row>
    <row r="1316" spans="1:38" ht="15.75" x14ac:dyDescent="0.25">
      <c r="A1316" s="595"/>
      <c r="B1316" s="596"/>
      <c r="C1316" s="596"/>
      <c r="D1316" s="596"/>
      <c r="E1316" s="596"/>
      <c r="F1316" s="596"/>
      <c r="G1316" s="596"/>
      <c r="H1316" s="596"/>
      <c r="I1316" s="596"/>
      <c r="J1316" s="596"/>
      <c r="K1316" s="597"/>
      <c r="L1316" s="596"/>
      <c r="M1316" s="596"/>
      <c r="N1316" s="596"/>
      <c r="O1316" s="596"/>
      <c r="P1316" s="596"/>
      <c r="Q1316" s="598"/>
      <c r="AE1316" s="181" t="s">
        <v>282</v>
      </c>
      <c r="AF1316" s="183">
        <f>AD1310+W1310</f>
        <v>0</v>
      </c>
    </row>
    <row r="1317" spans="1:38" ht="15.75" x14ac:dyDescent="0.25">
      <c r="A1317" s="595"/>
      <c r="B1317" s="596"/>
      <c r="C1317" s="596"/>
      <c r="D1317" s="596"/>
      <c r="E1317" s="596"/>
      <c r="F1317" s="596"/>
      <c r="G1317" s="596"/>
      <c r="H1317" s="596"/>
      <c r="I1317" s="596"/>
      <c r="J1317" s="596"/>
      <c r="K1317" s="597"/>
      <c r="L1317" s="596"/>
      <c r="M1317" s="596"/>
      <c r="N1317" s="596"/>
      <c r="O1317" s="596"/>
      <c r="P1317" s="596"/>
      <c r="Q1317" s="598"/>
      <c r="AE1317" s="181" t="s">
        <v>283</v>
      </c>
      <c r="AF1317" s="183">
        <f>AF1304+Z1304</f>
        <v>0</v>
      </c>
    </row>
    <row r="1318" spans="1:38" ht="15.75" x14ac:dyDescent="0.25">
      <c r="A1318" s="595"/>
      <c r="B1318" s="596"/>
      <c r="C1318" s="596"/>
      <c r="D1318" s="596"/>
      <c r="E1318" s="596"/>
      <c r="F1318" s="596"/>
      <c r="G1318" s="596"/>
      <c r="H1318" s="596"/>
      <c r="I1318" s="596"/>
      <c r="J1318" s="596"/>
      <c r="K1318" s="597"/>
      <c r="L1318" s="596"/>
      <c r="M1318" s="596"/>
      <c r="N1318" s="596"/>
      <c r="O1318" s="596"/>
      <c r="P1318" s="596"/>
      <c r="Q1318" s="598"/>
      <c r="AE1318" s="181" t="s">
        <v>2</v>
      </c>
      <c r="AF1318" s="184">
        <f>SUM(AF1315:AF1317)</f>
        <v>1324144</v>
      </c>
    </row>
    <row r="1319" spans="1:38" x14ac:dyDescent="0.25">
      <c r="A1319" s="595"/>
      <c r="B1319" s="596"/>
      <c r="C1319" s="596"/>
      <c r="D1319" s="596"/>
      <c r="E1319" s="596"/>
      <c r="F1319" s="596"/>
      <c r="G1319" s="596"/>
      <c r="H1319" s="596"/>
      <c r="I1319" s="596"/>
      <c r="J1319" s="596"/>
      <c r="K1319" s="597"/>
      <c r="L1319" s="596"/>
      <c r="M1319" s="596"/>
      <c r="N1319" s="596"/>
      <c r="O1319" s="596"/>
      <c r="P1319" s="596"/>
      <c r="Q1319" s="598"/>
    </row>
    <row r="1320" spans="1:38" ht="15.75" thickBot="1" x14ac:dyDescent="0.3">
      <c r="A1320" s="599"/>
      <c r="B1320" s="600"/>
      <c r="C1320" s="600"/>
      <c r="D1320" s="600"/>
      <c r="E1320" s="600"/>
      <c r="F1320" s="600"/>
      <c r="G1320" s="600"/>
      <c r="H1320" s="600"/>
      <c r="I1320" s="600"/>
      <c r="J1320" s="600"/>
      <c r="K1320" s="601"/>
      <c r="L1320" s="600"/>
      <c r="M1320" s="600"/>
      <c r="N1320" s="600"/>
      <c r="O1320" s="600"/>
      <c r="P1320" s="600"/>
      <c r="Q1320" s="602"/>
    </row>
    <row r="1321" spans="1:38" ht="15.75" thickTop="1" x14ac:dyDescent="0.25"/>
    <row r="1323" spans="1:38" ht="15.75" thickBot="1" x14ac:dyDescent="0.3"/>
    <row r="1324" spans="1:38" ht="27" thickBot="1" x14ac:dyDescent="0.3">
      <c r="A1324" s="603" t="s">
        <v>391</v>
      </c>
      <c r="B1324" s="604"/>
      <c r="C1324" s="604"/>
      <c r="D1324" s="604"/>
      <c r="E1324" s="604"/>
      <c r="F1324" s="604"/>
      <c r="G1324" s="604"/>
      <c r="H1324" s="604"/>
      <c r="I1324" s="604"/>
      <c r="J1324" s="604"/>
      <c r="K1324" s="605"/>
      <c r="L1324" s="604"/>
      <c r="M1324" s="604"/>
      <c r="N1324" s="604"/>
      <c r="O1324" s="604"/>
      <c r="P1324" s="604"/>
      <c r="Q1324" s="604"/>
      <c r="R1324" s="604"/>
      <c r="S1324" s="604"/>
      <c r="T1324" s="604"/>
      <c r="U1324" s="604"/>
      <c r="V1324" s="604"/>
      <c r="W1324" s="604"/>
      <c r="X1324" s="604"/>
      <c r="Y1324" s="604"/>
      <c r="Z1324" s="604"/>
      <c r="AA1324" s="604"/>
      <c r="AB1324" s="604"/>
      <c r="AC1324" s="604"/>
      <c r="AD1324" s="604"/>
      <c r="AE1324" s="604"/>
      <c r="AF1324" s="604"/>
      <c r="AG1324" s="604"/>
      <c r="AH1324" s="604"/>
      <c r="AI1324" s="604"/>
      <c r="AJ1324" s="604"/>
      <c r="AK1324" s="606"/>
      <c r="AL1324" s="185"/>
    </row>
    <row r="1325" spans="1:38" ht="21" customHeight="1" x14ac:dyDescent="0.25">
      <c r="A1325" s="607" t="s">
        <v>284</v>
      </c>
      <c r="B1325" s="608"/>
      <c r="C1325" s="614" t="s">
        <v>392</v>
      </c>
      <c r="D1325" s="615"/>
      <c r="E1325" s="618" t="s">
        <v>285</v>
      </c>
      <c r="F1325" s="619"/>
      <c r="G1325" s="619"/>
      <c r="H1325" s="619"/>
      <c r="I1325" s="619"/>
      <c r="J1325" s="619"/>
      <c r="K1325" s="620"/>
      <c r="L1325" s="619"/>
      <c r="M1325" s="619"/>
      <c r="N1325" s="619"/>
      <c r="O1325" s="624" t="s">
        <v>394</v>
      </c>
      <c r="P1325" s="625"/>
      <c r="Q1325" s="625"/>
      <c r="R1325" s="625"/>
      <c r="S1325" s="625"/>
      <c r="T1325" s="625"/>
      <c r="U1325" s="625"/>
      <c r="V1325" s="625"/>
      <c r="W1325" s="625"/>
      <c r="X1325" s="625"/>
      <c r="Y1325" s="625"/>
      <c r="Z1325" s="625"/>
      <c r="AA1325" s="625"/>
      <c r="AB1325" s="625"/>
      <c r="AC1325" s="625"/>
      <c r="AD1325" s="625"/>
      <c r="AE1325" s="625"/>
      <c r="AF1325" s="625"/>
      <c r="AG1325" s="625"/>
      <c r="AH1325" s="625"/>
      <c r="AI1325" s="625"/>
      <c r="AJ1325" s="625"/>
      <c r="AK1325" s="626"/>
      <c r="AL1325" s="186"/>
    </row>
    <row r="1326" spans="1:38" ht="36" customHeight="1" thickBot="1" x14ac:dyDescent="0.3">
      <c r="A1326" s="609"/>
      <c r="B1326" s="610"/>
      <c r="C1326" s="616"/>
      <c r="D1326" s="617"/>
      <c r="E1326" s="621"/>
      <c r="F1326" s="622"/>
      <c r="G1326" s="622"/>
      <c r="H1326" s="622"/>
      <c r="I1326" s="622"/>
      <c r="J1326" s="622"/>
      <c r="K1326" s="623"/>
      <c r="L1326" s="622"/>
      <c r="M1326" s="622"/>
      <c r="N1326" s="622"/>
      <c r="O1326" s="627"/>
      <c r="P1326" s="628"/>
      <c r="Q1326" s="628"/>
      <c r="R1326" s="628"/>
      <c r="S1326" s="628"/>
      <c r="T1326" s="628"/>
      <c r="U1326" s="628"/>
      <c r="V1326" s="628"/>
      <c r="W1326" s="628"/>
      <c r="X1326" s="628"/>
      <c r="Y1326" s="628"/>
      <c r="Z1326" s="628"/>
      <c r="AA1326" s="628"/>
      <c r="AB1326" s="628"/>
      <c r="AC1326" s="628"/>
      <c r="AD1326" s="628"/>
      <c r="AE1326" s="628"/>
      <c r="AF1326" s="628"/>
      <c r="AG1326" s="628"/>
      <c r="AH1326" s="628"/>
      <c r="AI1326" s="628"/>
      <c r="AJ1326" s="628"/>
      <c r="AK1326" s="629"/>
      <c r="AL1326" s="186"/>
    </row>
    <row r="1327" spans="1:38" s="180" customFormat="1" ht="84" customHeight="1" thickBot="1" x14ac:dyDescent="0.35">
      <c r="A1327" s="609"/>
      <c r="B1327" s="611"/>
      <c r="C1327" s="630" t="s">
        <v>211</v>
      </c>
      <c r="D1327" s="632" t="s">
        <v>212</v>
      </c>
      <c r="E1327" s="634" t="s">
        <v>0</v>
      </c>
      <c r="F1327" s="635"/>
      <c r="G1327" s="635"/>
      <c r="H1327" s="636"/>
      <c r="I1327" s="637" t="s">
        <v>1</v>
      </c>
      <c r="J1327" s="638"/>
      <c r="K1327" s="639"/>
      <c r="L1327" s="640"/>
      <c r="M1327" s="643" t="s">
        <v>2</v>
      </c>
      <c r="N1327" s="644"/>
      <c r="O1327" s="645" t="s">
        <v>213</v>
      </c>
      <c r="P1327" s="646"/>
      <c r="Q1327" s="646"/>
      <c r="R1327" s="647"/>
      <c r="S1327" s="648" t="s">
        <v>2</v>
      </c>
      <c r="T1327" s="649"/>
      <c r="U1327" s="650" t="s">
        <v>214</v>
      </c>
      <c r="V1327" s="651"/>
      <c r="W1327" s="651"/>
      <c r="X1327" s="651"/>
      <c r="Y1327" s="651"/>
      <c r="Z1327" s="652"/>
      <c r="AA1327" s="653" t="s">
        <v>2</v>
      </c>
      <c r="AB1327" s="654"/>
      <c r="AC1327" s="655" t="s">
        <v>5</v>
      </c>
      <c r="AD1327" s="656"/>
      <c r="AE1327" s="656"/>
      <c r="AF1327" s="657"/>
      <c r="AG1327" s="717" t="s">
        <v>2</v>
      </c>
      <c r="AH1327" s="718"/>
      <c r="AI1327" s="743" t="s">
        <v>215</v>
      </c>
      <c r="AJ1327" s="744"/>
      <c r="AK1327" s="745"/>
      <c r="AL1327" s="187"/>
    </row>
    <row r="1328" spans="1:38" ht="113.25" thickBot="1" x14ac:dyDescent="0.3">
      <c r="A1328" s="612"/>
      <c r="B1328" s="613"/>
      <c r="C1328" s="631"/>
      <c r="D1328" s="633"/>
      <c r="E1328" s="41" t="s">
        <v>15</v>
      </c>
      <c r="F1328" s="42" t="s">
        <v>216</v>
      </c>
      <c r="G1328" s="41" t="s">
        <v>217</v>
      </c>
      <c r="H1328" s="42" t="s">
        <v>14</v>
      </c>
      <c r="I1328" s="43" t="s">
        <v>15</v>
      </c>
      <c r="J1328" s="44" t="s">
        <v>218</v>
      </c>
      <c r="K1328" s="43" t="s">
        <v>17</v>
      </c>
      <c r="L1328" s="44" t="s">
        <v>219</v>
      </c>
      <c r="M1328" s="45" t="s">
        <v>19</v>
      </c>
      <c r="N1328" s="46" t="s">
        <v>20</v>
      </c>
      <c r="O1328" s="47" t="s">
        <v>220</v>
      </c>
      <c r="P1328" s="48" t="s">
        <v>221</v>
      </c>
      <c r="Q1328" s="47" t="s">
        <v>222</v>
      </c>
      <c r="R1328" s="48" t="s">
        <v>223</v>
      </c>
      <c r="S1328" s="49" t="s">
        <v>224</v>
      </c>
      <c r="T1328" s="50" t="s">
        <v>225</v>
      </c>
      <c r="U1328" s="51" t="s">
        <v>220</v>
      </c>
      <c r="V1328" s="52" t="s">
        <v>226</v>
      </c>
      <c r="W1328" s="53" t="s">
        <v>227</v>
      </c>
      <c r="X1328" s="54" t="s">
        <v>222</v>
      </c>
      <c r="Y1328" s="52" t="s">
        <v>228</v>
      </c>
      <c r="Z1328" s="53" t="s">
        <v>229</v>
      </c>
      <c r="AA1328" s="55" t="s">
        <v>230</v>
      </c>
      <c r="AB1328" s="56" t="s">
        <v>231</v>
      </c>
      <c r="AC1328" s="57" t="s">
        <v>220</v>
      </c>
      <c r="AD1328" s="58" t="s">
        <v>221</v>
      </c>
      <c r="AE1328" s="57" t="s">
        <v>222</v>
      </c>
      <c r="AF1328" s="58" t="s">
        <v>223</v>
      </c>
      <c r="AG1328" s="59" t="s">
        <v>232</v>
      </c>
      <c r="AH1328" s="60" t="s">
        <v>233</v>
      </c>
      <c r="AI1328" s="61"/>
      <c r="AJ1328" s="63"/>
      <c r="AK1328" s="188"/>
      <c r="AL1328" s="189"/>
    </row>
    <row r="1329" spans="1:38" ht="15.75" thickBot="1" x14ac:dyDescent="0.3">
      <c r="A1329" s="581" t="s">
        <v>238</v>
      </c>
      <c r="B1329" s="658"/>
      <c r="C1329" s="190" t="s">
        <v>239</v>
      </c>
      <c r="D1329" s="191" t="s">
        <v>240</v>
      </c>
      <c r="E1329" s="192" t="s">
        <v>241</v>
      </c>
      <c r="F1329" s="193" t="s">
        <v>242</v>
      </c>
      <c r="G1329" s="192" t="s">
        <v>243</v>
      </c>
      <c r="H1329" s="193" t="s">
        <v>244</v>
      </c>
      <c r="I1329" s="194" t="s">
        <v>245</v>
      </c>
      <c r="J1329" s="193" t="s">
        <v>246</v>
      </c>
      <c r="K1329" s="194" t="s">
        <v>247</v>
      </c>
      <c r="L1329" s="193" t="s">
        <v>248</v>
      </c>
      <c r="M1329" s="194" t="s">
        <v>249</v>
      </c>
      <c r="N1329" s="193" t="s">
        <v>250</v>
      </c>
      <c r="O1329" s="192" t="s">
        <v>251</v>
      </c>
      <c r="P1329" s="193" t="s">
        <v>252</v>
      </c>
      <c r="Q1329" s="192" t="s">
        <v>253</v>
      </c>
      <c r="R1329" s="193" t="s">
        <v>254</v>
      </c>
      <c r="S1329" s="194" t="s">
        <v>255</v>
      </c>
      <c r="T1329" s="193" t="s">
        <v>256</v>
      </c>
      <c r="U1329" s="192" t="s">
        <v>257</v>
      </c>
      <c r="V1329" s="195" t="s">
        <v>258</v>
      </c>
      <c r="W1329" s="196" t="s">
        <v>259</v>
      </c>
      <c r="X1329" s="197" t="s">
        <v>260</v>
      </c>
      <c r="Y1329" s="198" t="s">
        <v>261</v>
      </c>
      <c r="Z1329" s="193" t="s">
        <v>262</v>
      </c>
      <c r="AA1329" s="194" t="s">
        <v>263</v>
      </c>
      <c r="AB1329" s="199" t="s">
        <v>264</v>
      </c>
      <c r="AC1329" s="192" t="s">
        <v>265</v>
      </c>
      <c r="AD1329" s="199" t="s">
        <v>266</v>
      </c>
      <c r="AE1329" s="192" t="s">
        <v>267</v>
      </c>
      <c r="AF1329" s="199" t="s">
        <v>268</v>
      </c>
      <c r="AG1329" s="194" t="s">
        <v>269</v>
      </c>
      <c r="AH1329" s="199" t="s">
        <v>270</v>
      </c>
      <c r="AI1329" s="190"/>
      <c r="AJ1329" s="199"/>
      <c r="AK1329" s="200"/>
      <c r="AL1329" s="201"/>
    </row>
    <row r="1330" spans="1:38" ht="37.5" x14ac:dyDescent="0.25">
      <c r="A1330" s="202">
        <v>1</v>
      </c>
      <c r="B1330" s="203" t="s">
        <v>287</v>
      </c>
      <c r="C1330" s="659">
        <f>N1343</f>
        <v>2440790.62</v>
      </c>
      <c r="D1330" s="660">
        <f>C1330-AH1343</f>
        <v>1116646.6200000003</v>
      </c>
      <c r="E1330" s="81">
        <v>0</v>
      </c>
      <c r="F1330" s="82">
        <v>0</v>
      </c>
      <c r="G1330" s="83">
        <v>23</v>
      </c>
      <c r="H1330" s="84">
        <v>1479451.73</v>
      </c>
      <c r="I1330" s="339">
        <v>0</v>
      </c>
      <c r="J1330" s="86">
        <v>0</v>
      </c>
      <c r="K1330" s="339">
        <v>23</v>
      </c>
      <c r="L1330" s="86">
        <v>1479451.73</v>
      </c>
      <c r="M1330" s="87">
        <f>SUM(I1330,K1330)</f>
        <v>23</v>
      </c>
      <c r="N1330" s="88">
        <f>SUM(J1330,L1330)</f>
        <v>1479451.73</v>
      </c>
      <c r="O1330" s="89">
        <v>0</v>
      </c>
      <c r="P1330" s="90">
        <v>0</v>
      </c>
      <c r="Q1330" s="89">
        <v>0</v>
      </c>
      <c r="R1330" s="90">
        <v>0</v>
      </c>
      <c r="S1330" s="91">
        <f>SUM(O1330,Q1330)</f>
        <v>0</v>
      </c>
      <c r="T1330" s="92">
        <f>SUM(P1330,R1330)</f>
        <v>0</v>
      </c>
      <c r="U1330" s="93">
        <v>0</v>
      </c>
      <c r="V1330" s="94">
        <v>0</v>
      </c>
      <c r="W1330" s="95">
        <v>0</v>
      </c>
      <c r="X1330" s="96">
        <v>2</v>
      </c>
      <c r="Y1330" s="94">
        <v>106339.65999999999</v>
      </c>
      <c r="Z1330" s="95">
        <v>128741.20000000001</v>
      </c>
      <c r="AA1330" s="97">
        <f>SUM(U1330,X1330)</f>
        <v>2</v>
      </c>
      <c r="AB1330" s="98">
        <f>SUM(W1330,Z1330)</f>
        <v>128741.20000000001</v>
      </c>
      <c r="AC1330" s="99">
        <v>0</v>
      </c>
      <c r="AD1330" s="100">
        <v>0</v>
      </c>
      <c r="AE1330" s="99">
        <v>14</v>
      </c>
      <c r="AF1330" s="100">
        <v>591998.05000000005</v>
      </c>
      <c r="AG1330" s="101">
        <f>SUM(AC1330,AE1330)</f>
        <v>14</v>
      </c>
      <c r="AH1330" s="102">
        <f>SUM(AD1330,AF1330,AB1330)</f>
        <v>720739.25</v>
      </c>
      <c r="AI1330" s="103">
        <f>IFERROR(AD1330/C1330,0)</f>
        <v>0</v>
      </c>
      <c r="AJ1330" s="134">
        <f>IFERROR(AF1330/C1330,0)</f>
        <v>0.24254356156121248</v>
      </c>
      <c r="AK1330" s="222">
        <f>IFERROR(AH1330/C1330,0)</f>
        <v>0.29528925754393465</v>
      </c>
      <c r="AL1330" s="223"/>
    </row>
    <row r="1331" spans="1:38" ht="75" x14ac:dyDescent="0.25">
      <c r="A1331" s="224">
        <v>2</v>
      </c>
      <c r="B1331" s="203" t="s">
        <v>288</v>
      </c>
      <c r="C1331" s="659"/>
      <c r="D1331" s="660"/>
      <c r="E1331" s="81"/>
      <c r="F1331" s="82"/>
      <c r="G1331" s="83"/>
      <c r="H1331" s="84"/>
      <c r="I1331" s="339"/>
      <c r="J1331" s="86"/>
      <c r="K1331" s="339"/>
      <c r="L1331" s="86"/>
      <c r="M1331" s="87"/>
      <c r="N1331" s="88"/>
      <c r="O1331" s="89"/>
      <c r="P1331" s="90"/>
      <c r="Q1331" s="89"/>
      <c r="R1331" s="90"/>
      <c r="S1331" s="91"/>
      <c r="T1331" s="92"/>
      <c r="U1331" s="93"/>
      <c r="V1331" s="94"/>
      <c r="W1331" s="95"/>
      <c r="X1331" s="96"/>
      <c r="Y1331" s="94"/>
      <c r="Z1331" s="95"/>
      <c r="AA1331" s="97"/>
      <c r="AB1331" s="98"/>
      <c r="AC1331" s="99"/>
      <c r="AD1331" s="100"/>
      <c r="AE1331" s="99"/>
      <c r="AF1331" s="100"/>
      <c r="AG1331" s="101"/>
      <c r="AH1331" s="102"/>
      <c r="AI1331" s="103"/>
      <c r="AJ1331" s="134"/>
      <c r="AK1331" s="222"/>
      <c r="AL1331" s="223"/>
    </row>
    <row r="1332" spans="1:38" ht="37.5" x14ac:dyDescent="0.25">
      <c r="A1332" s="224">
        <v>3</v>
      </c>
      <c r="B1332" s="203" t="s">
        <v>289</v>
      </c>
      <c r="C1332" s="659"/>
      <c r="D1332" s="660"/>
      <c r="E1332" s="81"/>
      <c r="F1332" s="82"/>
      <c r="G1332" s="83"/>
      <c r="H1332" s="84"/>
      <c r="I1332" s="339"/>
      <c r="J1332" s="86"/>
      <c r="K1332" s="339"/>
      <c r="L1332" s="86"/>
      <c r="M1332" s="87"/>
      <c r="N1332" s="88"/>
      <c r="O1332" s="89"/>
      <c r="P1332" s="90"/>
      <c r="Q1332" s="89"/>
      <c r="R1332" s="90"/>
      <c r="S1332" s="91"/>
      <c r="T1332" s="92"/>
      <c r="U1332" s="93"/>
      <c r="V1332" s="94"/>
      <c r="W1332" s="95"/>
      <c r="X1332" s="96"/>
      <c r="Y1332" s="94"/>
      <c r="Z1332" s="95"/>
      <c r="AA1332" s="97"/>
      <c r="AB1332" s="98"/>
      <c r="AC1332" s="99"/>
      <c r="AD1332" s="100"/>
      <c r="AE1332" s="99"/>
      <c r="AF1332" s="100"/>
      <c r="AG1332" s="101"/>
      <c r="AH1332" s="102"/>
      <c r="AI1332" s="103"/>
      <c r="AJ1332" s="134"/>
      <c r="AK1332" s="222"/>
      <c r="AL1332" s="223"/>
    </row>
    <row r="1333" spans="1:38" ht="37.5" x14ac:dyDescent="0.25">
      <c r="A1333" s="224">
        <v>4</v>
      </c>
      <c r="B1333" s="203" t="s">
        <v>290</v>
      </c>
      <c r="C1333" s="659"/>
      <c r="D1333" s="660"/>
      <c r="E1333" s="81"/>
      <c r="F1333" s="82"/>
      <c r="G1333" s="83"/>
      <c r="H1333" s="84"/>
      <c r="I1333" s="339"/>
      <c r="J1333" s="86"/>
      <c r="K1333" s="339"/>
      <c r="L1333" s="86"/>
      <c r="M1333" s="87"/>
      <c r="N1333" s="88"/>
      <c r="O1333" s="89"/>
      <c r="P1333" s="90"/>
      <c r="Q1333" s="89"/>
      <c r="R1333" s="90"/>
      <c r="S1333" s="91"/>
      <c r="T1333" s="92"/>
      <c r="U1333" s="93"/>
      <c r="V1333" s="94"/>
      <c r="W1333" s="95"/>
      <c r="X1333" s="96"/>
      <c r="Y1333" s="94"/>
      <c r="Z1333" s="95"/>
      <c r="AA1333" s="97"/>
      <c r="AB1333" s="98"/>
      <c r="AC1333" s="99"/>
      <c r="AD1333" s="100"/>
      <c r="AE1333" s="99"/>
      <c r="AF1333" s="100"/>
      <c r="AG1333" s="101"/>
      <c r="AH1333" s="102"/>
      <c r="AI1333" s="103"/>
      <c r="AJ1333" s="134"/>
      <c r="AK1333" s="222"/>
      <c r="AL1333" s="223"/>
    </row>
    <row r="1334" spans="1:38" ht="37.5" x14ac:dyDescent="0.25">
      <c r="A1334" s="224">
        <v>5</v>
      </c>
      <c r="B1334" s="203" t="s">
        <v>291</v>
      </c>
      <c r="C1334" s="659"/>
      <c r="D1334" s="660"/>
      <c r="E1334" s="81"/>
      <c r="F1334" s="82"/>
      <c r="G1334" s="83"/>
      <c r="H1334" s="84"/>
      <c r="I1334" s="339"/>
      <c r="J1334" s="86"/>
      <c r="K1334" s="339"/>
      <c r="L1334" s="86"/>
      <c r="M1334" s="87"/>
      <c r="N1334" s="88"/>
      <c r="O1334" s="89"/>
      <c r="P1334" s="342"/>
      <c r="Q1334" s="89"/>
      <c r="R1334" s="90"/>
      <c r="S1334" s="91"/>
      <c r="T1334" s="92"/>
      <c r="U1334" s="93"/>
      <c r="V1334" s="94"/>
      <c r="W1334" s="95"/>
      <c r="X1334" s="96"/>
      <c r="Y1334" s="94"/>
      <c r="Z1334" s="95"/>
      <c r="AA1334" s="97"/>
      <c r="AB1334" s="98"/>
      <c r="AC1334" s="99"/>
      <c r="AD1334" s="100"/>
      <c r="AE1334" s="99"/>
      <c r="AF1334" s="100"/>
      <c r="AG1334" s="101"/>
      <c r="AH1334" s="102"/>
      <c r="AI1334" s="103"/>
      <c r="AJ1334" s="134"/>
      <c r="AK1334" s="222"/>
      <c r="AL1334" s="223"/>
    </row>
    <row r="1335" spans="1:38" ht="37.5" x14ac:dyDescent="0.25">
      <c r="A1335" s="224">
        <v>6</v>
      </c>
      <c r="B1335" s="203" t="s">
        <v>292</v>
      </c>
      <c r="C1335" s="659"/>
      <c r="D1335" s="660"/>
      <c r="E1335" s="81"/>
      <c r="F1335" s="82"/>
      <c r="G1335" s="83"/>
      <c r="H1335" s="84"/>
      <c r="I1335" s="339"/>
      <c r="J1335" s="340"/>
      <c r="K1335" s="339"/>
      <c r="L1335" s="340"/>
      <c r="M1335" s="87"/>
      <c r="N1335" s="88"/>
      <c r="O1335" s="89"/>
      <c r="P1335" s="342"/>
      <c r="Q1335" s="89"/>
      <c r="R1335" s="90"/>
      <c r="S1335" s="91"/>
      <c r="T1335" s="92"/>
      <c r="U1335" s="93"/>
      <c r="V1335" s="94"/>
      <c r="W1335" s="95"/>
      <c r="X1335" s="96"/>
      <c r="Y1335" s="94"/>
      <c r="Z1335" s="95"/>
      <c r="AA1335" s="97"/>
      <c r="AB1335" s="98"/>
      <c r="AC1335" s="99"/>
      <c r="AD1335" s="100"/>
      <c r="AE1335" s="99"/>
      <c r="AF1335" s="100"/>
      <c r="AG1335" s="101"/>
      <c r="AH1335" s="102"/>
      <c r="AI1335" s="103"/>
      <c r="AJ1335" s="134"/>
      <c r="AK1335" s="222"/>
      <c r="AL1335" s="223"/>
    </row>
    <row r="1336" spans="1:38" ht="37.5" x14ac:dyDescent="0.3">
      <c r="A1336" s="306">
        <v>7</v>
      </c>
      <c r="B1336" s="225" t="s">
        <v>293</v>
      </c>
      <c r="C1336" s="659"/>
      <c r="D1336" s="660"/>
      <c r="E1336" s="81"/>
      <c r="F1336" s="82"/>
      <c r="G1336" s="83"/>
      <c r="H1336" s="84"/>
      <c r="I1336" s="339"/>
      <c r="J1336" s="340"/>
      <c r="K1336" s="339"/>
      <c r="L1336" s="340"/>
      <c r="M1336" s="87"/>
      <c r="N1336" s="88"/>
      <c r="O1336" s="89"/>
      <c r="P1336" s="342"/>
      <c r="Q1336" s="89"/>
      <c r="R1336" s="90"/>
      <c r="S1336" s="91"/>
      <c r="T1336" s="92"/>
      <c r="U1336" s="93"/>
      <c r="V1336" s="94"/>
      <c r="W1336" s="95"/>
      <c r="X1336" s="96"/>
      <c r="Y1336" s="94"/>
      <c r="Z1336" s="95"/>
      <c r="AA1336" s="97"/>
      <c r="AB1336" s="98"/>
      <c r="AC1336" s="99"/>
      <c r="AD1336" s="100"/>
      <c r="AE1336" s="99"/>
      <c r="AF1336" s="100"/>
      <c r="AG1336" s="101"/>
      <c r="AH1336" s="102"/>
      <c r="AI1336" s="103"/>
      <c r="AJ1336" s="134"/>
      <c r="AK1336" s="222"/>
      <c r="AL1336" s="223"/>
    </row>
    <row r="1337" spans="1:38" ht="37.5" x14ac:dyDescent="0.25">
      <c r="A1337" s="229">
        <v>8</v>
      </c>
      <c r="B1337" s="226" t="s">
        <v>294</v>
      </c>
      <c r="C1337" s="659"/>
      <c r="D1337" s="660"/>
      <c r="E1337" s="81"/>
      <c r="F1337" s="82"/>
      <c r="G1337" s="83"/>
      <c r="H1337" s="84"/>
      <c r="I1337" s="339"/>
      <c r="J1337" s="340"/>
      <c r="K1337" s="339"/>
      <c r="L1337" s="340"/>
      <c r="M1337" s="122"/>
      <c r="N1337" s="123"/>
      <c r="O1337" s="89"/>
      <c r="P1337" s="342"/>
      <c r="Q1337" s="89"/>
      <c r="R1337" s="90"/>
      <c r="S1337" s="91"/>
      <c r="T1337" s="92"/>
      <c r="U1337" s="93"/>
      <c r="V1337" s="94"/>
      <c r="W1337" s="95"/>
      <c r="X1337" s="96"/>
      <c r="Y1337" s="94"/>
      <c r="Z1337" s="95"/>
      <c r="AA1337" s="97"/>
      <c r="AB1337" s="98"/>
      <c r="AC1337" s="99"/>
      <c r="AD1337" s="100"/>
      <c r="AE1337" s="99"/>
      <c r="AF1337" s="100"/>
      <c r="AG1337" s="101"/>
      <c r="AH1337" s="102"/>
      <c r="AI1337" s="103"/>
      <c r="AJ1337" s="134"/>
      <c r="AK1337" s="222"/>
      <c r="AL1337" s="223"/>
    </row>
    <row r="1338" spans="1:38" ht="21" x14ac:dyDescent="0.25">
      <c r="A1338" s="229" t="s">
        <v>309</v>
      </c>
      <c r="B1338" s="226" t="s">
        <v>100</v>
      </c>
      <c r="C1338" s="659"/>
      <c r="D1338" s="660"/>
      <c r="E1338" s="81">
        <v>1</v>
      </c>
      <c r="F1338" s="82">
        <v>21774</v>
      </c>
      <c r="G1338" s="83">
        <v>7</v>
      </c>
      <c r="H1338" s="84">
        <v>481002.6</v>
      </c>
      <c r="I1338" s="339">
        <v>0</v>
      </c>
      <c r="J1338" s="340">
        <v>0</v>
      </c>
      <c r="K1338" s="339">
        <v>7</v>
      </c>
      <c r="L1338" s="340">
        <v>481002.6</v>
      </c>
      <c r="M1338" s="122">
        <f t="shared" ref="M1338:N1342" si="217">SUM(I1338,K1338)</f>
        <v>7</v>
      </c>
      <c r="N1338" s="123">
        <f t="shared" si="217"/>
        <v>481002.6</v>
      </c>
      <c r="O1338" s="89">
        <v>0</v>
      </c>
      <c r="P1338" s="342">
        <v>0</v>
      </c>
      <c r="Q1338" s="89">
        <v>0</v>
      </c>
      <c r="R1338" s="90">
        <v>0</v>
      </c>
      <c r="S1338" s="91">
        <f t="shared" ref="S1338:T1342" si="218">SUM(O1338,Q1338)</f>
        <v>0</v>
      </c>
      <c r="T1338" s="92">
        <f t="shared" si="218"/>
        <v>0</v>
      </c>
      <c r="U1338" s="93">
        <v>0</v>
      </c>
      <c r="V1338" s="94">
        <v>0</v>
      </c>
      <c r="W1338" s="95">
        <v>0</v>
      </c>
      <c r="X1338" s="96">
        <v>1</v>
      </c>
      <c r="Y1338" s="94">
        <v>14869.7</v>
      </c>
      <c r="Z1338" s="95">
        <v>11749.86</v>
      </c>
      <c r="AA1338" s="97">
        <f>SUM(U1338,X1338)</f>
        <v>1</v>
      </c>
      <c r="AB1338" s="98">
        <f>SUM(W1338,Z1338)</f>
        <v>11749.86</v>
      </c>
      <c r="AC1338" s="99">
        <v>0</v>
      </c>
      <c r="AD1338" s="100">
        <v>0</v>
      </c>
      <c r="AE1338" s="99">
        <v>5</v>
      </c>
      <c r="AF1338" s="100">
        <v>341389.70999999996</v>
      </c>
      <c r="AG1338" s="101">
        <f>SUM(AC1338,AE1338)</f>
        <v>5</v>
      </c>
      <c r="AH1338" s="102">
        <f>SUM(AD1338,AF1338,AB1338)</f>
        <v>353139.56999999995</v>
      </c>
      <c r="AI1338" s="103">
        <f>IFERROR(AD1338/C1330,0)</f>
        <v>0</v>
      </c>
      <c r="AJ1338" s="134">
        <f>IFERROR(AF1338/C1330,0)</f>
        <v>0.13986849474208482</v>
      </c>
      <c r="AK1338" s="222">
        <f>IFERROR(AH1338/C1330,0)</f>
        <v>0.14468245129522825</v>
      </c>
      <c r="AL1338" s="223"/>
    </row>
    <row r="1339" spans="1:38" ht="21" x14ac:dyDescent="0.25">
      <c r="A1339" s="229" t="s">
        <v>310</v>
      </c>
      <c r="B1339" s="226" t="s">
        <v>101</v>
      </c>
      <c r="C1339" s="659"/>
      <c r="D1339" s="660"/>
      <c r="E1339" s="81">
        <v>0</v>
      </c>
      <c r="F1339" s="82">
        <v>0</v>
      </c>
      <c r="G1339" s="83">
        <v>1</v>
      </c>
      <c r="H1339" s="84">
        <v>10000</v>
      </c>
      <c r="I1339" s="339">
        <v>0</v>
      </c>
      <c r="J1339" s="340">
        <v>0</v>
      </c>
      <c r="K1339" s="339">
        <v>1</v>
      </c>
      <c r="L1339" s="340">
        <v>10000</v>
      </c>
      <c r="M1339" s="122">
        <f t="shared" si="217"/>
        <v>1</v>
      </c>
      <c r="N1339" s="123">
        <f t="shared" si="217"/>
        <v>10000</v>
      </c>
      <c r="O1339" s="89">
        <v>0</v>
      </c>
      <c r="P1339" s="342">
        <v>0</v>
      </c>
      <c r="Q1339" s="89">
        <v>0</v>
      </c>
      <c r="R1339" s="90">
        <v>0</v>
      </c>
      <c r="S1339" s="91">
        <f t="shared" si="218"/>
        <v>0</v>
      </c>
      <c r="T1339" s="92">
        <f t="shared" si="218"/>
        <v>0</v>
      </c>
      <c r="U1339" s="93">
        <v>0</v>
      </c>
      <c r="V1339" s="94">
        <v>0</v>
      </c>
      <c r="W1339" s="95">
        <v>0</v>
      </c>
      <c r="X1339" s="96">
        <v>0</v>
      </c>
      <c r="Y1339" s="94">
        <v>0</v>
      </c>
      <c r="Z1339" s="95">
        <v>0</v>
      </c>
      <c r="AA1339" s="97">
        <f>SUM(U1339,X1339)</f>
        <v>0</v>
      </c>
      <c r="AB1339" s="98">
        <f>SUM(W1339,Z1339)</f>
        <v>0</v>
      </c>
      <c r="AC1339" s="99">
        <v>0</v>
      </c>
      <c r="AD1339" s="100">
        <v>0</v>
      </c>
      <c r="AE1339" s="99">
        <v>1</v>
      </c>
      <c r="AF1339" s="100">
        <v>4200</v>
      </c>
      <c r="AG1339" s="101">
        <f>SUM(AC1339,AE1339)</f>
        <v>1</v>
      </c>
      <c r="AH1339" s="102">
        <f>SUM(AD1339,AF1339,AB1339)</f>
        <v>4200</v>
      </c>
      <c r="AI1339" s="103">
        <f>IFERROR(AD1339/C1330,0)</f>
        <v>0</v>
      </c>
      <c r="AJ1339" s="134">
        <f>IFERROR(AF1339/C1330,0)</f>
        <v>1.7207539088297545E-3</v>
      </c>
      <c r="AK1339" s="222">
        <f>IFERROR(AH1339/C1330,0)</f>
        <v>1.7207539088297545E-3</v>
      </c>
      <c r="AL1339" s="223"/>
    </row>
    <row r="1340" spans="1:38" ht="21" x14ac:dyDescent="0.25">
      <c r="A1340" s="229" t="s">
        <v>311</v>
      </c>
      <c r="B1340" s="226" t="s">
        <v>102</v>
      </c>
      <c r="C1340" s="659"/>
      <c r="D1340" s="660"/>
      <c r="E1340" s="81">
        <v>1</v>
      </c>
      <c r="F1340" s="82">
        <v>137755.5</v>
      </c>
      <c r="G1340" s="83">
        <v>3</v>
      </c>
      <c r="H1340" s="84">
        <v>117202.95</v>
      </c>
      <c r="I1340" s="339">
        <v>0</v>
      </c>
      <c r="J1340" s="340">
        <v>0</v>
      </c>
      <c r="K1340" s="339">
        <v>3</v>
      </c>
      <c r="L1340" s="340">
        <v>117202.95</v>
      </c>
      <c r="M1340" s="122">
        <f t="shared" si="217"/>
        <v>3</v>
      </c>
      <c r="N1340" s="123">
        <f t="shared" si="217"/>
        <v>117202.95</v>
      </c>
      <c r="O1340" s="89">
        <v>0</v>
      </c>
      <c r="P1340" s="342">
        <v>0</v>
      </c>
      <c r="Q1340" s="89">
        <v>0</v>
      </c>
      <c r="R1340" s="90">
        <v>0</v>
      </c>
      <c r="S1340" s="91">
        <f t="shared" si="218"/>
        <v>0</v>
      </c>
      <c r="T1340" s="92">
        <f t="shared" si="218"/>
        <v>0</v>
      </c>
      <c r="U1340" s="93">
        <v>0</v>
      </c>
      <c r="V1340" s="94">
        <v>0</v>
      </c>
      <c r="W1340" s="95">
        <v>0</v>
      </c>
      <c r="X1340" s="96">
        <v>1</v>
      </c>
      <c r="Y1340" s="94">
        <v>24003.940000000002</v>
      </c>
      <c r="Z1340" s="95">
        <v>9148.06</v>
      </c>
      <c r="AA1340" s="97">
        <f>SUM(U1340,X1340)</f>
        <v>1</v>
      </c>
      <c r="AB1340" s="98">
        <f>SUM(W1340,Z1340)</f>
        <v>9148.06</v>
      </c>
      <c r="AC1340" s="99">
        <v>0</v>
      </c>
      <c r="AD1340" s="100">
        <v>0</v>
      </c>
      <c r="AE1340" s="99">
        <v>1</v>
      </c>
      <c r="AF1340" s="100">
        <v>7281.43</v>
      </c>
      <c r="AG1340" s="101">
        <f>SUM(AC1340,AE1340)</f>
        <v>1</v>
      </c>
      <c r="AH1340" s="102">
        <f>SUM(AD1340,AF1340,AB1340)</f>
        <v>16429.489999999998</v>
      </c>
      <c r="AI1340" s="103">
        <f>IFERROR(AD1340/C1330,0)</f>
        <v>0</v>
      </c>
      <c r="AJ1340" s="134">
        <f>IFERROR(AF1340/C1330,0)</f>
        <v>2.9832259843738666E-3</v>
      </c>
      <c r="AK1340" s="222">
        <f>IFERROR(AH1340/C1330,0)</f>
        <v>6.731216461328419E-3</v>
      </c>
      <c r="AL1340" s="223"/>
    </row>
    <row r="1341" spans="1:38" ht="21" x14ac:dyDescent="0.25">
      <c r="A1341" s="229" t="s">
        <v>312</v>
      </c>
      <c r="B1341" s="226" t="s">
        <v>103</v>
      </c>
      <c r="C1341" s="659"/>
      <c r="D1341" s="660"/>
      <c r="E1341" s="81">
        <v>1</v>
      </c>
      <c r="F1341" s="82">
        <v>114513</v>
      </c>
      <c r="G1341" s="83">
        <v>1</v>
      </c>
      <c r="H1341" s="84">
        <v>21942.13</v>
      </c>
      <c r="I1341" s="339">
        <v>0</v>
      </c>
      <c r="J1341" s="340">
        <v>0</v>
      </c>
      <c r="K1341" s="339">
        <v>1</v>
      </c>
      <c r="L1341" s="340">
        <v>21942.13</v>
      </c>
      <c r="M1341" s="122">
        <f t="shared" si="217"/>
        <v>1</v>
      </c>
      <c r="N1341" s="123">
        <f t="shared" si="217"/>
        <v>21942.13</v>
      </c>
      <c r="O1341" s="89">
        <v>0</v>
      </c>
      <c r="P1341" s="342">
        <v>0</v>
      </c>
      <c r="Q1341" s="89">
        <v>0</v>
      </c>
      <c r="R1341" s="90">
        <v>0</v>
      </c>
      <c r="S1341" s="91">
        <f t="shared" si="218"/>
        <v>0</v>
      </c>
      <c r="T1341" s="92">
        <f t="shared" si="218"/>
        <v>0</v>
      </c>
      <c r="U1341" s="93">
        <v>0</v>
      </c>
      <c r="V1341" s="94">
        <v>0</v>
      </c>
      <c r="W1341" s="95">
        <v>0</v>
      </c>
      <c r="X1341" s="96">
        <v>0</v>
      </c>
      <c r="Y1341" s="94">
        <v>0</v>
      </c>
      <c r="Z1341" s="95">
        <v>0</v>
      </c>
      <c r="AA1341" s="97">
        <f>SUM(U1341,X1341)</f>
        <v>0</v>
      </c>
      <c r="AB1341" s="98">
        <f>SUM(W1341,Z1341)</f>
        <v>0</v>
      </c>
      <c r="AC1341" s="99">
        <v>0</v>
      </c>
      <c r="AD1341" s="100">
        <v>0</v>
      </c>
      <c r="AE1341" s="99">
        <v>1</v>
      </c>
      <c r="AF1341" s="100">
        <v>20049.71</v>
      </c>
      <c r="AG1341" s="101">
        <f>SUM(AC1341,AE1341)</f>
        <v>1</v>
      </c>
      <c r="AH1341" s="102">
        <f>SUM(AD1341,AF1341,AB1341)</f>
        <v>20049.71</v>
      </c>
      <c r="AI1341" s="103">
        <f>IFERROR(AD1341/C1330,0)</f>
        <v>0</v>
      </c>
      <c r="AJ1341" s="134">
        <f>IFERROR(AF1341/C1330,0)</f>
        <v>8.2144325841435745E-3</v>
      </c>
      <c r="AK1341" s="222">
        <f>IFERROR(AH1341/C1330,0)</f>
        <v>8.2144325841435745E-3</v>
      </c>
      <c r="AL1341" s="223"/>
    </row>
    <row r="1342" spans="1:38" ht="21.75" thickBot="1" x14ac:dyDescent="0.3">
      <c r="A1342" s="229" t="s">
        <v>313</v>
      </c>
      <c r="B1342" s="226" t="s">
        <v>104</v>
      </c>
      <c r="C1342" s="659"/>
      <c r="D1342" s="660"/>
      <c r="E1342" s="81">
        <v>1</v>
      </c>
      <c r="F1342" s="82">
        <v>123615</v>
      </c>
      <c r="G1342" s="83">
        <v>2</v>
      </c>
      <c r="H1342" s="84">
        <v>331191.21000000002</v>
      </c>
      <c r="I1342" s="339">
        <v>0</v>
      </c>
      <c r="J1342" s="340">
        <v>0</v>
      </c>
      <c r="K1342" s="339">
        <v>2</v>
      </c>
      <c r="L1342" s="340">
        <v>331191.21000000002</v>
      </c>
      <c r="M1342" s="122">
        <f t="shared" si="217"/>
        <v>2</v>
      </c>
      <c r="N1342" s="123">
        <f t="shared" si="217"/>
        <v>331191.21000000002</v>
      </c>
      <c r="O1342" s="89">
        <v>0</v>
      </c>
      <c r="P1342" s="342">
        <v>0</v>
      </c>
      <c r="Q1342" s="89">
        <v>1</v>
      </c>
      <c r="R1342" s="90">
        <v>119068.98</v>
      </c>
      <c r="S1342" s="91">
        <f t="shared" si="218"/>
        <v>1</v>
      </c>
      <c r="T1342" s="92">
        <f t="shared" si="218"/>
        <v>119068.98</v>
      </c>
      <c r="U1342" s="93">
        <v>0</v>
      </c>
      <c r="V1342" s="94">
        <v>0</v>
      </c>
      <c r="W1342" s="95">
        <v>0</v>
      </c>
      <c r="X1342" s="96">
        <v>0</v>
      </c>
      <c r="Y1342" s="94">
        <v>0</v>
      </c>
      <c r="Z1342" s="95">
        <v>0</v>
      </c>
      <c r="AA1342" s="97">
        <f>SUM(U1342,X1342)</f>
        <v>0</v>
      </c>
      <c r="AB1342" s="98">
        <f>SUM(W1342,Z1342)</f>
        <v>0</v>
      </c>
      <c r="AC1342" s="99">
        <v>0</v>
      </c>
      <c r="AD1342" s="100">
        <v>0</v>
      </c>
      <c r="AE1342" s="99">
        <v>1</v>
      </c>
      <c r="AF1342" s="100">
        <v>209585.98</v>
      </c>
      <c r="AG1342" s="101">
        <f>SUM(AC1342,AE1342)</f>
        <v>1</v>
      </c>
      <c r="AH1342" s="102">
        <f>SUM(AD1342,AF1342,AB1342)</f>
        <v>209585.98</v>
      </c>
      <c r="AI1342" s="103">
        <f>IFERROR(AD1342/C1330,0)</f>
        <v>0</v>
      </c>
      <c r="AJ1342" s="134">
        <f>IFERROR(AF1342/C1330,0)</f>
        <v>8.5868070076408273E-2</v>
      </c>
      <c r="AK1342" s="222">
        <f>IFERROR(AH1342/C1330,0)</f>
        <v>8.5868070076408273E-2</v>
      </c>
      <c r="AL1342" s="223"/>
    </row>
    <row r="1343" spans="1:38" ht="24" thickBot="1" x14ac:dyDescent="0.3">
      <c r="A1343" s="641" t="s">
        <v>277</v>
      </c>
      <c r="B1343" s="642"/>
      <c r="C1343" s="166">
        <f>C1330</f>
        <v>2440790.62</v>
      </c>
      <c r="D1343" s="166">
        <f>D1330</f>
        <v>1116646.6200000003</v>
      </c>
      <c r="E1343" s="167">
        <f t="shared" ref="E1343:AH1343" si="219">SUM(E1330:E1342)</f>
        <v>4</v>
      </c>
      <c r="F1343" s="168">
        <f t="shared" si="219"/>
        <v>397657.5</v>
      </c>
      <c r="G1343" s="167">
        <f t="shared" si="219"/>
        <v>37</v>
      </c>
      <c r="H1343" s="232">
        <f t="shared" si="219"/>
        <v>2440790.62</v>
      </c>
      <c r="I1343" s="233">
        <f t="shared" si="219"/>
        <v>0</v>
      </c>
      <c r="J1343" s="168">
        <f t="shared" si="219"/>
        <v>0</v>
      </c>
      <c r="K1343" s="233">
        <f t="shared" si="219"/>
        <v>37</v>
      </c>
      <c r="L1343" s="168">
        <f t="shared" si="219"/>
        <v>2440790.62</v>
      </c>
      <c r="M1343" s="233">
        <f t="shared" si="219"/>
        <v>37</v>
      </c>
      <c r="N1343" s="168">
        <f t="shared" si="219"/>
        <v>2440790.62</v>
      </c>
      <c r="O1343" s="172">
        <f t="shared" si="219"/>
        <v>0</v>
      </c>
      <c r="P1343" s="168">
        <f t="shared" si="219"/>
        <v>0</v>
      </c>
      <c r="Q1343" s="172">
        <f t="shared" si="219"/>
        <v>1</v>
      </c>
      <c r="R1343" s="234">
        <f t="shared" si="219"/>
        <v>119068.98</v>
      </c>
      <c r="S1343" s="173">
        <f t="shared" si="219"/>
        <v>1</v>
      </c>
      <c r="T1343" s="234">
        <f t="shared" si="219"/>
        <v>119068.98</v>
      </c>
      <c r="U1343" s="235">
        <f t="shared" si="219"/>
        <v>0</v>
      </c>
      <c r="V1343" s="234">
        <f t="shared" si="219"/>
        <v>0</v>
      </c>
      <c r="W1343" s="232">
        <f t="shared" si="219"/>
        <v>0</v>
      </c>
      <c r="X1343" s="173">
        <f t="shared" si="219"/>
        <v>4</v>
      </c>
      <c r="Y1343" s="234">
        <f t="shared" si="219"/>
        <v>145213.29999999999</v>
      </c>
      <c r="Z1343" s="234">
        <f t="shared" si="219"/>
        <v>149639.12</v>
      </c>
      <c r="AA1343" s="236">
        <f t="shared" si="219"/>
        <v>4</v>
      </c>
      <c r="AB1343" s="168">
        <f t="shared" si="219"/>
        <v>149639.12</v>
      </c>
      <c r="AC1343" s="171">
        <f t="shared" si="219"/>
        <v>0</v>
      </c>
      <c r="AD1343" s="168">
        <f t="shared" si="219"/>
        <v>0</v>
      </c>
      <c r="AE1343" s="172">
        <f t="shared" si="219"/>
        <v>23</v>
      </c>
      <c r="AF1343" s="168">
        <f t="shared" si="219"/>
        <v>1174504.8800000001</v>
      </c>
      <c r="AG1343" s="173">
        <f t="shared" si="219"/>
        <v>23</v>
      </c>
      <c r="AH1343" s="232">
        <f t="shared" si="219"/>
        <v>1324143.9999999998</v>
      </c>
      <c r="AI1343" s="237">
        <f>AD1343/C1297</f>
        <v>0</v>
      </c>
      <c r="AJ1343" s="238">
        <f>AF1343/C1297</f>
        <v>0.48119853885705283</v>
      </c>
      <c r="AK1343" s="239">
        <f>AH1343/C1297</f>
        <v>0.54250618186987287</v>
      </c>
      <c r="AL1343" s="223"/>
    </row>
    <row r="1344" spans="1:38" ht="15.75" thickBot="1" x14ac:dyDescent="0.3">
      <c r="E1344" s="240"/>
      <c r="F1344" s="241"/>
      <c r="G1344" s="240"/>
      <c r="H1344" s="241"/>
      <c r="I1344" s="242"/>
      <c r="J1344" s="240"/>
      <c r="K1344" s="242"/>
      <c r="L1344" s="241"/>
      <c r="M1344" s="240"/>
      <c r="N1344" s="240"/>
      <c r="O1344" s="240"/>
      <c r="P1344" s="240"/>
      <c r="Q1344" s="240"/>
      <c r="R1344" s="240"/>
      <c r="S1344" s="240"/>
      <c r="T1344" s="240"/>
      <c r="U1344" s="240"/>
      <c r="V1344" s="240"/>
      <c r="W1344" s="240"/>
      <c r="X1344" s="240"/>
      <c r="Y1344" s="240"/>
      <c r="Z1344" s="240"/>
      <c r="AA1344" s="240"/>
      <c r="AB1344" s="240"/>
      <c r="AC1344" s="240"/>
      <c r="AD1344" s="240"/>
      <c r="AE1344" s="240"/>
      <c r="AF1344" s="240"/>
      <c r="AG1344" s="240"/>
      <c r="AH1344" s="240"/>
      <c r="AJ1344" s="243"/>
      <c r="AK1344" s="243"/>
      <c r="AL1344" s="243"/>
    </row>
    <row r="1345" spans="1:38" ht="19.5" thickTop="1" x14ac:dyDescent="0.3">
      <c r="A1345" s="715" t="s">
        <v>327</v>
      </c>
      <c r="B1345" s="592"/>
      <c r="C1345" s="592"/>
      <c r="D1345" s="592"/>
      <c r="E1345" s="592"/>
      <c r="F1345" s="592"/>
      <c r="G1345" s="592"/>
      <c r="H1345" s="592"/>
      <c r="I1345" s="592"/>
      <c r="J1345" s="592"/>
      <c r="K1345" s="593"/>
      <c r="L1345" s="592"/>
      <c r="M1345" s="592"/>
      <c r="N1345" s="592"/>
      <c r="O1345" s="592"/>
      <c r="P1345" s="592"/>
      <c r="Q1345" s="594"/>
      <c r="AD1345" s="180"/>
    </row>
    <row r="1346" spans="1:38" x14ac:dyDescent="0.25">
      <c r="A1346" s="595"/>
      <c r="B1346" s="596"/>
      <c r="C1346" s="596"/>
      <c r="D1346" s="596"/>
      <c r="E1346" s="596"/>
      <c r="F1346" s="596"/>
      <c r="G1346" s="596"/>
      <c r="H1346" s="596"/>
      <c r="I1346" s="596"/>
      <c r="J1346" s="596"/>
      <c r="K1346" s="597"/>
      <c r="L1346" s="596"/>
      <c r="M1346" s="596"/>
      <c r="N1346" s="596"/>
      <c r="O1346" s="596"/>
      <c r="P1346" s="596"/>
      <c r="Q1346" s="598"/>
    </row>
    <row r="1347" spans="1:38" x14ac:dyDescent="0.25">
      <c r="A1347" s="595"/>
      <c r="B1347" s="596"/>
      <c r="C1347" s="596"/>
      <c r="D1347" s="596"/>
      <c r="E1347" s="596"/>
      <c r="F1347" s="596"/>
      <c r="G1347" s="596"/>
      <c r="H1347" s="596"/>
      <c r="I1347" s="596"/>
      <c r="J1347" s="596"/>
      <c r="K1347" s="597"/>
      <c r="L1347" s="596"/>
      <c r="M1347" s="596"/>
      <c r="N1347" s="596"/>
      <c r="O1347" s="596"/>
      <c r="P1347" s="596"/>
      <c r="Q1347" s="598"/>
    </row>
    <row r="1348" spans="1:38" x14ac:dyDescent="0.25">
      <c r="A1348" s="595"/>
      <c r="B1348" s="596"/>
      <c r="C1348" s="596"/>
      <c r="D1348" s="596"/>
      <c r="E1348" s="596"/>
      <c r="F1348" s="596"/>
      <c r="G1348" s="596"/>
      <c r="H1348" s="596"/>
      <c r="I1348" s="596"/>
      <c r="J1348" s="596"/>
      <c r="K1348" s="597"/>
      <c r="L1348" s="596"/>
      <c r="M1348" s="596"/>
      <c r="N1348" s="596"/>
      <c r="O1348" s="596"/>
      <c r="P1348" s="596"/>
      <c r="Q1348" s="598"/>
    </row>
    <row r="1349" spans="1:38" x14ac:dyDescent="0.25">
      <c r="A1349" s="595"/>
      <c r="B1349" s="596"/>
      <c r="C1349" s="596"/>
      <c r="D1349" s="596"/>
      <c r="E1349" s="596"/>
      <c r="F1349" s="596"/>
      <c r="G1349" s="596"/>
      <c r="H1349" s="596"/>
      <c r="I1349" s="596"/>
      <c r="J1349" s="596"/>
      <c r="K1349" s="597"/>
      <c r="L1349" s="596"/>
      <c r="M1349" s="596"/>
      <c r="N1349" s="596"/>
      <c r="O1349" s="596"/>
      <c r="P1349" s="596"/>
      <c r="Q1349" s="598"/>
    </row>
    <row r="1350" spans="1:38" x14ac:dyDescent="0.25">
      <c r="A1350" s="595"/>
      <c r="B1350" s="596"/>
      <c r="C1350" s="596"/>
      <c r="D1350" s="596"/>
      <c r="E1350" s="596"/>
      <c r="F1350" s="596"/>
      <c r="G1350" s="596"/>
      <c r="H1350" s="596"/>
      <c r="I1350" s="596"/>
      <c r="J1350" s="596"/>
      <c r="K1350" s="597"/>
      <c r="L1350" s="596"/>
      <c r="M1350" s="596"/>
      <c r="N1350" s="596"/>
      <c r="O1350" s="596"/>
      <c r="P1350" s="596"/>
      <c r="Q1350" s="598"/>
    </row>
    <row r="1351" spans="1:38" x14ac:dyDescent="0.25">
      <c r="A1351" s="595"/>
      <c r="B1351" s="596"/>
      <c r="C1351" s="596"/>
      <c r="D1351" s="596"/>
      <c r="E1351" s="596"/>
      <c r="F1351" s="596"/>
      <c r="G1351" s="596"/>
      <c r="H1351" s="596"/>
      <c r="I1351" s="596"/>
      <c r="J1351" s="596"/>
      <c r="K1351" s="597"/>
      <c r="L1351" s="596"/>
      <c r="M1351" s="596"/>
      <c r="N1351" s="596"/>
      <c r="O1351" s="596"/>
      <c r="P1351" s="596"/>
      <c r="Q1351" s="598"/>
    </row>
    <row r="1352" spans="1:38" x14ac:dyDescent="0.25">
      <c r="A1352" s="595"/>
      <c r="B1352" s="596"/>
      <c r="C1352" s="596"/>
      <c r="D1352" s="596"/>
      <c r="E1352" s="596"/>
      <c r="F1352" s="596"/>
      <c r="G1352" s="596"/>
      <c r="H1352" s="596"/>
      <c r="I1352" s="596"/>
      <c r="J1352" s="596"/>
      <c r="K1352" s="597"/>
      <c r="L1352" s="596"/>
      <c r="M1352" s="596"/>
      <c r="N1352" s="596"/>
      <c r="O1352" s="596"/>
      <c r="P1352" s="596"/>
      <c r="Q1352" s="598"/>
    </row>
    <row r="1353" spans="1:38" ht="15.75" thickBot="1" x14ac:dyDescent="0.3">
      <c r="A1353" s="599"/>
      <c r="B1353" s="600"/>
      <c r="C1353" s="600"/>
      <c r="D1353" s="600"/>
      <c r="E1353" s="600"/>
      <c r="F1353" s="600"/>
      <c r="G1353" s="600"/>
      <c r="H1353" s="600"/>
      <c r="I1353" s="600"/>
      <c r="J1353" s="600"/>
      <c r="K1353" s="601"/>
      <c r="L1353" s="600"/>
      <c r="M1353" s="600"/>
      <c r="N1353" s="600"/>
      <c r="O1353" s="600"/>
      <c r="P1353" s="600"/>
      <c r="Q1353" s="602"/>
    </row>
    <row r="1354" spans="1:38" ht="15.75" thickTop="1" x14ac:dyDescent="0.25"/>
    <row r="1355" spans="1:38" x14ac:dyDescent="0.25">
      <c r="B1355" s="244"/>
      <c r="C1355" s="244"/>
    </row>
    <row r="1358" spans="1:38" ht="23.25" x14ac:dyDescent="0.35">
      <c r="A1358" s="367"/>
      <c r="B1358" s="661" t="s">
        <v>375</v>
      </c>
      <c r="C1358" s="661"/>
      <c r="D1358" s="661"/>
      <c r="E1358" s="661"/>
      <c r="F1358" s="661"/>
      <c r="G1358" s="661"/>
      <c r="H1358" s="661"/>
      <c r="I1358" s="661"/>
      <c r="J1358" s="661"/>
      <c r="K1358" s="662"/>
      <c r="L1358" s="661"/>
      <c r="M1358" s="661"/>
      <c r="N1358" s="661"/>
      <c r="O1358" s="661"/>
      <c r="S1358" s="4"/>
      <c r="X1358" s="4"/>
      <c r="AA1358" s="4"/>
      <c r="AG1358" s="4"/>
    </row>
    <row r="1359" spans="1:38" ht="21.75" thickBot="1" x14ac:dyDescent="0.4">
      <c r="B1359" s="37"/>
      <c r="C1359" s="37"/>
      <c r="D1359" s="37"/>
      <c r="E1359" s="37"/>
      <c r="F1359" s="38"/>
      <c r="G1359" s="37"/>
      <c r="H1359" s="38"/>
      <c r="I1359" s="39"/>
      <c r="J1359" s="38"/>
      <c r="K1359" s="39"/>
      <c r="L1359" s="38"/>
    </row>
    <row r="1360" spans="1:38" ht="27" customHeight="1" thickBot="1" x14ac:dyDescent="0.3">
      <c r="A1360" s="663" t="s">
        <v>391</v>
      </c>
      <c r="B1360" s="664"/>
      <c r="C1360" s="664"/>
      <c r="D1360" s="664"/>
      <c r="E1360" s="664"/>
      <c r="F1360" s="664"/>
      <c r="G1360" s="664"/>
      <c r="H1360" s="664"/>
      <c r="I1360" s="664"/>
      <c r="J1360" s="664"/>
      <c r="K1360" s="665"/>
      <c r="L1360" s="664"/>
      <c r="M1360" s="664"/>
      <c r="N1360" s="664"/>
      <c r="O1360" s="664"/>
      <c r="P1360" s="664"/>
      <c r="Q1360" s="664"/>
      <c r="R1360" s="664"/>
      <c r="S1360" s="664"/>
      <c r="T1360" s="664"/>
      <c r="U1360" s="664"/>
      <c r="V1360" s="664"/>
      <c r="W1360" s="664"/>
      <c r="X1360" s="664"/>
      <c r="Y1360" s="664"/>
      <c r="Z1360" s="664"/>
      <c r="AA1360" s="664"/>
      <c r="AB1360" s="664"/>
      <c r="AC1360" s="664"/>
      <c r="AD1360" s="664"/>
      <c r="AE1360" s="664"/>
      <c r="AF1360" s="664"/>
      <c r="AG1360" s="664"/>
      <c r="AH1360" s="664"/>
      <c r="AI1360" s="664"/>
      <c r="AJ1360" s="664"/>
      <c r="AK1360" s="664"/>
      <c r="AL1360" s="40"/>
    </row>
    <row r="1361" spans="1:38" ht="33.75" customHeight="1" x14ac:dyDescent="0.25">
      <c r="A1361" s="666" t="s">
        <v>8</v>
      </c>
      <c r="B1361" s="667"/>
      <c r="C1361" s="614" t="s">
        <v>392</v>
      </c>
      <c r="D1361" s="615"/>
      <c r="E1361" s="618" t="s">
        <v>210</v>
      </c>
      <c r="F1361" s="619"/>
      <c r="G1361" s="619"/>
      <c r="H1361" s="619"/>
      <c r="I1361" s="619"/>
      <c r="J1361" s="619"/>
      <c r="K1361" s="620"/>
      <c r="L1361" s="619"/>
      <c r="M1361" s="619"/>
      <c r="N1361" s="674"/>
      <c r="O1361" s="624" t="s">
        <v>393</v>
      </c>
      <c r="P1361" s="625"/>
      <c r="Q1361" s="625"/>
      <c r="R1361" s="625"/>
      <c r="S1361" s="625"/>
      <c r="T1361" s="625"/>
      <c r="U1361" s="625"/>
      <c r="V1361" s="625"/>
      <c r="W1361" s="625"/>
      <c r="X1361" s="625"/>
      <c r="Y1361" s="625"/>
      <c r="Z1361" s="625"/>
      <c r="AA1361" s="625"/>
      <c r="AB1361" s="625"/>
      <c r="AC1361" s="625"/>
      <c r="AD1361" s="625"/>
      <c r="AE1361" s="625"/>
      <c r="AF1361" s="625"/>
      <c r="AG1361" s="625"/>
      <c r="AH1361" s="625"/>
      <c r="AI1361" s="625"/>
      <c r="AJ1361" s="625"/>
      <c r="AK1361" s="625"/>
      <c r="AL1361" s="626"/>
    </row>
    <row r="1362" spans="1:38" ht="51" customHeight="1" thickBot="1" x14ac:dyDescent="0.3">
      <c r="A1362" s="668"/>
      <c r="B1362" s="669"/>
      <c r="C1362" s="672"/>
      <c r="D1362" s="673"/>
      <c r="E1362" s="675"/>
      <c r="F1362" s="676"/>
      <c r="G1362" s="676"/>
      <c r="H1362" s="676"/>
      <c r="I1362" s="676"/>
      <c r="J1362" s="676"/>
      <c r="K1362" s="677"/>
      <c r="L1362" s="676"/>
      <c r="M1362" s="676"/>
      <c r="N1362" s="678"/>
      <c r="O1362" s="641"/>
      <c r="P1362" s="679"/>
      <c r="Q1362" s="679"/>
      <c r="R1362" s="679"/>
      <c r="S1362" s="679"/>
      <c r="T1362" s="679"/>
      <c r="U1362" s="679"/>
      <c r="V1362" s="679"/>
      <c r="W1362" s="679"/>
      <c r="X1362" s="679"/>
      <c r="Y1362" s="679"/>
      <c r="Z1362" s="679"/>
      <c r="AA1362" s="679"/>
      <c r="AB1362" s="679"/>
      <c r="AC1362" s="679"/>
      <c r="AD1362" s="679"/>
      <c r="AE1362" s="679"/>
      <c r="AF1362" s="679"/>
      <c r="AG1362" s="679"/>
      <c r="AH1362" s="679"/>
      <c r="AI1362" s="679"/>
      <c r="AJ1362" s="679"/>
      <c r="AK1362" s="679"/>
      <c r="AL1362" s="642"/>
    </row>
    <row r="1363" spans="1:38" ht="75" customHeight="1" x14ac:dyDescent="0.25">
      <c r="A1363" s="668"/>
      <c r="B1363" s="669"/>
      <c r="C1363" s="680" t="s">
        <v>211</v>
      </c>
      <c r="D1363" s="682" t="s">
        <v>212</v>
      </c>
      <c r="E1363" s="684" t="s">
        <v>0</v>
      </c>
      <c r="F1363" s="685"/>
      <c r="G1363" s="685"/>
      <c r="H1363" s="686"/>
      <c r="I1363" s="690" t="s">
        <v>1</v>
      </c>
      <c r="J1363" s="691"/>
      <c r="K1363" s="692"/>
      <c r="L1363" s="693"/>
      <c r="M1363" s="698" t="s">
        <v>2</v>
      </c>
      <c r="N1363" s="699"/>
      <c r="O1363" s="702" t="s">
        <v>213</v>
      </c>
      <c r="P1363" s="703"/>
      <c r="Q1363" s="703"/>
      <c r="R1363" s="703"/>
      <c r="S1363" s="725" t="s">
        <v>2</v>
      </c>
      <c r="T1363" s="726"/>
      <c r="U1363" s="708" t="s">
        <v>214</v>
      </c>
      <c r="V1363" s="709"/>
      <c r="W1363" s="709"/>
      <c r="X1363" s="709"/>
      <c r="Y1363" s="709"/>
      <c r="Z1363" s="710"/>
      <c r="AA1363" s="729" t="s">
        <v>2</v>
      </c>
      <c r="AB1363" s="730"/>
      <c r="AC1363" s="733" t="s">
        <v>5</v>
      </c>
      <c r="AD1363" s="734"/>
      <c r="AE1363" s="734"/>
      <c r="AF1363" s="735"/>
      <c r="AG1363" s="739" t="s">
        <v>2</v>
      </c>
      <c r="AH1363" s="740"/>
      <c r="AI1363" s="719" t="s">
        <v>215</v>
      </c>
      <c r="AJ1363" s="720"/>
      <c r="AK1363" s="720"/>
      <c r="AL1363" s="721"/>
    </row>
    <row r="1364" spans="1:38" ht="75" customHeight="1" thickBot="1" x14ac:dyDescent="0.3">
      <c r="A1364" s="668"/>
      <c r="B1364" s="669"/>
      <c r="C1364" s="680"/>
      <c r="D1364" s="682"/>
      <c r="E1364" s="687"/>
      <c r="F1364" s="688"/>
      <c r="G1364" s="688"/>
      <c r="H1364" s="689"/>
      <c r="I1364" s="694"/>
      <c r="J1364" s="695"/>
      <c r="K1364" s="696"/>
      <c r="L1364" s="697"/>
      <c r="M1364" s="700"/>
      <c r="N1364" s="701"/>
      <c r="O1364" s="704"/>
      <c r="P1364" s="705"/>
      <c r="Q1364" s="705"/>
      <c r="R1364" s="705"/>
      <c r="S1364" s="727"/>
      <c r="T1364" s="728"/>
      <c r="U1364" s="711"/>
      <c r="V1364" s="712"/>
      <c r="W1364" s="712"/>
      <c r="X1364" s="712"/>
      <c r="Y1364" s="712"/>
      <c r="Z1364" s="713"/>
      <c r="AA1364" s="731"/>
      <c r="AB1364" s="732"/>
      <c r="AC1364" s="736"/>
      <c r="AD1364" s="737"/>
      <c r="AE1364" s="737"/>
      <c r="AF1364" s="738"/>
      <c r="AG1364" s="741"/>
      <c r="AH1364" s="742"/>
      <c r="AI1364" s="722"/>
      <c r="AJ1364" s="723"/>
      <c r="AK1364" s="723"/>
      <c r="AL1364" s="724"/>
    </row>
    <row r="1365" spans="1:38" ht="139.5" customHeight="1" thickBot="1" x14ac:dyDescent="0.3">
      <c r="A1365" s="670"/>
      <c r="B1365" s="671"/>
      <c r="C1365" s="681"/>
      <c r="D1365" s="683"/>
      <c r="E1365" s="41" t="s">
        <v>15</v>
      </c>
      <c r="F1365" s="42" t="s">
        <v>216</v>
      </c>
      <c r="G1365" s="41" t="s">
        <v>217</v>
      </c>
      <c r="H1365" s="42" t="s">
        <v>14</v>
      </c>
      <c r="I1365" s="43" t="s">
        <v>15</v>
      </c>
      <c r="J1365" s="44" t="s">
        <v>218</v>
      </c>
      <c r="K1365" s="43" t="s">
        <v>17</v>
      </c>
      <c r="L1365" s="44" t="s">
        <v>219</v>
      </c>
      <c r="M1365" s="45" t="s">
        <v>19</v>
      </c>
      <c r="N1365" s="46" t="s">
        <v>20</v>
      </c>
      <c r="O1365" s="47" t="s">
        <v>220</v>
      </c>
      <c r="P1365" s="48" t="s">
        <v>221</v>
      </c>
      <c r="Q1365" s="47" t="s">
        <v>222</v>
      </c>
      <c r="R1365" s="48" t="s">
        <v>223</v>
      </c>
      <c r="S1365" s="49" t="s">
        <v>224</v>
      </c>
      <c r="T1365" s="50" t="s">
        <v>225</v>
      </c>
      <c r="U1365" s="51" t="s">
        <v>220</v>
      </c>
      <c r="V1365" s="52" t="s">
        <v>226</v>
      </c>
      <c r="W1365" s="53" t="s">
        <v>227</v>
      </c>
      <c r="X1365" s="54" t="s">
        <v>222</v>
      </c>
      <c r="Y1365" s="52" t="s">
        <v>228</v>
      </c>
      <c r="Z1365" s="53" t="s">
        <v>229</v>
      </c>
      <c r="AA1365" s="55" t="s">
        <v>230</v>
      </c>
      <c r="AB1365" s="56" t="s">
        <v>231</v>
      </c>
      <c r="AC1365" s="57" t="s">
        <v>220</v>
      </c>
      <c r="AD1365" s="58" t="s">
        <v>221</v>
      </c>
      <c r="AE1365" s="57" t="s">
        <v>222</v>
      </c>
      <c r="AF1365" s="58" t="s">
        <v>223</v>
      </c>
      <c r="AG1365" s="59" t="s">
        <v>232</v>
      </c>
      <c r="AH1365" s="60" t="s">
        <v>233</v>
      </c>
      <c r="AI1365" s="61" t="s">
        <v>234</v>
      </c>
      <c r="AJ1365" s="62" t="s">
        <v>235</v>
      </c>
      <c r="AK1365" s="63" t="s">
        <v>236</v>
      </c>
      <c r="AL1365" s="64" t="s">
        <v>237</v>
      </c>
    </row>
    <row r="1366" spans="1:38" ht="38.25" customHeight="1" thickBot="1" x14ac:dyDescent="0.3">
      <c r="A1366" s="581" t="s">
        <v>238</v>
      </c>
      <c r="B1366" s="582"/>
      <c r="C1366" s="65" t="s">
        <v>239</v>
      </c>
      <c r="D1366" s="575" t="s">
        <v>240</v>
      </c>
      <c r="E1366" s="65" t="s">
        <v>241</v>
      </c>
      <c r="F1366" s="66" t="s">
        <v>242</v>
      </c>
      <c r="G1366" s="65" t="s">
        <v>243</v>
      </c>
      <c r="H1366" s="66" t="s">
        <v>244</v>
      </c>
      <c r="I1366" s="67" t="s">
        <v>245</v>
      </c>
      <c r="J1366" s="66" t="s">
        <v>246</v>
      </c>
      <c r="K1366" s="67" t="s">
        <v>247</v>
      </c>
      <c r="L1366" s="66" t="s">
        <v>248</v>
      </c>
      <c r="M1366" s="65" t="s">
        <v>249</v>
      </c>
      <c r="N1366" s="66" t="s">
        <v>250</v>
      </c>
      <c r="O1366" s="65" t="s">
        <v>251</v>
      </c>
      <c r="P1366" s="66" t="s">
        <v>252</v>
      </c>
      <c r="Q1366" s="65" t="s">
        <v>253</v>
      </c>
      <c r="R1366" s="66" t="s">
        <v>254</v>
      </c>
      <c r="S1366" s="65" t="s">
        <v>255</v>
      </c>
      <c r="T1366" s="66" t="s">
        <v>256</v>
      </c>
      <c r="U1366" s="65" t="s">
        <v>257</v>
      </c>
      <c r="V1366" s="68" t="s">
        <v>258</v>
      </c>
      <c r="W1366" s="66" t="s">
        <v>259</v>
      </c>
      <c r="X1366" s="575" t="s">
        <v>260</v>
      </c>
      <c r="Y1366" s="66" t="s">
        <v>261</v>
      </c>
      <c r="Z1366" s="66" t="s">
        <v>262</v>
      </c>
      <c r="AA1366" s="65" t="s">
        <v>263</v>
      </c>
      <c r="AB1366" s="65" t="s">
        <v>264</v>
      </c>
      <c r="AC1366" s="65" t="s">
        <v>265</v>
      </c>
      <c r="AD1366" s="65" t="s">
        <v>266</v>
      </c>
      <c r="AE1366" s="65" t="s">
        <v>267</v>
      </c>
      <c r="AF1366" s="65" t="s">
        <v>268</v>
      </c>
      <c r="AG1366" s="65" t="s">
        <v>269</v>
      </c>
      <c r="AH1366" s="65" t="s">
        <v>270</v>
      </c>
      <c r="AI1366" s="65" t="s">
        <v>271</v>
      </c>
      <c r="AJ1366" s="575" t="s">
        <v>272</v>
      </c>
      <c r="AK1366" s="65" t="s">
        <v>273</v>
      </c>
      <c r="AL1366" s="576" t="s">
        <v>274</v>
      </c>
    </row>
    <row r="1367" spans="1:38" ht="99" customHeight="1" x14ac:dyDescent="0.25">
      <c r="A1367" s="69">
        <v>1</v>
      </c>
      <c r="B1367" s="70" t="s">
        <v>275</v>
      </c>
      <c r="C1367" s="583">
        <f>N1380</f>
        <v>272289.30000000005</v>
      </c>
      <c r="D1367" s="586">
        <f>C1367-AH1380</f>
        <v>102816.62000000002</v>
      </c>
      <c r="E1367" s="71"/>
      <c r="F1367" s="72"/>
      <c r="G1367" s="71"/>
      <c r="H1367" s="72"/>
      <c r="I1367" s="73"/>
      <c r="J1367" s="72"/>
      <c r="K1367" s="73"/>
      <c r="L1367" s="72"/>
      <c r="M1367" s="71"/>
      <c r="N1367" s="72"/>
      <c r="O1367" s="71"/>
      <c r="P1367" s="72"/>
      <c r="Q1367" s="71"/>
      <c r="R1367" s="72"/>
      <c r="S1367" s="71"/>
      <c r="T1367" s="72"/>
      <c r="U1367" s="71"/>
      <c r="V1367" s="74"/>
      <c r="W1367" s="72"/>
      <c r="X1367" s="71"/>
      <c r="Y1367" s="74"/>
      <c r="Z1367" s="72"/>
      <c r="AA1367" s="71"/>
      <c r="AB1367" s="72"/>
      <c r="AC1367" s="71"/>
      <c r="AD1367" s="72"/>
      <c r="AE1367" s="71"/>
      <c r="AF1367" s="72"/>
      <c r="AG1367" s="71"/>
      <c r="AH1367" s="72"/>
      <c r="AI1367" s="75"/>
      <c r="AJ1367" s="76"/>
      <c r="AK1367" s="77"/>
      <c r="AL1367" s="78"/>
    </row>
    <row r="1368" spans="1:38" ht="87" customHeight="1" x14ac:dyDescent="0.25">
      <c r="A1368" s="79">
        <v>2</v>
      </c>
      <c r="B1368" s="80" t="s">
        <v>96</v>
      </c>
      <c r="C1368" s="584"/>
      <c r="D1368" s="587"/>
      <c r="E1368" s="81">
        <v>0</v>
      </c>
      <c r="F1368" s="82">
        <v>0</v>
      </c>
      <c r="G1368" s="83">
        <v>4</v>
      </c>
      <c r="H1368" s="84">
        <v>165263.48000000001</v>
      </c>
      <c r="I1368" s="246">
        <v>0</v>
      </c>
      <c r="J1368" s="86">
        <v>0</v>
      </c>
      <c r="K1368" s="246">
        <v>4</v>
      </c>
      <c r="L1368" s="86">
        <v>165263.48000000001</v>
      </c>
      <c r="M1368" s="87">
        <f>SUM(I1368,K1368)</f>
        <v>4</v>
      </c>
      <c r="N1368" s="88">
        <f>SUM(J1368,L1368)</f>
        <v>165263.48000000001</v>
      </c>
      <c r="O1368" s="89">
        <v>0</v>
      </c>
      <c r="P1368" s="90">
        <v>0</v>
      </c>
      <c r="Q1368" s="89">
        <v>0</v>
      </c>
      <c r="R1368" s="90">
        <v>0</v>
      </c>
      <c r="S1368" s="91">
        <f>SUM(O1368,Q1368)</f>
        <v>0</v>
      </c>
      <c r="T1368" s="92">
        <f>SUM(P1368,R1368)</f>
        <v>0</v>
      </c>
      <c r="U1368" s="93">
        <v>0</v>
      </c>
      <c r="V1368" s="94">
        <v>0</v>
      </c>
      <c r="W1368" s="95">
        <v>0</v>
      </c>
      <c r="X1368" s="96">
        <v>0</v>
      </c>
      <c r="Y1368" s="94">
        <v>0</v>
      </c>
      <c r="Z1368" s="95">
        <v>0</v>
      </c>
      <c r="AA1368" s="97">
        <f>SUM(U1368,X1368)</f>
        <v>0</v>
      </c>
      <c r="AB1368" s="98">
        <f>SUM(W1368,Z1368)</f>
        <v>0</v>
      </c>
      <c r="AC1368" s="99">
        <v>0</v>
      </c>
      <c r="AD1368" s="100">
        <v>0</v>
      </c>
      <c r="AE1368" s="99">
        <v>4</v>
      </c>
      <c r="AF1368" s="100">
        <v>154558.48000000001</v>
      </c>
      <c r="AG1368" s="101">
        <f>SUM(AC1368,AE1368)</f>
        <v>4</v>
      </c>
      <c r="AH1368" s="102">
        <f>SUM(AD1368,AF1368,AB1368)</f>
        <v>154558.48000000001</v>
      </c>
      <c r="AI1368" s="103">
        <f>IFERROR(AD1368/(C1367-AH1374),0)</f>
        <v>0</v>
      </c>
      <c r="AJ1368" s="104">
        <f>IFERROR(AF1368/(C1367-AH1374),0)</f>
        <v>0.56762597722348984</v>
      </c>
      <c r="AK1368" s="77"/>
      <c r="AL1368" s="105">
        <f>IFERROR(AH1368/C1367,0)</f>
        <v>0.56762597722348984</v>
      </c>
    </row>
    <row r="1369" spans="1:38" ht="85.5" customHeight="1" x14ac:dyDescent="0.25">
      <c r="A1369" s="79">
        <v>3</v>
      </c>
      <c r="B1369" s="80" t="s">
        <v>202</v>
      </c>
      <c r="C1369" s="584"/>
      <c r="D1369" s="587"/>
      <c r="E1369" s="442"/>
      <c r="F1369" s="443"/>
      <c r="G1369" s="444"/>
      <c r="H1369" s="445"/>
      <c r="I1369" s="441"/>
      <c r="J1369" s="445"/>
      <c r="K1369" s="441"/>
      <c r="L1369" s="445"/>
      <c r="M1369" s="446"/>
      <c r="N1369" s="445"/>
      <c r="O1369" s="444"/>
      <c r="P1369" s="445"/>
      <c r="Q1369" s="444"/>
      <c r="R1369" s="445"/>
      <c r="S1369" s="446"/>
      <c r="T1369" s="445"/>
      <c r="U1369" s="444"/>
      <c r="V1369" s="447"/>
      <c r="W1369" s="445"/>
      <c r="X1369" s="446"/>
      <c r="Y1369" s="447"/>
      <c r="Z1369" s="445"/>
      <c r="AA1369" s="446"/>
      <c r="AB1369" s="445"/>
      <c r="AC1369" s="444"/>
      <c r="AD1369" s="445"/>
      <c r="AE1369" s="444"/>
      <c r="AF1369" s="445"/>
      <c r="AG1369" s="446"/>
      <c r="AH1369" s="445"/>
      <c r="AI1369" s="132"/>
      <c r="AJ1369" s="133"/>
      <c r="AK1369" s="448"/>
      <c r="AL1369" s="449"/>
    </row>
    <row r="1370" spans="1:38" ht="101.25" customHeight="1" x14ac:dyDescent="0.25">
      <c r="A1370" s="79">
        <v>4</v>
      </c>
      <c r="B1370" s="80" t="s">
        <v>40</v>
      </c>
      <c r="C1370" s="584"/>
      <c r="D1370" s="587"/>
      <c r="E1370" s="442"/>
      <c r="F1370" s="443"/>
      <c r="G1370" s="444"/>
      <c r="H1370" s="445"/>
      <c r="I1370" s="441"/>
      <c r="J1370" s="445"/>
      <c r="K1370" s="441"/>
      <c r="L1370" s="445"/>
      <c r="M1370" s="446"/>
      <c r="N1370" s="445"/>
      <c r="O1370" s="444"/>
      <c r="P1370" s="445"/>
      <c r="Q1370" s="444"/>
      <c r="R1370" s="445"/>
      <c r="S1370" s="446"/>
      <c r="T1370" s="445"/>
      <c r="U1370" s="444"/>
      <c r="V1370" s="447"/>
      <c r="W1370" s="445"/>
      <c r="X1370" s="446"/>
      <c r="Y1370" s="447"/>
      <c r="Z1370" s="445"/>
      <c r="AA1370" s="446"/>
      <c r="AB1370" s="445"/>
      <c r="AC1370" s="444"/>
      <c r="AD1370" s="445"/>
      <c r="AE1370" s="444"/>
      <c r="AF1370" s="445"/>
      <c r="AG1370" s="446"/>
      <c r="AH1370" s="445"/>
      <c r="AI1370" s="132"/>
      <c r="AJ1370" s="133"/>
      <c r="AK1370" s="448"/>
      <c r="AL1370" s="449"/>
    </row>
    <row r="1371" spans="1:38" ht="138" customHeight="1" x14ac:dyDescent="0.25">
      <c r="A1371" s="79">
        <v>5</v>
      </c>
      <c r="B1371" s="80" t="s">
        <v>98</v>
      </c>
      <c r="C1371" s="584"/>
      <c r="D1371" s="587"/>
      <c r="E1371" s="81">
        <v>3</v>
      </c>
      <c r="F1371" s="82">
        <v>843390.6</v>
      </c>
      <c r="G1371" s="83">
        <v>2</v>
      </c>
      <c r="H1371" s="84">
        <v>35891.5</v>
      </c>
      <c r="I1371" s="246">
        <v>1</v>
      </c>
      <c r="J1371" s="86">
        <v>71134.320000000007</v>
      </c>
      <c r="K1371" s="246">
        <v>2</v>
      </c>
      <c r="L1371" s="86">
        <v>35891.5</v>
      </c>
      <c r="M1371" s="87">
        <f>SUM(I1371,K1371)</f>
        <v>3</v>
      </c>
      <c r="N1371" s="88">
        <f>SUM(J1371,L1371)</f>
        <v>107025.82</v>
      </c>
      <c r="O1371" s="89">
        <v>0</v>
      </c>
      <c r="P1371" s="90">
        <v>0</v>
      </c>
      <c r="Q1371" s="89">
        <v>0</v>
      </c>
      <c r="R1371" s="90">
        <v>0</v>
      </c>
      <c r="S1371" s="91">
        <f>SUM(O1371,Q1371)</f>
        <v>0</v>
      </c>
      <c r="T1371" s="92">
        <f>SUM(P1371,R1371)</f>
        <v>0</v>
      </c>
      <c r="U1371" s="93">
        <v>0</v>
      </c>
      <c r="V1371" s="94">
        <v>0</v>
      </c>
      <c r="W1371" s="95">
        <v>0</v>
      </c>
      <c r="X1371" s="96">
        <v>0</v>
      </c>
      <c r="Y1371" s="94">
        <v>0</v>
      </c>
      <c r="Z1371" s="95">
        <v>0</v>
      </c>
      <c r="AA1371" s="97">
        <f>SUM(U1371,X1371)</f>
        <v>0</v>
      </c>
      <c r="AB1371" s="98">
        <f>SUM(W1371,Z1371)</f>
        <v>0</v>
      </c>
      <c r="AC1371" s="99">
        <v>0</v>
      </c>
      <c r="AD1371" s="100">
        <v>0</v>
      </c>
      <c r="AE1371" s="99">
        <v>1</v>
      </c>
      <c r="AF1371" s="100">
        <v>14914.2</v>
      </c>
      <c r="AG1371" s="101">
        <f>SUM(AC1371,AE1371)</f>
        <v>1</v>
      </c>
      <c r="AH1371" s="102">
        <f>SUM(AD1371,AF1371,AB1371)</f>
        <v>14914.2</v>
      </c>
      <c r="AI1371" s="103">
        <f>IFERROR(AD1371/(C1367-AH1374),0)</f>
        <v>0</v>
      </c>
      <c r="AJ1371" s="104">
        <f>IFERROR(AF1371/(C1367-AH1374),0)</f>
        <v>5.4773360539690681E-2</v>
      </c>
      <c r="AK1371" s="77"/>
      <c r="AL1371" s="105">
        <f>IFERROR(AH1371/C1367,0)</f>
        <v>5.4773360539690681E-2</v>
      </c>
    </row>
    <row r="1372" spans="1:38" ht="116.25" customHeight="1" x14ac:dyDescent="0.25">
      <c r="A1372" s="79">
        <v>6</v>
      </c>
      <c r="B1372" s="80" t="s">
        <v>42</v>
      </c>
      <c r="C1372" s="584"/>
      <c r="D1372" s="587"/>
      <c r="E1372" s="442"/>
      <c r="F1372" s="443"/>
      <c r="G1372" s="444"/>
      <c r="H1372" s="445"/>
      <c r="I1372" s="441"/>
      <c r="J1372" s="445"/>
      <c r="K1372" s="441"/>
      <c r="L1372" s="445"/>
      <c r="M1372" s="446"/>
      <c r="N1372" s="445"/>
      <c r="O1372" s="444"/>
      <c r="P1372" s="445"/>
      <c r="Q1372" s="444"/>
      <c r="R1372" s="445"/>
      <c r="S1372" s="446"/>
      <c r="T1372" s="445"/>
      <c r="U1372" s="444"/>
      <c r="V1372" s="447"/>
      <c r="W1372" s="445"/>
      <c r="X1372" s="446"/>
      <c r="Y1372" s="447"/>
      <c r="Z1372" s="445"/>
      <c r="AA1372" s="446"/>
      <c r="AB1372" s="445"/>
      <c r="AC1372" s="444"/>
      <c r="AD1372" s="445"/>
      <c r="AE1372" s="444"/>
      <c r="AF1372" s="445"/>
      <c r="AG1372" s="446"/>
      <c r="AH1372" s="445"/>
      <c r="AI1372" s="132"/>
      <c r="AJ1372" s="133"/>
      <c r="AK1372" s="448"/>
      <c r="AL1372" s="449"/>
    </row>
    <row r="1373" spans="1:38" ht="65.25" customHeight="1" x14ac:dyDescent="0.25">
      <c r="A1373" s="79">
        <v>7</v>
      </c>
      <c r="B1373" s="80" t="s">
        <v>203</v>
      </c>
      <c r="C1373" s="584"/>
      <c r="D1373" s="587"/>
      <c r="E1373" s="442"/>
      <c r="F1373" s="443"/>
      <c r="G1373" s="444"/>
      <c r="H1373" s="445"/>
      <c r="I1373" s="444"/>
      <c r="J1373" s="445"/>
      <c r="K1373" s="444"/>
      <c r="L1373" s="445"/>
      <c r="M1373" s="446"/>
      <c r="N1373" s="445"/>
      <c r="O1373" s="444"/>
      <c r="P1373" s="445"/>
      <c r="Q1373" s="444"/>
      <c r="R1373" s="445"/>
      <c r="S1373" s="446"/>
      <c r="T1373" s="472"/>
      <c r="U1373" s="444"/>
      <c r="V1373" s="447"/>
      <c r="W1373" s="445"/>
      <c r="X1373" s="446"/>
      <c r="Y1373" s="447"/>
      <c r="Z1373" s="445"/>
      <c r="AA1373" s="446"/>
      <c r="AB1373" s="472"/>
      <c r="AC1373" s="444"/>
      <c r="AD1373" s="445"/>
      <c r="AE1373" s="444"/>
      <c r="AF1373" s="445"/>
      <c r="AG1373" s="441"/>
      <c r="AH1373" s="445"/>
      <c r="AI1373" s="132"/>
      <c r="AJ1373" s="133"/>
      <c r="AK1373" s="448"/>
      <c r="AL1373" s="450"/>
    </row>
    <row r="1374" spans="1:38" ht="59.25" customHeight="1" x14ac:dyDescent="0.25">
      <c r="A1374" s="79">
        <v>8</v>
      </c>
      <c r="B1374" s="80" t="s">
        <v>276</v>
      </c>
      <c r="C1374" s="584"/>
      <c r="D1374" s="587"/>
      <c r="E1374" s="473"/>
      <c r="F1374" s="474"/>
      <c r="G1374" s="451"/>
      <c r="H1374" s="452"/>
      <c r="I1374" s="444"/>
      <c r="J1374" s="445"/>
      <c r="K1374" s="441"/>
      <c r="L1374" s="445"/>
      <c r="M1374" s="475"/>
      <c r="N1374" s="443"/>
      <c r="O1374" s="451"/>
      <c r="P1374" s="452"/>
      <c r="Q1374" s="451"/>
      <c r="R1374" s="452"/>
      <c r="S1374" s="475"/>
      <c r="T1374" s="443"/>
      <c r="U1374" s="444"/>
      <c r="V1374" s="447"/>
      <c r="W1374" s="445"/>
      <c r="X1374" s="446"/>
      <c r="Y1374" s="447"/>
      <c r="Z1374" s="445"/>
      <c r="AA1374" s="475"/>
      <c r="AB1374" s="443"/>
      <c r="AC1374" s="444"/>
      <c r="AD1374" s="445"/>
      <c r="AE1374" s="444"/>
      <c r="AF1374" s="445"/>
      <c r="AG1374" s="446"/>
      <c r="AH1374" s="445"/>
      <c r="AI1374" s="132"/>
      <c r="AJ1374" s="133"/>
      <c r="AK1374" s="448"/>
      <c r="AL1374" s="449"/>
    </row>
    <row r="1375" spans="1:38" ht="60" customHeight="1" x14ac:dyDescent="0.25">
      <c r="A1375" s="79">
        <v>9</v>
      </c>
      <c r="B1375" s="80" t="s">
        <v>44</v>
      </c>
      <c r="C1375" s="584"/>
      <c r="D1375" s="587"/>
      <c r="E1375" s="442"/>
      <c r="F1375" s="443"/>
      <c r="G1375" s="444"/>
      <c r="H1375" s="445"/>
      <c r="I1375" s="441"/>
      <c r="J1375" s="445"/>
      <c r="K1375" s="441"/>
      <c r="L1375" s="445"/>
      <c r="M1375" s="446"/>
      <c r="N1375" s="445"/>
      <c r="O1375" s="444"/>
      <c r="P1375" s="445"/>
      <c r="Q1375" s="444"/>
      <c r="R1375" s="445"/>
      <c r="S1375" s="446"/>
      <c r="T1375" s="445"/>
      <c r="U1375" s="444"/>
      <c r="V1375" s="447"/>
      <c r="W1375" s="445"/>
      <c r="X1375" s="446"/>
      <c r="Y1375" s="447"/>
      <c r="Z1375" s="445"/>
      <c r="AA1375" s="446"/>
      <c r="AB1375" s="445"/>
      <c r="AC1375" s="444"/>
      <c r="AD1375" s="445"/>
      <c r="AE1375" s="444"/>
      <c r="AF1375" s="445"/>
      <c r="AG1375" s="446"/>
      <c r="AH1375" s="445"/>
      <c r="AI1375" s="132"/>
      <c r="AJ1375" s="133"/>
      <c r="AK1375" s="448"/>
      <c r="AL1375" s="449"/>
    </row>
    <row r="1376" spans="1:38" ht="73.5" customHeight="1" x14ac:dyDescent="0.25">
      <c r="A1376" s="79">
        <v>10</v>
      </c>
      <c r="B1376" s="80" t="s">
        <v>45</v>
      </c>
      <c r="C1376" s="584"/>
      <c r="D1376" s="587"/>
      <c r="E1376" s="442"/>
      <c r="F1376" s="443"/>
      <c r="G1376" s="444"/>
      <c r="H1376" s="445"/>
      <c r="I1376" s="441"/>
      <c r="J1376" s="445"/>
      <c r="K1376" s="441"/>
      <c r="L1376" s="445"/>
      <c r="M1376" s="446"/>
      <c r="N1376" s="445"/>
      <c r="O1376" s="444"/>
      <c r="P1376" s="445"/>
      <c r="Q1376" s="444"/>
      <c r="R1376" s="445"/>
      <c r="S1376" s="446"/>
      <c r="T1376" s="445"/>
      <c r="U1376" s="444"/>
      <c r="V1376" s="447"/>
      <c r="W1376" s="445"/>
      <c r="X1376" s="446"/>
      <c r="Y1376" s="447"/>
      <c r="Z1376" s="445"/>
      <c r="AA1376" s="446"/>
      <c r="AB1376" s="445"/>
      <c r="AC1376" s="451"/>
      <c r="AD1376" s="452"/>
      <c r="AE1376" s="451"/>
      <c r="AF1376" s="452"/>
      <c r="AG1376" s="446"/>
      <c r="AH1376" s="445"/>
      <c r="AI1376" s="132"/>
      <c r="AJ1376" s="133"/>
      <c r="AK1376" s="448"/>
      <c r="AL1376" s="449"/>
    </row>
    <row r="1377" spans="1:38" ht="120" customHeight="1" x14ac:dyDescent="0.25">
      <c r="A1377" s="79">
        <v>11</v>
      </c>
      <c r="B1377" s="80" t="s">
        <v>46</v>
      </c>
      <c r="C1377" s="584"/>
      <c r="D1377" s="587"/>
      <c r="E1377" s="442"/>
      <c r="F1377" s="443"/>
      <c r="G1377" s="444"/>
      <c r="H1377" s="445"/>
      <c r="I1377" s="441"/>
      <c r="J1377" s="445"/>
      <c r="K1377" s="441"/>
      <c r="L1377" s="445"/>
      <c r="M1377" s="446"/>
      <c r="N1377" s="445"/>
      <c r="O1377" s="444"/>
      <c r="P1377" s="445"/>
      <c r="Q1377" s="444"/>
      <c r="R1377" s="445"/>
      <c r="S1377" s="446"/>
      <c r="T1377" s="445"/>
      <c r="U1377" s="444"/>
      <c r="V1377" s="447"/>
      <c r="W1377" s="445"/>
      <c r="X1377" s="446"/>
      <c r="Y1377" s="447"/>
      <c r="Z1377" s="445"/>
      <c r="AA1377" s="446"/>
      <c r="AB1377" s="445"/>
      <c r="AC1377" s="444"/>
      <c r="AD1377" s="445"/>
      <c r="AE1377" s="444"/>
      <c r="AF1377" s="445"/>
      <c r="AG1377" s="446"/>
      <c r="AH1377" s="445"/>
      <c r="AI1377" s="132"/>
      <c r="AJ1377" s="133"/>
      <c r="AK1377" s="448"/>
      <c r="AL1377" s="449"/>
    </row>
    <row r="1378" spans="1:38" ht="63.75" customHeight="1" x14ac:dyDescent="0.25">
      <c r="A1378" s="79">
        <v>12</v>
      </c>
      <c r="B1378" s="80" t="s">
        <v>47</v>
      </c>
      <c r="C1378" s="584"/>
      <c r="D1378" s="587"/>
      <c r="E1378" s="442"/>
      <c r="F1378" s="443"/>
      <c r="G1378" s="444"/>
      <c r="H1378" s="445"/>
      <c r="I1378" s="441"/>
      <c r="J1378" s="445"/>
      <c r="K1378" s="441"/>
      <c r="L1378" s="445"/>
      <c r="M1378" s="446"/>
      <c r="N1378" s="445"/>
      <c r="O1378" s="444"/>
      <c r="P1378" s="445"/>
      <c r="Q1378" s="444"/>
      <c r="R1378" s="445"/>
      <c r="S1378" s="446"/>
      <c r="T1378" s="445"/>
      <c r="U1378" s="444"/>
      <c r="V1378" s="447"/>
      <c r="W1378" s="445"/>
      <c r="X1378" s="446"/>
      <c r="Y1378" s="447"/>
      <c r="Z1378" s="445"/>
      <c r="AA1378" s="446"/>
      <c r="AB1378" s="445"/>
      <c r="AC1378" s="444"/>
      <c r="AD1378" s="445"/>
      <c r="AE1378" s="444"/>
      <c r="AF1378" s="445"/>
      <c r="AG1378" s="446"/>
      <c r="AH1378" s="445"/>
      <c r="AI1378" s="132"/>
      <c r="AJ1378" s="133"/>
      <c r="AK1378" s="448"/>
      <c r="AL1378" s="449"/>
    </row>
    <row r="1379" spans="1:38" ht="62.25" customHeight="1" thickBot="1" x14ac:dyDescent="0.3">
      <c r="A1379" s="138">
        <v>13</v>
      </c>
      <c r="B1379" s="139" t="s">
        <v>48</v>
      </c>
      <c r="C1379" s="585"/>
      <c r="D1379" s="588"/>
      <c r="E1379" s="453"/>
      <c r="F1379" s="454"/>
      <c r="G1379" s="455"/>
      <c r="H1379" s="456"/>
      <c r="I1379" s="476"/>
      <c r="J1379" s="458"/>
      <c r="K1379" s="476"/>
      <c r="L1379" s="458"/>
      <c r="M1379" s="457"/>
      <c r="N1379" s="458"/>
      <c r="O1379" s="455"/>
      <c r="P1379" s="456"/>
      <c r="Q1379" s="455"/>
      <c r="R1379" s="456"/>
      <c r="S1379" s="459"/>
      <c r="T1379" s="456"/>
      <c r="U1379" s="455"/>
      <c r="V1379" s="460"/>
      <c r="W1379" s="456"/>
      <c r="X1379" s="459"/>
      <c r="Y1379" s="460"/>
      <c r="Z1379" s="456"/>
      <c r="AA1379" s="459"/>
      <c r="AB1379" s="456"/>
      <c r="AC1379" s="455"/>
      <c r="AD1379" s="456"/>
      <c r="AE1379" s="455"/>
      <c r="AF1379" s="456"/>
      <c r="AG1379" s="459"/>
      <c r="AH1379" s="456"/>
      <c r="AI1379" s="461"/>
      <c r="AJ1379" s="462"/>
      <c r="AK1379" s="463"/>
      <c r="AL1379" s="464"/>
    </row>
    <row r="1380" spans="1:38" ht="29.25" customHeight="1" thickBot="1" x14ac:dyDescent="0.3">
      <c r="A1380" s="589" t="s">
        <v>277</v>
      </c>
      <c r="B1380" s="590"/>
      <c r="C1380" s="166">
        <f>C1367</f>
        <v>272289.30000000005</v>
      </c>
      <c r="D1380" s="166">
        <f>D1367</f>
        <v>102816.62000000002</v>
      </c>
      <c r="E1380" s="167">
        <f t="shared" ref="E1380:L1380" si="220">SUM(E1367:E1379)</f>
        <v>3</v>
      </c>
      <c r="F1380" s="168">
        <f t="shared" si="220"/>
        <v>843390.6</v>
      </c>
      <c r="G1380" s="167">
        <f t="shared" si="220"/>
        <v>6</v>
      </c>
      <c r="H1380" s="168">
        <f t="shared" si="220"/>
        <v>201154.98</v>
      </c>
      <c r="I1380" s="169">
        <f t="shared" si="220"/>
        <v>1</v>
      </c>
      <c r="J1380" s="170">
        <f t="shared" si="220"/>
        <v>71134.320000000007</v>
      </c>
      <c r="K1380" s="169">
        <f t="shared" si="220"/>
        <v>6</v>
      </c>
      <c r="L1380" s="170">
        <f t="shared" si="220"/>
        <v>201154.98</v>
      </c>
      <c r="M1380" s="169">
        <f>SUM(M1367:M1379)</f>
        <v>7</v>
      </c>
      <c r="N1380" s="170">
        <f>SUM(N1367:N1379)</f>
        <v>272289.30000000005</v>
      </c>
      <c r="O1380" s="171">
        <f>SUM(O1367:O1379)</f>
        <v>0</v>
      </c>
      <c r="P1380" s="168">
        <f>SUM(P1367:P1379)</f>
        <v>0</v>
      </c>
      <c r="Q1380" s="172">
        <f t="shared" ref="Q1380:AJ1380" si="221">SUM(Q1367:Q1379)</f>
        <v>0</v>
      </c>
      <c r="R1380" s="168">
        <f t="shared" si="221"/>
        <v>0</v>
      </c>
      <c r="S1380" s="173">
        <f t="shared" si="221"/>
        <v>0</v>
      </c>
      <c r="T1380" s="168">
        <f t="shared" si="221"/>
        <v>0</v>
      </c>
      <c r="U1380" s="172">
        <f t="shared" si="221"/>
        <v>0</v>
      </c>
      <c r="V1380" s="168">
        <f t="shared" si="221"/>
        <v>0</v>
      </c>
      <c r="W1380" s="168">
        <f t="shared" si="221"/>
        <v>0</v>
      </c>
      <c r="X1380" s="173">
        <f t="shared" si="221"/>
        <v>0</v>
      </c>
      <c r="Y1380" s="168">
        <f t="shared" si="221"/>
        <v>0</v>
      </c>
      <c r="Z1380" s="168">
        <f t="shared" si="221"/>
        <v>0</v>
      </c>
      <c r="AA1380" s="173">
        <f t="shared" si="221"/>
        <v>0</v>
      </c>
      <c r="AB1380" s="168">
        <f t="shared" si="221"/>
        <v>0</v>
      </c>
      <c r="AC1380" s="172">
        <f t="shared" si="221"/>
        <v>0</v>
      </c>
      <c r="AD1380" s="168">
        <f t="shared" si="221"/>
        <v>0</v>
      </c>
      <c r="AE1380" s="172">
        <f t="shared" si="221"/>
        <v>5</v>
      </c>
      <c r="AF1380" s="168">
        <f t="shared" si="221"/>
        <v>169472.68000000002</v>
      </c>
      <c r="AG1380" s="173">
        <f t="shared" si="221"/>
        <v>5</v>
      </c>
      <c r="AH1380" s="168">
        <f t="shared" si="221"/>
        <v>169472.68000000002</v>
      </c>
      <c r="AI1380" s="174">
        <f t="shared" si="221"/>
        <v>0</v>
      </c>
      <c r="AJ1380" s="174">
        <f t="shared" si="221"/>
        <v>0.62239933776318057</v>
      </c>
      <c r="AK1380" s="175">
        <f>AK1374</f>
        <v>0</v>
      </c>
      <c r="AL1380" s="176">
        <f>AH1380/C1367</f>
        <v>0.62239933776318057</v>
      </c>
    </row>
    <row r="1381" spans="1:38" ht="21.75" thickBot="1" x14ac:dyDescent="0.4">
      <c r="AF1381" s="177" t="s">
        <v>278</v>
      </c>
      <c r="AG1381" s="178">
        <v>4.4240000000000004</v>
      </c>
      <c r="AH1381" s="179">
        <f>AH1380/AG1381</f>
        <v>38307.567811934903</v>
      </c>
    </row>
    <row r="1382" spans="1:38" ht="15.75" customHeight="1" thickTop="1" x14ac:dyDescent="0.25">
      <c r="A1382" s="747" t="s">
        <v>328</v>
      </c>
      <c r="B1382" s="592"/>
      <c r="C1382" s="592"/>
      <c r="D1382" s="592"/>
      <c r="E1382" s="592"/>
      <c r="F1382" s="592"/>
      <c r="G1382" s="592"/>
      <c r="H1382" s="592"/>
      <c r="I1382" s="592"/>
      <c r="J1382" s="592"/>
      <c r="K1382" s="592"/>
      <c r="L1382" s="592"/>
      <c r="M1382" s="592"/>
      <c r="N1382" s="592"/>
      <c r="O1382" s="592"/>
      <c r="P1382" s="592"/>
      <c r="Q1382" s="594"/>
    </row>
    <row r="1383" spans="1:38" ht="18.75" x14ac:dyDescent="0.3">
      <c r="A1383" s="595"/>
      <c r="B1383" s="596"/>
      <c r="C1383" s="596"/>
      <c r="D1383" s="596"/>
      <c r="E1383" s="596"/>
      <c r="F1383" s="596"/>
      <c r="G1383" s="596"/>
      <c r="H1383" s="596"/>
      <c r="I1383" s="596"/>
      <c r="J1383" s="596"/>
      <c r="K1383" s="596"/>
      <c r="L1383" s="596"/>
      <c r="M1383" s="596"/>
      <c r="N1383" s="596"/>
      <c r="O1383" s="596"/>
      <c r="P1383" s="596"/>
      <c r="Q1383" s="598"/>
      <c r="AF1383" s="180"/>
    </row>
    <row r="1384" spans="1:38" ht="15.75" x14ac:dyDescent="0.25">
      <c r="A1384" s="595"/>
      <c r="B1384" s="596"/>
      <c r="C1384" s="596"/>
      <c r="D1384" s="596"/>
      <c r="E1384" s="596"/>
      <c r="F1384" s="596"/>
      <c r="G1384" s="596"/>
      <c r="H1384" s="596"/>
      <c r="I1384" s="596"/>
      <c r="J1384" s="596"/>
      <c r="K1384" s="596"/>
      <c r="L1384" s="596"/>
      <c r="M1384" s="596"/>
      <c r="N1384" s="596"/>
      <c r="O1384" s="596"/>
      <c r="P1384" s="596"/>
      <c r="Q1384" s="598"/>
      <c r="AE1384" s="181" t="s">
        <v>280</v>
      </c>
      <c r="AF1384" s="182"/>
    </row>
    <row r="1385" spans="1:38" ht="15.75" x14ac:dyDescent="0.25">
      <c r="A1385" s="595"/>
      <c r="B1385" s="596"/>
      <c r="C1385" s="596"/>
      <c r="D1385" s="596"/>
      <c r="E1385" s="596"/>
      <c r="F1385" s="596"/>
      <c r="G1385" s="596"/>
      <c r="H1385" s="596"/>
      <c r="I1385" s="596"/>
      <c r="J1385" s="596"/>
      <c r="K1385" s="596"/>
      <c r="L1385" s="596"/>
      <c r="M1385" s="596"/>
      <c r="N1385" s="596"/>
      <c r="O1385" s="596"/>
      <c r="P1385" s="596"/>
      <c r="Q1385" s="598"/>
      <c r="AE1385" s="181" t="s">
        <v>281</v>
      </c>
      <c r="AF1385" s="183">
        <f>(AF1380-AF1374)+(Z1380-Z1374)</f>
        <v>169472.68000000002</v>
      </c>
    </row>
    <row r="1386" spans="1:38" ht="15.75" x14ac:dyDescent="0.25">
      <c r="A1386" s="595"/>
      <c r="B1386" s="596"/>
      <c r="C1386" s="596"/>
      <c r="D1386" s="596"/>
      <c r="E1386" s="596"/>
      <c r="F1386" s="596"/>
      <c r="G1386" s="596"/>
      <c r="H1386" s="596"/>
      <c r="I1386" s="596"/>
      <c r="J1386" s="596"/>
      <c r="K1386" s="596"/>
      <c r="L1386" s="596"/>
      <c r="M1386" s="596"/>
      <c r="N1386" s="596"/>
      <c r="O1386" s="596"/>
      <c r="P1386" s="596"/>
      <c r="Q1386" s="598"/>
      <c r="AE1386" s="181" t="s">
        <v>282</v>
      </c>
      <c r="AF1386" s="183">
        <f>AD1380+W1380</f>
        <v>0</v>
      </c>
    </row>
    <row r="1387" spans="1:38" ht="15.75" x14ac:dyDescent="0.25">
      <c r="A1387" s="595"/>
      <c r="B1387" s="596"/>
      <c r="C1387" s="596"/>
      <c r="D1387" s="596"/>
      <c r="E1387" s="596"/>
      <c r="F1387" s="596"/>
      <c r="G1387" s="596"/>
      <c r="H1387" s="596"/>
      <c r="I1387" s="596"/>
      <c r="J1387" s="596"/>
      <c r="K1387" s="596"/>
      <c r="L1387" s="596"/>
      <c r="M1387" s="596"/>
      <c r="N1387" s="596"/>
      <c r="O1387" s="596"/>
      <c r="P1387" s="596"/>
      <c r="Q1387" s="598"/>
      <c r="AE1387" s="181" t="s">
        <v>283</v>
      </c>
      <c r="AF1387" s="183">
        <f>AF1374+Z1374</f>
        <v>0</v>
      </c>
    </row>
    <row r="1388" spans="1:38" ht="15.75" x14ac:dyDescent="0.25">
      <c r="A1388" s="595"/>
      <c r="B1388" s="596"/>
      <c r="C1388" s="596"/>
      <c r="D1388" s="596"/>
      <c r="E1388" s="596"/>
      <c r="F1388" s="596"/>
      <c r="G1388" s="596"/>
      <c r="H1388" s="596"/>
      <c r="I1388" s="596"/>
      <c r="J1388" s="596"/>
      <c r="K1388" s="596"/>
      <c r="L1388" s="596"/>
      <c r="M1388" s="596"/>
      <c r="N1388" s="596"/>
      <c r="O1388" s="596"/>
      <c r="P1388" s="596"/>
      <c r="Q1388" s="598"/>
      <c r="AE1388" s="181" t="s">
        <v>2</v>
      </c>
      <c r="AF1388" s="184">
        <f>SUM(AF1385:AF1387)</f>
        <v>169472.68000000002</v>
      </c>
    </row>
    <row r="1389" spans="1:38" x14ac:dyDescent="0.25">
      <c r="A1389" s="595"/>
      <c r="B1389" s="596"/>
      <c r="C1389" s="596"/>
      <c r="D1389" s="596"/>
      <c r="E1389" s="596"/>
      <c r="F1389" s="596"/>
      <c r="G1389" s="596"/>
      <c r="H1389" s="596"/>
      <c r="I1389" s="596"/>
      <c r="J1389" s="596"/>
      <c r="K1389" s="596"/>
      <c r="L1389" s="596"/>
      <c r="M1389" s="596"/>
      <c r="N1389" s="596"/>
      <c r="O1389" s="596"/>
      <c r="P1389" s="596"/>
      <c r="Q1389" s="598"/>
    </row>
    <row r="1390" spans="1:38" ht="15.75" thickBot="1" x14ac:dyDescent="0.3">
      <c r="A1390" s="599"/>
      <c r="B1390" s="600"/>
      <c r="C1390" s="600"/>
      <c r="D1390" s="600"/>
      <c r="E1390" s="600"/>
      <c r="F1390" s="600"/>
      <c r="G1390" s="600"/>
      <c r="H1390" s="600"/>
      <c r="I1390" s="600"/>
      <c r="J1390" s="600"/>
      <c r="K1390" s="600"/>
      <c r="L1390" s="600"/>
      <c r="M1390" s="600"/>
      <c r="N1390" s="600"/>
      <c r="O1390" s="600"/>
      <c r="P1390" s="600"/>
      <c r="Q1390" s="602"/>
    </row>
    <row r="1391" spans="1:38" ht="15.75" thickTop="1" x14ac:dyDescent="0.25"/>
    <row r="1393" spans="1:38" ht="15.75" thickBot="1" x14ac:dyDescent="0.3"/>
    <row r="1394" spans="1:38" ht="27" thickBot="1" x14ac:dyDescent="0.3">
      <c r="A1394" s="603" t="s">
        <v>391</v>
      </c>
      <c r="B1394" s="604"/>
      <c r="C1394" s="604"/>
      <c r="D1394" s="604"/>
      <c r="E1394" s="604"/>
      <c r="F1394" s="604"/>
      <c r="G1394" s="604"/>
      <c r="H1394" s="604"/>
      <c r="I1394" s="604"/>
      <c r="J1394" s="604"/>
      <c r="K1394" s="605"/>
      <c r="L1394" s="604"/>
      <c r="M1394" s="604"/>
      <c r="N1394" s="604"/>
      <c r="O1394" s="604"/>
      <c r="P1394" s="604"/>
      <c r="Q1394" s="604"/>
      <c r="R1394" s="604"/>
      <c r="S1394" s="604"/>
      <c r="T1394" s="604"/>
      <c r="U1394" s="604"/>
      <c r="V1394" s="604"/>
      <c r="W1394" s="604"/>
      <c r="X1394" s="604"/>
      <c r="Y1394" s="604"/>
      <c r="Z1394" s="604"/>
      <c r="AA1394" s="604"/>
      <c r="AB1394" s="604"/>
      <c r="AC1394" s="604"/>
      <c r="AD1394" s="604"/>
      <c r="AE1394" s="604"/>
      <c r="AF1394" s="604"/>
      <c r="AG1394" s="604"/>
      <c r="AH1394" s="604"/>
      <c r="AI1394" s="604"/>
      <c r="AJ1394" s="604"/>
      <c r="AK1394" s="606"/>
      <c r="AL1394" s="185"/>
    </row>
    <row r="1395" spans="1:38" ht="21" customHeight="1" x14ac:dyDescent="0.25">
      <c r="A1395" s="607" t="s">
        <v>284</v>
      </c>
      <c r="B1395" s="608"/>
      <c r="C1395" s="614" t="s">
        <v>392</v>
      </c>
      <c r="D1395" s="615"/>
      <c r="E1395" s="618" t="s">
        <v>285</v>
      </c>
      <c r="F1395" s="619"/>
      <c r="G1395" s="619"/>
      <c r="H1395" s="619"/>
      <c r="I1395" s="619"/>
      <c r="J1395" s="619"/>
      <c r="K1395" s="620"/>
      <c r="L1395" s="619"/>
      <c r="M1395" s="619"/>
      <c r="N1395" s="619"/>
      <c r="O1395" s="624" t="s">
        <v>394</v>
      </c>
      <c r="P1395" s="625"/>
      <c r="Q1395" s="625"/>
      <c r="R1395" s="625"/>
      <c r="S1395" s="625"/>
      <c r="T1395" s="625"/>
      <c r="U1395" s="625"/>
      <c r="V1395" s="625"/>
      <c r="W1395" s="625"/>
      <c r="X1395" s="625"/>
      <c r="Y1395" s="625"/>
      <c r="Z1395" s="625"/>
      <c r="AA1395" s="625"/>
      <c r="AB1395" s="625"/>
      <c r="AC1395" s="625"/>
      <c r="AD1395" s="625"/>
      <c r="AE1395" s="625"/>
      <c r="AF1395" s="625"/>
      <c r="AG1395" s="625"/>
      <c r="AH1395" s="625"/>
      <c r="AI1395" s="625"/>
      <c r="AJ1395" s="625"/>
      <c r="AK1395" s="626"/>
      <c r="AL1395" s="186"/>
    </row>
    <row r="1396" spans="1:38" ht="36" customHeight="1" thickBot="1" x14ac:dyDescent="0.3">
      <c r="A1396" s="609"/>
      <c r="B1396" s="610"/>
      <c r="C1396" s="616"/>
      <c r="D1396" s="617"/>
      <c r="E1396" s="621"/>
      <c r="F1396" s="622"/>
      <c r="G1396" s="622"/>
      <c r="H1396" s="622"/>
      <c r="I1396" s="622"/>
      <c r="J1396" s="622"/>
      <c r="K1396" s="623"/>
      <c r="L1396" s="622"/>
      <c r="M1396" s="622"/>
      <c r="N1396" s="622"/>
      <c r="O1396" s="627"/>
      <c r="P1396" s="628"/>
      <c r="Q1396" s="628"/>
      <c r="R1396" s="628"/>
      <c r="S1396" s="628"/>
      <c r="T1396" s="628"/>
      <c r="U1396" s="628"/>
      <c r="V1396" s="628"/>
      <c r="W1396" s="628"/>
      <c r="X1396" s="628"/>
      <c r="Y1396" s="628"/>
      <c r="Z1396" s="628"/>
      <c r="AA1396" s="628"/>
      <c r="AB1396" s="628"/>
      <c r="AC1396" s="628"/>
      <c r="AD1396" s="628"/>
      <c r="AE1396" s="628"/>
      <c r="AF1396" s="628"/>
      <c r="AG1396" s="628"/>
      <c r="AH1396" s="628"/>
      <c r="AI1396" s="628"/>
      <c r="AJ1396" s="628"/>
      <c r="AK1396" s="629"/>
      <c r="AL1396" s="186"/>
    </row>
    <row r="1397" spans="1:38" s="180" customFormat="1" ht="84" customHeight="1" thickBot="1" x14ac:dyDescent="0.35">
      <c r="A1397" s="609"/>
      <c r="B1397" s="611"/>
      <c r="C1397" s="630" t="s">
        <v>211</v>
      </c>
      <c r="D1397" s="632" t="s">
        <v>212</v>
      </c>
      <c r="E1397" s="634" t="s">
        <v>0</v>
      </c>
      <c r="F1397" s="635"/>
      <c r="G1397" s="635"/>
      <c r="H1397" s="636"/>
      <c r="I1397" s="637" t="s">
        <v>1</v>
      </c>
      <c r="J1397" s="638"/>
      <c r="K1397" s="639"/>
      <c r="L1397" s="640"/>
      <c r="M1397" s="643" t="s">
        <v>2</v>
      </c>
      <c r="N1397" s="644"/>
      <c r="O1397" s="645" t="s">
        <v>213</v>
      </c>
      <c r="P1397" s="646"/>
      <c r="Q1397" s="646"/>
      <c r="R1397" s="647"/>
      <c r="S1397" s="648" t="s">
        <v>2</v>
      </c>
      <c r="T1397" s="649"/>
      <c r="U1397" s="650" t="s">
        <v>214</v>
      </c>
      <c r="V1397" s="651"/>
      <c r="W1397" s="651"/>
      <c r="X1397" s="651"/>
      <c r="Y1397" s="651"/>
      <c r="Z1397" s="652"/>
      <c r="AA1397" s="653" t="s">
        <v>2</v>
      </c>
      <c r="AB1397" s="654"/>
      <c r="AC1397" s="655" t="s">
        <v>5</v>
      </c>
      <c r="AD1397" s="656"/>
      <c r="AE1397" s="656"/>
      <c r="AF1397" s="657"/>
      <c r="AG1397" s="717" t="s">
        <v>2</v>
      </c>
      <c r="AH1397" s="718"/>
      <c r="AI1397" s="743" t="s">
        <v>215</v>
      </c>
      <c r="AJ1397" s="744"/>
      <c r="AK1397" s="745"/>
      <c r="AL1397" s="187"/>
    </row>
    <row r="1398" spans="1:38" ht="113.25" thickBot="1" x14ac:dyDescent="0.3">
      <c r="A1398" s="612"/>
      <c r="B1398" s="613"/>
      <c r="C1398" s="631"/>
      <c r="D1398" s="633"/>
      <c r="E1398" s="41" t="s">
        <v>15</v>
      </c>
      <c r="F1398" s="42" t="s">
        <v>216</v>
      </c>
      <c r="G1398" s="41" t="s">
        <v>217</v>
      </c>
      <c r="H1398" s="42" t="s">
        <v>14</v>
      </c>
      <c r="I1398" s="43" t="s">
        <v>15</v>
      </c>
      <c r="J1398" s="44" t="s">
        <v>218</v>
      </c>
      <c r="K1398" s="43" t="s">
        <v>17</v>
      </c>
      <c r="L1398" s="44" t="s">
        <v>219</v>
      </c>
      <c r="M1398" s="45" t="s">
        <v>19</v>
      </c>
      <c r="N1398" s="46" t="s">
        <v>20</v>
      </c>
      <c r="O1398" s="47" t="s">
        <v>220</v>
      </c>
      <c r="P1398" s="48" t="s">
        <v>221</v>
      </c>
      <c r="Q1398" s="47" t="s">
        <v>222</v>
      </c>
      <c r="R1398" s="48" t="s">
        <v>223</v>
      </c>
      <c r="S1398" s="49" t="s">
        <v>224</v>
      </c>
      <c r="T1398" s="50" t="s">
        <v>225</v>
      </c>
      <c r="U1398" s="51" t="s">
        <v>220</v>
      </c>
      <c r="V1398" s="52" t="s">
        <v>226</v>
      </c>
      <c r="W1398" s="53" t="s">
        <v>227</v>
      </c>
      <c r="X1398" s="54" t="s">
        <v>222</v>
      </c>
      <c r="Y1398" s="52" t="s">
        <v>228</v>
      </c>
      <c r="Z1398" s="53" t="s">
        <v>229</v>
      </c>
      <c r="AA1398" s="55" t="s">
        <v>230</v>
      </c>
      <c r="AB1398" s="56" t="s">
        <v>231</v>
      </c>
      <c r="AC1398" s="57" t="s">
        <v>220</v>
      </c>
      <c r="AD1398" s="58" t="s">
        <v>221</v>
      </c>
      <c r="AE1398" s="57" t="s">
        <v>222</v>
      </c>
      <c r="AF1398" s="58" t="s">
        <v>223</v>
      </c>
      <c r="AG1398" s="59" t="s">
        <v>232</v>
      </c>
      <c r="AH1398" s="60" t="s">
        <v>233</v>
      </c>
      <c r="AI1398" s="61" t="s">
        <v>234</v>
      </c>
      <c r="AJ1398" s="63" t="s">
        <v>235</v>
      </c>
      <c r="AK1398" s="188" t="s">
        <v>286</v>
      </c>
      <c r="AL1398" s="189"/>
    </row>
    <row r="1399" spans="1:38" ht="15.75" thickBot="1" x14ac:dyDescent="0.3">
      <c r="A1399" s="581" t="s">
        <v>238</v>
      </c>
      <c r="B1399" s="658"/>
      <c r="C1399" s="190" t="s">
        <v>239</v>
      </c>
      <c r="D1399" s="191" t="s">
        <v>240</v>
      </c>
      <c r="E1399" s="192" t="s">
        <v>241</v>
      </c>
      <c r="F1399" s="193" t="s">
        <v>242</v>
      </c>
      <c r="G1399" s="192" t="s">
        <v>243</v>
      </c>
      <c r="H1399" s="193" t="s">
        <v>244</v>
      </c>
      <c r="I1399" s="194" t="s">
        <v>245</v>
      </c>
      <c r="J1399" s="193" t="s">
        <v>246</v>
      </c>
      <c r="K1399" s="194" t="s">
        <v>247</v>
      </c>
      <c r="L1399" s="193" t="s">
        <v>248</v>
      </c>
      <c r="M1399" s="194" t="s">
        <v>249</v>
      </c>
      <c r="N1399" s="193" t="s">
        <v>250</v>
      </c>
      <c r="O1399" s="192" t="s">
        <v>251</v>
      </c>
      <c r="P1399" s="193" t="s">
        <v>252</v>
      </c>
      <c r="Q1399" s="192" t="s">
        <v>253</v>
      </c>
      <c r="R1399" s="193" t="s">
        <v>254</v>
      </c>
      <c r="S1399" s="194" t="s">
        <v>255</v>
      </c>
      <c r="T1399" s="193" t="s">
        <v>256</v>
      </c>
      <c r="U1399" s="192" t="s">
        <v>257</v>
      </c>
      <c r="V1399" s="195" t="s">
        <v>258</v>
      </c>
      <c r="W1399" s="196" t="s">
        <v>259</v>
      </c>
      <c r="X1399" s="197" t="s">
        <v>260</v>
      </c>
      <c r="Y1399" s="198" t="s">
        <v>261</v>
      </c>
      <c r="Z1399" s="193" t="s">
        <v>262</v>
      </c>
      <c r="AA1399" s="194" t="s">
        <v>263</v>
      </c>
      <c r="AB1399" s="199" t="s">
        <v>264</v>
      </c>
      <c r="AC1399" s="192" t="s">
        <v>265</v>
      </c>
      <c r="AD1399" s="199" t="s">
        <v>266</v>
      </c>
      <c r="AE1399" s="192" t="s">
        <v>267</v>
      </c>
      <c r="AF1399" s="199" t="s">
        <v>268</v>
      </c>
      <c r="AG1399" s="194" t="s">
        <v>269</v>
      </c>
      <c r="AH1399" s="199" t="s">
        <v>270</v>
      </c>
      <c r="AI1399" s="190" t="s">
        <v>271</v>
      </c>
      <c r="AJ1399" s="199" t="s">
        <v>272</v>
      </c>
      <c r="AK1399" s="200" t="s">
        <v>273</v>
      </c>
      <c r="AL1399" s="201"/>
    </row>
    <row r="1400" spans="1:38" ht="37.5" x14ac:dyDescent="0.25">
      <c r="A1400" s="202">
        <v>1</v>
      </c>
      <c r="B1400" s="203" t="s">
        <v>287</v>
      </c>
      <c r="C1400" s="659">
        <f>N1409</f>
        <v>272289.30000000005</v>
      </c>
      <c r="D1400" s="660">
        <f>C1400-AH1409</f>
        <v>102816.62000000002</v>
      </c>
      <c r="E1400" s="81">
        <v>2</v>
      </c>
      <c r="F1400" s="82">
        <v>824191.52</v>
      </c>
      <c r="G1400" s="83">
        <v>6</v>
      </c>
      <c r="H1400" s="84">
        <v>201154.98</v>
      </c>
      <c r="I1400" s="339">
        <v>1</v>
      </c>
      <c r="J1400" s="86">
        <v>71134.320000000007</v>
      </c>
      <c r="K1400" s="339">
        <v>6</v>
      </c>
      <c r="L1400" s="86">
        <v>201154.98</v>
      </c>
      <c r="M1400" s="87">
        <f>SUM(I1400,K1400)</f>
        <v>7</v>
      </c>
      <c r="N1400" s="88">
        <f>SUM(J1400,L1400)</f>
        <v>272289.30000000005</v>
      </c>
      <c r="O1400" s="89">
        <v>0</v>
      </c>
      <c r="P1400" s="90">
        <v>0</v>
      </c>
      <c r="Q1400" s="89">
        <v>0</v>
      </c>
      <c r="R1400" s="90">
        <v>0</v>
      </c>
      <c r="S1400" s="91">
        <f>SUM(O1400,Q1400)</f>
        <v>0</v>
      </c>
      <c r="T1400" s="92">
        <f>SUM(P1400,R1400)</f>
        <v>0</v>
      </c>
      <c r="U1400" s="93">
        <v>0</v>
      </c>
      <c r="V1400" s="94">
        <v>0</v>
      </c>
      <c r="W1400" s="95">
        <v>0</v>
      </c>
      <c r="X1400" s="96">
        <v>0</v>
      </c>
      <c r="Y1400" s="94">
        <v>0</v>
      </c>
      <c r="Z1400" s="95">
        <v>0</v>
      </c>
      <c r="AA1400" s="97">
        <f>SUM(U1400,X1400)</f>
        <v>0</v>
      </c>
      <c r="AB1400" s="98">
        <f>SUM(W1400,Z1400)</f>
        <v>0</v>
      </c>
      <c r="AC1400" s="99">
        <v>0</v>
      </c>
      <c r="AD1400" s="100">
        <v>0</v>
      </c>
      <c r="AE1400" s="99">
        <v>5</v>
      </c>
      <c r="AF1400" s="100">
        <v>169472.68000000002</v>
      </c>
      <c r="AG1400" s="101">
        <f>SUM(AC1400,AE1400)</f>
        <v>5</v>
      </c>
      <c r="AH1400" s="102">
        <f>SUM(AD1400,AF1400,AB1400)</f>
        <v>169472.68000000002</v>
      </c>
      <c r="AI1400" s="103">
        <f>IFERROR(AD1400/C1400,0)</f>
        <v>0</v>
      </c>
      <c r="AJ1400" s="134">
        <f>IFERROR(AF1400/C1400,0)</f>
        <v>0.62239933776318057</v>
      </c>
      <c r="AK1400" s="222">
        <f>IFERROR(AH1400/C1400,0)</f>
        <v>0.62239933776318057</v>
      </c>
      <c r="AL1400" s="223"/>
    </row>
    <row r="1401" spans="1:38" ht="75" x14ac:dyDescent="0.25">
      <c r="A1401" s="224">
        <v>2</v>
      </c>
      <c r="B1401" s="203" t="s">
        <v>288</v>
      </c>
      <c r="C1401" s="659"/>
      <c r="D1401" s="660"/>
      <c r="E1401" s="81"/>
      <c r="F1401" s="82"/>
      <c r="G1401" s="83"/>
      <c r="H1401" s="84"/>
      <c r="I1401" s="339"/>
      <c r="J1401" s="86"/>
      <c r="K1401" s="339"/>
      <c r="L1401" s="86"/>
      <c r="M1401" s="87"/>
      <c r="N1401" s="88"/>
      <c r="O1401" s="89"/>
      <c r="P1401" s="90"/>
      <c r="Q1401" s="89"/>
      <c r="R1401" s="90"/>
      <c r="S1401" s="91"/>
      <c r="T1401" s="92"/>
      <c r="U1401" s="93"/>
      <c r="V1401" s="94"/>
      <c r="W1401" s="95"/>
      <c r="X1401" s="96"/>
      <c r="Y1401" s="94"/>
      <c r="Z1401" s="95"/>
      <c r="AA1401" s="97"/>
      <c r="AB1401" s="98"/>
      <c r="AC1401" s="99"/>
      <c r="AD1401" s="100"/>
      <c r="AE1401" s="99"/>
      <c r="AF1401" s="100"/>
      <c r="AG1401" s="101"/>
      <c r="AH1401" s="102"/>
      <c r="AI1401" s="103"/>
      <c r="AJ1401" s="134"/>
      <c r="AK1401" s="222"/>
      <c r="AL1401" s="223"/>
    </row>
    <row r="1402" spans="1:38" ht="37.5" x14ac:dyDescent="0.25">
      <c r="A1402" s="224">
        <v>3</v>
      </c>
      <c r="B1402" s="203" t="s">
        <v>289</v>
      </c>
      <c r="C1402" s="659"/>
      <c r="D1402" s="660"/>
      <c r="E1402" s="81"/>
      <c r="F1402" s="82"/>
      <c r="G1402" s="83"/>
      <c r="H1402" s="84"/>
      <c r="I1402" s="339"/>
      <c r="J1402" s="86"/>
      <c r="K1402" s="339"/>
      <c r="L1402" s="86"/>
      <c r="M1402" s="87"/>
      <c r="N1402" s="88"/>
      <c r="O1402" s="89"/>
      <c r="P1402" s="90"/>
      <c r="Q1402" s="89"/>
      <c r="R1402" s="90"/>
      <c r="S1402" s="91"/>
      <c r="T1402" s="92"/>
      <c r="U1402" s="93"/>
      <c r="V1402" s="94"/>
      <c r="W1402" s="95"/>
      <c r="X1402" s="96"/>
      <c r="Y1402" s="94"/>
      <c r="Z1402" s="95"/>
      <c r="AA1402" s="97"/>
      <c r="AB1402" s="98"/>
      <c r="AC1402" s="99"/>
      <c r="AD1402" s="100"/>
      <c r="AE1402" s="99"/>
      <c r="AF1402" s="100"/>
      <c r="AG1402" s="101"/>
      <c r="AH1402" s="102"/>
      <c r="AI1402" s="103"/>
      <c r="AJ1402" s="134"/>
      <c r="AK1402" s="222"/>
      <c r="AL1402" s="223"/>
    </row>
    <row r="1403" spans="1:38" ht="37.5" x14ac:dyDescent="0.25">
      <c r="A1403" s="224">
        <v>4</v>
      </c>
      <c r="B1403" s="203" t="s">
        <v>290</v>
      </c>
      <c r="C1403" s="659"/>
      <c r="D1403" s="660"/>
      <c r="E1403" s="81"/>
      <c r="F1403" s="82"/>
      <c r="G1403" s="83"/>
      <c r="H1403" s="84"/>
      <c r="I1403" s="339"/>
      <c r="J1403" s="86"/>
      <c r="K1403" s="339"/>
      <c r="L1403" s="86"/>
      <c r="M1403" s="87"/>
      <c r="N1403" s="88"/>
      <c r="O1403" s="89"/>
      <c r="P1403" s="90"/>
      <c r="Q1403" s="89"/>
      <c r="R1403" s="90"/>
      <c r="S1403" s="91"/>
      <c r="T1403" s="92"/>
      <c r="U1403" s="93"/>
      <c r="V1403" s="94"/>
      <c r="W1403" s="95"/>
      <c r="X1403" s="96"/>
      <c r="Y1403" s="94"/>
      <c r="Z1403" s="95"/>
      <c r="AA1403" s="97"/>
      <c r="AB1403" s="98"/>
      <c r="AC1403" s="99"/>
      <c r="AD1403" s="100"/>
      <c r="AE1403" s="99"/>
      <c r="AF1403" s="100"/>
      <c r="AG1403" s="101"/>
      <c r="AH1403" s="102"/>
      <c r="AI1403" s="103"/>
      <c r="AJ1403" s="134"/>
      <c r="AK1403" s="222"/>
      <c r="AL1403" s="223"/>
    </row>
    <row r="1404" spans="1:38" ht="37.5" x14ac:dyDescent="0.25">
      <c r="A1404" s="224">
        <v>5</v>
      </c>
      <c r="B1404" s="203" t="s">
        <v>291</v>
      </c>
      <c r="C1404" s="659"/>
      <c r="D1404" s="660"/>
      <c r="E1404" s="81"/>
      <c r="F1404" s="82"/>
      <c r="G1404" s="83"/>
      <c r="H1404" s="84"/>
      <c r="I1404" s="339"/>
      <c r="J1404" s="86"/>
      <c r="K1404" s="339"/>
      <c r="L1404" s="86"/>
      <c r="M1404" s="87"/>
      <c r="N1404" s="88"/>
      <c r="O1404" s="89"/>
      <c r="P1404" s="342"/>
      <c r="Q1404" s="89"/>
      <c r="R1404" s="90"/>
      <c r="S1404" s="91"/>
      <c r="T1404" s="92"/>
      <c r="U1404" s="93"/>
      <c r="V1404" s="94"/>
      <c r="W1404" s="95"/>
      <c r="X1404" s="96"/>
      <c r="Y1404" s="94"/>
      <c r="Z1404" s="95"/>
      <c r="AA1404" s="97"/>
      <c r="AB1404" s="98"/>
      <c r="AC1404" s="99"/>
      <c r="AD1404" s="100"/>
      <c r="AE1404" s="99"/>
      <c r="AF1404" s="100"/>
      <c r="AG1404" s="101"/>
      <c r="AH1404" s="102"/>
      <c r="AI1404" s="103"/>
      <c r="AJ1404" s="134"/>
      <c r="AK1404" s="222"/>
      <c r="AL1404" s="223"/>
    </row>
    <row r="1405" spans="1:38" ht="37.5" x14ac:dyDescent="0.25">
      <c r="A1405" s="224">
        <v>6</v>
      </c>
      <c r="B1405" s="203" t="s">
        <v>292</v>
      </c>
      <c r="C1405" s="659"/>
      <c r="D1405" s="660"/>
      <c r="E1405" s="81"/>
      <c r="F1405" s="82"/>
      <c r="G1405" s="83"/>
      <c r="H1405" s="84"/>
      <c r="I1405" s="339"/>
      <c r="J1405" s="340"/>
      <c r="K1405" s="339"/>
      <c r="L1405" s="340"/>
      <c r="M1405" s="87"/>
      <c r="N1405" s="88"/>
      <c r="O1405" s="89"/>
      <c r="P1405" s="342"/>
      <c r="Q1405" s="89"/>
      <c r="R1405" s="90"/>
      <c r="S1405" s="91"/>
      <c r="T1405" s="92"/>
      <c r="U1405" s="93"/>
      <c r="V1405" s="94"/>
      <c r="W1405" s="95"/>
      <c r="X1405" s="96"/>
      <c r="Y1405" s="94"/>
      <c r="Z1405" s="95"/>
      <c r="AA1405" s="97"/>
      <c r="AB1405" s="98"/>
      <c r="AC1405" s="99"/>
      <c r="AD1405" s="100"/>
      <c r="AE1405" s="99"/>
      <c r="AF1405" s="100"/>
      <c r="AG1405" s="101"/>
      <c r="AH1405" s="102"/>
      <c r="AI1405" s="103"/>
      <c r="AJ1405" s="134"/>
      <c r="AK1405" s="222"/>
      <c r="AL1405" s="223"/>
    </row>
    <row r="1406" spans="1:38" ht="37.5" x14ac:dyDescent="0.3">
      <c r="A1406" s="306">
        <v>7</v>
      </c>
      <c r="B1406" s="225" t="s">
        <v>293</v>
      </c>
      <c r="C1406" s="659"/>
      <c r="D1406" s="660"/>
      <c r="E1406" s="81"/>
      <c r="F1406" s="82"/>
      <c r="G1406" s="83"/>
      <c r="H1406" s="84"/>
      <c r="I1406" s="339"/>
      <c r="J1406" s="340"/>
      <c r="K1406" s="339"/>
      <c r="L1406" s="340"/>
      <c r="M1406" s="87"/>
      <c r="N1406" s="88"/>
      <c r="O1406" s="89"/>
      <c r="P1406" s="342"/>
      <c r="Q1406" s="89"/>
      <c r="R1406" s="90"/>
      <c r="S1406" s="91"/>
      <c r="T1406" s="92"/>
      <c r="U1406" s="93"/>
      <c r="V1406" s="94"/>
      <c r="W1406" s="95"/>
      <c r="X1406" s="96"/>
      <c r="Y1406" s="94"/>
      <c r="Z1406" s="95"/>
      <c r="AA1406" s="97"/>
      <c r="AB1406" s="98"/>
      <c r="AC1406" s="99"/>
      <c r="AD1406" s="100"/>
      <c r="AE1406" s="99"/>
      <c r="AF1406" s="100"/>
      <c r="AG1406" s="101"/>
      <c r="AH1406" s="102"/>
      <c r="AI1406" s="103"/>
      <c r="AJ1406" s="134"/>
      <c r="AK1406" s="222"/>
      <c r="AL1406" s="223"/>
    </row>
    <row r="1407" spans="1:38" ht="37.5" x14ac:dyDescent="0.25">
      <c r="A1407" s="229">
        <v>8</v>
      </c>
      <c r="B1407" s="226" t="s">
        <v>294</v>
      </c>
      <c r="C1407" s="659"/>
      <c r="D1407" s="660"/>
      <c r="E1407" s="81"/>
      <c r="F1407" s="82"/>
      <c r="G1407" s="83"/>
      <c r="H1407" s="84"/>
      <c r="I1407" s="339"/>
      <c r="J1407" s="340"/>
      <c r="K1407" s="339"/>
      <c r="L1407" s="340"/>
      <c r="M1407" s="122"/>
      <c r="N1407" s="123"/>
      <c r="O1407" s="89"/>
      <c r="P1407" s="342"/>
      <c r="Q1407" s="89"/>
      <c r="R1407" s="90"/>
      <c r="S1407" s="91"/>
      <c r="T1407" s="92"/>
      <c r="U1407" s="93"/>
      <c r="V1407" s="94"/>
      <c r="W1407" s="95"/>
      <c r="X1407" s="96"/>
      <c r="Y1407" s="94"/>
      <c r="Z1407" s="95"/>
      <c r="AA1407" s="97"/>
      <c r="AB1407" s="98"/>
      <c r="AC1407" s="99"/>
      <c r="AD1407" s="100"/>
      <c r="AE1407" s="99"/>
      <c r="AF1407" s="100"/>
      <c r="AG1407" s="101"/>
      <c r="AH1407" s="102"/>
      <c r="AI1407" s="103"/>
      <c r="AJ1407" s="134"/>
      <c r="AK1407" s="222"/>
      <c r="AL1407" s="223"/>
    </row>
    <row r="1408" spans="1:38" ht="37.5" x14ac:dyDescent="0.25">
      <c r="A1408" s="229" t="s">
        <v>309</v>
      </c>
      <c r="B1408" s="226" t="s">
        <v>108</v>
      </c>
      <c r="C1408" s="659"/>
      <c r="D1408" s="660"/>
      <c r="E1408" s="81">
        <v>1</v>
      </c>
      <c r="F1408" s="82">
        <v>19199.080000000002</v>
      </c>
      <c r="G1408" s="83">
        <v>0</v>
      </c>
      <c r="H1408" s="84">
        <v>0</v>
      </c>
      <c r="I1408" s="339">
        <v>0</v>
      </c>
      <c r="J1408" s="340">
        <v>0</v>
      </c>
      <c r="K1408" s="339">
        <v>0</v>
      </c>
      <c r="L1408" s="340">
        <v>0</v>
      </c>
      <c r="M1408" s="122">
        <f>SUM(I1408,K1408)</f>
        <v>0</v>
      </c>
      <c r="N1408" s="123">
        <f>SUM(J1408,L1408)</f>
        <v>0</v>
      </c>
      <c r="O1408" s="89">
        <v>0</v>
      </c>
      <c r="P1408" s="342">
        <v>0</v>
      </c>
      <c r="Q1408" s="89">
        <v>0</v>
      </c>
      <c r="R1408" s="90">
        <v>0</v>
      </c>
      <c r="S1408" s="91">
        <f>SUM(O1408,Q1408)</f>
        <v>0</v>
      </c>
      <c r="T1408" s="92">
        <f>SUM(P1408,R1408)</f>
        <v>0</v>
      </c>
      <c r="U1408" s="93">
        <v>0</v>
      </c>
      <c r="V1408" s="94">
        <v>0</v>
      </c>
      <c r="W1408" s="95">
        <v>0</v>
      </c>
      <c r="X1408" s="96">
        <v>0</v>
      </c>
      <c r="Y1408" s="94">
        <v>0</v>
      </c>
      <c r="Z1408" s="95">
        <v>0</v>
      </c>
      <c r="AA1408" s="97">
        <f>SUM(U1408,X1408)</f>
        <v>0</v>
      </c>
      <c r="AB1408" s="98">
        <f>SUM(W1408,Z1408)</f>
        <v>0</v>
      </c>
      <c r="AC1408" s="99">
        <v>0</v>
      </c>
      <c r="AD1408" s="100">
        <v>0</v>
      </c>
      <c r="AE1408" s="99">
        <v>0</v>
      </c>
      <c r="AF1408" s="100">
        <v>0</v>
      </c>
      <c r="AG1408" s="101">
        <f>SUM(AC1408,AE1408)</f>
        <v>0</v>
      </c>
      <c r="AH1408" s="102">
        <f>SUM(AD1408,AF1408,AB1408)</f>
        <v>0</v>
      </c>
      <c r="AI1408" s="103">
        <f>IFERROR(AD1408/C1400,0)</f>
        <v>0</v>
      </c>
      <c r="AJ1408" s="134">
        <f>IFERROR(AF1408/C1400,0)</f>
        <v>0</v>
      </c>
      <c r="AK1408" s="222">
        <f>IFERROR(AH1408/C1400,0)</f>
        <v>0</v>
      </c>
      <c r="AL1408" s="223"/>
    </row>
    <row r="1409" spans="1:38" ht="24" thickBot="1" x14ac:dyDescent="0.3">
      <c r="A1409" s="641" t="s">
        <v>277</v>
      </c>
      <c r="B1409" s="642"/>
      <c r="C1409" s="231">
        <f>C1400</f>
        <v>272289.30000000005</v>
      </c>
      <c r="D1409" s="231">
        <f>D1400</f>
        <v>102816.62000000002</v>
      </c>
      <c r="E1409" s="167">
        <f t="shared" ref="E1409:AH1409" si="222">SUM(E1400:E1408)</f>
        <v>3</v>
      </c>
      <c r="F1409" s="168">
        <f t="shared" si="222"/>
        <v>843390.6</v>
      </c>
      <c r="G1409" s="167">
        <f t="shared" si="222"/>
        <v>6</v>
      </c>
      <c r="H1409" s="232">
        <f t="shared" si="222"/>
        <v>201154.98</v>
      </c>
      <c r="I1409" s="233">
        <f t="shared" si="222"/>
        <v>1</v>
      </c>
      <c r="J1409" s="168">
        <f t="shared" si="222"/>
        <v>71134.320000000007</v>
      </c>
      <c r="K1409" s="233">
        <f t="shared" si="222"/>
        <v>6</v>
      </c>
      <c r="L1409" s="168">
        <f t="shared" si="222"/>
        <v>201154.98</v>
      </c>
      <c r="M1409" s="233">
        <f t="shared" si="222"/>
        <v>7</v>
      </c>
      <c r="N1409" s="168">
        <f t="shared" si="222"/>
        <v>272289.30000000005</v>
      </c>
      <c r="O1409" s="172">
        <f t="shared" si="222"/>
        <v>0</v>
      </c>
      <c r="P1409" s="168">
        <f t="shared" si="222"/>
        <v>0</v>
      </c>
      <c r="Q1409" s="172">
        <f t="shared" si="222"/>
        <v>0</v>
      </c>
      <c r="R1409" s="234">
        <f t="shared" si="222"/>
        <v>0</v>
      </c>
      <c r="S1409" s="173">
        <f t="shared" si="222"/>
        <v>0</v>
      </c>
      <c r="T1409" s="234">
        <f t="shared" si="222"/>
        <v>0</v>
      </c>
      <c r="U1409" s="235">
        <f t="shared" si="222"/>
        <v>0</v>
      </c>
      <c r="V1409" s="234">
        <f t="shared" si="222"/>
        <v>0</v>
      </c>
      <c r="W1409" s="232">
        <f t="shared" si="222"/>
        <v>0</v>
      </c>
      <c r="X1409" s="173">
        <f t="shared" si="222"/>
        <v>0</v>
      </c>
      <c r="Y1409" s="234">
        <f t="shared" si="222"/>
        <v>0</v>
      </c>
      <c r="Z1409" s="234">
        <f t="shared" si="222"/>
        <v>0</v>
      </c>
      <c r="AA1409" s="236">
        <f t="shared" si="222"/>
        <v>0</v>
      </c>
      <c r="AB1409" s="168">
        <f t="shared" si="222"/>
        <v>0</v>
      </c>
      <c r="AC1409" s="171">
        <f t="shared" si="222"/>
        <v>0</v>
      </c>
      <c r="AD1409" s="168">
        <f t="shared" si="222"/>
        <v>0</v>
      </c>
      <c r="AE1409" s="172">
        <f t="shared" si="222"/>
        <v>5</v>
      </c>
      <c r="AF1409" s="168">
        <f t="shared" si="222"/>
        <v>169472.68000000002</v>
      </c>
      <c r="AG1409" s="173">
        <f t="shared" si="222"/>
        <v>5</v>
      </c>
      <c r="AH1409" s="232">
        <f t="shared" si="222"/>
        <v>169472.68000000002</v>
      </c>
      <c r="AI1409" s="237">
        <f>AD1409/C1367</f>
        <v>0</v>
      </c>
      <c r="AJ1409" s="238">
        <f>AF1409/C1367</f>
        <v>0.62239933776318057</v>
      </c>
      <c r="AK1409" s="239">
        <f>AH1409/C1367</f>
        <v>0.62239933776318057</v>
      </c>
      <c r="AL1409" s="223"/>
    </row>
    <row r="1410" spans="1:38" ht="15.75" thickBot="1" x14ac:dyDescent="0.3">
      <c r="E1410" s="240"/>
      <c r="F1410" s="241"/>
      <c r="G1410" s="240"/>
      <c r="H1410" s="241"/>
      <c r="I1410" s="242"/>
      <c r="J1410" s="240"/>
      <c r="K1410" s="242"/>
      <c r="L1410" s="241"/>
      <c r="M1410" s="240"/>
      <c r="N1410" s="240"/>
      <c r="O1410" s="240"/>
      <c r="P1410" s="240"/>
      <c r="Q1410" s="240"/>
      <c r="R1410" s="240"/>
      <c r="S1410" s="240"/>
      <c r="T1410" s="240"/>
      <c r="U1410" s="240"/>
      <c r="V1410" s="240"/>
      <c r="W1410" s="240"/>
      <c r="X1410" s="240"/>
      <c r="Y1410" s="240"/>
      <c r="Z1410" s="240"/>
      <c r="AA1410" s="240"/>
      <c r="AB1410" s="240"/>
      <c r="AC1410" s="240"/>
      <c r="AD1410" s="240"/>
      <c r="AE1410" s="240"/>
      <c r="AF1410" s="240"/>
      <c r="AG1410" s="240"/>
      <c r="AH1410" s="240"/>
      <c r="AJ1410" s="243"/>
      <c r="AK1410" s="243"/>
      <c r="AL1410" s="243"/>
    </row>
    <row r="1411" spans="1:38" ht="19.5" customHeight="1" thickTop="1" x14ac:dyDescent="0.3">
      <c r="A1411" s="591" t="s">
        <v>329</v>
      </c>
      <c r="B1411" s="592"/>
      <c r="C1411" s="592"/>
      <c r="D1411" s="592"/>
      <c r="E1411" s="592"/>
      <c r="F1411" s="592"/>
      <c r="G1411" s="592"/>
      <c r="H1411" s="592"/>
      <c r="I1411" s="592"/>
      <c r="J1411" s="592"/>
      <c r="K1411" s="592"/>
      <c r="L1411" s="592"/>
      <c r="M1411" s="592"/>
      <c r="N1411" s="592"/>
      <c r="O1411" s="592"/>
      <c r="P1411" s="592"/>
      <c r="Q1411" s="594"/>
      <c r="AD1411" s="180"/>
    </row>
    <row r="1412" spans="1:38" x14ac:dyDescent="0.25">
      <c r="A1412" s="595"/>
      <c r="B1412" s="596"/>
      <c r="C1412" s="596"/>
      <c r="D1412" s="596"/>
      <c r="E1412" s="596"/>
      <c r="F1412" s="596"/>
      <c r="G1412" s="596"/>
      <c r="H1412" s="596"/>
      <c r="I1412" s="596"/>
      <c r="J1412" s="596"/>
      <c r="K1412" s="596"/>
      <c r="L1412" s="596"/>
      <c r="M1412" s="596"/>
      <c r="N1412" s="596"/>
      <c r="O1412" s="596"/>
      <c r="P1412" s="596"/>
      <c r="Q1412" s="598"/>
    </row>
    <row r="1413" spans="1:38" x14ac:dyDescent="0.25">
      <c r="A1413" s="595"/>
      <c r="B1413" s="596"/>
      <c r="C1413" s="596"/>
      <c r="D1413" s="596"/>
      <c r="E1413" s="596"/>
      <c r="F1413" s="596"/>
      <c r="G1413" s="596"/>
      <c r="H1413" s="596"/>
      <c r="I1413" s="596"/>
      <c r="J1413" s="596"/>
      <c r="K1413" s="596"/>
      <c r="L1413" s="596"/>
      <c r="M1413" s="596"/>
      <c r="N1413" s="596"/>
      <c r="O1413" s="596"/>
      <c r="P1413" s="596"/>
      <c r="Q1413" s="598"/>
    </row>
    <row r="1414" spans="1:38" x14ac:dyDescent="0.25">
      <c r="A1414" s="595"/>
      <c r="B1414" s="596"/>
      <c r="C1414" s="596"/>
      <c r="D1414" s="596"/>
      <c r="E1414" s="596"/>
      <c r="F1414" s="596"/>
      <c r="G1414" s="596"/>
      <c r="H1414" s="596"/>
      <c r="I1414" s="596"/>
      <c r="J1414" s="596"/>
      <c r="K1414" s="596"/>
      <c r="L1414" s="596"/>
      <c r="M1414" s="596"/>
      <c r="N1414" s="596"/>
      <c r="O1414" s="596"/>
      <c r="P1414" s="596"/>
      <c r="Q1414" s="598"/>
    </row>
    <row r="1415" spans="1:38" x14ac:dyDescent="0.25">
      <c r="A1415" s="595"/>
      <c r="B1415" s="596"/>
      <c r="C1415" s="596"/>
      <c r="D1415" s="596"/>
      <c r="E1415" s="596"/>
      <c r="F1415" s="596"/>
      <c r="G1415" s="596"/>
      <c r="H1415" s="596"/>
      <c r="I1415" s="596"/>
      <c r="J1415" s="596"/>
      <c r="K1415" s="596"/>
      <c r="L1415" s="596"/>
      <c r="M1415" s="596"/>
      <c r="N1415" s="596"/>
      <c r="O1415" s="596"/>
      <c r="P1415" s="596"/>
      <c r="Q1415" s="598"/>
    </row>
    <row r="1416" spans="1:38" x14ac:dyDescent="0.25">
      <c r="A1416" s="595"/>
      <c r="B1416" s="596"/>
      <c r="C1416" s="596"/>
      <c r="D1416" s="596"/>
      <c r="E1416" s="596"/>
      <c r="F1416" s="596"/>
      <c r="G1416" s="596"/>
      <c r="H1416" s="596"/>
      <c r="I1416" s="596"/>
      <c r="J1416" s="596"/>
      <c r="K1416" s="596"/>
      <c r="L1416" s="596"/>
      <c r="M1416" s="596"/>
      <c r="N1416" s="596"/>
      <c r="O1416" s="596"/>
      <c r="P1416" s="596"/>
      <c r="Q1416" s="598"/>
    </row>
    <row r="1417" spans="1:38" x14ac:dyDescent="0.25">
      <c r="A1417" s="595"/>
      <c r="B1417" s="596"/>
      <c r="C1417" s="596"/>
      <c r="D1417" s="596"/>
      <c r="E1417" s="596"/>
      <c r="F1417" s="596"/>
      <c r="G1417" s="596"/>
      <c r="H1417" s="596"/>
      <c r="I1417" s="596"/>
      <c r="J1417" s="596"/>
      <c r="K1417" s="596"/>
      <c r="L1417" s="596"/>
      <c r="M1417" s="596"/>
      <c r="N1417" s="596"/>
      <c r="O1417" s="596"/>
      <c r="P1417" s="596"/>
      <c r="Q1417" s="598"/>
    </row>
    <row r="1418" spans="1:38" x14ac:dyDescent="0.25">
      <c r="A1418" s="595"/>
      <c r="B1418" s="596"/>
      <c r="C1418" s="596"/>
      <c r="D1418" s="596"/>
      <c r="E1418" s="596"/>
      <c r="F1418" s="596"/>
      <c r="G1418" s="596"/>
      <c r="H1418" s="596"/>
      <c r="I1418" s="596"/>
      <c r="J1418" s="596"/>
      <c r="K1418" s="596"/>
      <c r="L1418" s="596"/>
      <c r="M1418" s="596"/>
      <c r="N1418" s="596"/>
      <c r="O1418" s="596"/>
      <c r="P1418" s="596"/>
      <c r="Q1418" s="598"/>
    </row>
    <row r="1419" spans="1:38" ht="15.75" thickBot="1" x14ac:dyDescent="0.3">
      <c r="A1419" s="599"/>
      <c r="B1419" s="600"/>
      <c r="C1419" s="600"/>
      <c r="D1419" s="600"/>
      <c r="E1419" s="600"/>
      <c r="F1419" s="600"/>
      <c r="G1419" s="600"/>
      <c r="H1419" s="600"/>
      <c r="I1419" s="600"/>
      <c r="J1419" s="600"/>
      <c r="K1419" s="600"/>
      <c r="L1419" s="600"/>
      <c r="M1419" s="600"/>
      <c r="N1419" s="600"/>
      <c r="O1419" s="600"/>
      <c r="P1419" s="600"/>
      <c r="Q1419" s="602"/>
    </row>
    <row r="1420" spans="1:38" ht="15.75" thickTop="1" x14ac:dyDescent="0.25"/>
    <row r="1421" spans="1:38" x14ac:dyDescent="0.25">
      <c r="B1421" s="244"/>
      <c r="C1421" s="244"/>
    </row>
    <row r="1424" spans="1:38" ht="23.25" x14ac:dyDescent="0.35">
      <c r="A1424" s="367"/>
      <c r="B1424" s="661" t="s">
        <v>376</v>
      </c>
      <c r="C1424" s="661"/>
      <c r="D1424" s="661"/>
      <c r="E1424" s="661"/>
      <c r="F1424" s="661"/>
      <c r="G1424" s="661"/>
      <c r="H1424" s="661"/>
      <c r="I1424" s="661"/>
      <c r="J1424" s="661"/>
      <c r="K1424" s="662"/>
      <c r="L1424" s="661"/>
      <c r="M1424" s="661"/>
      <c r="N1424" s="661"/>
      <c r="O1424" s="661"/>
      <c r="S1424" s="4"/>
      <c r="X1424" s="4"/>
      <c r="AA1424" s="4"/>
      <c r="AG1424" s="4"/>
    </row>
    <row r="1425" spans="1:38" ht="21.75" thickBot="1" x14ac:dyDescent="0.4">
      <c r="B1425" s="37"/>
      <c r="C1425" s="37"/>
      <c r="D1425" s="37"/>
      <c r="E1425" s="37"/>
      <c r="F1425" s="38"/>
      <c r="G1425" s="37"/>
      <c r="H1425" s="38"/>
      <c r="I1425" s="39"/>
      <c r="J1425" s="38"/>
      <c r="K1425" s="39"/>
      <c r="L1425" s="38"/>
    </row>
    <row r="1426" spans="1:38" ht="27" customHeight="1" thickBot="1" x14ac:dyDescent="0.3">
      <c r="A1426" s="663" t="s">
        <v>391</v>
      </c>
      <c r="B1426" s="664"/>
      <c r="C1426" s="664"/>
      <c r="D1426" s="664"/>
      <c r="E1426" s="664"/>
      <c r="F1426" s="664"/>
      <c r="G1426" s="664"/>
      <c r="H1426" s="664"/>
      <c r="I1426" s="664"/>
      <c r="J1426" s="664"/>
      <c r="K1426" s="665"/>
      <c r="L1426" s="664"/>
      <c r="M1426" s="664"/>
      <c r="N1426" s="664"/>
      <c r="O1426" s="664"/>
      <c r="P1426" s="664"/>
      <c r="Q1426" s="664"/>
      <c r="R1426" s="664"/>
      <c r="S1426" s="664"/>
      <c r="T1426" s="664"/>
      <c r="U1426" s="664"/>
      <c r="V1426" s="664"/>
      <c r="W1426" s="664"/>
      <c r="X1426" s="664"/>
      <c r="Y1426" s="664"/>
      <c r="Z1426" s="664"/>
      <c r="AA1426" s="664"/>
      <c r="AB1426" s="664"/>
      <c r="AC1426" s="664"/>
      <c r="AD1426" s="664"/>
      <c r="AE1426" s="664"/>
      <c r="AF1426" s="664"/>
      <c r="AG1426" s="664"/>
      <c r="AH1426" s="664"/>
      <c r="AI1426" s="664"/>
      <c r="AJ1426" s="664"/>
      <c r="AK1426" s="664"/>
      <c r="AL1426" s="40"/>
    </row>
    <row r="1427" spans="1:38" ht="33.75" customHeight="1" x14ac:dyDescent="0.25">
      <c r="A1427" s="666" t="s">
        <v>8</v>
      </c>
      <c r="B1427" s="667"/>
      <c r="C1427" s="614" t="s">
        <v>392</v>
      </c>
      <c r="D1427" s="615"/>
      <c r="E1427" s="618" t="s">
        <v>210</v>
      </c>
      <c r="F1427" s="619"/>
      <c r="G1427" s="619"/>
      <c r="H1427" s="619"/>
      <c r="I1427" s="619"/>
      <c r="J1427" s="619"/>
      <c r="K1427" s="620"/>
      <c r="L1427" s="619"/>
      <c r="M1427" s="619"/>
      <c r="N1427" s="674"/>
      <c r="O1427" s="624" t="s">
        <v>393</v>
      </c>
      <c r="P1427" s="625"/>
      <c r="Q1427" s="625"/>
      <c r="R1427" s="625"/>
      <c r="S1427" s="625"/>
      <c r="T1427" s="625"/>
      <c r="U1427" s="625"/>
      <c r="V1427" s="625"/>
      <c r="W1427" s="625"/>
      <c r="X1427" s="625"/>
      <c r="Y1427" s="625"/>
      <c r="Z1427" s="625"/>
      <c r="AA1427" s="625"/>
      <c r="AB1427" s="625"/>
      <c r="AC1427" s="625"/>
      <c r="AD1427" s="625"/>
      <c r="AE1427" s="625"/>
      <c r="AF1427" s="625"/>
      <c r="AG1427" s="625"/>
      <c r="AH1427" s="625"/>
      <c r="AI1427" s="625"/>
      <c r="AJ1427" s="625"/>
      <c r="AK1427" s="625"/>
      <c r="AL1427" s="626"/>
    </row>
    <row r="1428" spans="1:38" ht="51" customHeight="1" thickBot="1" x14ac:dyDescent="0.3">
      <c r="A1428" s="668"/>
      <c r="B1428" s="669"/>
      <c r="C1428" s="672"/>
      <c r="D1428" s="673"/>
      <c r="E1428" s="675"/>
      <c r="F1428" s="676"/>
      <c r="G1428" s="676"/>
      <c r="H1428" s="676"/>
      <c r="I1428" s="676"/>
      <c r="J1428" s="676"/>
      <c r="K1428" s="677"/>
      <c r="L1428" s="676"/>
      <c r="M1428" s="676"/>
      <c r="N1428" s="678"/>
      <c r="O1428" s="641"/>
      <c r="P1428" s="679"/>
      <c r="Q1428" s="679"/>
      <c r="R1428" s="679"/>
      <c r="S1428" s="679"/>
      <c r="T1428" s="679"/>
      <c r="U1428" s="679"/>
      <c r="V1428" s="679"/>
      <c r="W1428" s="679"/>
      <c r="X1428" s="679"/>
      <c r="Y1428" s="679"/>
      <c r="Z1428" s="679"/>
      <c r="AA1428" s="679"/>
      <c r="AB1428" s="679"/>
      <c r="AC1428" s="679"/>
      <c r="AD1428" s="679"/>
      <c r="AE1428" s="679"/>
      <c r="AF1428" s="679"/>
      <c r="AG1428" s="679"/>
      <c r="AH1428" s="679"/>
      <c r="AI1428" s="679"/>
      <c r="AJ1428" s="679"/>
      <c r="AK1428" s="679"/>
      <c r="AL1428" s="642"/>
    </row>
    <row r="1429" spans="1:38" ht="75" customHeight="1" x14ac:dyDescent="0.25">
      <c r="A1429" s="668"/>
      <c r="B1429" s="669"/>
      <c r="C1429" s="680" t="s">
        <v>211</v>
      </c>
      <c r="D1429" s="682" t="s">
        <v>212</v>
      </c>
      <c r="E1429" s="684" t="s">
        <v>0</v>
      </c>
      <c r="F1429" s="685"/>
      <c r="G1429" s="685"/>
      <c r="H1429" s="686"/>
      <c r="I1429" s="690" t="s">
        <v>1</v>
      </c>
      <c r="J1429" s="691"/>
      <c r="K1429" s="692"/>
      <c r="L1429" s="693"/>
      <c r="M1429" s="698" t="s">
        <v>2</v>
      </c>
      <c r="N1429" s="699"/>
      <c r="O1429" s="702" t="s">
        <v>213</v>
      </c>
      <c r="P1429" s="703"/>
      <c r="Q1429" s="703"/>
      <c r="R1429" s="703"/>
      <c r="S1429" s="725" t="s">
        <v>2</v>
      </c>
      <c r="T1429" s="726"/>
      <c r="U1429" s="708" t="s">
        <v>214</v>
      </c>
      <c r="V1429" s="709"/>
      <c r="W1429" s="709"/>
      <c r="X1429" s="709"/>
      <c r="Y1429" s="709"/>
      <c r="Z1429" s="710"/>
      <c r="AA1429" s="729" t="s">
        <v>2</v>
      </c>
      <c r="AB1429" s="730"/>
      <c r="AC1429" s="733" t="s">
        <v>5</v>
      </c>
      <c r="AD1429" s="734"/>
      <c r="AE1429" s="734"/>
      <c r="AF1429" s="735"/>
      <c r="AG1429" s="739" t="s">
        <v>2</v>
      </c>
      <c r="AH1429" s="740"/>
      <c r="AI1429" s="719" t="s">
        <v>215</v>
      </c>
      <c r="AJ1429" s="720"/>
      <c r="AK1429" s="720"/>
      <c r="AL1429" s="721"/>
    </row>
    <row r="1430" spans="1:38" ht="75" customHeight="1" thickBot="1" x14ac:dyDescent="0.3">
      <c r="A1430" s="668"/>
      <c r="B1430" s="669"/>
      <c r="C1430" s="680"/>
      <c r="D1430" s="682"/>
      <c r="E1430" s="687"/>
      <c r="F1430" s="688"/>
      <c r="G1430" s="688"/>
      <c r="H1430" s="689"/>
      <c r="I1430" s="694"/>
      <c r="J1430" s="695"/>
      <c r="K1430" s="696"/>
      <c r="L1430" s="697"/>
      <c r="M1430" s="700"/>
      <c r="N1430" s="701"/>
      <c r="O1430" s="704"/>
      <c r="P1430" s="705"/>
      <c r="Q1430" s="705"/>
      <c r="R1430" s="705"/>
      <c r="S1430" s="727"/>
      <c r="T1430" s="728"/>
      <c r="U1430" s="711"/>
      <c r="V1430" s="712"/>
      <c r="W1430" s="712"/>
      <c r="X1430" s="712"/>
      <c r="Y1430" s="712"/>
      <c r="Z1430" s="713"/>
      <c r="AA1430" s="731"/>
      <c r="AB1430" s="732"/>
      <c r="AC1430" s="736"/>
      <c r="AD1430" s="737"/>
      <c r="AE1430" s="737"/>
      <c r="AF1430" s="738"/>
      <c r="AG1430" s="741"/>
      <c r="AH1430" s="742"/>
      <c r="AI1430" s="722"/>
      <c r="AJ1430" s="723"/>
      <c r="AK1430" s="723"/>
      <c r="AL1430" s="724"/>
    </row>
    <row r="1431" spans="1:38" ht="139.5" customHeight="1" thickBot="1" x14ac:dyDescent="0.3">
      <c r="A1431" s="670"/>
      <c r="B1431" s="671"/>
      <c r="C1431" s="681"/>
      <c r="D1431" s="683"/>
      <c r="E1431" s="41" t="s">
        <v>15</v>
      </c>
      <c r="F1431" s="42" t="s">
        <v>216</v>
      </c>
      <c r="G1431" s="41" t="s">
        <v>217</v>
      </c>
      <c r="H1431" s="42" t="s">
        <v>14</v>
      </c>
      <c r="I1431" s="43" t="s">
        <v>15</v>
      </c>
      <c r="J1431" s="44" t="s">
        <v>218</v>
      </c>
      <c r="K1431" s="43" t="s">
        <v>17</v>
      </c>
      <c r="L1431" s="44" t="s">
        <v>219</v>
      </c>
      <c r="M1431" s="45" t="s">
        <v>19</v>
      </c>
      <c r="N1431" s="46" t="s">
        <v>20</v>
      </c>
      <c r="O1431" s="47" t="s">
        <v>220</v>
      </c>
      <c r="P1431" s="48" t="s">
        <v>221</v>
      </c>
      <c r="Q1431" s="47" t="s">
        <v>222</v>
      </c>
      <c r="R1431" s="48" t="s">
        <v>223</v>
      </c>
      <c r="S1431" s="49" t="s">
        <v>224</v>
      </c>
      <c r="T1431" s="50" t="s">
        <v>225</v>
      </c>
      <c r="U1431" s="51" t="s">
        <v>220</v>
      </c>
      <c r="V1431" s="52" t="s">
        <v>226</v>
      </c>
      <c r="W1431" s="53" t="s">
        <v>227</v>
      </c>
      <c r="X1431" s="54" t="s">
        <v>222</v>
      </c>
      <c r="Y1431" s="52" t="s">
        <v>228</v>
      </c>
      <c r="Z1431" s="53" t="s">
        <v>229</v>
      </c>
      <c r="AA1431" s="55" t="s">
        <v>230</v>
      </c>
      <c r="AB1431" s="56" t="s">
        <v>231</v>
      </c>
      <c r="AC1431" s="57" t="s">
        <v>220</v>
      </c>
      <c r="AD1431" s="58" t="s">
        <v>221</v>
      </c>
      <c r="AE1431" s="57" t="s">
        <v>222</v>
      </c>
      <c r="AF1431" s="58" t="s">
        <v>223</v>
      </c>
      <c r="AG1431" s="59" t="s">
        <v>232</v>
      </c>
      <c r="AH1431" s="60" t="s">
        <v>233</v>
      </c>
      <c r="AI1431" s="61" t="s">
        <v>234</v>
      </c>
      <c r="AJ1431" s="62" t="s">
        <v>235</v>
      </c>
      <c r="AK1431" s="63" t="s">
        <v>236</v>
      </c>
      <c r="AL1431" s="64" t="s">
        <v>237</v>
      </c>
    </row>
    <row r="1432" spans="1:38" ht="38.25" customHeight="1" thickBot="1" x14ac:dyDescent="0.3">
      <c r="A1432" s="581" t="s">
        <v>238</v>
      </c>
      <c r="B1432" s="582"/>
      <c r="C1432" s="65" t="s">
        <v>239</v>
      </c>
      <c r="D1432" s="575" t="s">
        <v>240</v>
      </c>
      <c r="E1432" s="65" t="s">
        <v>241</v>
      </c>
      <c r="F1432" s="66" t="s">
        <v>242</v>
      </c>
      <c r="G1432" s="65" t="s">
        <v>243</v>
      </c>
      <c r="H1432" s="66" t="s">
        <v>244</v>
      </c>
      <c r="I1432" s="67" t="s">
        <v>245</v>
      </c>
      <c r="J1432" s="66" t="s">
        <v>246</v>
      </c>
      <c r="K1432" s="67" t="s">
        <v>247</v>
      </c>
      <c r="L1432" s="66" t="s">
        <v>248</v>
      </c>
      <c r="M1432" s="65" t="s">
        <v>249</v>
      </c>
      <c r="N1432" s="66" t="s">
        <v>250</v>
      </c>
      <c r="O1432" s="65" t="s">
        <v>251</v>
      </c>
      <c r="P1432" s="66" t="s">
        <v>252</v>
      </c>
      <c r="Q1432" s="65" t="s">
        <v>253</v>
      </c>
      <c r="R1432" s="66" t="s">
        <v>254</v>
      </c>
      <c r="S1432" s="65" t="s">
        <v>255</v>
      </c>
      <c r="T1432" s="66" t="s">
        <v>256</v>
      </c>
      <c r="U1432" s="65" t="s">
        <v>257</v>
      </c>
      <c r="V1432" s="68" t="s">
        <v>258</v>
      </c>
      <c r="W1432" s="66" t="s">
        <v>259</v>
      </c>
      <c r="X1432" s="575" t="s">
        <v>260</v>
      </c>
      <c r="Y1432" s="66" t="s">
        <v>261</v>
      </c>
      <c r="Z1432" s="66" t="s">
        <v>262</v>
      </c>
      <c r="AA1432" s="65" t="s">
        <v>263</v>
      </c>
      <c r="AB1432" s="65" t="s">
        <v>264</v>
      </c>
      <c r="AC1432" s="65" t="s">
        <v>265</v>
      </c>
      <c r="AD1432" s="65" t="s">
        <v>266</v>
      </c>
      <c r="AE1432" s="65" t="s">
        <v>267</v>
      </c>
      <c r="AF1432" s="65" t="s">
        <v>268</v>
      </c>
      <c r="AG1432" s="65" t="s">
        <v>269</v>
      </c>
      <c r="AH1432" s="65" t="s">
        <v>270</v>
      </c>
      <c r="AI1432" s="65" t="s">
        <v>271</v>
      </c>
      <c r="AJ1432" s="575" t="s">
        <v>272</v>
      </c>
      <c r="AK1432" s="65" t="s">
        <v>273</v>
      </c>
      <c r="AL1432" s="576" t="s">
        <v>274</v>
      </c>
    </row>
    <row r="1433" spans="1:38" ht="99" customHeight="1" x14ac:dyDescent="0.25">
      <c r="A1433" s="69">
        <v>1</v>
      </c>
      <c r="B1433" s="70" t="s">
        <v>275</v>
      </c>
      <c r="C1433" s="583">
        <f>N1446</f>
        <v>400209.49</v>
      </c>
      <c r="D1433" s="586">
        <f>C1433-AH1446</f>
        <v>132729.43</v>
      </c>
      <c r="E1433" s="71"/>
      <c r="F1433" s="72"/>
      <c r="G1433" s="71"/>
      <c r="H1433" s="72"/>
      <c r="I1433" s="73"/>
      <c r="J1433" s="72"/>
      <c r="K1433" s="73"/>
      <c r="L1433" s="72"/>
      <c r="M1433" s="71"/>
      <c r="N1433" s="72"/>
      <c r="O1433" s="71"/>
      <c r="P1433" s="72"/>
      <c r="Q1433" s="71"/>
      <c r="R1433" s="72"/>
      <c r="S1433" s="71"/>
      <c r="T1433" s="72"/>
      <c r="U1433" s="71"/>
      <c r="V1433" s="74"/>
      <c r="W1433" s="72"/>
      <c r="X1433" s="71"/>
      <c r="Y1433" s="74"/>
      <c r="Z1433" s="72"/>
      <c r="AA1433" s="71"/>
      <c r="AB1433" s="72"/>
      <c r="AC1433" s="71"/>
      <c r="AD1433" s="72"/>
      <c r="AE1433" s="71"/>
      <c r="AF1433" s="72"/>
      <c r="AG1433" s="71"/>
      <c r="AH1433" s="72"/>
      <c r="AI1433" s="75"/>
      <c r="AJ1433" s="76"/>
      <c r="AK1433" s="77"/>
      <c r="AL1433" s="78"/>
    </row>
    <row r="1434" spans="1:38" ht="87" customHeight="1" x14ac:dyDescent="0.25">
      <c r="A1434" s="79">
        <v>2</v>
      </c>
      <c r="B1434" s="80" t="s">
        <v>96</v>
      </c>
      <c r="C1434" s="584"/>
      <c r="D1434" s="587"/>
      <c r="E1434" s="81">
        <v>0</v>
      </c>
      <c r="F1434" s="82">
        <v>0</v>
      </c>
      <c r="G1434" s="83">
        <v>13</v>
      </c>
      <c r="H1434" s="84">
        <v>332763.77</v>
      </c>
      <c r="I1434" s="85">
        <v>0</v>
      </c>
      <c r="J1434" s="86">
        <v>0</v>
      </c>
      <c r="K1434" s="85">
        <v>12</v>
      </c>
      <c r="L1434" s="86">
        <v>190656.39</v>
      </c>
      <c r="M1434" s="87">
        <f>SUM(I1434,K1434)</f>
        <v>12</v>
      </c>
      <c r="N1434" s="88">
        <f>SUM(J1434,L1434)</f>
        <v>190656.39</v>
      </c>
      <c r="O1434" s="89">
        <v>0</v>
      </c>
      <c r="P1434" s="90">
        <v>0</v>
      </c>
      <c r="Q1434" s="89">
        <v>0</v>
      </c>
      <c r="R1434" s="90">
        <v>0</v>
      </c>
      <c r="S1434" s="91">
        <f>SUM(O1434,Q1434)</f>
        <v>0</v>
      </c>
      <c r="T1434" s="92">
        <f>SUM(P1434,R1434)</f>
        <v>0</v>
      </c>
      <c r="U1434" s="93">
        <v>0</v>
      </c>
      <c r="V1434" s="94">
        <v>0</v>
      </c>
      <c r="W1434" s="95">
        <v>0</v>
      </c>
      <c r="X1434" s="96">
        <v>2</v>
      </c>
      <c r="Y1434" s="94">
        <v>21312.15</v>
      </c>
      <c r="Z1434" s="95">
        <v>23494.15</v>
      </c>
      <c r="AA1434" s="97">
        <f>SUM(U1434,X1434)</f>
        <v>2</v>
      </c>
      <c r="AB1434" s="98">
        <f>SUM(W1434,Z1434)</f>
        <v>23494.15</v>
      </c>
      <c r="AC1434" s="99">
        <v>0</v>
      </c>
      <c r="AD1434" s="100">
        <v>0</v>
      </c>
      <c r="AE1434" s="99">
        <v>9</v>
      </c>
      <c r="AF1434" s="100">
        <v>106153.37</v>
      </c>
      <c r="AG1434" s="101">
        <f>SUM(AC1434,AE1434)</f>
        <v>9</v>
      </c>
      <c r="AH1434" s="102">
        <f>SUM(AD1434,AF1434,AB1434)</f>
        <v>129647.51999999999</v>
      </c>
      <c r="AI1434" s="103">
        <f>IFERROR(AD1434/(C1433-AH1440),0)</f>
        <v>0</v>
      </c>
      <c r="AJ1434" s="104">
        <f>IFERROR(AF1434/(C1433-AH1440),0)</f>
        <v>0.26524450981909498</v>
      </c>
      <c r="AK1434" s="77"/>
      <c r="AL1434" s="105">
        <f>IFERROR(AH1434/C1433,0)</f>
        <v>0.32394913973679135</v>
      </c>
    </row>
    <row r="1435" spans="1:38" ht="85.5" customHeight="1" x14ac:dyDescent="0.25">
      <c r="A1435" s="79">
        <v>3</v>
      </c>
      <c r="B1435" s="80" t="s">
        <v>202</v>
      </c>
      <c r="C1435" s="584"/>
      <c r="D1435" s="587"/>
      <c r="E1435" s="442"/>
      <c r="F1435" s="443"/>
      <c r="G1435" s="444"/>
      <c r="H1435" s="445"/>
      <c r="I1435" s="441"/>
      <c r="J1435" s="445"/>
      <c r="K1435" s="441"/>
      <c r="L1435" s="445"/>
      <c r="M1435" s="446"/>
      <c r="N1435" s="445"/>
      <c r="O1435" s="444"/>
      <c r="P1435" s="445"/>
      <c r="Q1435" s="444"/>
      <c r="R1435" s="445"/>
      <c r="S1435" s="446"/>
      <c r="T1435" s="445"/>
      <c r="U1435" s="444"/>
      <c r="V1435" s="447"/>
      <c r="W1435" s="445"/>
      <c r="X1435" s="446"/>
      <c r="Y1435" s="447"/>
      <c r="Z1435" s="445"/>
      <c r="AA1435" s="446"/>
      <c r="AB1435" s="445"/>
      <c r="AC1435" s="444"/>
      <c r="AD1435" s="445"/>
      <c r="AE1435" s="444"/>
      <c r="AF1435" s="445"/>
      <c r="AG1435" s="446"/>
      <c r="AH1435" s="445"/>
      <c r="AI1435" s="132"/>
      <c r="AJ1435" s="133"/>
      <c r="AK1435" s="448"/>
      <c r="AL1435" s="449"/>
    </row>
    <row r="1436" spans="1:38" ht="101.25" customHeight="1" x14ac:dyDescent="0.25">
      <c r="A1436" s="79">
        <v>4</v>
      </c>
      <c r="B1436" s="80" t="s">
        <v>40</v>
      </c>
      <c r="C1436" s="584"/>
      <c r="D1436" s="587"/>
      <c r="E1436" s="442"/>
      <c r="F1436" s="443"/>
      <c r="G1436" s="444"/>
      <c r="H1436" s="445"/>
      <c r="I1436" s="441"/>
      <c r="J1436" s="445"/>
      <c r="K1436" s="441"/>
      <c r="L1436" s="445"/>
      <c r="M1436" s="446"/>
      <c r="N1436" s="445"/>
      <c r="O1436" s="444"/>
      <c r="P1436" s="445"/>
      <c r="Q1436" s="444"/>
      <c r="R1436" s="445"/>
      <c r="S1436" s="446"/>
      <c r="T1436" s="445"/>
      <c r="U1436" s="444"/>
      <c r="V1436" s="447"/>
      <c r="W1436" s="445"/>
      <c r="X1436" s="446"/>
      <c r="Y1436" s="447"/>
      <c r="Z1436" s="445"/>
      <c r="AA1436" s="446"/>
      <c r="AB1436" s="445"/>
      <c r="AC1436" s="444"/>
      <c r="AD1436" s="445"/>
      <c r="AE1436" s="444"/>
      <c r="AF1436" s="445"/>
      <c r="AG1436" s="446"/>
      <c r="AH1436" s="445"/>
      <c r="AI1436" s="132"/>
      <c r="AJ1436" s="133"/>
      <c r="AK1436" s="448"/>
      <c r="AL1436" s="449"/>
    </row>
    <row r="1437" spans="1:38" ht="138" customHeight="1" x14ac:dyDescent="0.25">
      <c r="A1437" s="79">
        <v>5</v>
      </c>
      <c r="B1437" s="80" t="s">
        <v>98</v>
      </c>
      <c r="C1437" s="584"/>
      <c r="D1437" s="587"/>
      <c r="E1437" s="81">
        <v>1</v>
      </c>
      <c r="F1437" s="82">
        <v>19048.64</v>
      </c>
      <c r="G1437" s="83">
        <v>5</v>
      </c>
      <c r="H1437" s="84">
        <v>297716.15999999997</v>
      </c>
      <c r="I1437" s="85">
        <v>0</v>
      </c>
      <c r="J1437" s="86">
        <v>0</v>
      </c>
      <c r="K1437" s="85">
        <v>4</v>
      </c>
      <c r="L1437" s="86">
        <v>209553.1</v>
      </c>
      <c r="M1437" s="87">
        <f>SUM(I1437,K1437)</f>
        <v>4</v>
      </c>
      <c r="N1437" s="88">
        <f>SUM(J1437,L1437)</f>
        <v>209553.1</v>
      </c>
      <c r="O1437" s="89">
        <v>0</v>
      </c>
      <c r="P1437" s="90">
        <v>0</v>
      </c>
      <c r="Q1437" s="89">
        <v>0</v>
      </c>
      <c r="R1437" s="90">
        <v>0</v>
      </c>
      <c r="S1437" s="91">
        <f>SUM(O1437,Q1437)</f>
        <v>0</v>
      </c>
      <c r="T1437" s="92">
        <f>SUM(P1437,R1437)</f>
        <v>0</v>
      </c>
      <c r="U1437" s="93">
        <v>0</v>
      </c>
      <c r="V1437" s="94">
        <v>0</v>
      </c>
      <c r="W1437" s="95">
        <v>0</v>
      </c>
      <c r="X1437" s="96">
        <v>1</v>
      </c>
      <c r="Y1437" s="94">
        <v>20611.72</v>
      </c>
      <c r="Z1437" s="95">
        <v>17737.68</v>
      </c>
      <c r="AA1437" s="97">
        <f>SUM(U1437,X1437)</f>
        <v>1</v>
      </c>
      <c r="AB1437" s="98">
        <f>SUM(W1437,Z1437)</f>
        <v>17737.68</v>
      </c>
      <c r="AC1437" s="99">
        <v>0</v>
      </c>
      <c r="AD1437" s="100">
        <v>0</v>
      </c>
      <c r="AE1437" s="99">
        <v>3</v>
      </c>
      <c r="AF1437" s="100">
        <v>120094.86</v>
      </c>
      <c r="AG1437" s="101">
        <f>SUM(AC1437,AE1437)</f>
        <v>3</v>
      </c>
      <c r="AH1437" s="102">
        <f>SUM(AD1437,AF1437,AB1437)</f>
        <v>137832.54</v>
      </c>
      <c r="AI1437" s="103">
        <f>IFERROR(AD1437/(C1433-AH1440),0)</f>
        <v>0</v>
      </c>
      <c r="AJ1437" s="104">
        <f>IFERROR(AF1437/(C1433-AH1440),0)</f>
        <v>0.30007999060691942</v>
      </c>
      <c r="AK1437" s="77"/>
      <c r="AL1437" s="105">
        <f>IFERROR(AH1437/C1433,0)</f>
        <v>0.34440097859748409</v>
      </c>
    </row>
    <row r="1438" spans="1:38" ht="116.25" customHeight="1" x14ac:dyDescent="0.25">
      <c r="A1438" s="79">
        <v>6</v>
      </c>
      <c r="B1438" s="80" t="s">
        <v>42</v>
      </c>
      <c r="C1438" s="584"/>
      <c r="D1438" s="587"/>
      <c r="E1438" s="442"/>
      <c r="F1438" s="443"/>
      <c r="G1438" s="444"/>
      <c r="H1438" s="445"/>
      <c r="I1438" s="441"/>
      <c r="J1438" s="445"/>
      <c r="K1438" s="441"/>
      <c r="L1438" s="445"/>
      <c r="M1438" s="446"/>
      <c r="N1438" s="445"/>
      <c r="O1438" s="444"/>
      <c r="P1438" s="445"/>
      <c r="Q1438" s="444"/>
      <c r="R1438" s="445"/>
      <c r="S1438" s="446"/>
      <c r="T1438" s="445"/>
      <c r="U1438" s="444"/>
      <c r="V1438" s="447"/>
      <c r="W1438" s="445"/>
      <c r="X1438" s="446"/>
      <c r="Y1438" s="447"/>
      <c r="Z1438" s="445"/>
      <c r="AA1438" s="446"/>
      <c r="AB1438" s="445"/>
      <c r="AC1438" s="444"/>
      <c r="AD1438" s="445"/>
      <c r="AE1438" s="444"/>
      <c r="AF1438" s="445"/>
      <c r="AG1438" s="446"/>
      <c r="AH1438" s="445"/>
      <c r="AI1438" s="132"/>
      <c r="AJ1438" s="133"/>
      <c r="AK1438" s="448"/>
      <c r="AL1438" s="449"/>
    </row>
    <row r="1439" spans="1:38" ht="65.25" customHeight="1" x14ac:dyDescent="0.25">
      <c r="A1439" s="79">
        <v>7</v>
      </c>
      <c r="B1439" s="80" t="s">
        <v>203</v>
      </c>
      <c r="C1439" s="584"/>
      <c r="D1439" s="587"/>
      <c r="E1439" s="442"/>
      <c r="F1439" s="443"/>
      <c r="G1439" s="444"/>
      <c r="H1439" s="445"/>
      <c r="I1439" s="444"/>
      <c r="J1439" s="445"/>
      <c r="K1439" s="444"/>
      <c r="L1439" s="445"/>
      <c r="M1439" s="446"/>
      <c r="N1439" s="445"/>
      <c r="O1439" s="444"/>
      <c r="P1439" s="445"/>
      <c r="Q1439" s="444"/>
      <c r="R1439" s="445"/>
      <c r="S1439" s="446"/>
      <c r="T1439" s="472"/>
      <c r="U1439" s="444"/>
      <c r="V1439" s="447"/>
      <c r="W1439" s="445"/>
      <c r="X1439" s="446"/>
      <c r="Y1439" s="447"/>
      <c r="Z1439" s="445"/>
      <c r="AA1439" s="446"/>
      <c r="AB1439" s="472"/>
      <c r="AC1439" s="444"/>
      <c r="AD1439" s="445"/>
      <c r="AE1439" s="444"/>
      <c r="AF1439" s="445"/>
      <c r="AG1439" s="441"/>
      <c r="AH1439" s="445"/>
      <c r="AI1439" s="132"/>
      <c r="AJ1439" s="133"/>
      <c r="AK1439" s="448"/>
      <c r="AL1439" s="450"/>
    </row>
    <row r="1440" spans="1:38" ht="59.25" customHeight="1" x14ac:dyDescent="0.25">
      <c r="A1440" s="79">
        <v>8</v>
      </c>
      <c r="B1440" s="80" t="s">
        <v>276</v>
      </c>
      <c r="C1440" s="584"/>
      <c r="D1440" s="587"/>
      <c r="E1440" s="473"/>
      <c r="F1440" s="474"/>
      <c r="G1440" s="451"/>
      <c r="H1440" s="452"/>
      <c r="I1440" s="444"/>
      <c r="J1440" s="445"/>
      <c r="K1440" s="441"/>
      <c r="L1440" s="445"/>
      <c r="M1440" s="475"/>
      <c r="N1440" s="443"/>
      <c r="O1440" s="451"/>
      <c r="P1440" s="452"/>
      <c r="Q1440" s="451"/>
      <c r="R1440" s="452"/>
      <c r="S1440" s="475"/>
      <c r="T1440" s="443"/>
      <c r="U1440" s="444"/>
      <c r="V1440" s="447"/>
      <c r="W1440" s="445"/>
      <c r="X1440" s="446"/>
      <c r="Y1440" s="447"/>
      <c r="Z1440" s="445"/>
      <c r="AA1440" s="475"/>
      <c r="AB1440" s="443"/>
      <c r="AC1440" s="444"/>
      <c r="AD1440" s="445"/>
      <c r="AE1440" s="444"/>
      <c r="AF1440" s="445"/>
      <c r="AG1440" s="446"/>
      <c r="AH1440" s="445"/>
      <c r="AI1440" s="132"/>
      <c r="AJ1440" s="133"/>
      <c r="AK1440" s="448"/>
      <c r="AL1440" s="449"/>
    </row>
    <row r="1441" spans="1:38" ht="60" customHeight="1" x14ac:dyDescent="0.25">
      <c r="A1441" s="79">
        <v>9</v>
      </c>
      <c r="B1441" s="80" t="s">
        <v>44</v>
      </c>
      <c r="C1441" s="584"/>
      <c r="D1441" s="587"/>
      <c r="E1441" s="442"/>
      <c r="F1441" s="443"/>
      <c r="G1441" s="444"/>
      <c r="H1441" s="445"/>
      <c r="I1441" s="441"/>
      <c r="J1441" s="445"/>
      <c r="K1441" s="441"/>
      <c r="L1441" s="445"/>
      <c r="M1441" s="446"/>
      <c r="N1441" s="445"/>
      <c r="O1441" s="444"/>
      <c r="P1441" s="445"/>
      <c r="Q1441" s="444"/>
      <c r="R1441" s="445"/>
      <c r="S1441" s="446"/>
      <c r="T1441" s="445"/>
      <c r="U1441" s="444"/>
      <c r="V1441" s="447"/>
      <c r="W1441" s="445"/>
      <c r="X1441" s="446"/>
      <c r="Y1441" s="447"/>
      <c r="Z1441" s="445"/>
      <c r="AA1441" s="446"/>
      <c r="AB1441" s="445"/>
      <c r="AC1441" s="444"/>
      <c r="AD1441" s="445"/>
      <c r="AE1441" s="444"/>
      <c r="AF1441" s="445"/>
      <c r="AG1441" s="446"/>
      <c r="AH1441" s="445"/>
      <c r="AI1441" s="132"/>
      <c r="AJ1441" s="133"/>
      <c r="AK1441" s="448"/>
      <c r="AL1441" s="449"/>
    </row>
    <row r="1442" spans="1:38" ht="73.5" customHeight="1" x14ac:dyDescent="0.25">
      <c r="A1442" s="79">
        <v>10</v>
      </c>
      <c r="B1442" s="80" t="s">
        <v>45</v>
      </c>
      <c r="C1442" s="584"/>
      <c r="D1442" s="587"/>
      <c r="E1442" s="442"/>
      <c r="F1442" s="443"/>
      <c r="G1442" s="444"/>
      <c r="H1442" s="445"/>
      <c r="I1442" s="441"/>
      <c r="J1442" s="445"/>
      <c r="K1442" s="441"/>
      <c r="L1442" s="445"/>
      <c r="M1442" s="446"/>
      <c r="N1442" s="445"/>
      <c r="O1442" s="444"/>
      <c r="P1442" s="445"/>
      <c r="Q1442" s="444"/>
      <c r="R1442" s="445"/>
      <c r="S1442" s="446"/>
      <c r="T1442" s="445"/>
      <c r="U1442" s="444"/>
      <c r="V1442" s="447"/>
      <c r="W1442" s="445"/>
      <c r="X1442" s="446"/>
      <c r="Y1442" s="447"/>
      <c r="Z1442" s="445"/>
      <c r="AA1442" s="446"/>
      <c r="AB1442" s="445"/>
      <c r="AC1442" s="451"/>
      <c r="AD1442" s="452"/>
      <c r="AE1442" s="451"/>
      <c r="AF1442" s="452"/>
      <c r="AG1442" s="446"/>
      <c r="AH1442" s="445"/>
      <c r="AI1442" s="132"/>
      <c r="AJ1442" s="133"/>
      <c r="AK1442" s="448"/>
      <c r="AL1442" s="449"/>
    </row>
    <row r="1443" spans="1:38" ht="120" customHeight="1" x14ac:dyDescent="0.25">
      <c r="A1443" s="79">
        <v>11</v>
      </c>
      <c r="B1443" s="80" t="s">
        <v>46</v>
      </c>
      <c r="C1443" s="584"/>
      <c r="D1443" s="587"/>
      <c r="E1443" s="442"/>
      <c r="F1443" s="443"/>
      <c r="G1443" s="444"/>
      <c r="H1443" s="445"/>
      <c r="I1443" s="441"/>
      <c r="J1443" s="445"/>
      <c r="K1443" s="441"/>
      <c r="L1443" s="445"/>
      <c r="M1443" s="446"/>
      <c r="N1443" s="445"/>
      <c r="O1443" s="444"/>
      <c r="P1443" s="445"/>
      <c r="Q1443" s="444"/>
      <c r="R1443" s="445"/>
      <c r="S1443" s="446"/>
      <c r="T1443" s="445"/>
      <c r="U1443" s="444"/>
      <c r="V1443" s="447"/>
      <c r="W1443" s="445"/>
      <c r="X1443" s="446"/>
      <c r="Y1443" s="447"/>
      <c r="Z1443" s="445"/>
      <c r="AA1443" s="446"/>
      <c r="AB1443" s="445"/>
      <c r="AC1443" s="444"/>
      <c r="AD1443" s="445"/>
      <c r="AE1443" s="444"/>
      <c r="AF1443" s="445"/>
      <c r="AG1443" s="446"/>
      <c r="AH1443" s="445"/>
      <c r="AI1443" s="132"/>
      <c r="AJ1443" s="133"/>
      <c r="AK1443" s="448"/>
      <c r="AL1443" s="449"/>
    </row>
    <row r="1444" spans="1:38" ht="63.75" customHeight="1" x14ac:dyDescent="0.25">
      <c r="A1444" s="79">
        <v>12</v>
      </c>
      <c r="B1444" s="80" t="s">
        <v>47</v>
      </c>
      <c r="C1444" s="584"/>
      <c r="D1444" s="587"/>
      <c r="E1444" s="442"/>
      <c r="F1444" s="443"/>
      <c r="G1444" s="444"/>
      <c r="H1444" s="445"/>
      <c r="I1444" s="441"/>
      <c r="J1444" s="445"/>
      <c r="K1444" s="441"/>
      <c r="L1444" s="445"/>
      <c r="M1444" s="446"/>
      <c r="N1444" s="445"/>
      <c r="O1444" s="444"/>
      <c r="P1444" s="445"/>
      <c r="Q1444" s="444"/>
      <c r="R1444" s="445"/>
      <c r="S1444" s="446"/>
      <c r="T1444" s="445"/>
      <c r="U1444" s="444"/>
      <c r="V1444" s="447"/>
      <c r="W1444" s="445"/>
      <c r="X1444" s="446"/>
      <c r="Y1444" s="447"/>
      <c r="Z1444" s="445"/>
      <c r="AA1444" s="446"/>
      <c r="AB1444" s="445"/>
      <c r="AC1444" s="444"/>
      <c r="AD1444" s="445"/>
      <c r="AE1444" s="444"/>
      <c r="AF1444" s="445"/>
      <c r="AG1444" s="446"/>
      <c r="AH1444" s="445"/>
      <c r="AI1444" s="132"/>
      <c r="AJ1444" s="133"/>
      <c r="AK1444" s="448"/>
      <c r="AL1444" s="449"/>
    </row>
    <row r="1445" spans="1:38" ht="62.25" customHeight="1" thickBot="1" x14ac:dyDescent="0.3">
      <c r="A1445" s="138">
        <v>13</v>
      </c>
      <c r="B1445" s="139" t="s">
        <v>48</v>
      </c>
      <c r="C1445" s="585"/>
      <c r="D1445" s="588"/>
      <c r="E1445" s="453"/>
      <c r="F1445" s="454"/>
      <c r="G1445" s="455"/>
      <c r="H1445" s="456"/>
      <c r="I1445" s="476"/>
      <c r="J1445" s="458"/>
      <c r="K1445" s="476"/>
      <c r="L1445" s="458"/>
      <c r="M1445" s="457"/>
      <c r="N1445" s="458"/>
      <c r="O1445" s="455"/>
      <c r="P1445" s="456"/>
      <c r="Q1445" s="455"/>
      <c r="R1445" s="456"/>
      <c r="S1445" s="459"/>
      <c r="T1445" s="456"/>
      <c r="U1445" s="455"/>
      <c r="V1445" s="460"/>
      <c r="W1445" s="456"/>
      <c r="X1445" s="459"/>
      <c r="Y1445" s="460"/>
      <c r="Z1445" s="456"/>
      <c r="AA1445" s="459"/>
      <c r="AB1445" s="456"/>
      <c r="AC1445" s="455"/>
      <c r="AD1445" s="456"/>
      <c r="AE1445" s="455"/>
      <c r="AF1445" s="456"/>
      <c r="AG1445" s="459"/>
      <c r="AH1445" s="456"/>
      <c r="AI1445" s="461"/>
      <c r="AJ1445" s="462"/>
      <c r="AK1445" s="463"/>
      <c r="AL1445" s="464"/>
    </row>
    <row r="1446" spans="1:38" ht="29.25" customHeight="1" thickBot="1" x14ac:dyDescent="0.3">
      <c r="A1446" s="589" t="s">
        <v>277</v>
      </c>
      <c r="B1446" s="590"/>
      <c r="C1446" s="166">
        <f>C1433</f>
        <v>400209.49</v>
      </c>
      <c r="D1446" s="166">
        <f>D1433</f>
        <v>132729.43</v>
      </c>
      <c r="E1446" s="167">
        <f t="shared" ref="E1446:L1446" si="223">SUM(E1433:E1445)</f>
        <v>1</v>
      </c>
      <c r="F1446" s="168">
        <f t="shared" si="223"/>
        <v>19048.64</v>
      </c>
      <c r="G1446" s="167">
        <f t="shared" si="223"/>
        <v>18</v>
      </c>
      <c r="H1446" s="168">
        <f t="shared" si="223"/>
        <v>630479.92999999993</v>
      </c>
      <c r="I1446" s="169">
        <f t="shared" si="223"/>
        <v>0</v>
      </c>
      <c r="J1446" s="170">
        <f t="shared" si="223"/>
        <v>0</v>
      </c>
      <c r="K1446" s="169">
        <f t="shared" si="223"/>
        <v>16</v>
      </c>
      <c r="L1446" s="170">
        <f t="shared" si="223"/>
        <v>400209.49</v>
      </c>
      <c r="M1446" s="169">
        <f>SUM(M1433:M1445)</f>
        <v>16</v>
      </c>
      <c r="N1446" s="170">
        <f>SUM(N1433:N1445)</f>
        <v>400209.49</v>
      </c>
      <c r="O1446" s="171">
        <f>SUM(O1433:O1445)</f>
        <v>0</v>
      </c>
      <c r="P1446" s="168">
        <f>SUM(P1433:P1445)</f>
        <v>0</v>
      </c>
      <c r="Q1446" s="172">
        <f t="shared" ref="Q1446:AJ1446" si="224">SUM(Q1433:Q1445)</f>
        <v>0</v>
      </c>
      <c r="R1446" s="168">
        <f t="shared" si="224"/>
        <v>0</v>
      </c>
      <c r="S1446" s="173">
        <f t="shared" si="224"/>
        <v>0</v>
      </c>
      <c r="T1446" s="168">
        <f t="shared" si="224"/>
        <v>0</v>
      </c>
      <c r="U1446" s="172">
        <f t="shared" si="224"/>
        <v>0</v>
      </c>
      <c r="V1446" s="168">
        <f t="shared" si="224"/>
        <v>0</v>
      </c>
      <c r="W1446" s="168">
        <f t="shared" si="224"/>
        <v>0</v>
      </c>
      <c r="X1446" s="173">
        <f t="shared" si="224"/>
        <v>3</v>
      </c>
      <c r="Y1446" s="168">
        <f t="shared" si="224"/>
        <v>41923.870000000003</v>
      </c>
      <c r="Z1446" s="168">
        <f t="shared" si="224"/>
        <v>41231.83</v>
      </c>
      <c r="AA1446" s="173">
        <f t="shared" si="224"/>
        <v>3</v>
      </c>
      <c r="AB1446" s="168">
        <f t="shared" si="224"/>
        <v>41231.83</v>
      </c>
      <c r="AC1446" s="172">
        <f t="shared" si="224"/>
        <v>0</v>
      </c>
      <c r="AD1446" s="168">
        <f t="shared" si="224"/>
        <v>0</v>
      </c>
      <c r="AE1446" s="172">
        <f t="shared" si="224"/>
        <v>12</v>
      </c>
      <c r="AF1446" s="168">
        <f t="shared" si="224"/>
        <v>226248.22999999998</v>
      </c>
      <c r="AG1446" s="173">
        <f t="shared" si="224"/>
        <v>12</v>
      </c>
      <c r="AH1446" s="168">
        <f t="shared" si="224"/>
        <v>267480.06</v>
      </c>
      <c r="AI1446" s="174">
        <f t="shared" si="224"/>
        <v>0</v>
      </c>
      <c r="AJ1446" s="174">
        <f t="shared" si="224"/>
        <v>0.56532450042601434</v>
      </c>
      <c r="AK1446" s="175">
        <f>AK1440</f>
        <v>0</v>
      </c>
      <c r="AL1446" s="176">
        <f>AH1446/C1433</f>
        <v>0.66835011833427538</v>
      </c>
    </row>
    <row r="1447" spans="1:38" ht="21.75" thickBot="1" x14ac:dyDescent="0.4">
      <c r="AF1447" s="177" t="s">
        <v>278</v>
      </c>
      <c r="AG1447" s="178">
        <v>4.4240000000000004</v>
      </c>
      <c r="AH1447" s="179">
        <f>AH1446/AG1447</f>
        <v>60461.134719710666</v>
      </c>
    </row>
    <row r="1448" spans="1:38" ht="15.75" thickTop="1" x14ac:dyDescent="0.25">
      <c r="A1448" s="591" t="s">
        <v>330</v>
      </c>
      <c r="B1448" s="592"/>
      <c r="C1448" s="592"/>
      <c r="D1448" s="592"/>
      <c r="E1448" s="592"/>
      <c r="F1448" s="592"/>
      <c r="G1448" s="592"/>
      <c r="H1448" s="592"/>
      <c r="I1448" s="592"/>
      <c r="J1448" s="592"/>
      <c r="K1448" s="593"/>
      <c r="L1448" s="592"/>
      <c r="M1448" s="592"/>
      <c r="N1448" s="592"/>
      <c r="O1448" s="592"/>
      <c r="P1448" s="592"/>
      <c r="Q1448" s="594"/>
    </row>
    <row r="1449" spans="1:38" ht="18.75" x14ac:dyDescent="0.3">
      <c r="A1449" s="595"/>
      <c r="B1449" s="596"/>
      <c r="C1449" s="596"/>
      <c r="D1449" s="596"/>
      <c r="E1449" s="596"/>
      <c r="F1449" s="596"/>
      <c r="G1449" s="596"/>
      <c r="H1449" s="596"/>
      <c r="I1449" s="596"/>
      <c r="J1449" s="596"/>
      <c r="K1449" s="597"/>
      <c r="L1449" s="596"/>
      <c r="M1449" s="596"/>
      <c r="N1449" s="596"/>
      <c r="O1449" s="596"/>
      <c r="P1449" s="596"/>
      <c r="Q1449" s="598"/>
      <c r="AF1449" s="180"/>
    </row>
    <row r="1450" spans="1:38" ht="15.75" x14ac:dyDescent="0.25">
      <c r="A1450" s="595"/>
      <c r="B1450" s="596"/>
      <c r="C1450" s="596"/>
      <c r="D1450" s="596"/>
      <c r="E1450" s="596"/>
      <c r="F1450" s="596"/>
      <c r="G1450" s="596"/>
      <c r="H1450" s="596"/>
      <c r="I1450" s="596"/>
      <c r="J1450" s="596"/>
      <c r="K1450" s="597"/>
      <c r="L1450" s="596"/>
      <c r="M1450" s="596"/>
      <c r="N1450" s="596"/>
      <c r="O1450" s="596"/>
      <c r="P1450" s="596"/>
      <c r="Q1450" s="598"/>
      <c r="AE1450" s="181" t="s">
        <v>280</v>
      </c>
      <c r="AF1450" s="182"/>
    </row>
    <row r="1451" spans="1:38" ht="15.75" x14ac:dyDescent="0.25">
      <c r="A1451" s="595"/>
      <c r="B1451" s="596"/>
      <c r="C1451" s="596"/>
      <c r="D1451" s="596"/>
      <c r="E1451" s="596"/>
      <c r="F1451" s="596"/>
      <c r="G1451" s="596"/>
      <c r="H1451" s="596"/>
      <c r="I1451" s="596"/>
      <c r="J1451" s="596"/>
      <c r="K1451" s="597"/>
      <c r="L1451" s="596"/>
      <c r="M1451" s="596"/>
      <c r="N1451" s="596"/>
      <c r="O1451" s="596"/>
      <c r="P1451" s="596"/>
      <c r="Q1451" s="598"/>
      <c r="AE1451" s="181" t="s">
        <v>281</v>
      </c>
      <c r="AF1451" s="183">
        <f>(AF1446-AF1440)+(Z1446-Z1440)</f>
        <v>267480.06</v>
      </c>
    </row>
    <row r="1452" spans="1:38" ht="15.75" x14ac:dyDescent="0.25">
      <c r="A1452" s="595"/>
      <c r="B1452" s="596"/>
      <c r="C1452" s="596"/>
      <c r="D1452" s="596"/>
      <c r="E1452" s="596"/>
      <c r="F1452" s="596"/>
      <c r="G1452" s="596"/>
      <c r="H1452" s="596"/>
      <c r="I1452" s="596"/>
      <c r="J1452" s="596"/>
      <c r="K1452" s="597"/>
      <c r="L1452" s="596"/>
      <c r="M1452" s="596"/>
      <c r="N1452" s="596"/>
      <c r="O1452" s="596"/>
      <c r="P1452" s="596"/>
      <c r="Q1452" s="598"/>
      <c r="AE1452" s="181" t="s">
        <v>282</v>
      </c>
      <c r="AF1452" s="183">
        <f>AD1446+W1446</f>
        <v>0</v>
      </c>
    </row>
    <row r="1453" spans="1:38" ht="15.75" x14ac:dyDescent="0.25">
      <c r="A1453" s="595"/>
      <c r="B1453" s="596"/>
      <c r="C1453" s="596"/>
      <c r="D1453" s="596"/>
      <c r="E1453" s="596"/>
      <c r="F1453" s="596"/>
      <c r="G1453" s="596"/>
      <c r="H1453" s="596"/>
      <c r="I1453" s="596"/>
      <c r="J1453" s="596"/>
      <c r="K1453" s="597"/>
      <c r="L1453" s="596"/>
      <c r="M1453" s="596"/>
      <c r="N1453" s="596"/>
      <c r="O1453" s="596"/>
      <c r="P1453" s="596"/>
      <c r="Q1453" s="598"/>
      <c r="AE1453" s="181" t="s">
        <v>283</v>
      </c>
      <c r="AF1453" s="183">
        <f>AF1440+Z1440</f>
        <v>0</v>
      </c>
    </row>
    <row r="1454" spans="1:38" ht="15.75" x14ac:dyDescent="0.25">
      <c r="A1454" s="595"/>
      <c r="B1454" s="596"/>
      <c r="C1454" s="596"/>
      <c r="D1454" s="596"/>
      <c r="E1454" s="596"/>
      <c r="F1454" s="596"/>
      <c r="G1454" s="596"/>
      <c r="H1454" s="596"/>
      <c r="I1454" s="596"/>
      <c r="J1454" s="596"/>
      <c r="K1454" s="597"/>
      <c r="L1454" s="596"/>
      <c r="M1454" s="596"/>
      <c r="N1454" s="596"/>
      <c r="O1454" s="596"/>
      <c r="P1454" s="596"/>
      <c r="Q1454" s="598"/>
      <c r="AE1454" s="181" t="s">
        <v>2</v>
      </c>
      <c r="AF1454" s="184">
        <f>SUM(AF1451:AF1453)</f>
        <v>267480.06</v>
      </c>
    </row>
    <row r="1455" spans="1:38" x14ac:dyDescent="0.25">
      <c r="A1455" s="595"/>
      <c r="B1455" s="596"/>
      <c r="C1455" s="596"/>
      <c r="D1455" s="596"/>
      <c r="E1455" s="596"/>
      <c r="F1455" s="596"/>
      <c r="G1455" s="596"/>
      <c r="H1455" s="596"/>
      <c r="I1455" s="596"/>
      <c r="J1455" s="596"/>
      <c r="K1455" s="597"/>
      <c r="L1455" s="596"/>
      <c r="M1455" s="596"/>
      <c r="N1455" s="596"/>
      <c r="O1455" s="596"/>
      <c r="P1455" s="596"/>
      <c r="Q1455" s="598"/>
    </row>
    <row r="1456" spans="1:38" ht="15.75" thickBot="1" x14ac:dyDescent="0.3">
      <c r="A1456" s="599"/>
      <c r="B1456" s="600"/>
      <c r="C1456" s="600"/>
      <c r="D1456" s="600"/>
      <c r="E1456" s="600"/>
      <c r="F1456" s="600"/>
      <c r="G1456" s="600"/>
      <c r="H1456" s="600"/>
      <c r="I1456" s="600"/>
      <c r="J1456" s="600"/>
      <c r="K1456" s="601"/>
      <c r="L1456" s="600"/>
      <c r="M1456" s="600"/>
      <c r="N1456" s="600"/>
      <c r="O1456" s="600"/>
      <c r="P1456" s="600"/>
      <c r="Q1456" s="602"/>
    </row>
    <row r="1457" spans="1:38" ht="15.75" thickTop="1" x14ac:dyDescent="0.25"/>
    <row r="1459" spans="1:38" ht="15.75" thickBot="1" x14ac:dyDescent="0.3"/>
    <row r="1460" spans="1:38" ht="27" thickBot="1" x14ac:dyDescent="0.3">
      <c r="A1460" s="603" t="s">
        <v>391</v>
      </c>
      <c r="B1460" s="604"/>
      <c r="C1460" s="604"/>
      <c r="D1460" s="604"/>
      <c r="E1460" s="604"/>
      <c r="F1460" s="604"/>
      <c r="G1460" s="604"/>
      <c r="H1460" s="604"/>
      <c r="I1460" s="604"/>
      <c r="J1460" s="604"/>
      <c r="K1460" s="605"/>
      <c r="L1460" s="604"/>
      <c r="M1460" s="604"/>
      <c r="N1460" s="604"/>
      <c r="O1460" s="604"/>
      <c r="P1460" s="604"/>
      <c r="Q1460" s="604"/>
      <c r="R1460" s="604"/>
      <c r="S1460" s="604"/>
      <c r="T1460" s="604"/>
      <c r="U1460" s="604"/>
      <c r="V1460" s="604"/>
      <c r="W1460" s="604"/>
      <c r="X1460" s="604"/>
      <c r="Y1460" s="604"/>
      <c r="Z1460" s="604"/>
      <c r="AA1460" s="604"/>
      <c r="AB1460" s="604"/>
      <c r="AC1460" s="604"/>
      <c r="AD1460" s="604"/>
      <c r="AE1460" s="604"/>
      <c r="AF1460" s="604"/>
      <c r="AG1460" s="604"/>
      <c r="AH1460" s="604"/>
      <c r="AI1460" s="604"/>
      <c r="AJ1460" s="604"/>
      <c r="AK1460" s="606"/>
      <c r="AL1460" s="185"/>
    </row>
    <row r="1461" spans="1:38" ht="21" customHeight="1" x14ac:dyDescent="0.25">
      <c r="A1461" s="607" t="s">
        <v>284</v>
      </c>
      <c r="B1461" s="608"/>
      <c r="C1461" s="614" t="s">
        <v>392</v>
      </c>
      <c r="D1461" s="615"/>
      <c r="E1461" s="618" t="s">
        <v>285</v>
      </c>
      <c r="F1461" s="619"/>
      <c r="G1461" s="619"/>
      <c r="H1461" s="619"/>
      <c r="I1461" s="619"/>
      <c r="J1461" s="619"/>
      <c r="K1461" s="620"/>
      <c r="L1461" s="619"/>
      <c r="M1461" s="619"/>
      <c r="N1461" s="619"/>
      <c r="O1461" s="624" t="s">
        <v>394</v>
      </c>
      <c r="P1461" s="625"/>
      <c r="Q1461" s="625"/>
      <c r="R1461" s="625"/>
      <c r="S1461" s="625"/>
      <c r="T1461" s="625"/>
      <c r="U1461" s="625"/>
      <c r="V1461" s="625"/>
      <c r="W1461" s="625"/>
      <c r="X1461" s="625"/>
      <c r="Y1461" s="625"/>
      <c r="Z1461" s="625"/>
      <c r="AA1461" s="625"/>
      <c r="AB1461" s="625"/>
      <c r="AC1461" s="625"/>
      <c r="AD1461" s="625"/>
      <c r="AE1461" s="625"/>
      <c r="AF1461" s="625"/>
      <c r="AG1461" s="625"/>
      <c r="AH1461" s="625"/>
      <c r="AI1461" s="625"/>
      <c r="AJ1461" s="625"/>
      <c r="AK1461" s="626"/>
      <c r="AL1461" s="186"/>
    </row>
    <row r="1462" spans="1:38" ht="36" customHeight="1" thickBot="1" x14ac:dyDescent="0.3">
      <c r="A1462" s="609"/>
      <c r="B1462" s="610"/>
      <c r="C1462" s="616"/>
      <c r="D1462" s="617"/>
      <c r="E1462" s="621"/>
      <c r="F1462" s="622"/>
      <c r="G1462" s="622"/>
      <c r="H1462" s="622"/>
      <c r="I1462" s="622"/>
      <c r="J1462" s="622"/>
      <c r="K1462" s="623"/>
      <c r="L1462" s="622"/>
      <c r="M1462" s="622"/>
      <c r="N1462" s="622"/>
      <c r="O1462" s="627"/>
      <c r="P1462" s="628"/>
      <c r="Q1462" s="628"/>
      <c r="R1462" s="628"/>
      <c r="S1462" s="628"/>
      <c r="T1462" s="628"/>
      <c r="U1462" s="628"/>
      <c r="V1462" s="628"/>
      <c r="W1462" s="628"/>
      <c r="X1462" s="628"/>
      <c r="Y1462" s="628"/>
      <c r="Z1462" s="628"/>
      <c r="AA1462" s="628"/>
      <c r="AB1462" s="628"/>
      <c r="AC1462" s="628"/>
      <c r="AD1462" s="628"/>
      <c r="AE1462" s="628"/>
      <c r="AF1462" s="628"/>
      <c r="AG1462" s="628"/>
      <c r="AH1462" s="628"/>
      <c r="AI1462" s="628"/>
      <c r="AJ1462" s="628"/>
      <c r="AK1462" s="629"/>
      <c r="AL1462" s="186"/>
    </row>
    <row r="1463" spans="1:38" s="180" customFormat="1" ht="84" customHeight="1" thickBot="1" x14ac:dyDescent="0.35">
      <c r="A1463" s="609"/>
      <c r="B1463" s="611"/>
      <c r="C1463" s="630" t="s">
        <v>211</v>
      </c>
      <c r="D1463" s="632" t="s">
        <v>212</v>
      </c>
      <c r="E1463" s="634" t="s">
        <v>0</v>
      </c>
      <c r="F1463" s="635"/>
      <c r="G1463" s="635"/>
      <c r="H1463" s="636"/>
      <c r="I1463" s="637" t="s">
        <v>1</v>
      </c>
      <c r="J1463" s="638"/>
      <c r="K1463" s="639"/>
      <c r="L1463" s="640"/>
      <c r="M1463" s="643" t="s">
        <v>2</v>
      </c>
      <c r="N1463" s="644"/>
      <c r="O1463" s="645" t="s">
        <v>213</v>
      </c>
      <c r="P1463" s="646"/>
      <c r="Q1463" s="646"/>
      <c r="R1463" s="647"/>
      <c r="S1463" s="648" t="s">
        <v>2</v>
      </c>
      <c r="T1463" s="649"/>
      <c r="U1463" s="650" t="s">
        <v>214</v>
      </c>
      <c r="V1463" s="651"/>
      <c r="W1463" s="651"/>
      <c r="X1463" s="651"/>
      <c r="Y1463" s="651"/>
      <c r="Z1463" s="652"/>
      <c r="AA1463" s="653" t="s">
        <v>2</v>
      </c>
      <c r="AB1463" s="654"/>
      <c r="AC1463" s="655" t="s">
        <v>5</v>
      </c>
      <c r="AD1463" s="656"/>
      <c r="AE1463" s="656"/>
      <c r="AF1463" s="657"/>
      <c r="AG1463" s="717" t="s">
        <v>2</v>
      </c>
      <c r="AH1463" s="718"/>
      <c r="AI1463" s="743" t="s">
        <v>215</v>
      </c>
      <c r="AJ1463" s="744"/>
      <c r="AK1463" s="745"/>
      <c r="AL1463" s="187"/>
    </row>
    <row r="1464" spans="1:38" ht="113.25" thickBot="1" x14ac:dyDescent="0.3">
      <c r="A1464" s="612"/>
      <c r="B1464" s="613"/>
      <c r="C1464" s="631"/>
      <c r="D1464" s="633"/>
      <c r="E1464" s="41" t="s">
        <v>15</v>
      </c>
      <c r="F1464" s="42" t="s">
        <v>216</v>
      </c>
      <c r="G1464" s="41" t="s">
        <v>217</v>
      </c>
      <c r="H1464" s="42" t="s">
        <v>14</v>
      </c>
      <c r="I1464" s="43" t="s">
        <v>15</v>
      </c>
      <c r="J1464" s="44" t="s">
        <v>218</v>
      </c>
      <c r="K1464" s="43" t="s">
        <v>17</v>
      </c>
      <c r="L1464" s="44" t="s">
        <v>219</v>
      </c>
      <c r="M1464" s="45" t="s">
        <v>19</v>
      </c>
      <c r="N1464" s="46" t="s">
        <v>20</v>
      </c>
      <c r="O1464" s="47" t="s">
        <v>220</v>
      </c>
      <c r="P1464" s="48" t="s">
        <v>221</v>
      </c>
      <c r="Q1464" s="47" t="s">
        <v>222</v>
      </c>
      <c r="R1464" s="48" t="s">
        <v>223</v>
      </c>
      <c r="S1464" s="49" t="s">
        <v>224</v>
      </c>
      <c r="T1464" s="50" t="s">
        <v>225</v>
      </c>
      <c r="U1464" s="51" t="s">
        <v>220</v>
      </c>
      <c r="V1464" s="52" t="s">
        <v>226</v>
      </c>
      <c r="W1464" s="53" t="s">
        <v>227</v>
      </c>
      <c r="X1464" s="54" t="s">
        <v>222</v>
      </c>
      <c r="Y1464" s="52" t="s">
        <v>228</v>
      </c>
      <c r="Z1464" s="53" t="s">
        <v>229</v>
      </c>
      <c r="AA1464" s="55" t="s">
        <v>230</v>
      </c>
      <c r="AB1464" s="56" t="s">
        <v>231</v>
      </c>
      <c r="AC1464" s="57" t="s">
        <v>220</v>
      </c>
      <c r="AD1464" s="58" t="s">
        <v>221</v>
      </c>
      <c r="AE1464" s="57" t="s">
        <v>222</v>
      </c>
      <c r="AF1464" s="58" t="s">
        <v>223</v>
      </c>
      <c r="AG1464" s="59" t="s">
        <v>232</v>
      </c>
      <c r="AH1464" s="60" t="s">
        <v>233</v>
      </c>
      <c r="AI1464" s="61" t="s">
        <v>234</v>
      </c>
      <c r="AJ1464" s="63" t="s">
        <v>235</v>
      </c>
      <c r="AK1464" s="188" t="s">
        <v>286</v>
      </c>
      <c r="AL1464" s="189"/>
    </row>
    <row r="1465" spans="1:38" ht="15.75" thickBot="1" x14ac:dyDescent="0.3">
      <c r="A1465" s="581" t="s">
        <v>238</v>
      </c>
      <c r="B1465" s="658"/>
      <c r="C1465" s="190" t="s">
        <v>239</v>
      </c>
      <c r="D1465" s="191" t="s">
        <v>240</v>
      </c>
      <c r="E1465" s="192" t="s">
        <v>241</v>
      </c>
      <c r="F1465" s="193" t="s">
        <v>242</v>
      </c>
      <c r="G1465" s="192" t="s">
        <v>243</v>
      </c>
      <c r="H1465" s="193" t="s">
        <v>244</v>
      </c>
      <c r="I1465" s="194" t="s">
        <v>245</v>
      </c>
      <c r="J1465" s="193" t="s">
        <v>246</v>
      </c>
      <c r="K1465" s="194" t="s">
        <v>247</v>
      </c>
      <c r="L1465" s="193" t="s">
        <v>248</v>
      </c>
      <c r="M1465" s="194" t="s">
        <v>249</v>
      </c>
      <c r="N1465" s="193" t="s">
        <v>250</v>
      </c>
      <c r="O1465" s="192" t="s">
        <v>251</v>
      </c>
      <c r="P1465" s="193" t="s">
        <v>252</v>
      </c>
      <c r="Q1465" s="192" t="s">
        <v>253</v>
      </c>
      <c r="R1465" s="193" t="s">
        <v>254</v>
      </c>
      <c r="S1465" s="194" t="s">
        <v>255</v>
      </c>
      <c r="T1465" s="193" t="s">
        <v>256</v>
      </c>
      <c r="U1465" s="192" t="s">
        <v>257</v>
      </c>
      <c r="V1465" s="195" t="s">
        <v>258</v>
      </c>
      <c r="W1465" s="196" t="s">
        <v>259</v>
      </c>
      <c r="X1465" s="197" t="s">
        <v>260</v>
      </c>
      <c r="Y1465" s="198" t="s">
        <v>261</v>
      </c>
      <c r="Z1465" s="193" t="s">
        <v>262</v>
      </c>
      <c r="AA1465" s="194" t="s">
        <v>263</v>
      </c>
      <c r="AB1465" s="199" t="s">
        <v>264</v>
      </c>
      <c r="AC1465" s="192" t="s">
        <v>265</v>
      </c>
      <c r="AD1465" s="199" t="s">
        <v>266</v>
      </c>
      <c r="AE1465" s="192" t="s">
        <v>267</v>
      </c>
      <c r="AF1465" s="199" t="s">
        <v>268</v>
      </c>
      <c r="AG1465" s="194" t="s">
        <v>269</v>
      </c>
      <c r="AH1465" s="199" t="s">
        <v>270</v>
      </c>
      <c r="AI1465" s="190" t="s">
        <v>271</v>
      </c>
      <c r="AJ1465" s="199" t="s">
        <v>272</v>
      </c>
      <c r="AK1465" s="200" t="s">
        <v>273</v>
      </c>
      <c r="AL1465" s="201"/>
    </row>
    <row r="1466" spans="1:38" ht="37.5" x14ac:dyDescent="0.25">
      <c r="A1466" s="202">
        <v>1</v>
      </c>
      <c r="B1466" s="203" t="s">
        <v>287</v>
      </c>
      <c r="C1466" s="659">
        <f>N1478</f>
        <v>400209.49000000005</v>
      </c>
      <c r="D1466" s="660">
        <f>C1466-AH1478</f>
        <v>132729.43000000005</v>
      </c>
      <c r="E1466" s="81">
        <v>1</v>
      </c>
      <c r="F1466" s="82">
        <v>19048.64</v>
      </c>
      <c r="G1466" s="83">
        <v>11</v>
      </c>
      <c r="H1466" s="84">
        <v>416999.2</v>
      </c>
      <c r="I1466" s="339">
        <v>0</v>
      </c>
      <c r="J1466" s="86">
        <v>0</v>
      </c>
      <c r="K1466" s="339">
        <v>9</v>
      </c>
      <c r="L1466" s="86">
        <v>198836.14</v>
      </c>
      <c r="M1466" s="87">
        <f>SUM(I1466,K1466)</f>
        <v>9</v>
      </c>
      <c r="N1466" s="88">
        <f>SUM(J1466,L1466)</f>
        <v>198836.14</v>
      </c>
      <c r="O1466" s="89">
        <v>0</v>
      </c>
      <c r="P1466" s="90">
        <v>0</v>
      </c>
      <c r="Q1466" s="89">
        <v>0</v>
      </c>
      <c r="R1466" s="90">
        <v>0</v>
      </c>
      <c r="S1466" s="91">
        <f>SUM(O1466,Q1466)</f>
        <v>0</v>
      </c>
      <c r="T1466" s="92">
        <f>SUM(P1466,R1466)</f>
        <v>0</v>
      </c>
      <c r="U1466" s="93">
        <v>0</v>
      </c>
      <c r="V1466" s="94">
        <v>0</v>
      </c>
      <c r="W1466" s="95">
        <v>0</v>
      </c>
      <c r="X1466" s="96">
        <v>1</v>
      </c>
      <c r="Y1466" s="94">
        <v>20611.72</v>
      </c>
      <c r="Z1466" s="95">
        <v>17737.68</v>
      </c>
      <c r="AA1466" s="97">
        <f>SUM(U1466,X1466)</f>
        <v>1</v>
      </c>
      <c r="AB1466" s="98">
        <f>SUM(W1466,Z1466)</f>
        <v>17737.68</v>
      </c>
      <c r="AC1466" s="99">
        <v>0</v>
      </c>
      <c r="AD1466" s="100">
        <v>0</v>
      </c>
      <c r="AE1466" s="99">
        <v>8</v>
      </c>
      <c r="AF1466" s="100">
        <v>117739.81</v>
      </c>
      <c r="AG1466" s="101">
        <f>SUM(AC1466,AE1466)</f>
        <v>8</v>
      </c>
      <c r="AH1466" s="102">
        <f>SUM(AD1466,AF1466,AB1466)</f>
        <v>135477.49</v>
      </c>
      <c r="AI1466" s="103">
        <f>IFERROR(AD1466/C1466,0)</f>
        <v>0</v>
      </c>
      <c r="AJ1466" s="134">
        <f>IFERROR(AF1466/C1466,0)</f>
        <v>0.29419544748926363</v>
      </c>
      <c r="AK1466" s="222">
        <f>IFERROR(AH1466/C1466,0)</f>
        <v>0.33851643547982824</v>
      </c>
      <c r="AL1466" s="223"/>
    </row>
    <row r="1467" spans="1:38" ht="75" x14ac:dyDescent="0.25">
      <c r="A1467" s="224">
        <v>2</v>
      </c>
      <c r="B1467" s="203" t="s">
        <v>288</v>
      </c>
      <c r="C1467" s="659"/>
      <c r="D1467" s="660"/>
      <c r="E1467" s="81"/>
      <c r="F1467" s="82"/>
      <c r="G1467" s="83"/>
      <c r="H1467" s="84"/>
      <c r="I1467" s="339"/>
      <c r="J1467" s="86"/>
      <c r="K1467" s="339"/>
      <c r="L1467" s="86"/>
      <c r="M1467" s="87"/>
      <c r="N1467" s="88"/>
      <c r="O1467" s="89"/>
      <c r="P1467" s="90"/>
      <c r="Q1467" s="89"/>
      <c r="R1467" s="90"/>
      <c r="S1467" s="91"/>
      <c r="T1467" s="92"/>
      <c r="U1467" s="93"/>
      <c r="V1467" s="94"/>
      <c r="W1467" s="95"/>
      <c r="X1467" s="96"/>
      <c r="Y1467" s="94"/>
      <c r="Z1467" s="95"/>
      <c r="AA1467" s="97"/>
      <c r="AB1467" s="98"/>
      <c r="AC1467" s="99"/>
      <c r="AD1467" s="100"/>
      <c r="AE1467" s="99"/>
      <c r="AF1467" s="100"/>
      <c r="AG1467" s="101"/>
      <c r="AH1467" s="102"/>
      <c r="AI1467" s="103"/>
      <c r="AJ1467" s="134"/>
      <c r="AK1467" s="222"/>
      <c r="AL1467" s="223"/>
    </row>
    <row r="1468" spans="1:38" ht="37.5" x14ac:dyDescent="0.25">
      <c r="A1468" s="224">
        <v>3</v>
      </c>
      <c r="B1468" s="203" t="s">
        <v>289</v>
      </c>
      <c r="C1468" s="659"/>
      <c r="D1468" s="660"/>
      <c r="E1468" s="81"/>
      <c r="F1468" s="82"/>
      <c r="G1468" s="83"/>
      <c r="H1468" s="84"/>
      <c r="I1468" s="339"/>
      <c r="J1468" s="86"/>
      <c r="K1468" s="339"/>
      <c r="L1468" s="86"/>
      <c r="M1468" s="87"/>
      <c r="N1468" s="88"/>
      <c r="O1468" s="89"/>
      <c r="P1468" s="90"/>
      <c r="Q1468" s="89"/>
      <c r="R1468" s="90"/>
      <c r="S1468" s="91"/>
      <c r="T1468" s="92"/>
      <c r="U1468" s="93"/>
      <c r="V1468" s="94"/>
      <c r="W1468" s="95"/>
      <c r="X1468" s="96"/>
      <c r="Y1468" s="94"/>
      <c r="Z1468" s="95"/>
      <c r="AA1468" s="97"/>
      <c r="AB1468" s="98"/>
      <c r="AC1468" s="99"/>
      <c r="AD1468" s="100"/>
      <c r="AE1468" s="99"/>
      <c r="AF1468" s="100"/>
      <c r="AG1468" s="101"/>
      <c r="AH1468" s="102"/>
      <c r="AI1468" s="103"/>
      <c r="AJ1468" s="134"/>
      <c r="AK1468" s="222"/>
      <c r="AL1468" s="223"/>
    </row>
    <row r="1469" spans="1:38" ht="37.5" x14ac:dyDescent="0.25">
      <c r="A1469" s="224">
        <v>4</v>
      </c>
      <c r="B1469" s="203" t="s">
        <v>290</v>
      </c>
      <c r="C1469" s="659"/>
      <c r="D1469" s="660"/>
      <c r="E1469" s="81"/>
      <c r="F1469" s="82"/>
      <c r="G1469" s="83"/>
      <c r="H1469" s="84"/>
      <c r="I1469" s="339"/>
      <c r="J1469" s="86"/>
      <c r="K1469" s="339"/>
      <c r="L1469" s="86"/>
      <c r="M1469" s="87"/>
      <c r="N1469" s="88"/>
      <c r="O1469" s="89"/>
      <c r="P1469" s="90"/>
      <c r="Q1469" s="89"/>
      <c r="R1469" s="90"/>
      <c r="S1469" s="91"/>
      <c r="T1469" s="92"/>
      <c r="U1469" s="93"/>
      <c r="V1469" s="94"/>
      <c r="W1469" s="95"/>
      <c r="X1469" s="96"/>
      <c r="Y1469" s="94"/>
      <c r="Z1469" s="95"/>
      <c r="AA1469" s="97"/>
      <c r="AB1469" s="98"/>
      <c r="AC1469" s="99"/>
      <c r="AD1469" s="100"/>
      <c r="AE1469" s="99"/>
      <c r="AF1469" s="100"/>
      <c r="AG1469" s="101"/>
      <c r="AH1469" s="102"/>
      <c r="AI1469" s="103"/>
      <c r="AJ1469" s="134"/>
      <c r="AK1469" s="222"/>
      <c r="AL1469" s="223"/>
    </row>
    <row r="1470" spans="1:38" ht="37.5" x14ac:dyDescent="0.25">
      <c r="A1470" s="224">
        <v>5</v>
      </c>
      <c r="B1470" s="203" t="s">
        <v>291</v>
      </c>
      <c r="C1470" s="659"/>
      <c r="D1470" s="660"/>
      <c r="E1470" s="81"/>
      <c r="F1470" s="82"/>
      <c r="G1470" s="83"/>
      <c r="H1470" s="84"/>
      <c r="I1470" s="339"/>
      <c r="J1470" s="86"/>
      <c r="K1470" s="339"/>
      <c r="L1470" s="86"/>
      <c r="M1470" s="87"/>
      <c r="N1470" s="88"/>
      <c r="O1470" s="89"/>
      <c r="P1470" s="342"/>
      <c r="Q1470" s="89"/>
      <c r="R1470" s="90"/>
      <c r="S1470" s="91"/>
      <c r="T1470" s="92"/>
      <c r="U1470" s="93"/>
      <c r="V1470" s="94"/>
      <c r="W1470" s="95"/>
      <c r="X1470" s="96"/>
      <c r="Y1470" s="94"/>
      <c r="Z1470" s="95"/>
      <c r="AA1470" s="97"/>
      <c r="AB1470" s="98"/>
      <c r="AC1470" s="99"/>
      <c r="AD1470" s="100"/>
      <c r="AE1470" s="99"/>
      <c r="AF1470" s="100"/>
      <c r="AG1470" s="101"/>
      <c r="AH1470" s="102"/>
      <c r="AI1470" s="103"/>
      <c r="AJ1470" s="134"/>
      <c r="AK1470" s="222"/>
      <c r="AL1470" s="223"/>
    </row>
    <row r="1471" spans="1:38" ht="37.5" x14ac:dyDescent="0.25">
      <c r="A1471" s="224">
        <v>6</v>
      </c>
      <c r="B1471" s="203" t="s">
        <v>292</v>
      </c>
      <c r="C1471" s="659"/>
      <c r="D1471" s="660"/>
      <c r="E1471" s="81"/>
      <c r="F1471" s="82"/>
      <c r="G1471" s="83"/>
      <c r="H1471" s="84"/>
      <c r="I1471" s="339"/>
      <c r="J1471" s="340"/>
      <c r="K1471" s="339"/>
      <c r="L1471" s="340"/>
      <c r="M1471" s="87"/>
      <c r="N1471" s="88"/>
      <c r="O1471" s="89"/>
      <c r="P1471" s="342"/>
      <c r="Q1471" s="89"/>
      <c r="R1471" s="90"/>
      <c r="S1471" s="91"/>
      <c r="T1471" s="92"/>
      <c r="U1471" s="93"/>
      <c r="V1471" s="94"/>
      <c r="W1471" s="95"/>
      <c r="X1471" s="96"/>
      <c r="Y1471" s="94"/>
      <c r="Z1471" s="95"/>
      <c r="AA1471" s="97"/>
      <c r="AB1471" s="98"/>
      <c r="AC1471" s="99"/>
      <c r="AD1471" s="100"/>
      <c r="AE1471" s="99"/>
      <c r="AF1471" s="100"/>
      <c r="AG1471" s="101"/>
      <c r="AH1471" s="102"/>
      <c r="AI1471" s="103"/>
      <c r="AJ1471" s="134"/>
      <c r="AK1471" s="222"/>
      <c r="AL1471" s="223"/>
    </row>
    <row r="1472" spans="1:38" ht="37.5" x14ac:dyDescent="0.3">
      <c r="A1472" s="306">
        <v>7</v>
      </c>
      <c r="B1472" s="225" t="s">
        <v>293</v>
      </c>
      <c r="C1472" s="659"/>
      <c r="D1472" s="660"/>
      <c r="E1472" s="81"/>
      <c r="F1472" s="82"/>
      <c r="G1472" s="83"/>
      <c r="H1472" s="84"/>
      <c r="I1472" s="339"/>
      <c r="J1472" s="340"/>
      <c r="K1472" s="339"/>
      <c r="L1472" s="340"/>
      <c r="M1472" s="87"/>
      <c r="N1472" s="88"/>
      <c r="O1472" s="89"/>
      <c r="P1472" s="342"/>
      <c r="Q1472" s="89"/>
      <c r="R1472" s="90"/>
      <c r="S1472" s="91"/>
      <c r="T1472" s="92"/>
      <c r="U1472" s="93"/>
      <c r="V1472" s="94"/>
      <c r="W1472" s="95"/>
      <c r="X1472" s="96"/>
      <c r="Y1472" s="94"/>
      <c r="Z1472" s="95"/>
      <c r="AA1472" s="97"/>
      <c r="AB1472" s="98"/>
      <c r="AC1472" s="99"/>
      <c r="AD1472" s="100"/>
      <c r="AE1472" s="99"/>
      <c r="AF1472" s="100"/>
      <c r="AG1472" s="101"/>
      <c r="AH1472" s="102"/>
      <c r="AI1472" s="103"/>
      <c r="AJ1472" s="134"/>
      <c r="AK1472" s="222"/>
      <c r="AL1472" s="223"/>
    </row>
    <row r="1473" spans="1:38" ht="37.5" x14ac:dyDescent="0.25">
      <c r="A1473" s="229">
        <v>8</v>
      </c>
      <c r="B1473" s="226" t="s">
        <v>294</v>
      </c>
      <c r="C1473" s="659"/>
      <c r="D1473" s="660"/>
      <c r="E1473" s="81"/>
      <c r="F1473" s="82"/>
      <c r="G1473" s="83"/>
      <c r="H1473" s="84"/>
      <c r="I1473" s="339"/>
      <c r="J1473" s="340"/>
      <c r="K1473" s="339"/>
      <c r="L1473" s="340"/>
      <c r="M1473" s="122"/>
      <c r="N1473" s="123"/>
      <c r="O1473" s="89"/>
      <c r="P1473" s="342"/>
      <c r="Q1473" s="89"/>
      <c r="R1473" s="90"/>
      <c r="S1473" s="91"/>
      <c r="T1473" s="92"/>
      <c r="U1473" s="93"/>
      <c r="V1473" s="94"/>
      <c r="W1473" s="95"/>
      <c r="X1473" s="96"/>
      <c r="Y1473" s="94"/>
      <c r="Z1473" s="95"/>
      <c r="AA1473" s="97"/>
      <c r="AB1473" s="98"/>
      <c r="AC1473" s="99"/>
      <c r="AD1473" s="100"/>
      <c r="AE1473" s="99"/>
      <c r="AF1473" s="100"/>
      <c r="AG1473" s="101"/>
      <c r="AH1473" s="102"/>
      <c r="AI1473" s="103"/>
      <c r="AJ1473" s="134"/>
      <c r="AK1473" s="222"/>
      <c r="AL1473" s="223"/>
    </row>
    <row r="1474" spans="1:38" ht="21" x14ac:dyDescent="0.25">
      <c r="A1474" s="229" t="s">
        <v>309</v>
      </c>
      <c r="B1474" s="226" t="s">
        <v>100</v>
      </c>
      <c r="C1474" s="659"/>
      <c r="D1474" s="660"/>
      <c r="E1474" s="81">
        <v>0</v>
      </c>
      <c r="F1474" s="82">
        <v>0</v>
      </c>
      <c r="G1474" s="83">
        <v>3</v>
      </c>
      <c r="H1474" s="84">
        <v>78629.63</v>
      </c>
      <c r="I1474" s="339">
        <v>0</v>
      </c>
      <c r="J1474" s="340">
        <v>0</v>
      </c>
      <c r="K1474" s="339">
        <v>3</v>
      </c>
      <c r="L1474" s="340">
        <v>76185.05</v>
      </c>
      <c r="M1474" s="122">
        <f t="shared" ref="M1474:N1477" si="225">SUM(I1474,K1474)</f>
        <v>3</v>
      </c>
      <c r="N1474" s="123">
        <f t="shared" si="225"/>
        <v>76185.05</v>
      </c>
      <c r="O1474" s="89">
        <v>0</v>
      </c>
      <c r="P1474" s="342">
        <v>0</v>
      </c>
      <c r="Q1474" s="89">
        <v>0</v>
      </c>
      <c r="R1474" s="90">
        <v>0</v>
      </c>
      <c r="S1474" s="91">
        <f t="shared" ref="S1474:T1477" si="226">SUM(O1474,Q1474)</f>
        <v>0</v>
      </c>
      <c r="T1474" s="92">
        <f t="shared" si="226"/>
        <v>0</v>
      </c>
      <c r="U1474" s="93">
        <v>0</v>
      </c>
      <c r="V1474" s="94">
        <v>0</v>
      </c>
      <c r="W1474" s="95">
        <v>0</v>
      </c>
      <c r="X1474" s="96">
        <v>1</v>
      </c>
      <c r="Y1474" s="94">
        <v>1971.38</v>
      </c>
      <c r="Z1474" s="95">
        <v>9695.7199999999993</v>
      </c>
      <c r="AA1474" s="97">
        <f>SUM(U1474,X1474)</f>
        <v>1</v>
      </c>
      <c r="AB1474" s="98">
        <f>SUM(W1474,Z1474)</f>
        <v>9695.7199999999993</v>
      </c>
      <c r="AC1474" s="99">
        <v>0</v>
      </c>
      <c r="AD1474" s="100">
        <v>0</v>
      </c>
      <c r="AE1474" s="99">
        <v>2</v>
      </c>
      <c r="AF1474" s="100">
        <v>63125.22</v>
      </c>
      <c r="AG1474" s="101">
        <f>SUM(AC1474,AE1474)</f>
        <v>2</v>
      </c>
      <c r="AH1474" s="102">
        <f>SUM(AD1474,AF1474,AB1474)</f>
        <v>72820.94</v>
      </c>
      <c r="AI1474" s="103">
        <f>IFERROR(AD1474/C1466,0)</f>
        <v>0</v>
      </c>
      <c r="AJ1474" s="134">
        <f>IFERROR(AF1474/C1466,0)</f>
        <v>0.15773044262393676</v>
      </c>
      <c r="AK1474" s="222">
        <f>IFERROR(AH1474/C1466,0)</f>
        <v>0.18195705454161018</v>
      </c>
      <c r="AL1474" s="223"/>
    </row>
    <row r="1475" spans="1:38" ht="21" x14ac:dyDescent="0.25">
      <c r="A1475" s="229" t="s">
        <v>310</v>
      </c>
      <c r="B1475" s="226" t="s">
        <v>119</v>
      </c>
      <c r="C1475" s="659"/>
      <c r="D1475" s="660"/>
      <c r="E1475" s="81">
        <v>0</v>
      </c>
      <c r="F1475" s="82">
        <v>0</v>
      </c>
      <c r="G1475" s="83">
        <v>2</v>
      </c>
      <c r="H1475" s="84">
        <v>57564.4</v>
      </c>
      <c r="I1475" s="339">
        <v>0</v>
      </c>
      <c r="J1475" s="340">
        <v>0</v>
      </c>
      <c r="K1475" s="339">
        <v>2</v>
      </c>
      <c r="L1475" s="340">
        <v>57062.400000000001</v>
      </c>
      <c r="M1475" s="122">
        <f t="shared" si="225"/>
        <v>2</v>
      </c>
      <c r="N1475" s="123">
        <f t="shared" si="225"/>
        <v>57062.400000000001</v>
      </c>
      <c r="O1475" s="89">
        <v>0</v>
      </c>
      <c r="P1475" s="342">
        <v>0</v>
      </c>
      <c r="Q1475" s="89">
        <v>0</v>
      </c>
      <c r="R1475" s="90">
        <v>0</v>
      </c>
      <c r="S1475" s="91">
        <f t="shared" si="226"/>
        <v>0</v>
      </c>
      <c r="T1475" s="92">
        <f t="shared" si="226"/>
        <v>0</v>
      </c>
      <c r="U1475" s="93">
        <v>0</v>
      </c>
      <c r="V1475" s="94">
        <v>0</v>
      </c>
      <c r="W1475" s="95">
        <v>0</v>
      </c>
      <c r="X1475" s="96">
        <v>0</v>
      </c>
      <c r="Y1475" s="94">
        <v>0</v>
      </c>
      <c r="Z1475" s="95">
        <v>0</v>
      </c>
      <c r="AA1475" s="97">
        <f>SUM(U1475,X1475)</f>
        <v>0</v>
      </c>
      <c r="AB1475" s="98">
        <f>SUM(W1475,Z1475)</f>
        <v>0</v>
      </c>
      <c r="AC1475" s="99">
        <v>0</v>
      </c>
      <c r="AD1475" s="100">
        <v>0</v>
      </c>
      <c r="AE1475" s="99">
        <v>1</v>
      </c>
      <c r="AF1475" s="100">
        <v>19112.61</v>
      </c>
      <c r="AG1475" s="101">
        <f>SUM(AC1475,AE1475)</f>
        <v>1</v>
      </c>
      <c r="AH1475" s="102">
        <f>SUM(AD1475,AF1475,AB1475)</f>
        <v>19112.61</v>
      </c>
      <c r="AI1475" s="103">
        <f>IFERROR(AD1475/C1466,0)</f>
        <v>0</v>
      </c>
      <c r="AJ1475" s="134">
        <f>IFERROR(AF1475/C1466,0)</f>
        <v>4.7756513719852067E-2</v>
      </c>
      <c r="AK1475" s="222">
        <f>IFERROR(AH1475/C1466,0)</f>
        <v>4.7756513719852067E-2</v>
      </c>
      <c r="AL1475" s="223"/>
    </row>
    <row r="1476" spans="1:38" ht="21" x14ac:dyDescent="0.25">
      <c r="A1476" s="229" t="s">
        <v>311</v>
      </c>
      <c r="B1476" s="226" t="s">
        <v>121</v>
      </c>
      <c r="C1476" s="659"/>
      <c r="D1476" s="660"/>
      <c r="E1476" s="81">
        <v>0</v>
      </c>
      <c r="F1476" s="82">
        <v>0</v>
      </c>
      <c r="G1476" s="83">
        <v>1</v>
      </c>
      <c r="H1476" s="84">
        <v>34986.699999999997</v>
      </c>
      <c r="I1476" s="339">
        <v>0</v>
      </c>
      <c r="J1476" s="340">
        <v>0</v>
      </c>
      <c r="K1476" s="339">
        <v>1</v>
      </c>
      <c r="L1476" s="340">
        <v>34986.699999999997</v>
      </c>
      <c r="M1476" s="122">
        <f t="shared" si="225"/>
        <v>1</v>
      </c>
      <c r="N1476" s="123">
        <f t="shared" si="225"/>
        <v>34986.699999999997</v>
      </c>
      <c r="O1476" s="89">
        <v>0</v>
      </c>
      <c r="P1476" s="342">
        <v>0</v>
      </c>
      <c r="Q1476" s="89">
        <v>0</v>
      </c>
      <c r="R1476" s="90">
        <v>0</v>
      </c>
      <c r="S1476" s="91">
        <f t="shared" si="226"/>
        <v>0</v>
      </c>
      <c r="T1476" s="92">
        <f t="shared" si="226"/>
        <v>0</v>
      </c>
      <c r="U1476" s="93">
        <v>0</v>
      </c>
      <c r="V1476" s="94">
        <v>0</v>
      </c>
      <c r="W1476" s="95">
        <v>0</v>
      </c>
      <c r="X1476" s="96">
        <v>0</v>
      </c>
      <c r="Y1476" s="94">
        <v>0</v>
      </c>
      <c r="Z1476" s="95">
        <v>0</v>
      </c>
      <c r="AA1476" s="97">
        <f>SUM(U1476,X1476)</f>
        <v>0</v>
      </c>
      <c r="AB1476" s="98">
        <f>SUM(W1476,Z1476)</f>
        <v>0</v>
      </c>
      <c r="AC1476" s="99">
        <v>0</v>
      </c>
      <c r="AD1476" s="100">
        <v>0</v>
      </c>
      <c r="AE1476" s="99">
        <v>1</v>
      </c>
      <c r="AF1476" s="100">
        <v>26270.59</v>
      </c>
      <c r="AG1476" s="101">
        <f>SUM(AC1476,AE1476)</f>
        <v>1</v>
      </c>
      <c r="AH1476" s="102">
        <f>SUM(AD1476,AF1476,AB1476)</f>
        <v>26270.59</v>
      </c>
      <c r="AI1476" s="103">
        <f>IFERROR(AD1476/C1466,0)</f>
        <v>0</v>
      </c>
      <c r="AJ1476" s="134">
        <f>IFERROR(AF1476/C1466,0)</f>
        <v>6.5642096592961843E-2</v>
      </c>
      <c r="AK1476" s="222">
        <f>IFERROR(AH1476/C1466,0)</f>
        <v>6.5642096592961843E-2</v>
      </c>
      <c r="AL1476" s="223"/>
    </row>
    <row r="1477" spans="1:38" ht="21" x14ac:dyDescent="0.25">
      <c r="A1477" s="229" t="s">
        <v>312</v>
      </c>
      <c r="B1477" s="226" t="s">
        <v>112</v>
      </c>
      <c r="C1477" s="659"/>
      <c r="D1477" s="660"/>
      <c r="E1477" s="81">
        <v>0</v>
      </c>
      <c r="F1477" s="82">
        <v>0</v>
      </c>
      <c r="G1477" s="83">
        <v>1</v>
      </c>
      <c r="H1477" s="84">
        <v>42300</v>
      </c>
      <c r="I1477" s="339">
        <v>0</v>
      </c>
      <c r="J1477" s="340">
        <v>0</v>
      </c>
      <c r="K1477" s="339">
        <v>1</v>
      </c>
      <c r="L1477" s="340">
        <v>33139.199999999997</v>
      </c>
      <c r="M1477" s="122">
        <f t="shared" si="225"/>
        <v>1</v>
      </c>
      <c r="N1477" s="123">
        <f t="shared" si="225"/>
        <v>33139.199999999997</v>
      </c>
      <c r="O1477" s="89">
        <v>0</v>
      </c>
      <c r="P1477" s="342">
        <v>0</v>
      </c>
      <c r="Q1477" s="89">
        <v>0</v>
      </c>
      <c r="R1477" s="90">
        <v>0</v>
      </c>
      <c r="S1477" s="91">
        <f t="shared" si="226"/>
        <v>0</v>
      </c>
      <c r="T1477" s="92">
        <f t="shared" si="226"/>
        <v>0</v>
      </c>
      <c r="U1477" s="93">
        <v>0</v>
      </c>
      <c r="V1477" s="94">
        <v>0</v>
      </c>
      <c r="W1477" s="95">
        <v>0</v>
      </c>
      <c r="X1477" s="96">
        <v>1</v>
      </c>
      <c r="Y1477" s="94">
        <v>19340.77</v>
      </c>
      <c r="Z1477" s="95">
        <v>13798.43</v>
      </c>
      <c r="AA1477" s="97">
        <f>SUM(U1477,X1477)</f>
        <v>1</v>
      </c>
      <c r="AB1477" s="98">
        <f>SUM(W1477,Z1477)</f>
        <v>13798.43</v>
      </c>
      <c r="AC1477" s="99">
        <v>0</v>
      </c>
      <c r="AD1477" s="100">
        <v>0</v>
      </c>
      <c r="AE1477" s="99">
        <v>0</v>
      </c>
      <c r="AF1477" s="100">
        <v>0</v>
      </c>
      <c r="AG1477" s="101">
        <f>SUM(AC1477,AE1477)</f>
        <v>0</v>
      </c>
      <c r="AH1477" s="102">
        <f>SUM(AD1477,AF1477,AB1477)</f>
        <v>13798.43</v>
      </c>
      <c r="AI1477" s="103">
        <f>IFERROR(AD1477/C1466,0)</f>
        <v>0</v>
      </c>
      <c r="AJ1477" s="134">
        <f>IFERROR(AF1477/C1466,0)</f>
        <v>0</v>
      </c>
      <c r="AK1477" s="222">
        <f>IFERROR(AH1477/C1466,0)</f>
        <v>3.4478018000022932E-2</v>
      </c>
      <c r="AL1477" s="223"/>
    </row>
    <row r="1478" spans="1:38" ht="24" thickBot="1" x14ac:dyDescent="0.3">
      <c r="A1478" s="641" t="s">
        <v>277</v>
      </c>
      <c r="B1478" s="642"/>
      <c r="C1478" s="231">
        <f>C1466</f>
        <v>400209.49000000005</v>
      </c>
      <c r="D1478" s="231">
        <f>D1466</f>
        <v>132729.43000000005</v>
      </c>
      <c r="E1478" s="167">
        <f t="shared" ref="E1478:AH1478" si="227">SUM(E1466:E1477)</f>
        <v>1</v>
      </c>
      <c r="F1478" s="168">
        <f t="shared" si="227"/>
        <v>19048.64</v>
      </c>
      <c r="G1478" s="167">
        <f t="shared" si="227"/>
        <v>18</v>
      </c>
      <c r="H1478" s="232">
        <f t="shared" si="227"/>
        <v>630479.92999999993</v>
      </c>
      <c r="I1478" s="233">
        <f t="shared" si="227"/>
        <v>0</v>
      </c>
      <c r="J1478" s="168">
        <f t="shared" si="227"/>
        <v>0</v>
      </c>
      <c r="K1478" s="233">
        <f t="shared" si="227"/>
        <v>16</v>
      </c>
      <c r="L1478" s="168">
        <f t="shared" si="227"/>
        <v>400209.49000000005</v>
      </c>
      <c r="M1478" s="233">
        <f t="shared" si="227"/>
        <v>16</v>
      </c>
      <c r="N1478" s="168">
        <f t="shared" si="227"/>
        <v>400209.49000000005</v>
      </c>
      <c r="O1478" s="172">
        <f t="shared" si="227"/>
        <v>0</v>
      </c>
      <c r="P1478" s="168">
        <f t="shared" si="227"/>
        <v>0</v>
      </c>
      <c r="Q1478" s="172">
        <f t="shared" si="227"/>
        <v>0</v>
      </c>
      <c r="R1478" s="234">
        <f t="shared" si="227"/>
        <v>0</v>
      </c>
      <c r="S1478" s="173">
        <f t="shared" si="227"/>
        <v>0</v>
      </c>
      <c r="T1478" s="234">
        <f t="shared" si="227"/>
        <v>0</v>
      </c>
      <c r="U1478" s="235">
        <f t="shared" si="227"/>
        <v>0</v>
      </c>
      <c r="V1478" s="234">
        <f t="shared" si="227"/>
        <v>0</v>
      </c>
      <c r="W1478" s="232">
        <f t="shared" si="227"/>
        <v>0</v>
      </c>
      <c r="X1478" s="173">
        <f t="shared" si="227"/>
        <v>3</v>
      </c>
      <c r="Y1478" s="234">
        <f t="shared" si="227"/>
        <v>41923.870000000003</v>
      </c>
      <c r="Z1478" s="234">
        <f t="shared" si="227"/>
        <v>41231.83</v>
      </c>
      <c r="AA1478" s="236">
        <f t="shared" si="227"/>
        <v>3</v>
      </c>
      <c r="AB1478" s="168">
        <f t="shared" si="227"/>
        <v>41231.83</v>
      </c>
      <c r="AC1478" s="171">
        <f t="shared" si="227"/>
        <v>0</v>
      </c>
      <c r="AD1478" s="168">
        <f t="shared" si="227"/>
        <v>0</v>
      </c>
      <c r="AE1478" s="172">
        <f t="shared" si="227"/>
        <v>12</v>
      </c>
      <c r="AF1478" s="168">
        <f t="shared" si="227"/>
        <v>226248.23</v>
      </c>
      <c r="AG1478" s="173">
        <f t="shared" si="227"/>
        <v>12</v>
      </c>
      <c r="AH1478" s="232">
        <f t="shared" si="227"/>
        <v>267480.06</v>
      </c>
      <c r="AI1478" s="237">
        <f>AD1478/C1433</f>
        <v>0</v>
      </c>
      <c r="AJ1478" s="238">
        <f>AF1478/C1433</f>
        <v>0.56532450042601445</v>
      </c>
      <c r="AK1478" s="239">
        <f>AH1478/C1433</f>
        <v>0.66835011833427538</v>
      </c>
      <c r="AL1478" s="223"/>
    </row>
    <row r="1479" spans="1:38" ht="15.75" thickBot="1" x14ac:dyDescent="0.3">
      <c r="E1479" s="240"/>
      <c r="F1479" s="241"/>
      <c r="G1479" s="240"/>
      <c r="H1479" s="241"/>
      <c r="I1479" s="242"/>
      <c r="J1479" s="240"/>
      <c r="K1479" s="242"/>
      <c r="L1479" s="241"/>
      <c r="M1479" s="240"/>
      <c r="N1479" s="240"/>
      <c r="O1479" s="240"/>
      <c r="P1479" s="240"/>
      <c r="Q1479" s="240"/>
      <c r="R1479" s="240"/>
      <c r="S1479" s="240"/>
      <c r="T1479" s="240"/>
      <c r="U1479" s="240"/>
      <c r="V1479" s="240"/>
      <c r="W1479" s="240"/>
      <c r="X1479" s="240"/>
      <c r="Y1479" s="240"/>
      <c r="Z1479" s="240"/>
      <c r="AA1479" s="240"/>
      <c r="AB1479" s="240"/>
      <c r="AC1479" s="240"/>
      <c r="AD1479" s="240"/>
      <c r="AE1479" s="240"/>
      <c r="AF1479" s="240"/>
      <c r="AG1479" s="240"/>
      <c r="AH1479" s="240"/>
      <c r="AJ1479" s="243"/>
      <c r="AK1479" s="243"/>
      <c r="AL1479" s="243"/>
    </row>
    <row r="1480" spans="1:38" ht="19.5" thickTop="1" x14ac:dyDescent="0.3">
      <c r="A1480" s="591" t="s">
        <v>279</v>
      </c>
      <c r="B1480" s="592"/>
      <c r="C1480" s="592"/>
      <c r="D1480" s="592"/>
      <c r="E1480" s="592"/>
      <c r="F1480" s="592"/>
      <c r="G1480" s="592"/>
      <c r="H1480" s="592"/>
      <c r="I1480" s="592"/>
      <c r="J1480" s="592"/>
      <c r="K1480" s="593"/>
      <c r="L1480" s="592"/>
      <c r="M1480" s="592"/>
      <c r="N1480" s="592"/>
      <c r="O1480" s="592"/>
      <c r="P1480" s="592"/>
      <c r="Q1480" s="594"/>
      <c r="AD1480" s="180"/>
    </row>
    <row r="1481" spans="1:38" x14ac:dyDescent="0.25">
      <c r="A1481" s="595"/>
      <c r="B1481" s="596"/>
      <c r="C1481" s="596"/>
      <c r="D1481" s="596"/>
      <c r="E1481" s="596"/>
      <c r="F1481" s="596"/>
      <c r="G1481" s="596"/>
      <c r="H1481" s="596"/>
      <c r="I1481" s="596"/>
      <c r="J1481" s="596"/>
      <c r="K1481" s="597"/>
      <c r="L1481" s="596"/>
      <c r="M1481" s="596"/>
      <c r="N1481" s="596"/>
      <c r="O1481" s="596"/>
      <c r="P1481" s="596"/>
      <c r="Q1481" s="598"/>
    </row>
    <row r="1482" spans="1:38" x14ac:dyDescent="0.25">
      <c r="A1482" s="595"/>
      <c r="B1482" s="596"/>
      <c r="C1482" s="596"/>
      <c r="D1482" s="596"/>
      <c r="E1482" s="596"/>
      <c r="F1482" s="596"/>
      <c r="G1482" s="596"/>
      <c r="H1482" s="596"/>
      <c r="I1482" s="596"/>
      <c r="J1482" s="596"/>
      <c r="K1482" s="597"/>
      <c r="L1482" s="596"/>
      <c r="M1482" s="596"/>
      <c r="N1482" s="596"/>
      <c r="O1482" s="596"/>
      <c r="P1482" s="596"/>
      <c r="Q1482" s="598"/>
    </row>
    <row r="1483" spans="1:38" x14ac:dyDescent="0.25">
      <c r="A1483" s="595"/>
      <c r="B1483" s="596"/>
      <c r="C1483" s="596"/>
      <c r="D1483" s="596"/>
      <c r="E1483" s="596"/>
      <c r="F1483" s="596"/>
      <c r="G1483" s="596"/>
      <c r="H1483" s="596"/>
      <c r="I1483" s="596"/>
      <c r="J1483" s="596"/>
      <c r="K1483" s="597"/>
      <c r="L1483" s="596"/>
      <c r="M1483" s="596"/>
      <c r="N1483" s="596"/>
      <c r="O1483" s="596"/>
      <c r="P1483" s="596"/>
      <c r="Q1483" s="598"/>
    </row>
    <row r="1484" spans="1:38" x14ac:dyDescent="0.25">
      <c r="A1484" s="595"/>
      <c r="B1484" s="596"/>
      <c r="C1484" s="596"/>
      <c r="D1484" s="596"/>
      <c r="E1484" s="596"/>
      <c r="F1484" s="596"/>
      <c r="G1484" s="596"/>
      <c r="H1484" s="596"/>
      <c r="I1484" s="596"/>
      <c r="J1484" s="596"/>
      <c r="K1484" s="597"/>
      <c r="L1484" s="596"/>
      <c r="M1484" s="596"/>
      <c r="N1484" s="596"/>
      <c r="O1484" s="596"/>
      <c r="P1484" s="596"/>
      <c r="Q1484" s="598"/>
    </row>
    <row r="1485" spans="1:38" x14ac:dyDescent="0.25">
      <c r="A1485" s="595"/>
      <c r="B1485" s="596"/>
      <c r="C1485" s="596"/>
      <c r="D1485" s="596"/>
      <c r="E1485" s="596"/>
      <c r="F1485" s="596"/>
      <c r="G1485" s="596"/>
      <c r="H1485" s="596"/>
      <c r="I1485" s="596"/>
      <c r="J1485" s="596"/>
      <c r="K1485" s="597"/>
      <c r="L1485" s="596"/>
      <c r="M1485" s="596"/>
      <c r="N1485" s="596"/>
      <c r="O1485" s="596"/>
      <c r="P1485" s="596"/>
      <c r="Q1485" s="598"/>
    </row>
    <row r="1486" spans="1:38" x14ac:dyDescent="0.25">
      <c r="A1486" s="595"/>
      <c r="B1486" s="596"/>
      <c r="C1486" s="596"/>
      <c r="D1486" s="596"/>
      <c r="E1486" s="596"/>
      <c r="F1486" s="596"/>
      <c r="G1486" s="596"/>
      <c r="H1486" s="596"/>
      <c r="I1486" s="596"/>
      <c r="J1486" s="596"/>
      <c r="K1486" s="597"/>
      <c r="L1486" s="596"/>
      <c r="M1486" s="596"/>
      <c r="N1486" s="596"/>
      <c r="O1486" s="596"/>
      <c r="P1486" s="596"/>
      <c r="Q1486" s="598"/>
    </row>
    <row r="1487" spans="1:38" x14ac:dyDescent="0.25">
      <c r="A1487" s="595"/>
      <c r="B1487" s="596"/>
      <c r="C1487" s="596"/>
      <c r="D1487" s="596"/>
      <c r="E1487" s="596"/>
      <c r="F1487" s="596"/>
      <c r="G1487" s="596"/>
      <c r="H1487" s="596"/>
      <c r="I1487" s="596"/>
      <c r="J1487" s="596"/>
      <c r="K1487" s="597"/>
      <c r="L1487" s="596"/>
      <c r="M1487" s="596"/>
      <c r="N1487" s="596"/>
      <c r="O1487" s="596"/>
      <c r="P1487" s="596"/>
      <c r="Q1487" s="598"/>
    </row>
    <row r="1488" spans="1:38" ht="15.75" thickBot="1" x14ac:dyDescent="0.3">
      <c r="A1488" s="599"/>
      <c r="B1488" s="600"/>
      <c r="C1488" s="600"/>
      <c r="D1488" s="600"/>
      <c r="E1488" s="600"/>
      <c r="F1488" s="600"/>
      <c r="G1488" s="600"/>
      <c r="H1488" s="600"/>
      <c r="I1488" s="600"/>
      <c r="J1488" s="600"/>
      <c r="K1488" s="601"/>
      <c r="L1488" s="600"/>
      <c r="M1488" s="600"/>
      <c r="N1488" s="600"/>
      <c r="O1488" s="600"/>
      <c r="P1488" s="600"/>
      <c r="Q1488" s="602"/>
    </row>
    <row r="1489" spans="1:38" ht="15.75" thickTop="1" x14ac:dyDescent="0.25"/>
    <row r="1490" spans="1:38" x14ac:dyDescent="0.25">
      <c r="B1490" s="244"/>
      <c r="C1490" s="244"/>
    </row>
    <row r="1493" spans="1:38" ht="23.25" x14ac:dyDescent="0.35">
      <c r="A1493" s="245"/>
      <c r="B1493" s="661" t="s">
        <v>377</v>
      </c>
      <c r="C1493" s="661"/>
      <c r="D1493" s="661"/>
      <c r="E1493" s="661"/>
      <c r="F1493" s="661"/>
      <c r="G1493" s="661"/>
      <c r="H1493" s="661"/>
      <c r="I1493" s="661"/>
      <c r="J1493" s="661"/>
      <c r="K1493" s="662"/>
      <c r="L1493" s="661"/>
      <c r="M1493" s="661"/>
      <c r="N1493" s="661"/>
      <c r="O1493" s="661"/>
      <c r="S1493" s="4"/>
      <c r="X1493" s="4"/>
      <c r="AA1493" s="4"/>
      <c r="AG1493" s="4"/>
    </row>
    <row r="1494" spans="1:38" ht="21.75" thickBot="1" x14ac:dyDescent="0.4">
      <c r="B1494" s="37"/>
      <c r="C1494" s="37"/>
      <c r="D1494" s="37"/>
      <c r="E1494" s="37"/>
      <c r="F1494" s="38"/>
      <c r="G1494" s="37"/>
      <c r="H1494" s="38"/>
      <c r="I1494" s="39"/>
      <c r="J1494" s="38"/>
      <c r="K1494" s="39"/>
      <c r="L1494" s="38"/>
    </row>
    <row r="1495" spans="1:38" ht="27" customHeight="1" thickBot="1" x14ac:dyDescent="0.3">
      <c r="A1495" s="663" t="s">
        <v>391</v>
      </c>
      <c r="B1495" s="664"/>
      <c r="C1495" s="664"/>
      <c r="D1495" s="664"/>
      <c r="E1495" s="664"/>
      <c r="F1495" s="664"/>
      <c r="G1495" s="664"/>
      <c r="H1495" s="664"/>
      <c r="I1495" s="664"/>
      <c r="J1495" s="664"/>
      <c r="K1495" s="665"/>
      <c r="L1495" s="664"/>
      <c r="M1495" s="664"/>
      <c r="N1495" s="664"/>
      <c r="O1495" s="664"/>
      <c r="P1495" s="664"/>
      <c r="Q1495" s="664"/>
      <c r="R1495" s="664"/>
      <c r="S1495" s="664"/>
      <c r="T1495" s="664"/>
      <c r="U1495" s="664"/>
      <c r="V1495" s="664"/>
      <c r="W1495" s="664"/>
      <c r="X1495" s="664"/>
      <c r="Y1495" s="664"/>
      <c r="Z1495" s="664"/>
      <c r="AA1495" s="664"/>
      <c r="AB1495" s="664"/>
      <c r="AC1495" s="664"/>
      <c r="AD1495" s="664"/>
      <c r="AE1495" s="664"/>
      <c r="AF1495" s="664"/>
      <c r="AG1495" s="664"/>
      <c r="AH1495" s="664"/>
      <c r="AI1495" s="664"/>
      <c r="AJ1495" s="664"/>
      <c r="AK1495" s="664"/>
      <c r="AL1495" s="40"/>
    </row>
    <row r="1496" spans="1:38" ht="33.75" customHeight="1" x14ac:dyDescent="0.25">
      <c r="A1496" s="666" t="s">
        <v>8</v>
      </c>
      <c r="B1496" s="667"/>
      <c r="C1496" s="614" t="s">
        <v>392</v>
      </c>
      <c r="D1496" s="615"/>
      <c r="E1496" s="618" t="s">
        <v>210</v>
      </c>
      <c r="F1496" s="619"/>
      <c r="G1496" s="619"/>
      <c r="H1496" s="619"/>
      <c r="I1496" s="619"/>
      <c r="J1496" s="619"/>
      <c r="K1496" s="620"/>
      <c r="L1496" s="619"/>
      <c r="M1496" s="619"/>
      <c r="N1496" s="674"/>
      <c r="O1496" s="624" t="s">
        <v>393</v>
      </c>
      <c r="P1496" s="625"/>
      <c r="Q1496" s="625"/>
      <c r="R1496" s="625"/>
      <c r="S1496" s="625"/>
      <c r="T1496" s="625"/>
      <c r="U1496" s="625"/>
      <c r="V1496" s="625"/>
      <c r="W1496" s="625"/>
      <c r="X1496" s="625"/>
      <c r="Y1496" s="625"/>
      <c r="Z1496" s="625"/>
      <c r="AA1496" s="625"/>
      <c r="AB1496" s="625"/>
      <c r="AC1496" s="625"/>
      <c r="AD1496" s="625"/>
      <c r="AE1496" s="625"/>
      <c r="AF1496" s="625"/>
      <c r="AG1496" s="625"/>
      <c r="AH1496" s="625"/>
      <c r="AI1496" s="625"/>
      <c r="AJ1496" s="625"/>
      <c r="AK1496" s="625"/>
      <c r="AL1496" s="626"/>
    </row>
    <row r="1497" spans="1:38" ht="51" customHeight="1" thickBot="1" x14ac:dyDescent="0.3">
      <c r="A1497" s="668"/>
      <c r="B1497" s="669"/>
      <c r="C1497" s="672"/>
      <c r="D1497" s="673"/>
      <c r="E1497" s="675"/>
      <c r="F1497" s="676"/>
      <c r="G1497" s="676"/>
      <c r="H1497" s="676"/>
      <c r="I1497" s="676"/>
      <c r="J1497" s="676"/>
      <c r="K1497" s="677"/>
      <c r="L1497" s="676"/>
      <c r="M1497" s="676"/>
      <c r="N1497" s="678"/>
      <c r="O1497" s="641"/>
      <c r="P1497" s="679"/>
      <c r="Q1497" s="679"/>
      <c r="R1497" s="679"/>
      <c r="S1497" s="679"/>
      <c r="T1497" s="679"/>
      <c r="U1497" s="679"/>
      <c r="V1497" s="679"/>
      <c r="W1497" s="679"/>
      <c r="X1497" s="679"/>
      <c r="Y1497" s="679"/>
      <c r="Z1497" s="679"/>
      <c r="AA1497" s="679"/>
      <c r="AB1497" s="679"/>
      <c r="AC1497" s="679"/>
      <c r="AD1497" s="679"/>
      <c r="AE1497" s="679"/>
      <c r="AF1497" s="679"/>
      <c r="AG1497" s="679"/>
      <c r="AH1497" s="679"/>
      <c r="AI1497" s="679"/>
      <c r="AJ1497" s="679"/>
      <c r="AK1497" s="679"/>
      <c r="AL1497" s="642"/>
    </row>
    <row r="1498" spans="1:38" ht="75" customHeight="1" x14ac:dyDescent="0.25">
      <c r="A1498" s="668"/>
      <c r="B1498" s="669"/>
      <c r="C1498" s="680" t="s">
        <v>211</v>
      </c>
      <c r="D1498" s="682" t="s">
        <v>212</v>
      </c>
      <c r="E1498" s="684" t="s">
        <v>0</v>
      </c>
      <c r="F1498" s="685"/>
      <c r="G1498" s="685"/>
      <c r="H1498" s="686"/>
      <c r="I1498" s="690" t="s">
        <v>1</v>
      </c>
      <c r="J1498" s="691"/>
      <c r="K1498" s="692"/>
      <c r="L1498" s="693"/>
      <c r="M1498" s="698" t="s">
        <v>2</v>
      </c>
      <c r="N1498" s="699"/>
      <c r="O1498" s="702" t="s">
        <v>213</v>
      </c>
      <c r="P1498" s="703"/>
      <c r="Q1498" s="703"/>
      <c r="R1498" s="703"/>
      <c r="S1498" s="725" t="s">
        <v>2</v>
      </c>
      <c r="T1498" s="726"/>
      <c r="U1498" s="708" t="s">
        <v>214</v>
      </c>
      <c r="V1498" s="709"/>
      <c r="W1498" s="709"/>
      <c r="X1498" s="709"/>
      <c r="Y1498" s="709"/>
      <c r="Z1498" s="710"/>
      <c r="AA1498" s="729" t="s">
        <v>2</v>
      </c>
      <c r="AB1498" s="730"/>
      <c r="AC1498" s="733" t="s">
        <v>5</v>
      </c>
      <c r="AD1498" s="734"/>
      <c r="AE1498" s="734"/>
      <c r="AF1498" s="735"/>
      <c r="AG1498" s="739" t="s">
        <v>2</v>
      </c>
      <c r="AH1498" s="740"/>
      <c r="AI1498" s="719" t="s">
        <v>215</v>
      </c>
      <c r="AJ1498" s="720"/>
      <c r="AK1498" s="720"/>
      <c r="AL1498" s="721"/>
    </row>
    <row r="1499" spans="1:38" ht="75" customHeight="1" thickBot="1" x14ac:dyDescent="0.3">
      <c r="A1499" s="668"/>
      <c r="B1499" s="669"/>
      <c r="C1499" s="680"/>
      <c r="D1499" s="682"/>
      <c r="E1499" s="687"/>
      <c r="F1499" s="688"/>
      <c r="G1499" s="688"/>
      <c r="H1499" s="689"/>
      <c r="I1499" s="694"/>
      <c r="J1499" s="695"/>
      <c r="K1499" s="696"/>
      <c r="L1499" s="697"/>
      <c r="M1499" s="700"/>
      <c r="N1499" s="701"/>
      <c r="O1499" s="704"/>
      <c r="P1499" s="705"/>
      <c r="Q1499" s="705"/>
      <c r="R1499" s="705"/>
      <c r="S1499" s="727"/>
      <c r="T1499" s="728"/>
      <c r="U1499" s="711"/>
      <c r="V1499" s="712"/>
      <c r="W1499" s="712"/>
      <c r="X1499" s="712"/>
      <c r="Y1499" s="712"/>
      <c r="Z1499" s="713"/>
      <c r="AA1499" s="731"/>
      <c r="AB1499" s="732"/>
      <c r="AC1499" s="736"/>
      <c r="AD1499" s="737"/>
      <c r="AE1499" s="737"/>
      <c r="AF1499" s="738"/>
      <c r="AG1499" s="741"/>
      <c r="AH1499" s="742"/>
      <c r="AI1499" s="722"/>
      <c r="AJ1499" s="723"/>
      <c r="AK1499" s="723"/>
      <c r="AL1499" s="724"/>
    </row>
    <row r="1500" spans="1:38" ht="139.5" customHeight="1" thickBot="1" x14ac:dyDescent="0.3">
      <c r="A1500" s="670"/>
      <c r="B1500" s="671"/>
      <c r="C1500" s="681"/>
      <c r="D1500" s="683"/>
      <c r="E1500" s="41" t="s">
        <v>15</v>
      </c>
      <c r="F1500" s="42" t="s">
        <v>216</v>
      </c>
      <c r="G1500" s="41" t="s">
        <v>217</v>
      </c>
      <c r="H1500" s="42" t="s">
        <v>14</v>
      </c>
      <c r="I1500" s="43" t="s">
        <v>15</v>
      </c>
      <c r="J1500" s="44" t="s">
        <v>218</v>
      </c>
      <c r="K1500" s="43" t="s">
        <v>17</v>
      </c>
      <c r="L1500" s="44" t="s">
        <v>219</v>
      </c>
      <c r="M1500" s="45" t="s">
        <v>19</v>
      </c>
      <c r="N1500" s="46" t="s">
        <v>20</v>
      </c>
      <c r="O1500" s="47" t="s">
        <v>220</v>
      </c>
      <c r="P1500" s="48" t="s">
        <v>221</v>
      </c>
      <c r="Q1500" s="47" t="s">
        <v>222</v>
      </c>
      <c r="R1500" s="48" t="s">
        <v>223</v>
      </c>
      <c r="S1500" s="49" t="s">
        <v>224</v>
      </c>
      <c r="T1500" s="50" t="s">
        <v>225</v>
      </c>
      <c r="U1500" s="51" t="s">
        <v>220</v>
      </c>
      <c r="V1500" s="52" t="s">
        <v>226</v>
      </c>
      <c r="W1500" s="53" t="s">
        <v>227</v>
      </c>
      <c r="X1500" s="54" t="s">
        <v>222</v>
      </c>
      <c r="Y1500" s="52" t="s">
        <v>228</v>
      </c>
      <c r="Z1500" s="53" t="s">
        <v>229</v>
      </c>
      <c r="AA1500" s="55" t="s">
        <v>230</v>
      </c>
      <c r="AB1500" s="56" t="s">
        <v>231</v>
      </c>
      <c r="AC1500" s="57" t="s">
        <v>220</v>
      </c>
      <c r="AD1500" s="58" t="s">
        <v>221</v>
      </c>
      <c r="AE1500" s="57" t="s">
        <v>222</v>
      </c>
      <c r="AF1500" s="58" t="s">
        <v>223</v>
      </c>
      <c r="AG1500" s="59" t="s">
        <v>232</v>
      </c>
      <c r="AH1500" s="60" t="s">
        <v>233</v>
      </c>
      <c r="AI1500" s="61" t="s">
        <v>234</v>
      </c>
      <c r="AJ1500" s="62" t="s">
        <v>235</v>
      </c>
      <c r="AK1500" s="63" t="s">
        <v>236</v>
      </c>
      <c r="AL1500" s="64" t="s">
        <v>237</v>
      </c>
    </row>
    <row r="1501" spans="1:38" ht="38.25" customHeight="1" thickBot="1" x14ac:dyDescent="0.3">
      <c r="A1501" s="581" t="s">
        <v>238</v>
      </c>
      <c r="B1501" s="582"/>
      <c r="C1501" s="65" t="s">
        <v>239</v>
      </c>
      <c r="D1501" s="575" t="s">
        <v>240</v>
      </c>
      <c r="E1501" s="65" t="s">
        <v>241</v>
      </c>
      <c r="F1501" s="66" t="s">
        <v>242</v>
      </c>
      <c r="G1501" s="65" t="s">
        <v>243</v>
      </c>
      <c r="H1501" s="66" t="s">
        <v>244</v>
      </c>
      <c r="I1501" s="67" t="s">
        <v>245</v>
      </c>
      <c r="J1501" s="66" t="s">
        <v>246</v>
      </c>
      <c r="K1501" s="67" t="s">
        <v>247</v>
      </c>
      <c r="L1501" s="66" t="s">
        <v>248</v>
      </c>
      <c r="M1501" s="65" t="s">
        <v>249</v>
      </c>
      <c r="N1501" s="66" t="s">
        <v>250</v>
      </c>
      <c r="O1501" s="65" t="s">
        <v>251</v>
      </c>
      <c r="P1501" s="66" t="s">
        <v>252</v>
      </c>
      <c r="Q1501" s="65" t="s">
        <v>253</v>
      </c>
      <c r="R1501" s="66" t="s">
        <v>254</v>
      </c>
      <c r="S1501" s="65" t="s">
        <v>255</v>
      </c>
      <c r="T1501" s="66" t="s">
        <v>256</v>
      </c>
      <c r="U1501" s="65" t="s">
        <v>257</v>
      </c>
      <c r="V1501" s="68" t="s">
        <v>258</v>
      </c>
      <c r="W1501" s="66" t="s">
        <v>259</v>
      </c>
      <c r="X1501" s="575" t="s">
        <v>260</v>
      </c>
      <c r="Y1501" s="66" t="s">
        <v>261</v>
      </c>
      <c r="Z1501" s="66" t="s">
        <v>262</v>
      </c>
      <c r="AA1501" s="65" t="s">
        <v>263</v>
      </c>
      <c r="AB1501" s="65" t="s">
        <v>264</v>
      </c>
      <c r="AC1501" s="65" t="s">
        <v>265</v>
      </c>
      <c r="AD1501" s="65" t="s">
        <v>266</v>
      </c>
      <c r="AE1501" s="65" t="s">
        <v>267</v>
      </c>
      <c r="AF1501" s="65" t="s">
        <v>268</v>
      </c>
      <c r="AG1501" s="65" t="s">
        <v>269</v>
      </c>
      <c r="AH1501" s="65" t="s">
        <v>270</v>
      </c>
      <c r="AI1501" s="65" t="s">
        <v>271</v>
      </c>
      <c r="AJ1501" s="575" t="s">
        <v>272</v>
      </c>
      <c r="AK1501" s="65" t="s">
        <v>273</v>
      </c>
      <c r="AL1501" s="576" t="s">
        <v>274</v>
      </c>
    </row>
    <row r="1502" spans="1:38" ht="99" customHeight="1" x14ac:dyDescent="0.25">
      <c r="A1502" s="69">
        <v>1</v>
      </c>
      <c r="B1502" s="70" t="s">
        <v>275</v>
      </c>
      <c r="C1502" s="583">
        <f>N1515</f>
        <v>404055.31999999995</v>
      </c>
      <c r="D1502" s="586">
        <f>C1502-AH1515</f>
        <v>254366.23999999993</v>
      </c>
      <c r="E1502" s="71"/>
      <c r="F1502" s="72"/>
      <c r="G1502" s="71"/>
      <c r="H1502" s="72"/>
      <c r="I1502" s="73"/>
      <c r="J1502" s="72"/>
      <c r="K1502" s="73"/>
      <c r="L1502" s="72"/>
      <c r="M1502" s="71"/>
      <c r="N1502" s="72"/>
      <c r="O1502" s="71"/>
      <c r="P1502" s="72"/>
      <c r="Q1502" s="71"/>
      <c r="R1502" s="72"/>
      <c r="S1502" s="71"/>
      <c r="T1502" s="72"/>
      <c r="U1502" s="71"/>
      <c r="V1502" s="74"/>
      <c r="W1502" s="72"/>
      <c r="X1502" s="71"/>
      <c r="Y1502" s="74"/>
      <c r="Z1502" s="72"/>
      <c r="AA1502" s="71"/>
      <c r="AB1502" s="72"/>
      <c r="AC1502" s="71"/>
      <c r="AD1502" s="72"/>
      <c r="AE1502" s="71"/>
      <c r="AF1502" s="72"/>
      <c r="AG1502" s="71"/>
      <c r="AH1502" s="72"/>
      <c r="AI1502" s="75"/>
      <c r="AJ1502" s="76"/>
      <c r="AK1502" s="77"/>
      <c r="AL1502" s="78"/>
    </row>
    <row r="1503" spans="1:38" ht="87" customHeight="1" x14ac:dyDescent="0.25">
      <c r="A1503" s="79">
        <v>2</v>
      </c>
      <c r="B1503" s="80" t="s">
        <v>96</v>
      </c>
      <c r="C1503" s="584"/>
      <c r="D1503" s="587"/>
      <c r="E1503" s="81">
        <v>0</v>
      </c>
      <c r="F1503" s="82">
        <v>0</v>
      </c>
      <c r="G1503" s="83">
        <v>8</v>
      </c>
      <c r="H1503" s="84">
        <v>214439.82</v>
      </c>
      <c r="I1503" s="85">
        <v>0</v>
      </c>
      <c r="J1503" s="86">
        <v>0</v>
      </c>
      <c r="K1503" s="85">
        <v>7</v>
      </c>
      <c r="L1503" s="86">
        <v>180917.46</v>
      </c>
      <c r="M1503" s="87">
        <f>SUM(I1503,K1503)</f>
        <v>7</v>
      </c>
      <c r="N1503" s="88">
        <f>SUM(J1503,L1503)</f>
        <v>180917.46</v>
      </c>
      <c r="O1503" s="89">
        <v>0</v>
      </c>
      <c r="P1503" s="90">
        <v>0</v>
      </c>
      <c r="Q1503" s="89">
        <v>0</v>
      </c>
      <c r="R1503" s="90">
        <v>0</v>
      </c>
      <c r="S1503" s="91">
        <f>SUM(O1503,Q1503)</f>
        <v>0</v>
      </c>
      <c r="T1503" s="92">
        <f>SUM(P1503,R1503)</f>
        <v>0</v>
      </c>
      <c r="U1503" s="93">
        <v>0</v>
      </c>
      <c r="V1503" s="94">
        <v>0</v>
      </c>
      <c r="W1503" s="95">
        <v>0</v>
      </c>
      <c r="X1503" s="96">
        <v>1</v>
      </c>
      <c r="Y1503" s="94">
        <v>36902.11</v>
      </c>
      <c r="Z1503" s="95">
        <v>6720.6</v>
      </c>
      <c r="AA1503" s="97">
        <f>SUM(U1503,X1503)</f>
        <v>1</v>
      </c>
      <c r="AB1503" s="98">
        <f>SUM(W1503,Z1503)</f>
        <v>6720.6</v>
      </c>
      <c r="AC1503" s="99">
        <v>0</v>
      </c>
      <c r="AD1503" s="100">
        <v>0</v>
      </c>
      <c r="AE1503" s="99">
        <v>4</v>
      </c>
      <c r="AF1503" s="100">
        <v>77840.86</v>
      </c>
      <c r="AG1503" s="101">
        <f>SUM(AC1503,AE1503)</f>
        <v>4</v>
      </c>
      <c r="AH1503" s="102">
        <f>SUM(AD1503,AF1503,AB1503)</f>
        <v>84561.46</v>
      </c>
      <c r="AI1503" s="103">
        <f>IFERROR(AD1503/(C1502-AH1509),0)</f>
        <v>0</v>
      </c>
      <c r="AJ1503" s="104">
        <f>IFERROR(AF1503/(C1502-AH1509),0)</f>
        <v>0.19264901647625876</v>
      </c>
      <c r="AK1503" s="77"/>
      <c r="AL1503" s="105">
        <f>IFERROR(AH1503/C1502,0)</f>
        <v>0.20928188744056139</v>
      </c>
    </row>
    <row r="1504" spans="1:38" ht="85.5" customHeight="1" x14ac:dyDescent="0.25">
      <c r="A1504" s="79">
        <v>3</v>
      </c>
      <c r="B1504" s="80" t="s">
        <v>202</v>
      </c>
      <c r="C1504" s="584"/>
      <c r="D1504" s="587"/>
      <c r="E1504" s="442"/>
      <c r="F1504" s="443"/>
      <c r="G1504" s="444"/>
      <c r="H1504" s="445"/>
      <c r="I1504" s="441"/>
      <c r="J1504" s="445"/>
      <c r="K1504" s="441"/>
      <c r="L1504" s="445"/>
      <c r="M1504" s="446"/>
      <c r="N1504" s="445"/>
      <c r="O1504" s="444"/>
      <c r="P1504" s="445"/>
      <c r="Q1504" s="444"/>
      <c r="R1504" s="445"/>
      <c r="S1504" s="446"/>
      <c r="T1504" s="445"/>
      <c r="U1504" s="444"/>
      <c r="V1504" s="447"/>
      <c r="W1504" s="445"/>
      <c r="X1504" s="446"/>
      <c r="Y1504" s="447"/>
      <c r="Z1504" s="445"/>
      <c r="AA1504" s="446"/>
      <c r="AB1504" s="445"/>
      <c r="AC1504" s="444"/>
      <c r="AD1504" s="445"/>
      <c r="AE1504" s="444"/>
      <c r="AF1504" s="445"/>
      <c r="AG1504" s="446"/>
      <c r="AH1504" s="445"/>
      <c r="AI1504" s="132"/>
      <c r="AJ1504" s="133"/>
      <c r="AK1504" s="448"/>
      <c r="AL1504" s="449"/>
    </row>
    <row r="1505" spans="1:38" ht="101.25" customHeight="1" x14ac:dyDescent="0.25">
      <c r="A1505" s="79">
        <v>4</v>
      </c>
      <c r="B1505" s="80" t="s">
        <v>40</v>
      </c>
      <c r="C1505" s="584"/>
      <c r="D1505" s="587"/>
      <c r="E1505" s="442"/>
      <c r="F1505" s="443"/>
      <c r="G1505" s="444"/>
      <c r="H1505" s="445"/>
      <c r="I1505" s="441"/>
      <c r="J1505" s="445"/>
      <c r="K1505" s="441"/>
      <c r="L1505" s="445"/>
      <c r="M1505" s="446"/>
      <c r="N1505" s="445"/>
      <c r="O1505" s="444"/>
      <c r="P1505" s="445"/>
      <c r="Q1505" s="444"/>
      <c r="R1505" s="445"/>
      <c r="S1505" s="446"/>
      <c r="T1505" s="445"/>
      <c r="U1505" s="444"/>
      <c r="V1505" s="447"/>
      <c r="W1505" s="445"/>
      <c r="X1505" s="446"/>
      <c r="Y1505" s="447"/>
      <c r="Z1505" s="445"/>
      <c r="AA1505" s="446"/>
      <c r="AB1505" s="445"/>
      <c r="AC1505" s="444"/>
      <c r="AD1505" s="445"/>
      <c r="AE1505" s="444"/>
      <c r="AF1505" s="445"/>
      <c r="AG1505" s="446"/>
      <c r="AH1505" s="445"/>
      <c r="AI1505" s="132"/>
      <c r="AJ1505" s="133"/>
      <c r="AK1505" s="448"/>
      <c r="AL1505" s="449"/>
    </row>
    <row r="1506" spans="1:38" ht="138" customHeight="1" x14ac:dyDescent="0.25">
      <c r="A1506" s="79">
        <v>5</v>
      </c>
      <c r="B1506" s="80" t="s">
        <v>98</v>
      </c>
      <c r="C1506" s="584"/>
      <c r="D1506" s="587"/>
      <c r="E1506" s="81">
        <v>2</v>
      </c>
      <c r="F1506" s="82">
        <v>128322.54</v>
      </c>
      <c r="G1506" s="83">
        <v>2</v>
      </c>
      <c r="H1506" s="84">
        <v>113730.23</v>
      </c>
      <c r="I1506" s="85">
        <v>1</v>
      </c>
      <c r="J1506" s="86">
        <v>109407.63</v>
      </c>
      <c r="K1506" s="85">
        <v>2</v>
      </c>
      <c r="L1506" s="86">
        <v>113730.23</v>
      </c>
      <c r="M1506" s="87">
        <f>SUM(I1506,K1506)</f>
        <v>3</v>
      </c>
      <c r="N1506" s="88">
        <f>SUM(J1506,L1506)</f>
        <v>223137.86</v>
      </c>
      <c r="O1506" s="89">
        <v>0</v>
      </c>
      <c r="P1506" s="90">
        <v>0</v>
      </c>
      <c r="Q1506" s="89">
        <v>0</v>
      </c>
      <c r="R1506" s="90">
        <v>0</v>
      </c>
      <c r="S1506" s="91">
        <f>SUM(O1506,Q1506)</f>
        <v>0</v>
      </c>
      <c r="T1506" s="92">
        <f>SUM(P1506,R1506)</f>
        <v>0</v>
      </c>
      <c r="U1506" s="93">
        <v>0</v>
      </c>
      <c r="V1506" s="94">
        <v>0</v>
      </c>
      <c r="W1506" s="95">
        <v>0</v>
      </c>
      <c r="X1506" s="96">
        <v>0</v>
      </c>
      <c r="Y1506" s="94">
        <v>0</v>
      </c>
      <c r="Z1506" s="95">
        <v>0</v>
      </c>
      <c r="AA1506" s="97">
        <f>SUM(U1506,X1506)</f>
        <v>0</v>
      </c>
      <c r="AB1506" s="98">
        <f>SUM(W1506,Z1506)</f>
        <v>0</v>
      </c>
      <c r="AC1506" s="99">
        <v>0</v>
      </c>
      <c r="AD1506" s="100">
        <v>0</v>
      </c>
      <c r="AE1506" s="99">
        <v>1</v>
      </c>
      <c r="AF1506" s="100">
        <v>65127.62</v>
      </c>
      <c r="AG1506" s="101">
        <f>SUM(AC1506,AE1506)</f>
        <v>1</v>
      </c>
      <c r="AH1506" s="102">
        <f>SUM(AD1506,AF1506,AB1506)</f>
        <v>65127.62</v>
      </c>
      <c r="AI1506" s="103">
        <f>IFERROR(AD1506/(C1502-AH1509),0)</f>
        <v>0</v>
      </c>
      <c r="AJ1506" s="104">
        <f>IFERROR(AF1506/(C1502-AH1509),0)</f>
        <v>0.16118490903671312</v>
      </c>
      <c r="AK1506" s="77"/>
      <c r="AL1506" s="105">
        <f>IFERROR(AH1506/C1502,0)</f>
        <v>0.16118490903671312</v>
      </c>
    </row>
    <row r="1507" spans="1:38" ht="116.25" customHeight="1" x14ac:dyDescent="0.25">
      <c r="A1507" s="79">
        <v>6</v>
      </c>
      <c r="B1507" s="80" t="s">
        <v>42</v>
      </c>
      <c r="C1507" s="584"/>
      <c r="D1507" s="587"/>
      <c r="E1507" s="442"/>
      <c r="F1507" s="443"/>
      <c r="G1507" s="444"/>
      <c r="H1507" s="445"/>
      <c r="I1507" s="441"/>
      <c r="J1507" s="445"/>
      <c r="K1507" s="441"/>
      <c r="L1507" s="445"/>
      <c r="M1507" s="446"/>
      <c r="N1507" s="445"/>
      <c r="O1507" s="444"/>
      <c r="P1507" s="445"/>
      <c r="Q1507" s="444"/>
      <c r="R1507" s="445"/>
      <c r="S1507" s="446"/>
      <c r="T1507" s="445"/>
      <c r="U1507" s="444"/>
      <c r="V1507" s="447"/>
      <c r="W1507" s="445"/>
      <c r="X1507" s="446"/>
      <c r="Y1507" s="447"/>
      <c r="Z1507" s="445"/>
      <c r="AA1507" s="446"/>
      <c r="AB1507" s="445"/>
      <c r="AC1507" s="444"/>
      <c r="AD1507" s="445"/>
      <c r="AE1507" s="444"/>
      <c r="AF1507" s="445"/>
      <c r="AG1507" s="446"/>
      <c r="AH1507" s="445"/>
      <c r="AI1507" s="132"/>
      <c r="AJ1507" s="133"/>
      <c r="AK1507" s="448"/>
      <c r="AL1507" s="449"/>
    </row>
    <row r="1508" spans="1:38" ht="65.25" customHeight="1" x14ac:dyDescent="0.25">
      <c r="A1508" s="79">
        <v>7</v>
      </c>
      <c r="B1508" s="80" t="s">
        <v>203</v>
      </c>
      <c r="C1508" s="584"/>
      <c r="D1508" s="587"/>
      <c r="E1508" s="442"/>
      <c r="F1508" s="443"/>
      <c r="G1508" s="444"/>
      <c r="H1508" s="445"/>
      <c r="I1508" s="444"/>
      <c r="J1508" s="445"/>
      <c r="K1508" s="444"/>
      <c r="L1508" s="445"/>
      <c r="M1508" s="446"/>
      <c r="N1508" s="445"/>
      <c r="O1508" s="444"/>
      <c r="P1508" s="445"/>
      <c r="Q1508" s="444"/>
      <c r="R1508" s="445"/>
      <c r="S1508" s="446"/>
      <c r="T1508" s="472"/>
      <c r="U1508" s="444"/>
      <c r="V1508" s="447"/>
      <c r="W1508" s="445"/>
      <c r="X1508" s="446"/>
      <c r="Y1508" s="447"/>
      <c r="Z1508" s="445"/>
      <c r="AA1508" s="446"/>
      <c r="AB1508" s="472"/>
      <c r="AC1508" s="444"/>
      <c r="AD1508" s="445"/>
      <c r="AE1508" s="444"/>
      <c r="AF1508" s="445"/>
      <c r="AG1508" s="441"/>
      <c r="AH1508" s="445"/>
      <c r="AI1508" s="132"/>
      <c r="AJ1508" s="133"/>
      <c r="AK1508" s="448"/>
      <c r="AL1508" s="450"/>
    </row>
    <row r="1509" spans="1:38" ht="59.25" customHeight="1" x14ac:dyDescent="0.25">
      <c r="A1509" s="79">
        <v>8</v>
      </c>
      <c r="B1509" s="80" t="s">
        <v>276</v>
      </c>
      <c r="C1509" s="584"/>
      <c r="D1509" s="587"/>
      <c r="E1509" s="473"/>
      <c r="F1509" s="474"/>
      <c r="G1509" s="451"/>
      <c r="H1509" s="452"/>
      <c r="I1509" s="444"/>
      <c r="J1509" s="445"/>
      <c r="K1509" s="441"/>
      <c r="L1509" s="445"/>
      <c r="M1509" s="475"/>
      <c r="N1509" s="443"/>
      <c r="O1509" s="451"/>
      <c r="P1509" s="452"/>
      <c r="Q1509" s="451"/>
      <c r="R1509" s="452"/>
      <c r="S1509" s="475"/>
      <c r="T1509" s="443"/>
      <c r="U1509" s="444"/>
      <c r="V1509" s="447"/>
      <c r="W1509" s="445"/>
      <c r="X1509" s="446"/>
      <c r="Y1509" s="447"/>
      <c r="Z1509" s="445"/>
      <c r="AA1509" s="475"/>
      <c r="AB1509" s="443"/>
      <c r="AC1509" s="444"/>
      <c r="AD1509" s="445"/>
      <c r="AE1509" s="444"/>
      <c r="AF1509" s="445"/>
      <c r="AG1509" s="446"/>
      <c r="AH1509" s="445"/>
      <c r="AI1509" s="132"/>
      <c r="AJ1509" s="133"/>
      <c r="AK1509" s="448"/>
      <c r="AL1509" s="449"/>
    </row>
    <row r="1510" spans="1:38" ht="60" customHeight="1" x14ac:dyDescent="0.25">
      <c r="A1510" s="79">
        <v>9</v>
      </c>
      <c r="B1510" s="80" t="s">
        <v>44</v>
      </c>
      <c r="C1510" s="584"/>
      <c r="D1510" s="587"/>
      <c r="E1510" s="442"/>
      <c r="F1510" s="443"/>
      <c r="G1510" s="444"/>
      <c r="H1510" s="445"/>
      <c r="I1510" s="441"/>
      <c r="J1510" s="445"/>
      <c r="K1510" s="441"/>
      <c r="L1510" s="445"/>
      <c r="M1510" s="446"/>
      <c r="N1510" s="445"/>
      <c r="O1510" s="444"/>
      <c r="P1510" s="445"/>
      <c r="Q1510" s="444"/>
      <c r="R1510" s="445"/>
      <c r="S1510" s="446"/>
      <c r="T1510" s="445"/>
      <c r="U1510" s="444"/>
      <c r="V1510" s="447"/>
      <c r="W1510" s="445"/>
      <c r="X1510" s="446"/>
      <c r="Y1510" s="447"/>
      <c r="Z1510" s="445"/>
      <c r="AA1510" s="446"/>
      <c r="AB1510" s="445"/>
      <c r="AC1510" s="444"/>
      <c r="AD1510" s="445"/>
      <c r="AE1510" s="444"/>
      <c r="AF1510" s="445"/>
      <c r="AG1510" s="446"/>
      <c r="AH1510" s="445"/>
      <c r="AI1510" s="132"/>
      <c r="AJ1510" s="133"/>
      <c r="AK1510" s="448"/>
      <c r="AL1510" s="449"/>
    </row>
    <row r="1511" spans="1:38" ht="73.5" customHeight="1" x14ac:dyDescent="0.25">
      <c r="A1511" s="79">
        <v>10</v>
      </c>
      <c r="B1511" s="80" t="s">
        <v>45</v>
      </c>
      <c r="C1511" s="584"/>
      <c r="D1511" s="587"/>
      <c r="E1511" s="442"/>
      <c r="F1511" s="443"/>
      <c r="G1511" s="444"/>
      <c r="H1511" s="445"/>
      <c r="I1511" s="441"/>
      <c r="J1511" s="445"/>
      <c r="K1511" s="441"/>
      <c r="L1511" s="445"/>
      <c r="M1511" s="446"/>
      <c r="N1511" s="445"/>
      <c r="O1511" s="444"/>
      <c r="P1511" s="445"/>
      <c r="Q1511" s="444"/>
      <c r="R1511" s="445"/>
      <c r="S1511" s="446"/>
      <c r="T1511" s="445"/>
      <c r="U1511" s="444"/>
      <c r="V1511" s="447"/>
      <c r="W1511" s="445"/>
      <c r="X1511" s="446"/>
      <c r="Y1511" s="447"/>
      <c r="Z1511" s="445"/>
      <c r="AA1511" s="446"/>
      <c r="AB1511" s="445"/>
      <c r="AC1511" s="451"/>
      <c r="AD1511" s="452"/>
      <c r="AE1511" s="451"/>
      <c r="AF1511" s="452"/>
      <c r="AG1511" s="446"/>
      <c r="AH1511" s="445"/>
      <c r="AI1511" s="132"/>
      <c r="AJ1511" s="133"/>
      <c r="AK1511" s="448"/>
      <c r="AL1511" s="449"/>
    </row>
    <row r="1512" spans="1:38" ht="120" customHeight="1" x14ac:dyDescent="0.25">
      <c r="A1512" s="79">
        <v>11</v>
      </c>
      <c r="B1512" s="80" t="s">
        <v>46</v>
      </c>
      <c r="C1512" s="584"/>
      <c r="D1512" s="587"/>
      <c r="E1512" s="442"/>
      <c r="F1512" s="443"/>
      <c r="G1512" s="444"/>
      <c r="H1512" s="445"/>
      <c r="I1512" s="441"/>
      <c r="J1512" s="445"/>
      <c r="K1512" s="441"/>
      <c r="L1512" s="445"/>
      <c r="M1512" s="446"/>
      <c r="N1512" s="445"/>
      <c r="O1512" s="444"/>
      <c r="P1512" s="445"/>
      <c r="Q1512" s="444"/>
      <c r="R1512" s="445"/>
      <c r="S1512" s="446"/>
      <c r="T1512" s="445"/>
      <c r="U1512" s="444"/>
      <c r="V1512" s="447"/>
      <c r="W1512" s="445"/>
      <c r="X1512" s="446"/>
      <c r="Y1512" s="447"/>
      <c r="Z1512" s="445"/>
      <c r="AA1512" s="446"/>
      <c r="AB1512" s="445"/>
      <c r="AC1512" s="444"/>
      <c r="AD1512" s="445"/>
      <c r="AE1512" s="444"/>
      <c r="AF1512" s="445"/>
      <c r="AG1512" s="446"/>
      <c r="AH1512" s="445"/>
      <c r="AI1512" s="132"/>
      <c r="AJ1512" s="133"/>
      <c r="AK1512" s="448"/>
      <c r="AL1512" s="449"/>
    </row>
    <row r="1513" spans="1:38" ht="63.75" customHeight="1" x14ac:dyDescent="0.25">
      <c r="A1513" s="79">
        <v>12</v>
      </c>
      <c r="B1513" s="80" t="s">
        <v>47</v>
      </c>
      <c r="C1513" s="584"/>
      <c r="D1513" s="587"/>
      <c r="E1513" s="442"/>
      <c r="F1513" s="443"/>
      <c r="G1513" s="444"/>
      <c r="H1513" s="445"/>
      <c r="I1513" s="441"/>
      <c r="J1513" s="445"/>
      <c r="K1513" s="441"/>
      <c r="L1513" s="445"/>
      <c r="M1513" s="446"/>
      <c r="N1513" s="445"/>
      <c r="O1513" s="444"/>
      <c r="P1513" s="445"/>
      <c r="Q1513" s="444"/>
      <c r="R1513" s="445"/>
      <c r="S1513" s="446"/>
      <c r="T1513" s="445"/>
      <c r="U1513" s="444"/>
      <c r="V1513" s="447"/>
      <c r="W1513" s="445"/>
      <c r="X1513" s="446"/>
      <c r="Y1513" s="447"/>
      <c r="Z1513" s="445"/>
      <c r="AA1513" s="446"/>
      <c r="AB1513" s="445"/>
      <c r="AC1513" s="444"/>
      <c r="AD1513" s="445"/>
      <c r="AE1513" s="444"/>
      <c r="AF1513" s="445"/>
      <c r="AG1513" s="446"/>
      <c r="AH1513" s="445"/>
      <c r="AI1513" s="132"/>
      <c r="AJ1513" s="133"/>
      <c r="AK1513" s="448"/>
      <c r="AL1513" s="449"/>
    </row>
    <row r="1514" spans="1:38" ht="62.25" customHeight="1" thickBot="1" x14ac:dyDescent="0.3">
      <c r="A1514" s="138">
        <v>13</v>
      </c>
      <c r="B1514" s="139" t="s">
        <v>48</v>
      </c>
      <c r="C1514" s="585"/>
      <c r="D1514" s="588"/>
      <c r="E1514" s="453"/>
      <c r="F1514" s="454"/>
      <c r="G1514" s="455"/>
      <c r="H1514" s="456"/>
      <c r="I1514" s="476"/>
      <c r="J1514" s="458"/>
      <c r="K1514" s="476"/>
      <c r="L1514" s="458"/>
      <c r="M1514" s="457"/>
      <c r="N1514" s="458"/>
      <c r="O1514" s="455"/>
      <c r="P1514" s="456"/>
      <c r="Q1514" s="455"/>
      <c r="R1514" s="456"/>
      <c r="S1514" s="459"/>
      <c r="T1514" s="456"/>
      <c r="U1514" s="455"/>
      <c r="V1514" s="460"/>
      <c r="W1514" s="456"/>
      <c r="X1514" s="459"/>
      <c r="Y1514" s="460"/>
      <c r="Z1514" s="456"/>
      <c r="AA1514" s="459"/>
      <c r="AB1514" s="456"/>
      <c r="AC1514" s="455"/>
      <c r="AD1514" s="456"/>
      <c r="AE1514" s="455"/>
      <c r="AF1514" s="456"/>
      <c r="AG1514" s="459"/>
      <c r="AH1514" s="456"/>
      <c r="AI1514" s="461"/>
      <c r="AJ1514" s="462"/>
      <c r="AK1514" s="463"/>
      <c r="AL1514" s="464"/>
    </row>
    <row r="1515" spans="1:38" ht="29.25" customHeight="1" thickBot="1" x14ac:dyDescent="0.3">
      <c r="A1515" s="589" t="s">
        <v>277</v>
      </c>
      <c r="B1515" s="590"/>
      <c r="C1515" s="166">
        <f>C1502</f>
        <v>404055.31999999995</v>
      </c>
      <c r="D1515" s="166">
        <f>D1502</f>
        <v>254366.23999999993</v>
      </c>
      <c r="E1515" s="167">
        <f t="shared" ref="E1515:L1515" si="228">SUM(E1502:E1514)</f>
        <v>2</v>
      </c>
      <c r="F1515" s="168">
        <f t="shared" si="228"/>
        <v>128322.54</v>
      </c>
      <c r="G1515" s="167">
        <f t="shared" si="228"/>
        <v>10</v>
      </c>
      <c r="H1515" s="168">
        <f t="shared" si="228"/>
        <v>328170.05</v>
      </c>
      <c r="I1515" s="169">
        <f t="shared" si="228"/>
        <v>1</v>
      </c>
      <c r="J1515" s="170">
        <f t="shared" si="228"/>
        <v>109407.63</v>
      </c>
      <c r="K1515" s="169">
        <f t="shared" si="228"/>
        <v>9</v>
      </c>
      <c r="L1515" s="170">
        <f t="shared" si="228"/>
        <v>294647.69</v>
      </c>
      <c r="M1515" s="169">
        <f>SUM(M1502:M1514)</f>
        <v>10</v>
      </c>
      <c r="N1515" s="170">
        <f>SUM(N1502:N1514)</f>
        <v>404055.31999999995</v>
      </c>
      <c r="O1515" s="171">
        <f>SUM(O1502:O1514)</f>
        <v>0</v>
      </c>
      <c r="P1515" s="168">
        <f>SUM(P1502:P1514)</f>
        <v>0</v>
      </c>
      <c r="Q1515" s="172">
        <f t="shared" ref="Q1515:AJ1515" si="229">SUM(Q1502:Q1514)</f>
        <v>0</v>
      </c>
      <c r="R1515" s="168">
        <f t="shared" si="229"/>
        <v>0</v>
      </c>
      <c r="S1515" s="173">
        <f t="shared" si="229"/>
        <v>0</v>
      </c>
      <c r="T1515" s="168">
        <f t="shared" si="229"/>
        <v>0</v>
      </c>
      <c r="U1515" s="172">
        <f t="shared" si="229"/>
        <v>0</v>
      </c>
      <c r="V1515" s="168">
        <f t="shared" si="229"/>
        <v>0</v>
      </c>
      <c r="W1515" s="168">
        <f t="shared" si="229"/>
        <v>0</v>
      </c>
      <c r="X1515" s="173">
        <f t="shared" si="229"/>
        <v>1</v>
      </c>
      <c r="Y1515" s="168">
        <f t="shared" si="229"/>
        <v>36902.11</v>
      </c>
      <c r="Z1515" s="168">
        <f t="shared" si="229"/>
        <v>6720.6</v>
      </c>
      <c r="AA1515" s="173">
        <f t="shared" si="229"/>
        <v>1</v>
      </c>
      <c r="AB1515" s="168">
        <f t="shared" si="229"/>
        <v>6720.6</v>
      </c>
      <c r="AC1515" s="172">
        <f t="shared" si="229"/>
        <v>0</v>
      </c>
      <c r="AD1515" s="168">
        <f t="shared" si="229"/>
        <v>0</v>
      </c>
      <c r="AE1515" s="172">
        <f t="shared" si="229"/>
        <v>5</v>
      </c>
      <c r="AF1515" s="168">
        <f t="shared" si="229"/>
        <v>142968.48000000001</v>
      </c>
      <c r="AG1515" s="173">
        <f t="shared" si="229"/>
        <v>5</v>
      </c>
      <c r="AH1515" s="168">
        <f t="shared" si="229"/>
        <v>149689.08000000002</v>
      </c>
      <c r="AI1515" s="174">
        <f t="shared" si="229"/>
        <v>0</v>
      </c>
      <c r="AJ1515" s="174">
        <f t="shared" si="229"/>
        <v>0.35383392551297188</v>
      </c>
      <c r="AK1515" s="175">
        <f>AK1509</f>
        <v>0</v>
      </c>
      <c r="AL1515" s="176">
        <f>AH1515/C1502</f>
        <v>0.37046679647727454</v>
      </c>
    </row>
    <row r="1516" spans="1:38" ht="21.75" thickBot="1" x14ac:dyDescent="0.4">
      <c r="AF1516" s="177" t="s">
        <v>278</v>
      </c>
      <c r="AG1516" s="178">
        <v>4.4240000000000004</v>
      </c>
      <c r="AH1516" s="179">
        <f>AH1515/AG1516</f>
        <v>33835.687160940324</v>
      </c>
    </row>
    <row r="1517" spans="1:38" ht="15.75" thickTop="1" x14ac:dyDescent="0.25">
      <c r="A1517" s="591" t="s">
        <v>279</v>
      </c>
      <c r="B1517" s="592"/>
      <c r="C1517" s="592"/>
      <c r="D1517" s="592"/>
      <c r="E1517" s="592"/>
      <c r="F1517" s="592"/>
      <c r="G1517" s="592"/>
      <c r="H1517" s="592"/>
      <c r="I1517" s="592"/>
      <c r="J1517" s="592"/>
      <c r="K1517" s="593"/>
      <c r="L1517" s="592"/>
      <c r="M1517" s="592"/>
      <c r="N1517" s="592"/>
      <c r="O1517" s="592"/>
      <c r="P1517" s="592"/>
      <c r="Q1517" s="594"/>
    </row>
    <row r="1518" spans="1:38" ht="18.75" x14ac:dyDescent="0.3">
      <c r="A1518" s="595"/>
      <c r="B1518" s="596"/>
      <c r="C1518" s="596"/>
      <c r="D1518" s="596"/>
      <c r="E1518" s="596"/>
      <c r="F1518" s="596"/>
      <c r="G1518" s="596"/>
      <c r="H1518" s="596"/>
      <c r="I1518" s="596"/>
      <c r="J1518" s="596"/>
      <c r="K1518" s="597"/>
      <c r="L1518" s="596"/>
      <c r="M1518" s="596"/>
      <c r="N1518" s="596"/>
      <c r="O1518" s="596"/>
      <c r="P1518" s="596"/>
      <c r="Q1518" s="598"/>
      <c r="AF1518" s="180"/>
    </row>
    <row r="1519" spans="1:38" ht="15.75" x14ac:dyDescent="0.25">
      <c r="A1519" s="595"/>
      <c r="B1519" s="596"/>
      <c r="C1519" s="596"/>
      <c r="D1519" s="596"/>
      <c r="E1519" s="596"/>
      <c r="F1519" s="596"/>
      <c r="G1519" s="596"/>
      <c r="H1519" s="596"/>
      <c r="I1519" s="596"/>
      <c r="J1519" s="596"/>
      <c r="K1519" s="597"/>
      <c r="L1519" s="596"/>
      <c r="M1519" s="596"/>
      <c r="N1519" s="596"/>
      <c r="O1519" s="596"/>
      <c r="P1519" s="596"/>
      <c r="Q1519" s="598"/>
      <c r="AE1519" s="181" t="s">
        <v>280</v>
      </c>
      <c r="AF1519" s="182"/>
    </row>
    <row r="1520" spans="1:38" ht="15.75" x14ac:dyDescent="0.25">
      <c r="A1520" s="595"/>
      <c r="B1520" s="596"/>
      <c r="C1520" s="596"/>
      <c r="D1520" s="596"/>
      <c r="E1520" s="596"/>
      <c r="F1520" s="596"/>
      <c r="G1520" s="596"/>
      <c r="H1520" s="596"/>
      <c r="I1520" s="596"/>
      <c r="J1520" s="596"/>
      <c r="K1520" s="597"/>
      <c r="L1520" s="596"/>
      <c r="M1520" s="596"/>
      <c r="N1520" s="596"/>
      <c r="O1520" s="596"/>
      <c r="P1520" s="596"/>
      <c r="Q1520" s="598"/>
      <c r="AE1520" s="181" t="s">
        <v>281</v>
      </c>
      <c r="AF1520" s="183">
        <f>(AF1515-AF1509)+(Z1515-Z1509)</f>
        <v>149689.08000000002</v>
      </c>
    </row>
    <row r="1521" spans="1:38" ht="15.75" x14ac:dyDescent="0.25">
      <c r="A1521" s="595"/>
      <c r="B1521" s="596"/>
      <c r="C1521" s="596"/>
      <c r="D1521" s="596"/>
      <c r="E1521" s="596"/>
      <c r="F1521" s="596"/>
      <c r="G1521" s="596"/>
      <c r="H1521" s="596"/>
      <c r="I1521" s="596"/>
      <c r="J1521" s="596"/>
      <c r="K1521" s="597"/>
      <c r="L1521" s="596"/>
      <c r="M1521" s="596"/>
      <c r="N1521" s="596"/>
      <c r="O1521" s="596"/>
      <c r="P1521" s="596"/>
      <c r="Q1521" s="598"/>
      <c r="AE1521" s="181" t="s">
        <v>282</v>
      </c>
      <c r="AF1521" s="183">
        <f>AD1515+W1515</f>
        <v>0</v>
      </c>
    </row>
    <row r="1522" spans="1:38" ht="15.75" x14ac:dyDescent="0.25">
      <c r="A1522" s="595"/>
      <c r="B1522" s="596"/>
      <c r="C1522" s="596"/>
      <c r="D1522" s="596"/>
      <c r="E1522" s="596"/>
      <c r="F1522" s="596"/>
      <c r="G1522" s="596"/>
      <c r="H1522" s="596"/>
      <c r="I1522" s="596"/>
      <c r="J1522" s="596"/>
      <c r="K1522" s="597"/>
      <c r="L1522" s="596"/>
      <c r="M1522" s="596"/>
      <c r="N1522" s="596"/>
      <c r="O1522" s="596"/>
      <c r="P1522" s="596"/>
      <c r="Q1522" s="598"/>
      <c r="AE1522" s="181" t="s">
        <v>283</v>
      </c>
      <c r="AF1522" s="183">
        <f>AF1509+Z1509</f>
        <v>0</v>
      </c>
    </row>
    <row r="1523" spans="1:38" ht="15.75" x14ac:dyDescent="0.25">
      <c r="A1523" s="595"/>
      <c r="B1523" s="596"/>
      <c r="C1523" s="596"/>
      <c r="D1523" s="596"/>
      <c r="E1523" s="596"/>
      <c r="F1523" s="596"/>
      <c r="G1523" s="596"/>
      <c r="H1523" s="596"/>
      <c r="I1523" s="596"/>
      <c r="J1523" s="596"/>
      <c r="K1523" s="597"/>
      <c r="L1523" s="596"/>
      <c r="M1523" s="596"/>
      <c r="N1523" s="596"/>
      <c r="O1523" s="596"/>
      <c r="P1523" s="596"/>
      <c r="Q1523" s="598"/>
      <c r="AE1523" s="181" t="s">
        <v>2</v>
      </c>
      <c r="AF1523" s="184">
        <f>SUM(AF1520:AF1522)</f>
        <v>149689.08000000002</v>
      </c>
    </row>
    <row r="1524" spans="1:38" x14ac:dyDescent="0.25">
      <c r="A1524" s="595"/>
      <c r="B1524" s="596"/>
      <c r="C1524" s="596"/>
      <c r="D1524" s="596"/>
      <c r="E1524" s="596"/>
      <c r="F1524" s="596"/>
      <c r="G1524" s="596"/>
      <c r="H1524" s="596"/>
      <c r="I1524" s="596"/>
      <c r="J1524" s="596"/>
      <c r="K1524" s="597"/>
      <c r="L1524" s="596"/>
      <c r="M1524" s="596"/>
      <c r="N1524" s="596"/>
      <c r="O1524" s="596"/>
      <c r="P1524" s="596"/>
      <c r="Q1524" s="598"/>
    </row>
    <row r="1525" spans="1:38" ht="15.75" thickBot="1" x14ac:dyDescent="0.3">
      <c r="A1525" s="599"/>
      <c r="B1525" s="600"/>
      <c r="C1525" s="600"/>
      <c r="D1525" s="600"/>
      <c r="E1525" s="600"/>
      <c r="F1525" s="600"/>
      <c r="G1525" s="600"/>
      <c r="H1525" s="600"/>
      <c r="I1525" s="600"/>
      <c r="J1525" s="600"/>
      <c r="K1525" s="601"/>
      <c r="L1525" s="600"/>
      <c r="M1525" s="600"/>
      <c r="N1525" s="600"/>
      <c r="O1525" s="600"/>
      <c r="P1525" s="600"/>
      <c r="Q1525" s="602"/>
    </row>
    <row r="1526" spans="1:38" ht="15.75" thickTop="1" x14ac:dyDescent="0.25"/>
    <row r="1528" spans="1:38" ht="15.75" thickBot="1" x14ac:dyDescent="0.3"/>
    <row r="1529" spans="1:38" ht="27" thickBot="1" x14ac:dyDescent="0.3">
      <c r="A1529" s="603" t="s">
        <v>391</v>
      </c>
      <c r="B1529" s="604"/>
      <c r="C1529" s="604"/>
      <c r="D1529" s="604"/>
      <c r="E1529" s="604"/>
      <c r="F1529" s="604"/>
      <c r="G1529" s="604"/>
      <c r="H1529" s="604"/>
      <c r="I1529" s="604"/>
      <c r="J1529" s="604"/>
      <c r="K1529" s="605"/>
      <c r="L1529" s="604"/>
      <c r="M1529" s="604"/>
      <c r="N1529" s="604"/>
      <c r="O1529" s="604"/>
      <c r="P1529" s="604"/>
      <c r="Q1529" s="604"/>
      <c r="R1529" s="604"/>
      <c r="S1529" s="604"/>
      <c r="T1529" s="604"/>
      <c r="U1529" s="604"/>
      <c r="V1529" s="604"/>
      <c r="W1529" s="604"/>
      <c r="X1529" s="604"/>
      <c r="Y1529" s="604"/>
      <c r="Z1529" s="604"/>
      <c r="AA1529" s="604"/>
      <c r="AB1529" s="604"/>
      <c r="AC1529" s="604"/>
      <c r="AD1529" s="604"/>
      <c r="AE1529" s="604"/>
      <c r="AF1529" s="604"/>
      <c r="AG1529" s="604"/>
      <c r="AH1529" s="604"/>
      <c r="AI1529" s="604"/>
      <c r="AJ1529" s="604"/>
      <c r="AK1529" s="606"/>
      <c r="AL1529" s="185"/>
    </row>
    <row r="1530" spans="1:38" ht="21" customHeight="1" x14ac:dyDescent="0.25">
      <c r="A1530" s="607" t="s">
        <v>284</v>
      </c>
      <c r="B1530" s="608"/>
      <c r="C1530" s="614" t="s">
        <v>392</v>
      </c>
      <c r="D1530" s="615"/>
      <c r="E1530" s="618" t="s">
        <v>285</v>
      </c>
      <c r="F1530" s="619"/>
      <c r="G1530" s="619"/>
      <c r="H1530" s="619"/>
      <c r="I1530" s="619"/>
      <c r="J1530" s="619"/>
      <c r="K1530" s="620"/>
      <c r="L1530" s="619"/>
      <c r="M1530" s="619"/>
      <c r="N1530" s="619"/>
      <c r="O1530" s="624" t="s">
        <v>394</v>
      </c>
      <c r="P1530" s="625"/>
      <c r="Q1530" s="625"/>
      <c r="R1530" s="625"/>
      <c r="S1530" s="625"/>
      <c r="T1530" s="625"/>
      <c r="U1530" s="625"/>
      <c r="V1530" s="625"/>
      <c r="W1530" s="625"/>
      <c r="X1530" s="625"/>
      <c r="Y1530" s="625"/>
      <c r="Z1530" s="625"/>
      <c r="AA1530" s="625"/>
      <c r="AB1530" s="625"/>
      <c r="AC1530" s="625"/>
      <c r="AD1530" s="625"/>
      <c r="AE1530" s="625"/>
      <c r="AF1530" s="625"/>
      <c r="AG1530" s="625"/>
      <c r="AH1530" s="625"/>
      <c r="AI1530" s="625"/>
      <c r="AJ1530" s="625"/>
      <c r="AK1530" s="626"/>
      <c r="AL1530" s="186"/>
    </row>
    <row r="1531" spans="1:38" ht="36" customHeight="1" thickBot="1" x14ac:dyDescent="0.3">
      <c r="A1531" s="609"/>
      <c r="B1531" s="610"/>
      <c r="C1531" s="616"/>
      <c r="D1531" s="617"/>
      <c r="E1531" s="621"/>
      <c r="F1531" s="622"/>
      <c r="G1531" s="622"/>
      <c r="H1531" s="622"/>
      <c r="I1531" s="622"/>
      <c r="J1531" s="622"/>
      <c r="K1531" s="623"/>
      <c r="L1531" s="622"/>
      <c r="M1531" s="622"/>
      <c r="N1531" s="622"/>
      <c r="O1531" s="627"/>
      <c r="P1531" s="628"/>
      <c r="Q1531" s="628"/>
      <c r="R1531" s="628"/>
      <c r="S1531" s="628"/>
      <c r="T1531" s="628"/>
      <c r="U1531" s="628"/>
      <c r="V1531" s="628"/>
      <c r="W1531" s="628"/>
      <c r="X1531" s="628"/>
      <c r="Y1531" s="628"/>
      <c r="Z1531" s="628"/>
      <c r="AA1531" s="628"/>
      <c r="AB1531" s="628"/>
      <c r="AC1531" s="628"/>
      <c r="AD1531" s="628"/>
      <c r="AE1531" s="628"/>
      <c r="AF1531" s="628"/>
      <c r="AG1531" s="628"/>
      <c r="AH1531" s="628"/>
      <c r="AI1531" s="628"/>
      <c r="AJ1531" s="628"/>
      <c r="AK1531" s="629"/>
      <c r="AL1531" s="186"/>
    </row>
    <row r="1532" spans="1:38" s="180" customFormat="1" ht="84" customHeight="1" thickBot="1" x14ac:dyDescent="0.35">
      <c r="A1532" s="609"/>
      <c r="B1532" s="611"/>
      <c r="C1532" s="630" t="s">
        <v>211</v>
      </c>
      <c r="D1532" s="632" t="s">
        <v>212</v>
      </c>
      <c r="E1532" s="634" t="s">
        <v>0</v>
      </c>
      <c r="F1532" s="635"/>
      <c r="G1532" s="635"/>
      <c r="H1532" s="636"/>
      <c r="I1532" s="637" t="s">
        <v>1</v>
      </c>
      <c r="J1532" s="638"/>
      <c r="K1532" s="639"/>
      <c r="L1532" s="640"/>
      <c r="M1532" s="643" t="s">
        <v>2</v>
      </c>
      <c r="N1532" s="644"/>
      <c r="O1532" s="645" t="s">
        <v>213</v>
      </c>
      <c r="P1532" s="646"/>
      <c r="Q1532" s="646"/>
      <c r="R1532" s="647"/>
      <c r="S1532" s="648" t="s">
        <v>2</v>
      </c>
      <c r="T1532" s="649"/>
      <c r="U1532" s="650" t="s">
        <v>214</v>
      </c>
      <c r="V1532" s="651"/>
      <c r="W1532" s="651"/>
      <c r="X1532" s="651"/>
      <c r="Y1532" s="651"/>
      <c r="Z1532" s="652"/>
      <c r="AA1532" s="653" t="s">
        <v>2</v>
      </c>
      <c r="AB1532" s="654"/>
      <c r="AC1532" s="655" t="s">
        <v>5</v>
      </c>
      <c r="AD1532" s="656"/>
      <c r="AE1532" s="656"/>
      <c r="AF1532" s="657"/>
      <c r="AG1532" s="717" t="s">
        <v>2</v>
      </c>
      <c r="AH1532" s="718"/>
      <c r="AI1532" s="743" t="s">
        <v>215</v>
      </c>
      <c r="AJ1532" s="744"/>
      <c r="AK1532" s="745"/>
      <c r="AL1532" s="187"/>
    </row>
    <row r="1533" spans="1:38" ht="113.25" thickBot="1" x14ac:dyDescent="0.3">
      <c r="A1533" s="612"/>
      <c r="B1533" s="613"/>
      <c r="C1533" s="631"/>
      <c r="D1533" s="633"/>
      <c r="E1533" s="41" t="s">
        <v>15</v>
      </c>
      <c r="F1533" s="42" t="s">
        <v>216</v>
      </c>
      <c r="G1533" s="41" t="s">
        <v>217</v>
      </c>
      <c r="H1533" s="42" t="s">
        <v>14</v>
      </c>
      <c r="I1533" s="43" t="s">
        <v>15</v>
      </c>
      <c r="J1533" s="44" t="s">
        <v>218</v>
      </c>
      <c r="K1533" s="43" t="s">
        <v>17</v>
      </c>
      <c r="L1533" s="44" t="s">
        <v>219</v>
      </c>
      <c r="M1533" s="45" t="s">
        <v>19</v>
      </c>
      <c r="N1533" s="46" t="s">
        <v>20</v>
      </c>
      <c r="O1533" s="47" t="s">
        <v>220</v>
      </c>
      <c r="P1533" s="48" t="s">
        <v>221</v>
      </c>
      <c r="Q1533" s="47" t="s">
        <v>222</v>
      </c>
      <c r="R1533" s="48" t="s">
        <v>223</v>
      </c>
      <c r="S1533" s="49" t="s">
        <v>224</v>
      </c>
      <c r="T1533" s="50" t="s">
        <v>225</v>
      </c>
      <c r="U1533" s="51" t="s">
        <v>220</v>
      </c>
      <c r="V1533" s="52" t="s">
        <v>226</v>
      </c>
      <c r="W1533" s="53" t="s">
        <v>227</v>
      </c>
      <c r="X1533" s="54" t="s">
        <v>222</v>
      </c>
      <c r="Y1533" s="52" t="s">
        <v>228</v>
      </c>
      <c r="Z1533" s="53" t="s">
        <v>229</v>
      </c>
      <c r="AA1533" s="55" t="s">
        <v>230</v>
      </c>
      <c r="AB1533" s="56" t="s">
        <v>231</v>
      </c>
      <c r="AC1533" s="57" t="s">
        <v>220</v>
      </c>
      <c r="AD1533" s="58" t="s">
        <v>221</v>
      </c>
      <c r="AE1533" s="57" t="s">
        <v>222</v>
      </c>
      <c r="AF1533" s="58" t="s">
        <v>223</v>
      </c>
      <c r="AG1533" s="59" t="s">
        <v>232</v>
      </c>
      <c r="AH1533" s="60" t="s">
        <v>233</v>
      </c>
      <c r="AI1533" s="61" t="s">
        <v>234</v>
      </c>
      <c r="AJ1533" s="63" t="s">
        <v>235</v>
      </c>
      <c r="AK1533" s="188" t="s">
        <v>286</v>
      </c>
      <c r="AL1533" s="189"/>
    </row>
    <row r="1534" spans="1:38" ht="15.75" thickBot="1" x14ac:dyDescent="0.3">
      <c r="A1534" s="581" t="s">
        <v>238</v>
      </c>
      <c r="B1534" s="658"/>
      <c r="C1534" s="190" t="s">
        <v>239</v>
      </c>
      <c r="D1534" s="191" t="s">
        <v>240</v>
      </c>
      <c r="E1534" s="192" t="s">
        <v>241</v>
      </c>
      <c r="F1534" s="193" t="s">
        <v>242</v>
      </c>
      <c r="G1534" s="192" t="s">
        <v>243</v>
      </c>
      <c r="H1534" s="193" t="s">
        <v>244</v>
      </c>
      <c r="I1534" s="194" t="s">
        <v>245</v>
      </c>
      <c r="J1534" s="193" t="s">
        <v>246</v>
      </c>
      <c r="K1534" s="194" t="s">
        <v>247</v>
      </c>
      <c r="L1534" s="193" t="s">
        <v>248</v>
      </c>
      <c r="M1534" s="194" t="s">
        <v>249</v>
      </c>
      <c r="N1534" s="193" t="s">
        <v>250</v>
      </c>
      <c r="O1534" s="192" t="s">
        <v>251</v>
      </c>
      <c r="P1534" s="193" t="s">
        <v>252</v>
      </c>
      <c r="Q1534" s="192" t="s">
        <v>253</v>
      </c>
      <c r="R1534" s="193" t="s">
        <v>254</v>
      </c>
      <c r="S1534" s="194" t="s">
        <v>255</v>
      </c>
      <c r="T1534" s="193" t="s">
        <v>256</v>
      </c>
      <c r="U1534" s="192" t="s">
        <v>257</v>
      </c>
      <c r="V1534" s="195" t="s">
        <v>258</v>
      </c>
      <c r="W1534" s="196" t="s">
        <v>259</v>
      </c>
      <c r="X1534" s="197" t="s">
        <v>260</v>
      </c>
      <c r="Y1534" s="198" t="s">
        <v>261</v>
      </c>
      <c r="Z1534" s="193" t="s">
        <v>262</v>
      </c>
      <c r="AA1534" s="194" t="s">
        <v>263</v>
      </c>
      <c r="AB1534" s="199" t="s">
        <v>264</v>
      </c>
      <c r="AC1534" s="192" t="s">
        <v>265</v>
      </c>
      <c r="AD1534" s="199" t="s">
        <v>266</v>
      </c>
      <c r="AE1534" s="192" t="s">
        <v>267</v>
      </c>
      <c r="AF1534" s="199" t="s">
        <v>268</v>
      </c>
      <c r="AG1534" s="194" t="s">
        <v>269</v>
      </c>
      <c r="AH1534" s="199" t="s">
        <v>270</v>
      </c>
      <c r="AI1534" s="190" t="s">
        <v>271</v>
      </c>
      <c r="AJ1534" s="199" t="s">
        <v>272</v>
      </c>
      <c r="AK1534" s="200" t="s">
        <v>273</v>
      </c>
      <c r="AL1534" s="201"/>
    </row>
    <row r="1535" spans="1:38" ht="37.5" x14ac:dyDescent="0.25">
      <c r="A1535" s="202">
        <v>1</v>
      </c>
      <c r="B1535" s="203" t="s">
        <v>287</v>
      </c>
      <c r="C1535" s="659">
        <f>N1544</f>
        <v>404055.32</v>
      </c>
      <c r="D1535" s="660">
        <f>C1535-AH1544</f>
        <v>254366.24</v>
      </c>
      <c r="E1535" s="81">
        <v>1</v>
      </c>
      <c r="F1535" s="82">
        <v>109407.63</v>
      </c>
      <c r="G1535" s="83">
        <v>10</v>
      </c>
      <c r="H1535" s="84">
        <v>328170.05</v>
      </c>
      <c r="I1535" s="339">
        <v>1</v>
      </c>
      <c r="J1535" s="86">
        <v>109407.63</v>
      </c>
      <c r="K1535" s="339">
        <v>9</v>
      </c>
      <c r="L1535" s="86">
        <v>294647.69</v>
      </c>
      <c r="M1535" s="87">
        <f>SUM(I1535,K1535)</f>
        <v>10</v>
      </c>
      <c r="N1535" s="88">
        <f>SUM(J1535,L1535)</f>
        <v>404055.32</v>
      </c>
      <c r="O1535" s="89">
        <v>0</v>
      </c>
      <c r="P1535" s="90">
        <v>0</v>
      </c>
      <c r="Q1535" s="89">
        <v>0</v>
      </c>
      <c r="R1535" s="90">
        <v>0</v>
      </c>
      <c r="S1535" s="91">
        <f>SUM(O1535,Q1535)</f>
        <v>0</v>
      </c>
      <c r="T1535" s="92">
        <f>SUM(P1535,R1535)</f>
        <v>0</v>
      </c>
      <c r="U1535" s="93">
        <v>0</v>
      </c>
      <c r="V1535" s="94">
        <v>0</v>
      </c>
      <c r="W1535" s="95">
        <v>0</v>
      </c>
      <c r="X1535" s="96">
        <v>1</v>
      </c>
      <c r="Y1535" s="94">
        <v>36902.11</v>
      </c>
      <c r="Z1535" s="95">
        <v>6720.6</v>
      </c>
      <c r="AA1535" s="97">
        <f>SUM(U1535,X1535)</f>
        <v>1</v>
      </c>
      <c r="AB1535" s="98">
        <f>SUM(W1535,Z1535)</f>
        <v>6720.6</v>
      </c>
      <c r="AC1535" s="99">
        <v>0</v>
      </c>
      <c r="AD1535" s="100">
        <v>0</v>
      </c>
      <c r="AE1535" s="99">
        <v>5</v>
      </c>
      <c r="AF1535" s="100">
        <v>142968.48000000001</v>
      </c>
      <c r="AG1535" s="101">
        <f>SUM(AC1535,AE1535)</f>
        <v>5</v>
      </c>
      <c r="AH1535" s="102">
        <f>SUM(AD1535,AF1535,AB1535)</f>
        <v>149689.08000000002</v>
      </c>
      <c r="AI1535" s="103">
        <f>IFERROR(AD1535/C1535,0)</f>
        <v>0</v>
      </c>
      <c r="AJ1535" s="134">
        <f>IFERROR(AF1535/C1535,0)</f>
        <v>0.35383392551297188</v>
      </c>
      <c r="AK1535" s="222">
        <f>IFERROR(AH1535/C1535,0)</f>
        <v>0.37046679647727448</v>
      </c>
      <c r="AL1535" s="223"/>
    </row>
    <row r="1536" spans="1:38" ht="75" x14ac:dyDescent="0.25">
      <c r="A1536" s="224">
        <v>2</v>
      </c>
      <c r="B1536" s="203" t="s">
        <v>288</v>
      </c>
      <c r="C1536" s="659"/>
      <c r="D1536" s="660"/>
      <c r="E1536" s="81"/>
      <c r="F1536" s="82"/>
      <c r="G1536" s="83"/>
      <c r="H1536" s="84"/>
      <c r="I1536" s="339"/>
      <c r="J1536" s="86"/>
      <c r="K1536" s="339"/>
      <c r="L1536" s="86"/>
      <c r="M1536" s="87"/>
      <c r="N1536" s="88"/>
      <c r="O1536" s="89"/>
      <c r="P1536" s="90"/>
      <c r="Q1536" s="89"/>
      <c r="R1536" s="90"/>
      <c r="S1536" s="91"/>
      <c r="T1536" s="92"/>
      <c r="U1536" s="93"/>
      <c r="V1536" s="94"/>
      <c r="W1536" s="95"/>
      <c r="X1536" s="96"/>
      <c r="Y1536" s="94"/>
      <c r="Z1536" s="95"/>
      <c r="AA1536" s="97"/>
      <c r="AB1536" s="98"/>
      <c r="AC1536" s="99"/>
      <c r="AD1536" s="100"/>
      <c r="AE1536" s="99"/>
      <c r="AF1536" s="100"/>
      <c r="AG1536" s="101">
        <f>AC1536+AE1536</f>
        <v>0</v>
      </c>
      <c r="AH1536" s="102">
        <f>AD1536+AF1536</f>
        <v>0</v>
      </c>
      <c r="AI1536" s="103"/>
      <c r="AJ1536" s="134"/>
      <c r="AK1536" s="222"/>
      <c r="AL1536" s="223"/>
    </row>
    <row r="1537" spans="1:38" ht="37.5" x14ac:dyDescent="0.25">
      <c r="A1537" s="224">
        <v>3</v>
      </c>
      <c r="B1537" s="203" t="s">
        <v>289</v>
      </c>
      <c r="C1537" s="659"/>
      <c r="D1537" s="660"/>
      <c r="E1537" s="81"/>
      <c r="F1537" s="82"/>
      <c r="G1537" s="83"/>
      <c r="H1537" s="84"/>
      <c r="I1537" s="339"/>
      <c r="J1537" s="86"/>
      <c r="K1537" s="339"/>
      <c r="L1537" s="86"/>
      <c r="M1537" s="87"/>
      <c r="N1537" s="88"/>
      <c r="O1537" s="89"/>
      <c r="P1537" s="90"/>
      <c r="Q1537" s="89"/>
      <c r="R1537" s="90"/>
      <c r="S1537" s="91"/>
      <c r="T1537" s="92"/>
      <c r="U1537" s="93"/>
      <c r="V1537" s="94"/>
      <c r="W1537" s="95"/>
      <c r="X1537" s="96"/>
      <c r="Y1537" s="94"/>
      <c r="Z1537" s="95"/>
      <c r="AA1537" s="97"/>
      <c r="AB1537" s="98"/>
      <c r="AC1537" s="99"/>
      <c r="AD1537" s="100"/>
      <c r="AE1537" s="99"/>
      <c r="AF1537" s="100"/>
      <c r="AG1537" s="101">
        <f t="shared" ref="AG1537:AH1542" si="230">AC1537+AE1537</f>
        <v>0</v>
      </c>
      <c r="AH1537" s="102">
        <f t="shared" si="230"/>
        <v>0</v>
      </c>
      <c r="AI1537" s="103"/>
      <c r="AJ1537" s="134"/>
      <c r="AK1537" s="222"/>
      <c r="AL1537" s="223"/>
    </row>
    <row r="1538" spans="1:38" ht="37.5" x14ac:dyDescent="0.25">
      <c r="A1538" s="224">
        <v>4</v>
      </c>
      <c r="B1538" s="203" t="s">
        <v>290</v>
      </c>
      <c r="C1538" s="659"/>
      <c r="D1538" s="660"/>
      <c r="E1538" s="81"/>
      <c r="F1538" s="82"/>
      <c r="G1538" s="83"/>
      <c r="H1538" s="84"/>
      <c r="I1538" s="339"/>
      <c r="J1538" s="86"/>
      <c r="K1538" s="339"/>
      <c r="L1538" s="86"/>
      <c r="M1538" s="87"/>
      <c r="N1538" s="88"/>
      <c r="O1538" s="89"/>
      <c r="P1538" s="90"/>
      <c r="Q1538" s="89"/>
      <c r="R1538" s="90"/>
      <c r="S1538" s="91"/>
      <c r="T1538" s="92"/>
      <c r="U1538" s="93"/>
      <c r="V1538" s="94"/>
      <c r="W1538" s="95"/>
      <c r="X1538" s="96"/>
      <c r="Y1538" s="94"/>
      <c r="Z1538" s="95"/>
      <c r="AA1538" s="97"/>
      <c r="AB1538" s="98"/>
      <c r="AC1538" s="99"/>
      <c r="AD1538" s="100"/>
      <c r="AE1538" s="99"/>
      <c r="AF1538" s="100"/>
      <c r="AG1538" s="101">
        <f t="shared" si="230"/>
        <v>0</v>
      </c>
      <c r="AH1538" s="102">
        <f t="shared" si="230"/>
        <v>0</v>
      </c>
      <c r="AI1538" s="103"/>
      <c r="AJ1538" s="134"/>
      <c r="AK1538" s="222"/>
      <c r="AL1538" s="223"/>
    </row>
    <row r="1539" spans="1:38" ht="37.5" x14ac:dyDescent="0.25">
      <c r="A1539" s="224">
        <v>5</v>
      </c>
      <c r="B1539" s="203" t="s">
        <v>291</v>
      </c>
      <c r="C1539" s="659"/>
      <c r="D1539" s="660"/>
      <c r="E1539" s="81"/>
      <c r="F1539" s="82"/>
      <c r="G1539" s="83"/>
      <c r="H1539" s="84"/>
      <c r="I1539" s="339"/>
      <c r="J1539" s="86"/>
      <c r="K1539" s="339"/>
      <c r="L1539" s="86"/>
      <c r="M1539" s="87"/>
      <c r="N1539" s="88"/>
      <c r="O1539" s="89"/>
      <c r="P1539" s="342"/>
      <c r="Q1539" s="89"/>
      <c r="R1539" s="90"/>
      <c r="S1539" s="91"/>
      <c r="T1539" s="92"/>
      <c r="U1539" s="93"/>
      <c r="V1539" s="94"/>
      <c r="W1539" s="95"/>
      <c r="X1539" s="96"/>
      <c r="Y1539" s="94"/>
      <c r="Z1539" s="95"/>
      <c r="AA1539" s="97"/>
      <c r="AB1539" s="98"/>
      <c r="AC1539" s="99"/>
      <c r="AD1539" s="100"/>
      <c r="AE1539" s="99"/>
      <c r="AF1539" s="100"/>
      <c r="AG1539" s="101">
        <f t="shared" si="230"/>
        <v>0</v>
      </c>
      <c r="AH1539" s="102">
        <f t="shared" si="230"/>
        <v>0</v>
      </c>
      <c r="AI1539" s="103"/>
      <c r="AJ1539" s="134"/>
      <c r="AK1539" s="222"/>
      <c r="AL1539" s="223"/>
    </row>
    <row r="1540" spans="1:38" ht="37.5" x14ac:dyDescent="0.25">
      <c r="A1540" s="224">
        <v>6</v>
      </c>
      <c r="B1540" s="203" t="s">
        <v>292</v>
      </c>
      <c r="C1540" s="659"/>
      <c r="D1540" s="660"/>
      <c r="E1540" s="81"/>
      <c r="F1540" s="82"/>
      <c r="G1540" s="83"/>
      <c r="H1540" s="84"/>
      <c r="I1540" s="339"/>
      <c r="J1540" s="340"/>
      <c r="K1540" s="339"/>
      <c r="L1540" s="340"/>
      <c r="M1540" s="87"/>
      <c r="N1540" s="88"/>
      <c r="O1540" s="89"/>
      <c r="P1540" s="342"/>
      <c r="Q1540" s="89"/>
      <c r="R1540" s="90"/>
      <c r="S1540" s="91"/>
      <c r="T1540" s="92"/>
      <c r="U1540" s="93"/>
      <c r="V1540" s="94"/>
      <c r="W1540" s="95"/>
      <c r="X1540" s="96"/>
      <c r="Y1540" s="94"/>
      <c r="Z1540" s="95"/>
      <c r="AA1540" s="97"/>
      <c r="AB1540" s="98"/>
      <c r="AC1540" s="99"/>
      <c r="AD1540" s="100"/>
      <c r="AE1540" s="99"/>
      <c r="AF1540" s="100"/>
      <c r="AG1540" s="101">
        <f t="shared" si="230"/>
        <v>0</v>
      </c>
      <c r="AH1540" s="102">
        <f t="shared" si="230"/>
        <v>0</v>
      </c>
      <c r="AI1540" s="103"/>
      <c r="AJ1540" s="134"/>
      <c r="AK1540" s="222"/>
      <c r="AL1540" s="223"/>
    </row>
    <row r="1541" spans="1:38" ht="37.5" x14ac:dyDescent="0.3">
      <c r="A1541" s="306">
        <v>7</v>
      </c>
      <c r="B1541" s="225" t="s">
        <v>293</v>
      </c>
      <c r="C1541" s="659"/>
      <c r="D1541" s="660"/>
      <c r="E1541" s="81"/>
      <c r="F1541" s="82"/>
      <c r="G1541" s="83"/>
      <c r="H1541" s="84"/>
      <c r="I1541" s="339"/>
      <c r="J1541" s="340"/>
      <c r="K1541" s="339"/>
      <c r="L1541" s="340"/>
      <c r="M1541" s="87"/>
      <c r="N1541" s="88"/>
      <c r="O1541" s="89"/>
      <c r="P1541" s="342"/>
      <c r="Q1541" s="89"/>
      <c r="R1541" s="90"/>
      <c r="S1541" s="91"/>
      <c r="T1541" s="92"/>
      <c r="U1541" s="93"/>
      <c r="V1541" s="94"/>
      <c r="W1541" s="95"/>
      <c r="X1541" s="96"/>
      <c r="Y1541" s="94"/>
      <c r="Z1541" s="95"/>
      <c r="AA1541" s="97"/>
      <c r="AB1541" s="98"/>
      <c r="AC1541" s="99"/>
      <c r="AD1541" s="100"/>
      <c r="AE1541" s="99"/>
      <c r="AF1541" s="100"/>
      <c r="AG1541" s="101">
        <f t="shared" si="230"/>
        <v>0</v>
      </c>
      <c r="AH1541" s="102">
        <f t="shared" si="230"/>
        <v>0</v>
      </c>
      <c r="AI1541" s="103"/>
      <c r="AJ1541" s="134"/>
      <c r="AK1541" s="222"/>
      <c r="AL1541" s="223"/>
    </row>
    <row r="1542" spans="1:38" ht="37.5" x14ac:dyDescent="0.25">
      <c r="A1542" s="229">
        <v>8</v>
      </c>
      <c r="B1542" s="226" t="s">
        <v>294</v>
      </c>
      <c r="C1542" s="659"/>
      <c r="D1542" s="660"/>
      <c r="E1542" s="81"/>
      <c r="F1542" s="82"/>
      <c r="G1542" s="83"/>
      <c r="H1542" s="84"/>
      <c r="I1542" s="339"/>
      <c r="J1542" s="340"/>
      <c r="K1542" s="339"/>
      <c r="L1542" s="340"/>
      <c r="M1542" s="122"/>
      <c r="N1542" s="123"/>
      <c r="O1542" s="89"/>
      <c r="P1542" s="342"/>
      <c r="Q1542" s="89"/>
      <c r="R1542" s="90"/>
      <c r="S1542" s="91"/>
      <c r="T1542" s="92"/>
      <c r="U1542" s="93"/>
      <c r="V1542" s="94"/>
      <c r="W1542" s="95"/>
      <c r="X1542" s="96"/>
      <c r="Y1542" s="94"/>
      <c r="Z1542" s="95"/>
      <c r="AA1542" s="97"/>
      <c r="AB1542" s="98"/>
      <c r="AC1542" s="99"/>
      <c r="AD1542" s="100"/>
      <c r="AE1542" s="99"/>
      <c r="AF1542" s="100"/>
      <c r="AG1542" s="101">
        <v>0</v>
      </c>
      <c r="AH1542" s="102">
        <f t="shared" si="230"/>
        <v>0</v>
      </c>
      <c r="AI1542" s="103"/>
      <c r="AJ1542" s="134"/>
      <c r="AK1542" s="222"/>
      <c r="AL1542" s="223"/>
    </row>
    <row r="1543" spans="1:38" ht="112.5" x14ac:dyDescent="0.25">
      <c r="A1543" s="229" t="s">
        <v>309</v>
      </c>
      <c r="B1543" s="226" t="s">
        <v>114</v>
      </c>
      <c r="C1543" s="659"/>
      <c r="D1543" s="660"/>
      <c r="E1543" s="81">
        <v>1</v>
      </c>
      <c r="F1543" s="82">
        <v>18914.91</v>
      </c>
      <c r="G1543" s="83">
        <v>0</v>
      </c>
      <c r="H1543" s="84">
        <v>0</v>
      </c>
      <c r="I1543" s="339">
        <v>0</v>
      </c>
      <c r="J1543" s="340">
        <v>0</v>
      </c>
      <c r="K1543" s="339">
        <v>0</v>
      </c>
      <c r="L1543" s="340">
        <v>0</v>
      </c>
      <c r="M1543" s="122">
        <f>SUM(I1543,K1543)</f>
        <v>0</v>
      </c>
      <c r="N1543" s="123">
        <f>SUM(J1543,L1543)</f>
        <v>0</v>
      </c>
      <c r="O1543" s="89">
        <v>0</v>
      </c>
      <c r="P1543" s="342">
        <v>0</v>
      </c>
      <c r="Q1543" s="89">
        <v>0</v>
      </c>
      <c r="R1543" s="90">
        <v>0</v>
      </c>
      <c r="S1543" s="91">
        <f>SUM(O1543,Q1543)</f>
        <v>0</v>
      </c>
      <c r="T1543" s="92">
        <f>SUM(P1543,R1543)</f>
        <v>0</v>
      </c>
      <c r="U1543" s="93">
        <v>0</v>
      </c>
      <c r="V1543" s="94">
        <v>0</v>
      </c>
      <c r="W1543" s="95">
        <v>0</v>
      </c>
      <c r="X1543" s="96">
        <v>0</v>
      </c>
      <c r="Y1543" s="94">
        <v>0</v>
      </c>
      <c r="Z1543" s="95">
        <v>0</v>
      </c>
      <c r="AA1543" s="97">
        <f>SUM(U1543,X1543)</f>
        <v>0</v>
      </c>
      <c r="AB1543" s="98">
        <f>SUM(W1543,Z1543)</f>
        <v>0</v>
      </c>
      <c r="AC1543" s="99">
        <v>0</v>
      </c>
      <c r="AD1543" s="100">
        <v>0</v>
      </c>
      <c r="AE1543" s="99">
        <v>0</v>
      </c>
      <c r="AF1543" s="100">
        <v>0</v>
      </c>
      <c r="AG1543" s="101">
        <f>SUM(AC1543,AE1543)</f>
        <v>0</v>
      </c>
      <c r="AH1543" s="102">
        <f>SUM(AD1543,AF1543,AB1543)</f>
        <v>0</v>
      </c>
      <c r="AI1543" s="103">
        <f>IFERROR(AD1543/C1535,0)</f>
        <v>0</v>
      </c>
      <c r="AJ1543" s="134">
        <f>IFERROR(AF1543/C1535,0)</f>
        <v>0</v>
      </c>
      <c r="AK1543" s="222">
        <f>IFERROR(AH1543/C1535,0)</f>
        <v>0</v>
      </c>
      <c r="AL1543" s="223"/>
    </row>
    <row r="1544" spans="1:38" ht="24" thickBot="1" x14ac:dyDescent="0.3">
      <c r="A1544" s="641" t="s">
        <v>277</v>
      </c>
      <c r="B1544" s="642"/>
      <c r="C1544" s="231">
        <f>C1535</f>
        <v>404055.32</v>
      </c>
      <c r="D1544" s="231">
        <f>D1535</f>
        <v>254366.24</v>
      </c>
      <c r="E1544" s="167">
        <f t="shared" ref="E1544:AH1544" si="231">SUM(E1535:E1543)</f>
        <v>2</v>
      </c>
      <c r="F1544" s="168">
        <f t="shared" si="231"/>
        <v>128322.54000000001</v>
      </c>
      <c r="G1544" s="167">
        <f t="shared" si="231"/>
        <v>10</v>
      </c>
      <c r="H1544" s="232">
        <f t="shared" si="231"/>
        <v>328170.05</v>
      </c>
      <c r="I1544" s="233">
        <f t="shared" si="231"/>
        <v>1</v>
      </c>
      <c r="J1544" s="168">
        <f t="shared" si="231"/>
        <v>109407.63</v>
      </c>
      <c r="K1544" s="233">
        <f t="shared" si="231"/>
        <v>9</v>
      </c>
      <c r="L1544" s="168">
        <f t="shared" si="231"/>
        <v>294647.69</v>
      </c>
      <c r="M1544" s="233">
        <f t="shared" si="231"/>
        <v>10</v>
      </c>
      <c r="N1544" s="168">
        <f t="shared" si="231"/>
        <v>404055.32</v>
      </c>
      <c r="O1544" s="172">
        <f t="shared" si="231"/>
        <v>0</v>
      </c>
      <c r="P1544" s="168">
        <f t="shared" si="231"/>
        <v>0</v>
      </c>
      <c r="Q1544" s="172">
        <f t="shared" si="231"/>
        <v>0</v>
      </c>
      <c r="R1544" s="234">
        <f t="shared" si="231"/>
        <v>0</v>
      </c>
      <c r="S1544" s="173">
        <f t="shared" si="231"/>
        <v>0</v>
      </c>
      <c r="T1544" s="234">
        <f t="shared" si="231"/>
        <v>0</v>
      </c>
      <c r="U1544" s="235">
        <f t="shared" si="231"/>
        <v>0</v>
      </c>
      <c r="V1544" s="234">
        <f t="shared" si="231"/>
        <v>0</v>
      </c>
      <c r="W1544" s="232">
        <f t="shared" si="231"/>
        <v>0</v>
      </c>
      <c r="X1544" s="173">
        <f t="shared" si="231"/>
        <v>1</v>
      </c>
      <c r="Y1544" s="234">
        <f t="shared" si="231"/>
        <v>36902.11</v>
      </c>
      <c r="Z1544" s="234">
        <f t="shared" si="231"/>
        <v>6720.6</v>
      </c>
      <c r="AA1544" s="236">
        <f t="shared" si="231"/>
        <v>1</v>
      </c>
      <c r="AB1544" s="168">
        <f t="shared" si="231"/>
        <v>6720.6</v>
      </c>
      <c r="AC1544" s="171">
        <f t="shared" si="231"/>
        <v>0</v>
      </c>
      <c r="AD1544" s="168">
        <f t="shared" si="231"/>
        <v>0</v>
      </c>
      <c r="AE1544" s="172">
        <f t="shared" si="231"/>
        <v>5</v>
      </c>
      <c r="AF1544" s="168">
        <f t="shared" si="231"/>
        <v>142968.48000000001</v>
      </c>
      <c r="AG1544" s="173">
        <f t="shared" si="231"/>
        <v>5</v>
      </c>
      <c r="AH1544" s="232">
        <f t="shared" si="231"/>
        <v>149689.08000000002</v>
      </c>
      <c r="AI1544" s="237">
        <f>AD1544/C1502</f>
        <v>0</v>
      </c>
      <c r="AJ1544" s="238">
        <f>AF1544/C1502</f>
        <v>0.35383392551297188</v>
      </c>
      <c r="AK1544" s="239">
        <f>AH1544/C1502</f>
        <v>0.37046679647727454</v>
      </c>
      <c r="AL1544" s="223"/>
    </row>
    <row r="1545" spans="1:38" ht="15.75" thickBot="1" x14ac:dyDescent="0.3">
      <c r="E1545" s="240"/>
      <c r="F1545" s="241"/>
      <c r="G1545" s="240"/>
      <c r="H1545" s="241"/>
      <c r="I1545" s="242"/>
      <c r="J1545" s="240"/>
      <c r="K1545" s="242"/>
      <c r="L1545" s="241"/>
      <c r="M1545" s="240"/>
      <c r="N1545" s="240"/>
      <c r="O1545" s="240"/>
      <c r="P1545" s="240"/>
      <c r="Q1545" s="240"/>
      <c r="R1545" s="240"/>
      <c r="S1545" s="240"/>
      <c r="T1545" s="240"/>
      <c r="U1545" s="240"/>
      <c r="V1545" s="240"/>
      <c r="W1545" s="240"/>
      <c r="X1545" s="240"/>
      <c r="Y1545" s="240"/>
      <c r="Z1545" s="240"/>
      <c r="AA1545" s="240"/>
      <c r="AB1545" s="240"/>
      <c r="AC1545" s="240"/>
      <c r="AD1545" s="240"/>
      <c r="AE1545" s="240"/>
      <c r="AF1545" s="240"/>
      <c r="AG1545" s="240"/>
      <c r="AH1545" s="240"/>
      <c r="AJ1545" s="243"/>
      <c r="AK1545" s="243"/>
      <c r="AL1545" s="243"/>
    </row>
    <row r="1546" spans="1:38" ht="19.5" thickTop="1" x14ac:dyDescent="0.3">
      <c r="A1546" s="591" t="s">
        <v>279</v>
      </c>
      <c r="B1546" s="592"/>
      <c r="C1546" s="592"/>
      <c r="D1546" s="592"/>
      <c r="E1546" s="592"/>
      <c r="F1546" s="592"/>
      <c r="G1546" s="592"/>
      <c r="H1546" s="592"/>
      <c r="I1546" s="592"/>
      <c r="J1546" s="592"/>
      <c r="K1546" s="593"/>
      <c r="L1546" s="592"/>
      <c r="M1546" s="592"/>
      <c r="N1546" s="592"/>
      <c r="O1546" s="592"/>
      <c r="P1546" s="592"/>
      <c r="Q1546" s="594"/>
      <c r="AD1546" s="180"/>
    </row>
    <row r="1547" spans="1:38" x14ac:dyDescent="0.25">
      <c r="A1547" s="595"/>
      <c r="B1547" s="596"/>
      <c r="C1547" s="596"/>
      <c r="D1547" s="596"/>
      <c r="E1547" s="596"/>
      <c r="F1547" s="596"/>
      <c r="G1547" s="596"/>
      <c r="H1547" s="596"/>
      <c r="I1547" s="596"/>
      <c r="J1547" s="596"/>
      <c r="K1547" s="597"/>
      <c r="L1547" s="596"/>
      <c r="M1547" s="596"/>
      <c r="N1547" s="596"/>
      <c r="O1547" s="596"/>
      <c r="P1547" s="596"/>
      <c r="Q1547" s="598"/>
    </row>
    <row r="1548" spans="1:38" x14ac:dyDescent="0.25">
      <c r="A1548" s="595"/>
      <c r="B1548" s="596"/>
      <c r="C1548" s="596"/>
      <c r="D1548" s="596"/>
      <c r="E1548" s="596"/>
      <c r="F1548" s="596"/>
      <c r="G1548" s="596"/>
      <c r="H1548" s="596"/>
      <c r="I1548" s="596"/>
      <c r="J1548" s="596"/>
      <c r="K1548" s="597"/>
      <c r="L1548" s="596"/>
      <c r="M1548" s="596"/>
      <c r="N1548" s="596"/>
      <c r="O1548" s="596"/>
      <c r="P1548" s="596"/>
      <c r="Q1548" s="598"/>
    </row>
    <row r="1549" spans="1:38" x14ac:dyDescent="0.25">
      <c r="A1549" s="595"/>
      <c r="B1549" s="596"/>
      <c r="C1549" s="596"/>
      <c r="D1549" s="596"/>
      <c r="E1549" s="596"/>
      <c r="F1549" s="596"/>
      <c r="G1549" s="596"/>
      <c r="H1549" s="596"/>
      <c r="I1549" s="596"/>
      <c r="J1549" s="596"/>
      <c r="K1549" s="597"/>
      <c r="L1549" s="596"/>
      <c r="M1549" s="596"/>
      <c r="N1549" s="596"/>
      <c r="O1549" s="596"/>
      <c r="P1549" s="596"/>
      <c r="Q1549" s="598"/>
    </row>
    <row r="1550" spans="1:38" x14ac:dyDescent="0.25">
      <c r="A1550" s="595"/>
      <c r="B1550" s="596"/>
      <c r="C1550" s="596"/>
      <c r="D1550" s="596"/>
      <c r="E1550" s="596"/>
      <c r="F1550" s="596"/>
      <c r="G1550" s="596"/>
      <c r="H1550" s="596"/>
      <c r="I1550" s="596"/>
      <c r="J1550" s="596"/>
      <c r="K1550" s="597"/>
      <c r="L1550" s="596"/>
      <c r="M1550" s="596"/>
      <c r="N1550" s="596"/>
      <c r="O1550" s="596"/>
      <c r="P1550" s="596"/>
      <c r="Q1550" s="598"/>
    </row>
    <row r="1551" spans="1:38" x14ac:dyDescent="0.25">
      <c r="A1551" s="595"/>
      <c r="B1551" s="596"/>
      <c r="C1551" s="596"/>
      <c r="D1551" s="596"/>
      <c r="E1551" s="596"/>
      <c r="F1551" s="596"/>
      <c r="G1551" s="596"/>
      <c r="H1551" s="596"/>
      <c r="I1551" s="596"/>
      <c r="J1551" s="596"/>
      <c r="K1551" s="597"/>
      <c r="L1551" s="596"/>
      <c r="M1551" s="596"/>
      <c r="N1551" s="596"/>
      <c r="O1551" s="596"/>
      <c r="P1551" s="596"/>
      <c r="Q1551" s="598"/>
    </row>
    <row r="1552" spans="1:38" x14ac:dyDescent="0.25">
      <c r="A1552" s="595"/>
      <c r="B1552" s="596"/>
      <c r="C1552" s="596"/>
      <c r="D1552" s="596"/>
      <c r="E1552" s="596"/>
      <c r="F1552" s="596"/>
      <c r="G1552" s="596"/>
      <c r="H1552" s="596"/>
      <c r="I1552" s="596"/>
      <c r="J1552" s="596"/>
      <c r="K1552" s="597"/>
      <c r="L1552" s="596"/>
      <c r="M1552" s="596"/>
      <c r="N1552" s="596"/>
      <c r="O1552" s="596"/>
      <c r="P1552" s="596"/>
      <c r="Q1552" s="598"/>
    </row>
    <row r="1553" spans="1:38" x14ac:dyDescent="0.25">
      <c r="A1553" s="595"/>
      <c r="B1553" s="596"/>
      <c r="C1553" s="596"/>
      <c r="D1553" s="596"/>
      <c r="E1553" s="596"/>
      <c r="F1553" s="596"/>
      <c r="G1553" s="596"/>
      <c r="H1553" s="596"/>
      <c r="I1553" s="596"/>
      <c r="J1553" s="596"/>
      <c r="K1553" s="597"/>
      <c r="L1553" s="596"/>
      <c r="M1553" s="596"/>
      <c r="N1553" s="596"/>
      <c r="O1553" s="596"/>
      <c r="P1553" s="596"/>
      <c r="Q1553" s="598"/>
    </row>
    <row r="1554" spans="1:38" ht="15.75" thickBot="1" x14ac:dyDescent="0.3">
      <c r="A1554" s="599"/>
      <c r="B1554" s="600"/>
      <c r="C1554" s="600"/>
      <c r="D1554" s="600"/>
      <c r="E1554" s="600"/>
      <c r="F1554" s="600"/>
      <c r="G1554" s="600"/>
      <c r="H1554" s="600"/>
      <c r="I1554" s="600"/>
      <c r="J1554" s="600"/>
      <c r="K1554" s="601"/>
      <c r="L1554" s="600"/>
      <c r="M1554" s="600"/>
      <c r="N1554" s="600"/>
      <c r="O1554" s="600"/>
      <c r="P1554" s="600"/>
      <c r="Q1554" s="602"/>
    </row>
    <row r="1555" spans="1:38" ht="15.75" thickTop="1" x14ac:dyDescent="0.25"/>
    <row r="1556" spans="1:38" x14ac:dyDescent="0.25">
      <c r="B1556" s="244"/>
      <c r="C1556" s="244"/>
    </row>
    <row r="1559" spans="1:38" ht="23.25" x14ac:dyDescent="0.35">
      <c r="A1559" s="245"/>
      <c r="B1559" s="661" t="s">
        <v>378</v>
      </c>
      <c r="C1559" s="661"/>
      <c r="D1559" s="661"/>
      <c r="E1559" s="661"/>
      <c r="F1559" s="661"/>
      <c r="G1559" s="661"/>
      <c r="H1559" s="661"/>
      <c r="I1559" s="661"/>
      <c r="J1559" s="661"/>
      <c r="K1559" s="662"/>
      <c r="L1559" s="661"/>
      <c r="M1559" s="661"/>
      <c r="N1559" s="661"/>
      <c r="O1559" s="661"/>
      <c r="S1559" s="4"/>
      <c r="X1559" s="4"/>
      <c r="AA1559" s="4"/>
      <c r="AG1559" s="4"/>
    </row>
    <row r="1560" spans="1:38" ht="21.75" thickBot="1" x14ac:dyDescent="0.4">
      <c r="B1560" s="37"/>
      <c r="C1560" s="37"/>
      <c r="D1560" s="37"/>
      <c r="E1560" s="37"/>
      <c r="F1560" s="38"/>
      <c r="G1560" s="37"/>
      <c r="H1560" s="38"/>
      <c r="I1560" s="39"/>
      <c r="J1560" s="38"/>
      <c r="K1560" s="39"/>
      <c r="L1560" s="38"/>
    </row>
    <row r="1561" spans="1:38" ht="27" customHeight="1" thickBot="1" x14ac:dyDescent="0.3">
      <c r="A1561" s="663" t="s">
        <v>391</v>
      </c>
      <c r="B1561" s="664"/>
      <c r="C1561" s="664"/>
      <c r="D1561" s="664"/>
      <c r="E1561" s="664"/>
      <c r="F1561" s="664"/>
      <c r="G1561" s="664"/>
      <c r="H1561" s="664"/>
      <c r="I1561" s="664"/>
      <c r="J1561" s="664"/>
      <c r="K1561" s="665"/>
      <c r="L1561" s="664"/>
      <c r="M1561" s="664"/>
      <c r="N1561" s="664"/>
      <c r="O1561" s="664"/>
      <c r="P1561" s="664"/>
      <c r="Q1561" s="664"/>
      <c r="R1561" s="664"/>
      <c r="S1561" s="664"/>
      <c r="T1561" s="664"/>
      <c r="U1561" s="664"/>
      <c r="V1561" s="664"/>
      <c r="W1561" s="664"/>
      <c r="X1561" s="664"/>
      <c r="Y1561" s="664"/>
      <c r="Z1561" s="664"/>
      <c r="AA1561" s="664"/>
      <c r="AB1561" s="664"/>
      <c r="AC1561" s="664"/>
      <c r="AD1561" s="664"/>
      <c r="AE1561" s="664"/>
      <c r="AF1561" s="664"/>
      <c r="AG1561" s="664"/>
      <c r="AH1561" s="664"/>
      <c r="AI1561" s="664"/>
      <c r="AJ1561" s="664"/>
      <c r="AK1561" s="664"/>
      <c r="AL1561" s="40"/>
    </row>
    <row r="1562" spans="1:38" ht="33.75" customHeight="1" x14ac:dyDescent="0.25">
      <c r="A1562" s="666" t="s">
        <v>8</v>
      </c>
      <c r="B1562" s="667"/>
      <c r="C1562" s="614" t="s">
        <v>392</v>
      </c>
      <c r="D1562" s="615"/>
      <c r="E1562" s="618" t="s">
        <v>210</v>
      </c>
      <c r="F1562" s="619"/>
      <c r="G1562" s="619"/>
      <c r="H1562" s="619"/>
      <c r="I1562" s="619"/>
      <c r="J1562" s="619"/>
      <c r="K1562" s="620"/>
      <c r="L1562" s="619"/>
      <c r="M1562" s="619"/>
      <c r="N1562" s="674"/>
      <c r="O1562" s="624" t="s">
        <v>393</v>
      </c>
      <c r="P1562" s="625"/>
      <c r="Q1562" s="625"/>
      <c r="R1562" s="625"/>
      <c r="S1562" s="625"/>
      <c r="T1562" s="625"/>
      <c r="U1562" s="625"/>
      <c r="V1562" s="625"/>
      <c r="W1562" s="625"/>
      <c r="X1562" s="625"/>
      <c r="Y1562" s="625"/>
      <c r="Z1562" s="625"/>
      <c r="AA1562" s="625"/>
      <c r="AB1562" s="625"/>
      <c r="AC1562" s="625"/>
      <c r="AD1562" s="625"/>
      <c r="AE1562" s="625"/>
      <c r="AF1562" s="625"/>
      <c r="AG1562" s="625"/>
      <c r="AH1562" s="625"/>
      <c r="AI1562" s="625"/>
      <c r="AJ1562" s="625"/>
      <c r="AK1562" s="625"/>
      <c r="AL1562" s="626"/>
    </row>
    <row r="1563" spans="1:38" ht="51" customHeight="1" thickBot="1" x14ac:dyDescent="0.3">
      <c r="A1563" s="668"/>
      <c r="B1563" s="669"/>
      <c r="C1563" s="672"/>
      <c r="D1563" s="673"/>
      <c r="E1563" s="675"/>
      <c r="F1563" s="676"/>
      <c r="G1563" s="676"/>
      <c r="H1563" s="676"/>
      <c r="I1563" s="676"/>
      <c r="J1563" s="676"/>
      <c r="K1563" s="677"/>
      <c r="L1563" s="676"/>
      <c r="M1563" s="676"/>
      <c r="N1563" s="678"/>
      <c r="O1563" s="641"/>
      <c r="P1563" s="679"/>
      <c r="Q1563" s="679"/>
      <c r="R1563" s="679"/>
      <c r="S1563" s="679"/>
      <c r="T1563" s="679"/>
      <c r="U1563" s="679"/>
      <c r="V1563" s="679"/>
      <c r="W1563" s="679"/>
      <c r="X1563" s="679"/>
      <c r="Y1563" s="679"/>
      <c r="Z1563" s="679"/>
      <c r="AA1563" s="679"/>
      <c r="AB1563" s="679"/>
      <c r="AC1563" s="679"/>
      <c r="AD1563" s="679"/>
      <c r="AE1563" s="679"/>
      <c r="AF1563" s="679"/>
      <c r="AG1563" s="679"/>
      <c r="AH1563" s="679"/>
      <c r="AI1563" s="679"/>
      <c r="AJ1563" s="679"/>
      <c r="AK1563" s="679"/>
      <c r="AL1563" s="642"/>
    </row>
    <row r="1564" spans="1:38" ht="75" customHeight="1" x14ac:dyDescent="0.25">
      <c r="A1564" s="668"/>
      <c r="B1564" s="669"/>
      <c r="C1564" s="680" t="s">
        <v>211</v>
      </c>
      <c r="D1564" s="682" t="s">
        <v>212</v>
      </c>
      <c r="E1564" s="684" t="s">
        <v>0</v>
      </c>
      <c r="F1564" s="685"/>
      <c r="G1564" s="685"/>
      <c r="H1564" s="686"/>
      <c r="I1564" s="690" t="s">
        <v>1</v>
      </c>
      <c r="J1564" s="691"/>
      <c r="K1564" s="692"/>
      <c r="L1564" s="693"/>
      <c r="M1564" s="698" t="s">
        <v>2</v>
      </c>
      <c r="N1564" s="699"/>
      <c r="O1564" s="702" t="s">
        <v>213</v>
      </c>
      <c r="P1564" s="703"/>
      <c r="Q1564" s="703"/>
      <c r="R1564" s="703"/>
      <c r="S1564" s="725" t="s">
        <v>2</v>
      </c>
      <c r="T1564" s="726"/>
      <c r="U1564" s="708" t="s">
        <v>214</v>
      </c>
      <c r="V1564" s="709"/>
      <c r="W1564" s="709"/>
      <c r="X1564" s="709"/>
      <c r="Y1564" s="709"/>
      <c r="Z1564" s="710"/>
      <c r="AA1564" s="729" t="s">
        <v>2</v>
      </c>
      <c r="AB1564" s="730"/>
      <c r="AC1564" s="733" t="s">
        <v>5</v>
      </c>
      <c r="AD1564" s="734"/>
      <c r="AE1564" s="734"/>
      <c r="AF1564" s="735"/>
      <c r="AG1564" s="739" t="s">
        <v>2</v>
      </c>
      <c r="AH1564" s="740"/>
      <c r="AI1564" s="719" t="s">
        <v>215</v>
      </c>
      <c r="AJ1564" s="720"/>
      <c r="AK1564" s="720"/>
      <c r="AL1564" s="721"/>
    </row>
    <row r="1565" spans="1:38" ht="75" customHeight="1" thickBot="1" x14ac:dyDescent="0.3">
      <c r="A1565" s="668"/>
      <c r="B1565" s="669"/>
      <c r="C1565" s="680"/>
      <c r="D1565" s="682"/>
      <c r="E1565" s="687"/>
      <c r="F1565" s="688"/>
      <c r="G1565" s="688"/>
      <c r="H1565" s="689"/>
      <c r="I1565" s="694"/>
      <c r="J1565" s="695"/>
      <c r="K1565" s="696"/>
      <c r="L1565" s="697"/>
      <c r="M1565" s="700"/>
      <c r="N1565" s="701"/>
      <c r="O1565" s="704"/>
      <c r="P1565" s="705"/>
      <c r="Q1565" s="705"/>
      <c r="R1565" s="705"/>
      <c r="S1565" s="727"/>
      <c r="T1565" s="728"/>
      <c r="U1565" s="711"/>
      <c r="V1565" s="712"/>
      <c r="W1565" s="712"/>
      <c r="X1565" s="712"/>
      <c r="Y1565" s="712"/>
      <c r="Z1565" s="713"/>
      <c r="AA1565" s="731"/>
      <c r="AB1565" s="732"/>
      <c r="AC1565" s="736"/>
      <c r="AD1565" s="737"/>
      <c r="AE1565" s="737"/>
      <c r="AF1565" s="738"/>
      <c r="AG1565" s="741"/>
      <c r="AH1565" s="742"/>
      <c r="AI1565" s="722"/>
      <c r="AJ1565" s="723"/>
      <c r="AK1565" s="723"/>
      <c r="AL1565" s="724"/>
    </row>
    <row r="1566" spans="1:38" ht="139.5" customHeight="1" thickBot="1" x14ac:dyDescent="0.3">
      <c r="A1566" s="670"/>
      <c r="B1566" s="671"/>
      <c r="C1566" s="681"/>
      <c r="D1566" s="683"/>
      <c r="E1566" s="41" t="s">
        <v>15</v>
      </c>
      <c r="F1566" s="42" t="s">
        <v>216</v>
      </c>
      <c r="G1566" s="41" t="s">
        <v>217</v>
      </c>
      <c r="H1566" s="42" t="s">
        <v>14</v>
      </c>
      <c r="I1566" s="43" t="s">
        <v>15</v>
      </c>
      <c r="J1566" s="44" t="s">
        <v>218</v>
      </c>
      <c r="K1566" s="43" t="s">
        <v>17</v>
      </c>
      <c r="L1566" s="44" t="s">
        <v>219</v>
      </c>
      <c r="M1566" s="45" t="s">
        <v>19</v>
      </c>
      <c r="N1566" s="46" t="s">
        <v>20</v>
      </c>
      <c r="O1566" s="47" t="s">
        <v>220</v>
      </c>
      <c r="P1566" s="48" t="s">
        <v>221</v>
      </c>
      <c r="Q1566" s="47" t="s">
        <v>222</v>
      </c>
      <c r="R1566" s="48" t="s">
        <v>223</v>
      </c>
      <c r="S1566" s="49" t="s">
        <v>224</v>
      </c>
      <c r="T1566" s="50" t="s">
        <v>225</v>
      </c>
      <c r="U1566" s="51" t="s">
        <v>220</v>
      </c>
      <c r="V1566" s="52" t="s">
        <v>226</v>
      </c>
      <c r="W1566" s="53" t="s">
        <v>227</v>
      </c>
      <c r="X1566" s="54" t="s">
        <v>222</v>
      </c>
      <c r="Y1566" s="52" t="s">
        <v>228</v>
      </c>
      <c r="Z1566" s="53" t="s">
        <v>229</v>
      </c>
      <c r="AA1566" s="55" t="s">
        <v>230</v>
      </c>
      <c r="AB1566" s="56" t="s">
        <v>231</v>
      </c>
      <c r="AC1566" s="57" t="s">
        <v>220</v>
      </c>
      <c r="AD1566" s="58" t="s">
        <v>221</v>
      </c>
      <c r="AE1566" s="57" t="s">
        <v>222</v>
      </c>
      <c r="AF1566" s="58" t="s">
        <v>223</v>
      </c>
      <c r="AG1566" s="59" t="s">
        <v>232</v>
      </c>
      <c r="AH1566" s="60" t="s">
        <v>233</v>
      </c>
      <c r="AI1566" s="61" t="s">
        <v>234</v>
      </c>
      <c r="AJ1566" s="62" t="s">
        <v>235</v>
      </c>
      <c r="AK1566" s="63" t="s">
        <v>236</v>
      </c>
      <c r="AL1566" s="64" t="s">
        <v>237</v>
      </c>
    </row>
    <row r="1567" spans="1:38" ht="38.25" customHeight="1" thickBot="1" x14ac:dyDescent="0.3">
      <c r="A1567" s="581" t="s">
        <v>238</v>
      </c>
      <c r="B1567" s="582"/>
      <c r="C1567" s="65" t="s">
        <v>239</v>
      </c>
      <c r="D1567" s="575" t="s">
        <v>240</v>
      </c>
      <c r="E1567" s="65" t="s">
        <v>241</v>
      </c>
      <c r="F1567" s="66" t="s">
        <v>242</v>
      </c>
      <c r="G1567" s="65" t="s">
        <v>243</v>
      </c>
      <c r="H1567" s="66" t="s">
        <v>244</v>
      </c>
      <c r="I1567" s="67" t="s">
        <v>245</v>
      </c>
      <c r="J1567" s="66" t="s">
        <v>246</v>
      </c>
      <c r="K1567" s="67" t="s">
        <v>247</v>
      </c>
      <c r="L1567" s="66" t="s">
        <v>248</v>
      </c>
      <c r="M1567" s="65" t="s">
        <v>249</v>
      </c>
      <c r="N1567" s="66" t="s">
        <v>250</v>
      </c>
      <c r="O1567" s="65" t="s">
        <v>251</v>
      </c>
      <c r="P1567" s="66" t="s">
        <v>252</v>
      </c>
      <c r="Q1567" s="65" t="s">
        <v>253</v>
      </c>
      <c r="R1567" s="66" t="s">
        <v>254</v>
      </c>
      <c r="S1567" s="65" t="s">
        <v>255</v>
      </c>
      <c r="T1567" s="66" t="s">
        <v>256</v>
      </c>
      <c r="U1567" s="65" t="s">
        <v>257</v>
      </c>
      <c r="V1567" s="68" t="s">
        <v>258</v>
      </c>
      <c r="W1567" s="66" t="s">
        <v>259</v>
      </c>
      <c r="X1567" s="575" t="s">
        <v>260</v>
      </c>
      <c r="Y1567" s="66" t="s">
        <v>261</v>
      </c>
      <c r="Z1567" s="66" t="s">
        <v>262</v>
      </c>
      <c r="AA1567" s="65" t="s">
        <v>263</v>
      </c>
      <c r="AB1567" s="65" t="s">
        <v>264</v>
      </c>
      <c r="AC1567" s="65" t="s">
        <v>265</v>
      </c>
      <c r="AD1567" s="65" t="s">
        <v>266</v>
      </c>
      <c r="AE1567" s="65" t="s">
        <v>267</v>
      </c>
      <c r="AF1567" s="65" t="s">
        <v>268</v>
      </c>
      <c r="AG1567" s="65" t="s">
        <v>269</v>
      </c>
      <c r="AH1567" s="65" t="s">
        <v>270</v>
      </c>
      <c r="AI1567" s="65" t="s">
        <v>271</v>
      </c>
      <c r="AJ1567" s="575" t="s">
        <v>272</v>
      </c>
      <c r="AK1567" s="65" t="s">
        <v>273</v>
      </c>
      <c r="AL1567" s="576" t="s">
        <v>274</v>
      </c>
    </row>
    <row r="1568" spans="1:38" ht="99" customHeight="1" x14ac:dyDescent="0.25">
      <c r="A1568" s="69">
        <v>1</v>
      </c>
      <c r="B1568" s="70" t="s">
        <v>275</v>
      </c>
      <c r="C1568" s="583">
        <f>N1581</f>
        <v>300683.99</v>
      </c>
      <c r="D1568" s="586">
        <f>C1568-AH1581</f>
        <v>173709.02999999997</v>
      </c>
      <c r="E1568" s="71"/>
      <c r="F1568" s="72"/>
      <c r="G1568" s="71"/>
      <c r="H1568" s="72"/>
      <c r="I1568" s="73"/>
      <c r="J1568" s="72"/>
      <c r="K1568" s="73"/>
      <c r="L1568" s="72"/>
      <c r="M1568" s="71"/>
      <c r="N1568" s="72"/>
      <c r="O1568" s="71"/>
      <c r="P1568" s="72"/>
      <c r="Q1568" s="71"/>
      <c r="R1568" s="72"/>
      <c r="S1568" s="71"/>
      <c r="T1568" s="72"/>
      <c r="U1568" s="71"/>
      <c r="V1568" s="74"/>
      <c r="W1568" s="72"/>
      <c r="X1568" s="71"/>
      <c r="Y1568" s="74"/>
      <c r="Z1568" s="72"/>
      <c r="AA1568" s="71"/>
      <c r="AB1568" s="72"/>
      <c r="AC1568" s="71"/>
      <c r="AD1568" s="72"/>
      <c r="AE1568" s="71"/>
      <c r="AF1568" s="72"/>
      <c r="AG1568" s="71"/>
      <c r="AH1568" s="72"/>
      <c r="AI1568" s="75"/>
      <c r="AJ1568" s="76"/>
      <c r="AK1568" s="77"/>
      <c r="AL1568" s="78"/>
    </row>
    <row r="1569" spans="1:38" ht="87" customHeight="1" x14ac:dyDescent="0.25">
      <c r="A1569" s="79">
        <v>2</v>
      </c>
      <c r="B1569" s="80" t="s">
        <v>96</v>
      </c>
      <c r="C1569" s="706"/>
      <c r="D1569" s="587"/>
      <c r="E1569" s="81">
        <v>0</v>
      </c>
      <c r="F1569" s="82">
        <v>0</v>
      </c>
      <c r="G1569" s="83">
        <v>16</v>
      </c>
      <c r="H1569" s="84">
        <v>233313.47999999998</v>
      </c>
      <c r="I1569" s="246">
        <v>0</v>
      </c>
      <c r="J1569" s="86">
        <v>0</v>
      </c>
      <c r="K1569" s="246">
        <v>13</v>
      </c>
      <c r="L1569" s="86">
        <v>179869.43</v>
      </c>
      <c r="M1569" s="87">
        <f>SUM(I1569,K1569)</f>
        <v>13</v>
      </c>
      <c r="N1569" s="88">
        <f>SUM(J1569,L1569)</f>
        <v>179869.43</v>
      </c>
      <c r="O1569" s="89">
        <v>0</v>
      </c>
      <c r="P1569" s="90">
        <v>0</v>
      </c>
      <c r="Q1569" s="89">
        <v>0</v>
      </c>
      <c r="R1569" s="90">
        <v>0</v>
      </c>
      <c r="S1569" s="91">
        <f>SUM(O1569,Q1569)</f>
        <v>0</v>
      </c>
      <c r="T1569" s="92">
        <f>SUM(P1569,R1569)</f>
        <v>0</v>
      </c>
      <c r="U1569" s="93">
        <v>0</v>
      </c>
      <c r="V1569" s="94">
        <v>0</v>
      </c>
      <c r="W1569" s="95">
        <v>0</v>
      </c>
      <c r="X1569" s="96">
        <v>0</v>
      </c>
      <c r="Y1569" s="94">
        <v>0</v>
      </c>
      <c r="Z1569" s="95">
        <v>0</v>
      </c>
      <c r="AA1569" s="97">
        <f>SUM(U1569,X1569)</f>
        <v>0</v>
      </c>
      <c r="AB1569" s="98">
        <f>SUM(W1569,Z1569)</f>
        <v>0</v>
      </c>
      <c r="AC1569" s="99">
        <v>0</v>
      </c>
      <c r="AD1569" s="100">
        <v>0</v>
      </c>
      <c r="AE1569" s="99">
        <v>11</v>
      </c>
      <c r="AF1569" s="100">
        <v>106394.54000000001</v>
      </c>
      <c r="AG1569" s="101">
        <f>SUM(AC1569,AE1569)</f>
        <v>11</v>
      </c>
      <c r="AH1569" s="102">
        <f>SUM(AD1569,AF1569,AB1569)</f>
        <v>106394.54000000001</v>
      </c>
      <c r="AI1569" s="103">
        <f>IFERROR(AD1569/(C1568-AH1575),0)</f>
        <v>0</v>
      </c>
      <c r="AJ1569" s="104">
        <f>IFERROR(AF1569/(C1568-AH1575),0)</f>
        <v>0.35384171934129255</v>
      </c>
      <c r="AK1569" s="77"/>
      <c r="AL1569" s="105">
        <f>IFERROR(AH1569/C1568,0)</f>
        <v>0.35384171934129255</v>
      </c>
    </row>
    <row r="1570" spans="1:38" ht="85.5" customHeight="1" x14ac:dyDescent="0.25">
      <c r="A1570" s="79">
        <v>3</v>
      </c>
      <c r="B1570" s="80" t="s">
        <v>202</v>
      </c>
      <c r="C1570" s="706"/>
      <c r="D1570" s="587"/>
      <c r="E1570" s="442"/>
      <c r="F1570" s="443"/>
      <c r="G1570" s="444"/>
      <c r="H1570" s="445"/>
      <c r="I1570" s="441"/>
      <c r="J1570" s="445"/>
      <c r="K1570" s="441"/>
      <c r="L1570" s="445"/>
      <c r="M1570" s="446"/>
      <c r="N1570" s="445"/>
      <c r="O1570" s="444"/>
      <c r="P1570" s="445"/>
      <c r="Q1570" s="444"/>
      <c r="R1570" s="445"/>
      <c r="S1570" s="446"/>
      <c r="T1570" s="445"/>
      <c r="U1570" s="444"/>
      <c r="V1570" s="447"/>
      <c r="W1570" s="445"/>
      <c r="X1570" s="446"/>
      <c r="Y1570" s="447"/>
      <c r="Z1570" s="445"/>
      <c r="AA1570" s="446"/>
      <c r="AB1570" s="445"/>
      <c r="AC1570" s="444"/>
      <c r="AD1570" s="445"/>
      <c r="AE1570" s="444"/>
      <c r="AF1570" s="445"/>
      <c r="AG1570" s="446"/>
      <c r="AH1570" s="445"/>
      <c r="AI1570" s="132"/>
      <c r="AJ1570" s="133"/>
      <c r="AK1570" s="448"/>
      <c r="AL1570" s="449"/>
    </row>
    <row r="1571" spans="1:38" ht="101.25" customHeight="1" x14ac:dyDescent="0.25">
      <c r="A1571" s="79">
        <v>4</v>
      </c>
      <c r="B1571" s="80" t="s">
        <v>40</v>
      </c>
      <c r="C1571" s="706"/>
      <c r="D1571" s="587"/>
      <c r="E1571" s="442"/>
      <c r="F1571" s="443"/>
      <c r="G1571" s="444"/>
      <c r="H1571" s="445"/>
      <c r="I1571" s="441"/>
      <c r="J1571" s="445"/>
      <c r="K1571" s="441"/>
      <c r="L1571" s="445"/>
      <c r="M1571" s="446"/>
      <c r="N1571" s="445"/>
      <c r="O1571" s="444"/>
      <c r="P1571" s="445"/>
      <c r="Q1571" s="444"/>
      <c r="R1571" s="445"/>
      <c r="S1571" s="446"/>
      <c r="T1571" s="445"/>
      <c r="U1571" s="444"/>
      <c r="V1571" s="447"/>
      <c r="W1571" s="445"/>
      <c r="X1571" s="446"/>
      <c r="Y1571" s="447"/>
      <c r="Z1571" s="445"/>
      <c r="AA1571" s="446"/>
      <c r="AB1571" s="445"/>
      <c r="AC1571" s="444"/>
      <c r="AD1571" s="445"/>
      <c r="AE1571" s="444"/>
      <c r="AF1571" s="445"/>
      <c r="AG1571" s="446"/>
      <c r="AH1571" s="445"/>
      <c r="AI1571" s="132"/>
      <c r="AJ1571" s="133"/>
      <c r="AK1571" s="448"/>
      <c r="AL1571" s="449"/>
    </row>
    <row r="1572" spans="1:38" ht="138" customHeight="1" x14ac:dyDescent="0.25">
      <c r="A1572" s="79">
        <v>5</v>
      </c>
      <c r="B1572" s="80" t="s">
        <v>98</v>
      </c>
      <c r="C1572" s="706"/>
      <c r="D1572" s="587"/>
      <c r="E1572" s="81">
        <v>3</v>
      </c>
      <c r="F1572" s="82">
        <v>107317.6</v>
      </c>
      <c r="G1572" s="83">
        <v>1</v>
      </c>
      <c r="H1572" s="84">
        <v>32863.199999999997</v>
      </c>
      <c r="I1572" s="246">
        <v>2</v>
      </c>
      <c r="J1572" s="86">
        <v>87951.360000000001</v>
      </c>
      <c r="K1572" s="246">
        <v>1</v>
      </c>
      <c r="L1572" s="86">
        <v>32863.199999999997</v>
      </c>
      <c r="M1572" s="87">
        <f>SUM(I1572,K1572)</f>
        <v>3</v>
      </c>
      <c r="N1572" s="88">
        <f>SUM(J1572,L1572)</f>
        <v>120814.56</v>
      </c>
      <c r="O1572" s="89">
        <v>0</v>
      </c>
      <c r="P1572" s="90">
        <v>0</v>
      </c>
      <c r="Q1572" s="89">
        <v>0</v>
      </c>
      <c r="R1572" s="90">
        <v>0</v>
      </c>
      <c r="S1572" s="91">
        <f>SUM(O1572,Q1572)</f>
        <v>0</v>
      </c>
      <c r="T1572" s="92">
        <f>SUM(P1572,R1572)</f>
        <v>0</v>
      </c>
      <c r="U1572" s="93">
        <v>0</v>
      </c>
      <c r="V1572" s="94">
        <v>0</v>
      </c>
      <c r="W1572" s="95">
        <v>0</v>
      </c>
      <c r="X1572" s="96">
        <v>0</v>
      </c>
      <c r="Y1572" s="94">
        <v>0</v>
      </c>
      <c r="Z1572" s="95">
        <v>0</v>
      </c>
      <c r="AA1572" s="97">
        <f>SUM(U1572,X1572)</f>
        <v>0</v>
      </c>
      <c r="AB1572" s="98">
        <f>SUM(W1572,Z1572)</f>
        <v>0</v>
      </c>
      <c r="AC1572" s="99">
        <v>0</v>
      </c>
      <c r="AD1572" s="100">
        <v>0</v>
      </c>
      <c r="AE1572" s="99">
        <v>1</v>
      </c>
      <c r="AF1572" s="100">
        <v>20580.419999999998</v>
      </c>
      <c r="AG1572" s="101">
        <f>SUM(AC1572,AE1572)</f>
        <v>1</v>
      </c>
      <c r="AH1572" s="102">
        <f>SUM(AD1572,AF1572,AB1572)</f>
        <v>20580.419999999998</v>
      </c>
      <c r="AI1572" s="103">
        <f>IFERROR(AD1572/(C1568-AH1575),0)</f>
        <v>0</v>
      </c>
      <c r="AJ1572" s="104">
        <f>IFERROR(AF1572/(C1568-AH1575),0)</f>
        <v>6.8445346890600986E-2</v>
      </c>
      <c r="AK1572" s="77"/>
      <c r="AL1572" s="105">
        <f>IFERROR(AH1572/C1568,0)</f>
        <v>6.8445346890600986E-2</v>
      </c>
    </row>
    <row r="1573" spans="1:38" ht="116.25" customHeight="1" x14ac:dyDescent="0.25">
      <c r="A1573" s="79">
        <v>6</v>
      </c>
      <c r="B1573" s="80" t="s">
        <v>42</v>
      </c>
      <c r="C1573" s="706"/>
      <c r="D1573" s="587"/>
      <c r="E1573" s="442"/>
      <c r="F1573" s="443"/>
      <c r="G1573" s="444"/>
      <c r="H1573" s="445"/>
      <c r="I1573" s="441"/>
      <c r="J1573" s="445"/>
      <c r="K1573" s="441"/>
      <c r="L1573" s="445"/>
      <c r="M1573" s="446"/>
      <c r="N1573" s="445"/>
      <c r="O1573" s="444"/>
      <c r="P1573" s="445"/>
      <c r="Q1573" s="444"/>
      <c r="R1573" s="445"/>
      <c r="S1573" s="446"/>
      <c r="T1573" s="445"/>
      <c r="U1573" s="444"/>
      <c r="V1573" s="447"/>
      <c r="W1573" s="445"/>
      <c r="X1573" s="446"/>
      <c r="Y1573" s="447"/>
      <c r="Z1573" s="445"/>
      <c r="AA1573" s="446"/>
      <c r="AB1573" s="445"/>
      <c r="AC1573" s="444"/>
      <c r="AD1573" s="445"/>
      <c r="AE1573" s="444"/>
      <c r="AF1573" s="445"/>
      <c r="AG1573" s="446"/>
      <c r="AH1573" s="445"/>
      <c r="AI1573" s="132"/>
      <c r="AJ1573" s="133"/>
      <c r="AK1573" s="448"/>
      <c r="AL1573" s="449"/>
    </row>
    <row r="1574" spans="1:38" ht="65.25" customHeight="1" x14ac:dyDescent="0.25">
      <c r="A1574" s="79">
        <v>7</v>
      </c>
      <c r="B1574" s="80" t="s">
        <v>203</v>
      </c>
      <c r="C1574" s="706"/>
      <c r="D1574" s="587"/>
      <c r="E1574" s="442"/>
      <c r="F1574" s="443"/>
      <c r="G1574" s="444"/>
      <c r="H1574" s="445"/>
      <c r="I1574" s="444"/>
      <c r="J1574" s="445"/>
      <c r="K1574" s="444"/>
      <c r="L1574" s="445"/>
      <c r="M1574" s="446"/>
      <c r="N1574" s="445"/>
      <c r="O1574" s="444"/>
      <c r="P1574" s="445"/>
      <c r="Q1574" s="444"/>
      <c r="R1574" s="445"/>
      <c r="S1574" s="446"/>
      <c r="T1574" s="472"/>
      <c r="U1574" s="444"/>
      <c r="V1574" s="447"/>
      <c r="W1574" s="445"/>
      <c r="X1574" s="446"/>
      <c r="Y1574" s="447"/>
      <c r="Z1574" s="445"/>
      <c r="AA1574" s="446"/>
      <c r="AB1574" s="472"/>
      <c r="AC1574" s="444"/>
      <c r="AD1574" s="445"/>
      <c r="AE1574" s="444"/>
      <c r="AF1574" s="445"/>
      <c r="AG1574" s="441"/>
      <c r="AH1574" s="445"/>
      <c r="AI1574" s="132"/>
      <c r="AJ1574" s="133"/>
      <c r="AK1574" s="448"/>
      <c r="AL1574" s="450"/>
    </row>
    <row r="1575" spans="1:38" ht="59.25" customHeight="1" x14ac:dyDescent="0.25">
      <c r="A1575" s="79">
        <v>8</v>
      </c>
      <c r="B1575" s="80" t="s">
        <v>276</v>
      </c>
      <c r="C1575" s="706"/>
      <c r="D1575" s="587"/>
      <c r="E1575" s="473"/>
      <c r="F1575" s="474"/>
      <c r="G1575" s="451"/>
      <c r="H1575" s="452"/>
      <c r="I1575" s="444"/>
      <c r="J1575" s="445"/>
      <c r="K1575" s="441"/>
      <c r="L1575" s="445"/>
      <c r="M1575" s="475"/>
      <c r="N1575" s="443"/>
      <c r="O1575" s="451"/>
      <c r="P1575" s="452"/>
      <c r="Q1575" s="451"/>
      <c r="R1575" s="452"/>
      <c r="S1575" s="475"/>
      <c r="T1575" s="443"/>
      <c r="U1575" s="444"/>
      <c r="V1575" s="447"/>
      <c r="W1575" s="445"/>
      <c r="X1575" s="446"/>
      <c r="Y1575" s="447"/>
      <c r="Z1575" s="445"/>
      <c r="AA1575" s="475"/>
      <c r="AB1575" s="443"/>
      <c r="AC1575" s="444"/>
      <c r="AD1575" s="445"/>
      <c r="AE1575" s="444"/>
      <c r="AF1575" s="445"/>
      <c r="AG1575" s="446"/>
      <c r="AH1575" s="445"/>
      <c r="AI1575" s="132"/>
      <c r="AJ1575" s="133"/>
      <c r="AK1575" s="448"/>
      <c r="AL1575" s="449"/>
    </row>
    <row r="1576" spans="1:38" ht="60" customHeight="1" x14ac:dyDescent="0.25">
      <c r="A1576" s="79">
        <v>9</v>
      </c>
      <c r="B1576" s="80" t="s">
        <v>44</v>
      </c>
      <c r="C1576" s="706"/>
      <c r="D1576" s="587"/>
      <c r="E1576" s="442"/>
      <c r="F1576" s="443"/>
      <c r="G1576" s="444"/>
      <c r="H1576" s="445"/>
      <c r="I1576" s="441"/>
      <c r="J1576" s="445"/>
      <c r="K1576" s="441"/>
      <c r="L1576" s="445"/>
      <c r="M1576" s="446"/>
      <c r="N1576" s="445"/>
      <c r="O1576" s="444"/>
      <c r="P1576" s="445"/>
      <c r="Q1576" s="444"/>
      <c r="R1576" s="445"/>
      <c r="S1576" s="446"/>
      <c r="T1576" s="445"/>
      <c r="U1576" s="444"/>
      <c r="V1576" s="447"/>
      <c r="W1576" s="445"/>
      <c r="X1576" s="446"/>
      <c r="Y1576" s="447"/>
      <c r="Z1576" s="445"/>
      <c r="AA1576" s="446"/>
      <c r="AB1576" s="445"/>
      <c r="AC1576" s="444"/>
      <c r="AD1576" s="445"/>
      <c r="AE1576" s="444"/>
      <c r="AF1576" s="445"/>
      <c r="AG1576" s="446"/>
      <c r="AH1576" s="445"/>
      <c r="AI1576" s="132"/>
      <c r="AJ1576" s="133"/>
      <c r="AK1576" s="448"/>
      <c r="AL1576" s="449"/>
    </row>
    <row r="1577" spans="1:38" ht="73.5" customHeight="1" x14ac:dyDescent="0.25">
      <c r="A1577" s="79">
        <v>10</v>
      </c>
      <c r="B1577" s="80" t="s">
        <v>45</v>
      </c>
      <c r="C1577" s="706"/>
      <c r="D1577" s="587"/>
      <c r="E1577" s="442"/>
      <c r="F1577" s="443"/>
      <c r="G1577" s="444"/>
      <c r="H1577" s="445"/>
      <c r="I1577" s="441"/>
      <c r="J1577" s="445"/>
      <c r="K1577" s="441"/>
      <c r="L1577" s="445"/>
      <c r="M1577" s="446"/>
      <c r="N1577" s="445"/>
      <c r="O1577" s="444"/>
      <c r="P1577" s="445"/>
      <c r="Q1577" s="444"/>
      <c r="R1577" s="445"/>
      <c r="S1577" s="446"/>
      <c r="T1577" s="445"/>
      <c r="U1577" s="444"/>
      <c r="V1577" s="447"/>
      <c r="W1577" s="445"/>
      <c r="X1577" s="446"/>
      <c r="Y1577" s="447"/>
      <c r="Z1577" s="445"/>
      <c r="AA1577" s="446"/>
      <c r="AB1577" s="445"/>
      <c r="AC1577" s="451"/>
      <c r="AD1577" s="452"/>
      <c r="AE1577" s="451"/>
      <c r="AF1577" s="452"/>
      <c r="AG1577" s="446"/>
      <c r="AH1577" s="445"/>
      <c r="AI1577" s="132"/>
      <c r="AJ1577" s="133"/>
      <c r="AK1577" s="448"/>
      <c r="AL1577" s="449"/>
    </row>
    <row r="1578" spans="1:38" ht="120" customHeight="1" x14ac:dyDescent="0.25">
      <c r="A1578" s="79">
        <v>11</v>
      </c>
      <c r="B1578" s="80" t="s">
        <v>46</v>
      </c>
      <c r="C1578" s="706"/>
      <c r="D1578" s="587"/>
      <c r="E1578" s="442"/>
      <c r="F1578" s="443"/>
      <c r="G1578" s="444"/>
      <c r="H1578" s="445"/>
      <c r="I1578" s="441"/>
      <c r="J1578" s="445"/>
      <c r="K1578" s="441"/>
      <c r="L1578" s="445"/>
      <c r="M1578" s="446"/>
      <c r="N1578" s="445"/>
      <c r="O1578" s="444"/>
      <c r="P1578" s="445"/>
      <c r="Q1578" s="444"/>
      <c r="R1578" s="445"/>
      <c r="S1578" s="446"/>
      <c r="T1578" s="445"/>
      <c r="U1578" s="444"/>
      <c r="V1578" s="447"/>
      <c r="W1578" s="445"/>
      <c r="X1578" s="446"/>
      <c r="Y1578" s="447"/>
      <c r="Z1578" s="445"/>
      <c r="AA1578" s="446"/>
      <c r="AB1578" s="445"/>
      <c r="AC1578" s="444"/>
      <c r="AD1578" s="445"/>
      <c r="AE1578" s="444"/>
      <c r="AF1578" s="445"/>
      <c r="AG1578" s="446"/>
      <c r="AH1578" s="445"/>
      <c r="AI1578" s="132"/>
      <c r="AJ1578" s="133"/>
      <c r="AK1578" s="448"/>
      <c r="AL1578" s="449"/>
    </row>
    <row r="1579" spans="1:38" ht="63.75" customHeight="1" x14ac:dyDescent="0.25">
      <c r="A1579" s="79">
        <v>12</v>
      </c>
      <c r="B1579" s="80" t="s">
        <v>47</v>
      </c>
      <c r="C1579" s="706"/>
      <c r="D1579" s="587"/>
      <c r="E1579" s="442"/>
      <c r="F1579" s="443"/>
      <c r="G1579" s="444"/>
      <c r="H1579" s="445"/>
      <c r="I1579" s="441"/>
      <c r="J1579" s="445"/>
      <c r="K1579" s="441"/>
      <c r="L1579" s="445"/>
      <c r="M1579" s="446"/>
      <c r="N1579" s="445"/>
      <c r="O1579" s="444"/>
      <c r="P1579" s="445"/>
      <c r="Q1579" s="444"/>
      <c r="R1579" s="445"/>
      <c r="S1579" s="446"/>
      <c r="T1579" s="445"/>
      <c r="U1579" s="444"/>
      <c r="V1579" s="447"/>
      <c r="W1579" s="445"/>
      <c r="X1579" s="446"/>
      <c r="Y1579" s="447"/>
      <c r="Z1579" s="445"/>
      <c r="AA1579" s="446"/>
      <c r="AB1579" s="445"/>
      <c r="AC1579" s="444"/>
      <c r="AD1579" s="445"/>
      <c r="AE1579" s="444"/>
      <c r="AF1579" s="445"/>
      <c r="AG1579" s="446"/>
      <c r="AH1579" s="445"/>
      <c r="AI1579" s="132"/>
      <c r="AJ1579" s="133"/>
      <c r="AK1579" s="448"/>
      <c r="AL1579" s="449"/>
    </row>
    <row r="1580" spans="1:38" ht="62.25" customHeight="1" thickBot="1" x14ac:dyDescent="0.3">
      <c r="A1580" s="138">
        <v>13</v>
      </c>
      <c r="B1580" s="139" t="s">
        <v>48</v>
      </c>
      <c r="C1580" s="707"/>
      <c r="D1580" s="588"/>
      <c r="E1580" s="453"/>
      <c r="F1580" s="454"/>
      <c r="G1580" s="455"/>
      <c r="H1580" s="456"/>
      <c r="I1580" s="476"/>
      <c r="J1580" s="458"/>
      <c r="K1580" s="476"/>
      <c r="L1580" s="458"/>
      <c r="M1580" s="457"/>
      <c r="N1580" s="458"/>
      <c r="O1580" s="455"/>
      <c r="P1580" s="456"/>
      <c r="Q1580" s="455"/>
      <c r="R1580" s="456"/>
      <c r="S1580" s="459"/>
      <c r="T1580" s="456"/>
      <c r="U1580" s="455"/>
      <c r="V1580" s="460"/>
      <c r="W1580" s="456"/>
      <c r="X1580" s="459"/>
      <c r="Y1580" s="460"/>
      <c r="Z1580" s="456"/>
      <c r="AA1580" s="459"/>
      <c r="AB1580" s="456"/>
      <c r="AC1580" s="455"/>
      <c r="AD1580" s="456"/>
      <c r="AE1580" s="455"/>
      <c r="AF1580" s="456"/>
      <c r="AG1580" s="459"/>
      <c r="AH1580" s="456"/>
      <c r="AI1580" s="461"/>
      <c r="AJ1580" s="462"/>
      <c r="AK1580" s="463"/>
      <c r="AL1580" s="464"/>
    </row>
    <row r="1581" spans="1:38" ht="29.25" customHeight="1" thickBot="1" x14ac:dyDescent="0.3">
      <c r="A1581" s="589" t="s">
        <v>277</v>
      </c>
      <c r="B1581" s="590"/>
      <c r="C1581" s="166">
        <f>C1568</f>
        <v>300683.99</v>
      </c>
      <c r="D1581" s="166">
        <f>D1568</f>
        <v>173709.02999999997</v>
      </c>
      <c r="E1581" s="167">
        <f t="shared" ref="E1581:L1581" si="232">SUM(E1568:E1580)</f>
        <v>3</v>
      </c>
      <c r="F1581" s="168">
        <f t="shared" si="232"/>
        <v>107317.6</v>
      </c>
      <c r="G1581" s="167">
        <f t="shared" si="232"/>
        <v>17</v>
      </c>
      <c r="H1581" s="168">
        <f t="shared" si="232"/>
        <v>266176.68</v>
      </c>
      <c r="I1581" s="169">
        <f t="shared" si="232"/>
        <v>2</v>
      </c>
      <c r="J1581" s="170">
        <f t="shared" si="232"/>
        <v>87951.360000000001</v>
      </c>
      <c r="K1581" s="169">
        <f t="shared" si="232"/>
        <v>14</v>
      </c>
      <c r="L1581" s="170">
        <f t="shared" si="232"/>
        <v>212732.63</v>
      </c>
      <c r="M1581" s="169">
        <f>SUM(M1568:M1580)</f>
        <v>16</v>
      </c>
      <c r="N1581" s="170">
        <f>SUM(N1568:N1580)</f>
        <v>300683.99</v>
      </c>
      <c r="O1581" s="171">
        <f>SUM(O1568:O1580)</f>
        <v>0</v>
      </c>
      <c r="P1581" s="168">
        <f>SUM(P1568:P1580)</f>
        <v>0</v>
      </c>
      <c r="Q1581" s="172">
        <f t="shared" ref="Q1581:AJ1581" si="233">SUM(Q1568:Q1580)</f>
        <v>0</v>
      </c>
      <c r="R1581" s="168">
        <f t="shared" si="233"/>
        <v>0</v>
      </c>
      <c r="S1581" s="173">
        <f t="shared" si="233"/>
        <v>0</v>
      </c>
      <c r="T1581" s="168">
        <f t="shared" si="233"/>
        <v>0</v>
      </c>
      <c r="U1581" s="172">
        <f t="shared" si="233"/>
        <v>0</v>
      </c>
      <c r="V1581" s="168">
        <f t="shared" si="233"/>
        <v>0</v>
      </c>
      <c r="W1581" s="168">
        <f t="shared" si="233"/>
        <v>0</v>
      </c>
      <c r="X1581" s="173">
        <f t="shared" si="233"/>
        <v>0</v>
      </c>
      <c r="Y1581" s="168">
        <f t="shared" si="233"/>
        <v>0</v>
      </c>
      <c r="Z1581" s="168">
        <f t="shared" si="233"/>
        <v>0</v>
      </c>
      <c r="AA1581" s="173">
        <f t="shared" si="233"/>
        <v>0</v>
      </c>
      <c r="AB1581" s="168">
        <f t="shared" si="233"/>
        <v>0</v>
      </c>
      <c r="AC1581" s="172">
        <f t="shared" si="233"/>
        <v>0</v>
      </c>
      <c r="AD1581" s="168">
        <f t="shared" si="233"/>
        <v>0</v>
      </c>
      <c r="AE1581" s="172">
        <f t="shared" si="233"/>
        <v>12</v>
      </c>
      <c r="AF1581" s="168">
        <f t="shared" si="233"/>
        <v>126974.96</v>
      </c>
      <c r="AG1581" s="173">
        <f t="shared" si="233"/>
        <v>12</v>
      </c>
      <c r="AH1581" s="168">
        <f t="shared" si="233"/>
        <v>126974.96</v>
      </c>
      <c r="AI1581" s="174">
        <f t="shared" si="233"/>
        <v>0</v>
      </c>
      <c r="AJ1581" s="174">
        <f t="shared" si="233"/>
        <v>0.42228706623189355</v>
      </c>
      <c r="AK1581" s="175">
        <f>AK1575</f>
        <v>0</v>
      </c>
      <c r="AL1581" s="176">
        <f>AH1581/C1568</f>
        <v>0.42228706623189355</v>
      </c>
    </row>
    <row r="1582" spans="1:38" ht="21.75" thickBot="1" x14ac:dyDescent="0.4">
      <c r="AF1582" s="177" t="s">
        <v>278</v>
      </c>
      <c r="AG1582" s="178">
        <v>4.4240000000000004</v>
      </c>
      <c r="AH1582" s="179">
        <f>AH1581/AG1582</f>
        <v>28701.392405063289</v>
      </c>
    </row>
    <row r="1583" spans="1:38" ht="15.75" thickTop="1" x14ac:dyDescent="0.25">
      <c r="A1583" s="591" t="s">
        <v>279</v>
      </c>
      <c r="B1583" s="592"/>
      <c r="C1583" s="592"/>
      <c r="D1583" s="592"/>
      <c r="E1583" s="592"/>
      <c r="F1583" s="592"/>
      <c r="G1583" s="592"/>
      <c r="H1583" s="592"/>
      <c r="I1583" s="592"/>
      <c r="J1583" s="592"/>
      <c r="K1583" s="593"/>
      <c r="L1583" s="592"/>
      <c r="M1583" s="592"/>
      <c r="N1583" s="592"/>
      <c r="O1583" s="592"/>
      <c r="P1583" s="592"/>
      <c r="Q1583" s="594"/>
    </row>
    <row r="1584" spans="1:38" ht="18.75" x14ac:dyDescent="0.3">
      <c r="A1584" s="595"/>
      <c r="B1584" s="596"/>
      <c r="C1584" s="596"/>
      <c r="D1584" s="596"/>
      <c r="E1584" s="596"/>
      <c r="F1584" s="596"/>
      <c r="G1584" s="596"/>
      <c r="H1584" s="596"/>
      <c r="I1584" s="596"/>
      <c r="J1584" s="596"/>
      <c r="K1584" s="597"/>
      <c r="L1584" s="596"/>
      <c r="M1584" s="596"/>
      <c r="N1584" s="596"/>
      <c r="O1584" s="596"/>
      <c r="P1584" s="596"/>
      <c r="Q1584" s="598"/>
      <c r="AF1584" s="180"/>
    </row>
    <row r="1585" spans="1:38" ht="15.75" x14ac:dyDescent="0.25">
      <c r="A1585" s="595"/>
      <c r="B1585" s="596"/>
      <c r="C1585" s="596"/>
      <c r="D1585" s="596"/>
      <c r="E1585" s="596"/>
      <c r="F1585" s="596"/>
      <c r="G1585" s="596"/>
      <c r="H1585" s="596"/>
      <c r="I1585" s="596"/>
      <c r="J1585" s="596"/>
      <c r="K1585" s="597"/>
      <c r="L1585" s="596"/>
      <c r="M1585" s="596"/>
      <c r="N1585" s="596"/>
      <c r="O1585" s="596"/>
      <c r="P1585" s="596"/>
      <c r="Q1585" s="598"/>
      <c r="AE1585" s="181" t="s">
        <v>280</v>
      </c>
      <c r="AF1585" s="182"/>
    </row>
    <row r="1586" spans="1:38" ht="15.75" x14ac:dyDescent="0.25">
      <c r="A1586" s="595"/>
      <c r="B1586" s="596"/>
      <c r="C1586" s="596"/>
      <c r="D1586" s="596"/>
      <c r="E1586" s="596"/>
      <c r="F1586" s="596"/>
      <c r="G1586" s="596"/>
      <c r="H1586" s="596"/>
      <c r="I1586" s="596"/>
      <c r="J1586" s="596"/>
      <c r="K1586" s="597"/>
      <c r="L1586" s="596"/>
      <c r="M1586" s="596"/>
      <c r="N1586" s="596"/>
      <c r="O1586" s="596"/>
      <c r="P1586" s="596"/>
      <c r="Q1586" s="598"/>
      <c r="AE1586" s="181" t="s">
        <v>281</v>
      </c>
      <c r="AF1586" s="183">
        <f>(AF1581-AF1575)+(Z1581-Z1575)</f>
        <v>126974.96</v>
      </c>
    </row>
    <row r="1587" spans="1:38" ht="15.75" x14ac:dyDescent="0.25">
      <c r="A1587" s="595"/>
      <c r="B1587" s="596"/>
      <c r="C1587" s="596"/>
      <c r="D1587" s="596"/>
      <c r="E1587" s="596"/>
      <c r="F1587" s="596"/>
      <c r="G1587" s="596"/>
      <c r="H1587" s="596"/>
      <c r="I1587" s="596"/>
      <c r="J1587" s="596"/>
      <c r="K1587" s="597"/>
      <c r="L1587" s="596"/>
      <c r="M1587" s="596"/>
      <c r="N1587" s="596"/>
      <c r="O1587" s="596"/>
      <c r="P1587" s="596"/>
      <c r="Q1587" s="598"/>
      <c r="AE1587" s="181" t="s">
        <v>282</v>
      </c>
      <c r="AF1587" s="183">
        <f>AD1581+W1581</f>
        <v>0</v>
      </c>
    </row>
    <row r="1588" spans="1:38" ht="15.75" x14ac:dyDescent="0.25">
      <c r="A1588" s="595"/>
      <c r="B1588" s="596"/>
      <c r="C1588" s="596"/>
      <c r="D1588" s="596"/>
      <c r="E1588" s="596"/>
      <c r="F1588" s="596"/>
      <c r="G1588" s="596"/>
      <c r="H1588" s="596"/>
      <c r="I1588" s="596"/>
      <c r="J1588" s="596"/>
      <c r="K1588" s="597"/>
      <c r="L1588" s="596"/>
      <c r="M1588" s="596"/>
      <c r="N1588" s="596"/>
      <c r="O1588" s="596"/>
      <c r="P1588" s="596"/>
      <c r="Q1588" s="598"/>
      <c r="AE1588" s="181" t="s">
        <v>283</v>
      </c>
      <c r="AF1588" s="183">
        <f>AF1575+Z1575</f>
        <v>0</v>
      </c>
    </row>
    <row r="1589" spans="1:38" ht="15.75" x14ac:dyDescent="0.25">
      <c r="A1589" s="595"/>
      <c r="B1589" s="596"/>
      <c r="C1589" s="596"/>
      <c r="D1589" s="596"/>
      <c r="E1589" s="596"/>
      <c r="F1589" s="596"/>
      <c r="G1589" s="596"/>
      <c r="H1589" s="596"/>
      <c r="I1589" s="596"/>
      <c r="J1589" s="596"/>
      <c r="K1589" s="597"/>
      <c r="L1589" s="596"/>
      <c r="M1589" s="596"/>
      <c r="N1589" s="596"/>
      <c r="O1589" s="596"/>
      <c r="P1589" s="596"/>
      <c r="Q1589" s="598"/>
      <c r="AE1589" s="181" t="s">
        <v>2</v>
      </c>
      <c r="AF1589" s="184">
        <f>SUM(AF1586:AF1588)</f>
        <v>126974.96</v>
      </c>
    </row>
    <row r="1590" spans="1:38" x14ac:dyDescent="0.25">
      <c r="A1590" s="595"/>
      <c r="B1590" s="596"/>
      <c r="C1590" s="596"/>
      <c r="D1590" s="596"/>
      <c r="E1590" s="596"/>
      <c r="F1590" s="596"/>
      <c r="G1590" s="596"/>
      <c r="H1590" s="596"/>
      <c r="I1590" s="596"/>
      <c r="J1590" s="596"/>
      <c r="K1590" s="597"/>
      <c r="L1590" s="596"/>
      <c r="M1590" s="596"/>
      <c r="N1590" s="596"/>
      <c r="O1590" s="596"/>
      <c r="P1590" s="596"/>
      <c r="Q1590" s="598"/>
    </row>
    <row r="1591" spans="1:38" ht="15.75" thickBot="1" x14ac:dyDescent="0.3">
      <c r="A1591" s="599"/>
      <c r="B1591" s="600"/>
      <c r="C1591" s="600"/>
      <c r="D1591" s="600"/>
      <c r="E1591" s="600"/>
      <c r="F1591" s="600"/>
      <c r="G1591" s="600"/>
      <c r="H1591" s="600"/>
      <c r="I1591" s="600"/>
      <c r="J1591" s="600"/>
      <c r="K1591" s="601"/>
      <c r="L1591" s="600"/>
      <c r="M1591" s="600"/>
      <c r="N1591" s="600"/>
      <c r="O1591" s="600"/>
      <c r="P1591" s="600"/>
      <c r="Q1591" s="602"/>
    </row>
    <row r="1592" spans="1:38" ht="15.75" thickTop="1" x14ac:dyDescent="0.25"/>
    <row r="1594" spans="1:38" ht="15.75" thickBot="1" x14ac:dyDescent="0.3"/>
    <row r="1595" spans="1:38" ht="27" thickBot="1" x14ac:dyDescent="0.3">
      <c r="A1595" s="603" t="s">
        <v>391</v>
      </c>
      <c r="B1595" s="604"/>
      <c r="C1595" s="604"/>
      <c r="D1595" s="604"/>
      <c r="E1595" s="604"/>
      <c r="F1595" s="604"/>
      <c r="G1595" s="604"/>
      <c r="H1595" s="604"/>
      <c r="I1595" s="604"/>
      <c r="J1595" s="604"/>
      <c r="K1595" s="605"/>
      <c r="L1595" s="604"/>
      <c r="M1595" s="604"/>
      <c r="N1595" s="604"/>
      <c r="O1595" s="604"/>
      <c r="P1595" s="604"/>
      <c r="Q1595" s="604"/>
      <c r="R1595" s="604"/>
      <c r="S1595" s="604"/>
      <c r="T1595" s="604"/>
      <c r="U1595" s="604"/>
      <c r="V1595" s="604"/>
      <c r="W1595" s="604"/>
      <c r="X1595" s="604"/>
      <c r="Y1595" s="604"/>
      <c r="Z1595" s="604"/>
      <c r="AA1595" s="604"/>
      <c r="AB1595" s="604"/>
      <c r="AC1595" s="604"/>
      <c r="AD1595" s="604"/>
      <c r="AE1595" s="604"/>
      <c r="AF1595" s="604"/>
      <c r="AG1595" s="604"/>
      <c r="AH1595" s="604"/>
      <c r="AI1595" s="604"/>
      <c r="AJ1595" s="604"/>
      <c r="AK1595" s="606"/>
      <c r="AL1595" s="185"/>
    </row>
    <row r="1596" spans="1:38" ht="21" customHeight="1" x14ac:dyDescent="0.25">
      <c r="A1596" s="607" t="s">
        <v>284</v>
      </c>
      <c r="B1596" s="608"/>
      <c r="C1596" s="614" t="s">
        <v>392</v>
      </c>
      <c r="D1596" s="615"/>
      <c r="E1596" s="618" t="s">
        <v>285</v>
      </c>
      <c r="F1596" s="619"/>
      <c r="G1596" s="619"/>
      <c r="H1596" s="619"/>
      <c r="I1596" s="619"/>
      <c r="J1596" s="619"/>
      <c r="K1596" s="620"/>
      <c r="L1596" s="619"/>
      <c r="M1596" s="619"/>
      <c r="N1596" s="619"/>
      <c r="O1596" s="624" t="s">
        <v>394</v>
      </c>
      <c r="P1596" s="625"/>
      <c r="Q1596" s="625"/>
      <c r="R1596" s="625"/>
      <c r="S1596" s="625"/>
      <c r="T1596" s="625"/>
      <c r="U1596" s="625"/>
      <c r="V1596" s="625"/>
      <c r="W1596" s="625"/>
      <c r="X1596" s="625"/>
      <c r="Y1596" s="625"/>
      <c r="Z1596" s="625"/>
      <c r="AA1596" s="625"/>
      <c r="AB1596" s="625"/>
      <c r="AC1596" s="625"/>
      <c r="AD1596" s="625"/>
      <c r="AE1596" s="625"/>
      <c r="AF1596" s="625"/>
      <c r="AG1596" s="625"/>
      <c r="AH1596" s="625"/>
      <c r="AI1596" s="625"/>
      <c r="AJ1596" s="625"/>
      <c r="AK1596" s="626"/>
      <c r="AL1596" s="186"/>
    </row>
    <row r="1597" spans="1:38" ht="36" customHeight="1" thickBot="1" x14ac:dyDescent="0.3">
      <c r="A1597" s="609"/>
      <c r="B1597" s="610"/>
      <c r="C1597" s="616"/>
      <c r="D1597" s="617"/>
      <c r="E1597" s="621"/>
      <c r="F1597" s="622"/>
      <c r="G1597" s="622"/>
      <c r="H1597" s="622"/>
      <c r="I1597" s="622"/>
      <c r="J1597" s="622"/>
      <c r="K1597" s="623"/>
      <c r="L1597" s="622"/>
      <c r="M1597" s="622"/>
      <c r="N1597" s="622"/>
      <c r="O1597" s="627"/>
      <c r="P1597" s="628"/>
      <c r="Q1597" s="628"/>
      <c r="R1597" s="628"/>
      <c r="S1597" s="628"/>
      <c r="T1597" s="628"/>
      <c r="U1597" s="628"/>
      <c r="V1597" s="628"/>
      <c r="W1597" s="628"/>
      <c r="X1597" s="628"/>
      <c r="Y1597" s="628"/>
      <c r="Z1597" s="628"/>
      <c r="AA1597" s="628"/>
      <c r="AB1597" s="628"/>
      <c r="AC1597" s="628"/>
      <c r="AD1597" s="628"/>
      <c r="AE1597" s="628"/>
      <c r="AF1597" s="628"/>
      <c r="AG1597" s="628"/>
      <c r="AH1597" s="628"/>
      <c r="AI1597" s="628"/>
      <c r="AJ1597" s="628"/>
      <c r="AK1597" s="629"/>
      <c r="AL1597" s="186"/>
    </row>
    <row r="1598" spans="1:38" s="180" customFormat="1" ht="84" customHeight="1" thickBot="1" x14ac:dyDescent="0.35">
      <c r="A1598" s="609"/>
      <c r="B1598" s="611"/>
      <c r="C1598" s="630" t="s">
        <v>211</v>
      </c>
      <c r="D1598" s="632" t="s">
        <v>212</v>
      </c>
      <c r="E1598" s="634" t="s">
        <v>0</v>
      </c>
      <c r="F1598" s="635"/>
      <c r="G1598" s="635"/>
      <c r="H1598" s="636"/>
      <c r="I1598" s="637" t="s">
        <v>1</v>
      </c>
      <c r="J1598" s="638"/>
      <c r="K1598" s="639"/>
      <c r="L1598" s="640"/>
      <c r="M1598" s="643" t="s">
        <v>2</v>
      </c>
      <c r="N1598" s="644"/>
      <c r="O1598" s="645" t="s">
        <v>213</v>
      </c>
      <c r="P1598" s="646"/>
      <c r="Q1598" s="646"/>
      <c r="R1598" s="647"/>
      <c r="S1598" s="648" t="s">
        <v>2</v>
      </c>
      <c r="T1598" s="649"/>
      <c r="U1598" s="650" t="s">
        <v>214</v>
      </c>
      <c r="V1598" s="651"/>
      <c r="W1598" s="651"/>
      <c r="X1598" s="651"/>
      <c r="Y1598" s="651"/>
      <c r="Z1598" s="652"/>
      <c r="AA1598" s="653" t="s">
        <v>2</v>
      </c>
      <c r="AB1598" s="654"/>
      <c r="AC1598" s="655" t="s">
        <v>5</v>
      </c>
      <c r="AD1598" s="656"/>
      <c r="AE1598" s="656"/>
      <c r="AF1598" s="657"/>
      <c r="AG1598" s="717" t="s">
        <v>2</v>
      </c>
      <c r="AH1598" s="718"/>
      <c r="AI1598" s="743" t="s">
        <v>215</v>
      </c>
      <c r="AJ1598" s="744"/>
      <c r="AK1598" s="745"/>
      <c r="AL1598" s="187"/>
    </row>
    <row r="1599" spans="1:38" ht="113.25" thickBot="1" x14ac:dyDescent="0.3">
      <c r="A1599" s="612"/>
      <c r="B1599" s="613"/>
      <c r="C1599" s="631"/>
      <c r="D1599" s="633"/>
      <c r="E1599" s="41" t="s">
        <v>15</v>
      </c>
      <c r="F1599" s="42" t="s">
        <v>216</v>
      </c>
      <c r="G1599" s="41" t="s">
        <v>217</v>
      </c>
      <c r="H1599" s="42" t="s">
        <v>14</v>
      </c>
      <c r="I1599" s="43" t="s">
        <v>15</v>
      </c>
      <c r="J1599" s="44" t="s">
        <v>218</v>
      </c>
      <c r="K1599" s="43" t="s">
        <v>17</v>
      </c>
      <c r="L1599" s="44" t="s">
        <v>219</v>
      </c>
      <c r="M1599" s="45" t="s">
        <v>19</v>
      </c>
      <c r="N1599" s="46" t="s">
        <v>20</v>
      </c>
      <c r="O1599" s="47" t="s">
        <v>220</v>
      </c>
      <c r="P1599" s="48" t="s">
        <v>221</v>
      </c>
      <c r="Q1599" s="47" t="s">
        <v>222</v>
      </c>
      <c r="R1599" s="48" t="s">
        <v>223</v>
      </c>
      <c r="S1599" s="49" t="s">
        <v>224</v>
      </c>
      <c r="T1599" s="50" t="s">
        <v>225</v>
      </c>
      <c r="U1599" s="51" t="s">
        <v>220</v>
      </c>
      <c r="V1599" s="52" t="s">
        <v>226</v>
      </c>
      <c r="W1599" s="53" t="s">
        <v>227</v>
      </c>
      <c r="X1599" s="54" t="s">
        <v>222</v>
      </c>
      <c r="Y1599" s="52" t="s">
        <v>228</v>
      </c>
      <c r="Z1599" s="53" t="s">
        <v>229</v>
      </c>
      <c r="AA1599" s="55" t="s">
        <v>230</v>
      </c>
      <c r="AB1599" s="56" t="s">
        <v>231</v>
      </c>
      <c r="AC1599" s="57" t="s">
        <v>220</v>
      </c>
      <c r="AD1599" s="58" t="s">
        <v>221</v>
      </c>
      <c r="AE1599" s="57" t="s">
        <v>222</v>
      </c>
      <c r="AF1599" s="58" t="s">
        <v>223</v>
      </c>
      <c r="AG1599" s="59" t="s">
        <v>232</v>
      </c>
      <c r="AH1599" s="60" t="s">
        <v>233</v>
      </c>
      <c r="AI1599" s="61" t="s">
        <v>234</v>
      </c>
      <c r="AJ1599" s="63" t="s">
        <v>235</v>
      </c>
      <c r="AK1599" s="188" t="s">
        <v>286</v>
      </c>
      <c r="AL1599" s="189"/>
    </row>
    <row r="1600" spans="1:38" ht="15.75" thickBot="1" x14ac:dyDescent="0.3">
      <c r="A1600" s="581" t="s">
        <v>238</v>
      </c>
      <c r="B1600" s="658"/>
      <c r="C1600" s="190" t="s">
        <v>239</v>
      </c>
      <c r="D1600" s="191" t="s">
        <v>240</v>
      </c>
      <c r="E1600" s="192" t="s">
        <v>241</v>
      </c>
      <c r="F1600" s="193" t="s">
        <v>242</v>
      </c>
      <c r="G1600" s="192" t="s">
        <v>243</v>
      </c>
      <c r="H1600" s="193" t="s">
        <v>244</v>
      </c>
      <c r="I1600" s="194" t="s">
        <v>245</v>
      </c>
      <c r="J1600" s="193" t="s">
        <v>246</v>
      </c>
      <c r="K1600" s="194" t="s">
        <v>247</v>
      </c>
      <c r="L1600" s="193" t="s">
        <v>248</v>
      </c>
      <c r="M1600" s="194" t="s">
        <v>249</v>
      </c>
      <c r="N1600" s="193" t="s">
        <v>250</v>
      </c>
      <c r="O1600" s="192" t="s">
        <v>251</v>
      </c>
      <c r="P1600" s="193" t="s">
        <v>252</v>
      </c>
      <c r="Q1600" s="192" t="s">
        <v>253</v>
      </c>
      <c r="R1600" s="193" t="s">
        <v>254</v>
      </c>
      <c r="S1600" s="194" t="s">
        <v>255</v>
      </c>
      <c r="T1600" s="193" t="s">
        <v>256</v>
      </c>
      <c r="U1600" s="192" t="s">
        <v>257</v>
      </c>
      <c r="V1600" s="195" t="s">
        <v>258</v>
      </c>
      <c r="W1600" s="196" t="s">
        <v>259</v>
      </c>
      <c r="X1600" s="197" t="s">
        <v>260</v>
      </c>
      <c r="Y1600" s="198" t="s">
        <v>261</v>
      </c>
      <c r="Z1600" s="193" t="s">
        <v>262</v>
      </c>
      <c r="AA1600" s="194" t="s">
        <v>263</v>
      </c>
      <c r="AB1600" s="199" t="s">
        <v>264</v>
      </c>
      <c r="AC1600" s="192" t="s">
        <v>265</v>
      </c>
      <c r="AD1600" s="199" t="s">
        <v>266</v>
      </c>
      <c r="AE1600" s="192" t="s">
        <v>267</v>
      </c>
      <c r="AF1600" s="199" t="s">
        <v>268</v>
      </c>
      <c r="AG1600" s="194" t="s">
        <v>269</v>
      </c>
      <c r="AH1600" s="199" t="s">
        <v>270</v>
      </c>
      <c r="AI1600" s="190" t="s">
        <v>271</v>
      </c>
      <c r="AJ1600" s="199" t="s">
        <v>272</v>
      </c>
      <c r="AK1600" s="200" t="s">
        <v>273</v>
      </c>
      <c r="AL1600" s="201"/>
    </row>
    <row r="1601" spans="1:38" ht="37.5" x14ac:dyDescent="0.25">
      <c r="A1601" s="202">
        <v>1</v>
      </c>
      <c r="B1601" s="203" t="s">
        <v>287</v>
      </c>
      <c r="C1601" s="659">
        <f>N1610</f>
        <v>300683.99</v>
      </c>
      <c r="D1601" s="660">
        <f>C1601-AH1610</f>
        <v>173709.02999999997</v>
      </c>
      <c r="E1601" s="307">
        <v>2</v>
      </c>
      <c r="F1601" s="308">
        <v>87951.360000000001</v>
      </c>
      <c r="G1601" s="83">
        <v>17</v>
      </c>
      <c r="H1601" s="84">
        <v>266176.68</v>
      </c>
      <c r="I1601" s="339">
        <v>2</v>
      </c>
      <c r="J1601" s="86">
        <v>87951.360000000001</v>
      </c>
      <c r="K1601" s="339">
        <v>14</v>
      </c>
      <c r="L1601" s="86">
        <v>212732.63</v>
      </c>
      <c r="M1601" s="87">
        <f>SUM(I1601,K1601)</f>
        <v>16</v>
      </c>
      <c r="N1601" s="88">
        <f>SUM(J1601,L1601)</f>
        <v>300683.99</v>
      </c>
      <c r="O1601" s="89">
        <v>0</v>
      </c>
      <c r="P1601" s="90">
        <v>0</v>
      </c>
      <c r="Q1601" s="89">
        <v>0</v>
      </c>
      <c r="R1601" s="90">
        <v>0</v>
      </c>
      <c r="S1601" s="91">
        <f>SUM(O1601,Q1601)</f>
        <v>0</v>
      </c>
      <c r="T1601" s="92">
        <f>SUM(P1601,R1601)</f>
        <v>0</v>
      </c>
      <c r="U1601" s="93">
        <v>0</v>
      </c>
      <c r="V1601" s="94">
        <v>0</v>
      </c>
      <c r="W1601" s="95">
        <v>0</v>
      </c>
      <c r="X1601" s="96">
        <v>0</v>
      </c>
      <c r="Y1601" s="94">
        <v>0</v>
      </c>
      <c r="Z1601" s="95">
        <v>0</v>
      </c>
      <c r="AA1601" s="97">
        <f>SUM(U1601,X1601)</f>
        <v>0</v>
      </c>
      <c r="AB1601" s="98">
        <f>SUM(W1601,Z1601)</f>
        <v>0</v>
      </c>
      <c r="AC1601" s="99">
        <v>0</v>
      </c>
      <c r="AD1601" s="100">
        <v>0</v>
      </c>
      <c r="AE1601" s="99">
        <v>12</v>
      </c>
      <c r="AF1601" s="100">
        <v>126974.96</v>
      </c>
      <c r="AG1601" s="101">
        <f>SUM(AC1601,AE1601)</f>
        <v>12</v>
      </c>
      <c r="AH1601" s="102">
        <f>SUM(AD1601,AF1601,AB1601)</f>
        <v>126974.96</v>
      </c>
      <c r="AI1601" s="103">
        <f>IFERROR(AD1601/C1601,0)</f>
        <v>0</v>
      </c>
      <c r="AJ1601" s="134">
        <f>IFERROR(AF1601/C1601,0)</f>
        <v>0.42228706623189355</v>
      </c>
      <c r="AK1601" s="222">
        <f>IFERROR(AH1601/C1601,0)</f>
        <v>0.42228706623189355</v>
      </c>
      <c r="AL1601" s="223"/>
    </row>
    <row r="1602" spans="1:38" ht="75" x14ac:dyDescent="0.25">
      <c r="A1602" s="224">
        <v>2</v>
      </c>
      <c r="B1602" s="203" t="s">
        <v>288</v>
      </c>
      <c r="C1602" s="659"/>
      <c r="D1602" s="660"/>
      <c r="E1602" s="81"/>
      <c r="F1602" s="82"/>
      <c r="G1602" s="83"/>
      <c r="H1602" s="84"/>
      <c r="I1602" s="339"/>
      <c r="J1602" s="86"/>
      <c r="K1602" s="339"/>
      <c r="L1602" s="86"/>
      <c r="M1602" s="87"/>
      <c r="N1602" s="88"/>
      <c r="O1602" s="89"/>
      <c r="P1602" s="90"/>
      <c r="Q1602" s="89"/>
      <c r="R1602" s="90"/>
      <c r="S1602" s="91"/>
      <c r="T1602" s="92"/>
      <c r="U1602" s="93"/>
      <c r="V1602" s="94"/>
      <c r="W1602" s="95"/>
      <c r="X1602" s="96"/>
      <c r="Y1602" s="94"/>
      <c r="Z1602" s="95"/>
      <c r="AA1602" s="97"/>
      <c r="AB1602" s="98"/>
      <c r="AC1602" s="99"/>
      <c r="AD1602" s="100"/>
      <c r="AE1602" s="99"/>
      <c r="AF1602" s="100"/>
      <c r="AG1602" s="101"/>
      <c r="AH1602" s="102"/>
      <c r="AI1602" s="103"/>
      <c r="AJ1602" s="134"/>
      <c r="AK1602" s="222"/>
      <c r="AL1602" s="223"/>
    </row>
    <row r="1603" spans="1:38" ht="37.5" x14ac:dyDescent="0.25">
      <c r="A1603" s="224">
        <v>3</v>
      </c>
      <c r="B1603" s="203" t="s">
        <v>289</v>
      </c>
      <c r="C1603" s="659"/>
      <c r="D1603" s="660"/>
      <c r="E1603" s="81"/>
      <c r="F1603" s="82"/>
      <c r="G1603" s="83"/>
      <c r="H1603" s="84"/>
      <c r="I1603" s="339"/>
      <c r="J1603" s="86"/>
      <c r="K1603" s="339"/>
      <c r="L1603" s="86"/>
      <c r="M1603" s="87"/>
      <c r="N1603" s="88"/>
      <c r="O1603" s="89"/>
      <c r="P1603" s="90"/>
      <c r="Q1603" s="89"/>
      <c r="R1603" s="90"/>
      <c r="S1603" s="91"/>
      <c r="T1603" s="92"/>
      <c r="U1603" s="93"/>
      <c r="V1603" s="94"/>
      <c r="W1603" s="95"/>
      <c r="X1603" s="96"/>
      <c r="Y1603" s="94"/>
      <c r="Z1603" s="95"/>
      <c r="AA1603" s="97"/>
      <c r="AB1603" s="98"/>
      <c r="AC1603" s="99"/>
      <c r="AD1603" s="100"/>
      <c r="AE1603" s="99"/>
      <c r="AF1603" s="100"/>
      <c r="AG1603" s="101"/>
      <c r="AH1603" s="102"/>
      <c r="AI1603" s="103"/>
      <c r="AJ1603" s="134"/>
      <c r="AK1603" s="222"/>
      <c r="AL1603" s="223"/>
    </row>
    <row r="1604" spans="1:38" ht="37.5" x14ac:dyDescent="0.25">
      <c r="A1604" s="224">
        <v>4</v>
      </c>
      <c r="B1604" s="203" t="s">
        <v>290</v>
      </c>
      <c r="C1604" s="659"/>
      <c r="D1604" s="660"/>
      <c r="E1604" s="81"/>
      <c r="F1604" s="82"/>
      <c r="G1604" s="83"/>
      <c r="H1604" s="84"/>
      <c r="I1604" s="339"/>
      <c r="J1604" s="86"/>
      <c r="K1604" s="339"/>
      <c r="L1604" s="86"/>
      <c r="M1604" s="87"/>
      <c r="N1604" s="88"/>
      <c r="O1604" s="89"/>
      <c r="P1604" s="90"/>
      <c r="Q1604" s="89"/>
      <c r="R1604" s="90"/>
      <c r="S1604" s="91"/>
      <c r="T1604" s="92"/>
      <c r="U1604" s="93"/>
      <c r="V1604" s="94"/>
      <c r="W1604" s="95"/>
      <c r="X1604" s="96"/>
      <c r="Y1604" s="94"/>
      <c r="Z1604" s="95"/>
      <c r="AA1604" s="97"/>
      <c r="AB1604" s="98"/>
      <c r="AC1604" s="99"/>
      <c r="AD1604" s="100"/>
      <c r="AE1604" s="99"/>
      <c r="AF1604" s="100"/>
      <c r="AG1604" s="101"/>
      <c r="AH1604" s="102"/>
      <c r="AI1604" s="103"/>
      <c r="AJ1604" s="134"/>
      <c r="AK1604" s="222"/>
      <c r="AL1604" s="223"/>
    </row>
    <row r="1605" spans="1:38" ht="37.5" x14ac:dyDescent="0.25">
      <c r="A1605" s="224">
        <v>5</v>
      </c>
      <c r="B1605" s="203" t="s">
        <v>291</v>
      </c>
      <c r="C1605" s="659"/>
      <c r="D1605" s="660"/>
      <c r="E1605" s="81"/>
      <c r="F1605" s="82"/>
      <c r="G1605" s="83"/>
      <c r="H1605" s="84"/>
      <c r="I1605" s="339"/>
      <c r="J1605" s="86"/>
      <c r="K1605" s="339"/>
      <c r="L1605" s="86"/>
      <c r="M1605" s="87"/>
      <c r="N1605" s="88"/>
      <c r="O1605" s="89"/>
      <c r="P1605" s="342"/>
      <c r="Q1605" s="89"/>
      <c r="R1605" s="90"/>
      <c r="S1605" s="91"/>
      <c r="T1605" s="92"/>
      <c r="U1605" s="93"/>
      <c r="V1605" s="94"/>
      <c r="W1605" s="95"/>
      <c r="X1605" s="96"/>
      <c r="Y1605" s="94"/>
      <c r="Z1605" s="95"/>
      <c r="AA1605" s="97"/>
      <c r="AB1605" s="98"/>
      <c r="AC1605" s="99"/>
      <c r="AD1605" s="100"/>
      <c r="AE1605" s="99"/>
      <c r="AF1605" s="100"/>
      <c r="AG1605" s="101"/>
      <c r="AH1605" s="102"/>
      <c r="AI1605" s="103"/>
      <c r="AJ1605" s="134"/>
      <c r="AK1605" s="222"/>
      <c r="AL1605" s="223"/>
    </row>
    <row r="1606" spans="1:38" ht="37.5" x14ac:dyDescent="0.25">
      <c r="A1606" s="224">
        <v>6</v>
      </c>
      <c r="B1606" s="203" t="s">
        <v>292</v>
      </c>
      <c r="C1606" s="659"/>
      <c r="D1606" s="660"/>
      <c r="E1606" s="81"/>
      <c r="F1606" s="82"/>
      <c r="G1606" s="83"/>
      <c r="H1606" s="84"/>
      <c r="I1606" s="339"/>
      <c r="J1606" s="340"/>
      <c r="K1606" s="339"/>
      <c r="L1606" s="340"/>
      <c r="M1606" s="87"/>
      <c r="N1606" s="88"/>
      <c r="O1606" s="89"/>
      <c r="P1606" s="342"/>
      <c r="Q1606" s="89"/>
      <c r="R1606" s="90"/>
      <c r="S1606" s="91"/>
      <c r="T1606" s="92"/>
      <c r="U1606" s="93"/>
      <c r="V1606" s="94"/>
      <c r="W1606" s="95"/>
      <c r="X1606" s="96"/>
      <c r="Y1606" s="94"/>
      <c r="Z1606" s="95"/>
      <c r="AA1606" s="97"/>
      <c r="AB1606" s="98"/>
      <c r="AC1606" s="99"/>
      <c r="AD1606" s="100"/>
      <c r="AE1606" s="99"/>
      <c r="AF1606" s="100"/>
      <c r="AG1606" s="101"/>
      <c r="AH1606" s="102"/>
      <c r="AI1606" s="103"/>
      <c r="AJ1606" s="134"/>
      <c r="AK1606" s="222"/>
      <c r="AL1606" s="223"/>
    </row>
    <row r="1607" spans="1:38" ht="37.5" x14ac:dyDescent="0.3">
      <c r="A1607" s="306">
        <v>7</v>
      </c>
      <c r="B1607" s="225" t="s">
        <v>293</v>
      </c>
      <c r="C1607" s="659"/>
      <c r="D1607" s="660"/>
      <c r="E1607" s="81"/>
      <c r="F1607" s="82"/>
      <c r="G1607" s="83"/>
      <c r="H1607" s="84"/>
      <c r="I1607" s="339"/>
      <c r="J1607" s="340"/>
      <c r="K1607" s="339"/>
      <c r="L1607" s="340"/>
      <c r="M1607" s="87"/>
      <c r="N1607" s="88"/>
      <c r="O1607" s="89"/>
      <c r="P1607" s="342"/>
      <c r="Q1607" s="89"/>
      <c r="R1607" s="90"/>
      <c r="S1607" s="91"/>
      <c r="T1607" s="92"/>
      <c r="U1607" s="93"/>
      <c r="V1607" s="94"/>
      <c r="W1607" s="95"/>
      <c r="X1607" s="96"/>
      <c r="Y1607" s="94"/>
      <c r="Z1607" s="95"/>
      <c r="AA1607" s="97"/>
      <c r="AB1607" s="98"/>
      <c r="AC1607" s="99"/>
      <c r="AD1607" s="100"/>
      <c r="AE1607" s="99"/>
      <c r="AF1607" s="100"/>
      <c r="AG1607" s="101"/>
      <c r="AH1607" s="102"/>
      <c r="AI1607" s="103"/>
      <c r="AJ1607" s="134"/>
      <c r="AK1607" s="222"/>
      <c r="AL1607" s="223"/>
    </row>
    <row r="1608" spans="1:38" ht="37.5" x14ac:dyDescent="0.25">
      <c r="A1608" s="229">
        <v>8</v>
      </c>
      <c r="B1608" s="226" t="s">
        <v>294</v>
      </c>
      <c r="C1608" s="659"/>
      <c r="D1608" s="660"/>
      <c r="E1608" s="81"/>
      <c r="F1608" s="82"/>
      <c r="G1608" s="83"/>
      <c r="H1608" s="84"/>
      <c r="I1608" s="339"/>
      <c r="J1608" s="340"/>
      <c r="K1608" s="339"/>
      <c r="L1608" s="340"/>
      <c r="M1608" s="122"/>
      <c r="N1608" s="123"/>
      <c r="O1608" s="89"/>
      <c r="P1608" s="342"/>
      <c r="Q1608" s="89"/>
      <c r="R1608" s="90"/>
      <c r="S1608" s="91"/>
      <c r="T1608" s="92"/>
      <c r="U1608" s="93"/>
      <c r="V1608" s="94"/>
      <c r="W1608" s="95"/>
      <c r="X1608" s="96"/>
      <c r="Y1608" s="94"/>
      <c r="Z1608" s="95"/>
      <c r="AA1608" s="97"/>
      <c r="AB1608" s="98"/>
      <c r="AC1608" s="99"/>
      <c r="AD1608" s="100"/>
      <c r="AE1608" s="99"/>
      <c r="AF1608" s="100"/>
      <c r="AG1608" s="101"/>
      <c r="AH1608" s="102"/>
      <c r="AI1608" s="103"/>
      <c r="AJ1608" s="134"/>
      <c r="AK1608" s="222"/>
      <c r="AL1608" s="223"/>
    </row>
    <row r="1609" spans="1:38" ht="21" x14ac:dyDescent="0.25">
      <c r="A1609" s="229" t="s">
        <v>309</v>
      </c>
      <c r="B1609" s="226" t="s">
        <v>100</v>
      </c>
      <c r="C1609" s="659"/>
      <c r="D1609" s="660"/>
      <c r="E1609" s="81">
        <v>1</v>
      </c>
      <c r="F1609" s="82">
        <v>19366.240000000002</v>
      </c>
      <c r="G1609" s="83">
        <v>0</v>
      </c>
      <c r="H1609" s="84">
        <v>0</v>
      </c>
      <c r="I1609" s="339">
        <v>0</v>
      </c>
      <c r="J1609" s="340">
        <v>0</v>
      </c>
      <c r="K1609" s="339">
        <v>0</v>
      </c>
      <c r="L1609" s="340">
        <v>0</v>
      </c>
      <c r="M1609" s="122">
        <f>SUM(I1609,K1609)</f>
        <v>0</v>
      </c>
      <c r="N1609" s="123">
        <f>SUM(J1609,L1609)</f>
        <v>0</v>
      </c>
      <c r="O1609" s="89">
        <v>0</v>
      </c>
      <c r="P1609" s="342">
        <v>0</v>
      </c>
      <c r="Q1609" s="89">
        <v>0</v>
      </c>
      <c r="R1609" s="90">
        <v>0</v>
      </c>
      <c r="S1609" s="91">
        <f>SUM(O1609,Q1609)</f>
        <v>0</v>
      </c>
      <c r="T1609" s="92">
        <f>SUM(P1609,R1609)</f>
        <v>0</v>
      </c>
      <c r="U1609" s="93">
        <v>0</v>
      </c>
      <c r="V1609" s="94">
        <v>0</v>
      </c>
      <c r="W1609" s="95">
        <v>0</v>
      </c>
      <c r="X1609" s="96">
        <v>0</v>
      </c>
      <c r="Y1609" s="94">
        <v>0</v>
      </c>
      <c r="Z1609" s="95">
        <v>0</v>
      </c>
      <c r="AA1609" s="97">
        <f>SUM(U1609,X1609)</f>
        <v>0</v>
      </c>
      <c r="AB1609" s="98">
        <f>SUM(W1609,Z1609)</f>
        <v>0</v>
      </c>
      <c r="AC1609" s="99">
        <v>0</v>
      </c>
      <c r="AD1609" s="100">
        <v>0</v>
      </c>
      <c r="AE1609" s="99">
        <v>0</v>
      </c>
      <c r="AF1609" s="100">
        <v>0</v>
      </c>
      <c r="AG1609" s="101">
        <f>SUM(AC1609,AE1609)</f>
        <v>0</v>
      </c>
      <c r="AH1609" s="102">
        <f>SUM(AD1609,AF1609,AB1609)</f>
        <v>0</v>
      </c>
      <c r="AI1609" s="103">
        <f>IFERROR(AD1609/C1601,0)</f>
        <v>0</v>
      </c>
      <c r="AJ1609" s="134">
        <f>IFERROR(AF1609/C1601,0)</f>
        <v>0</v>
      </c>
      <c r="AK1609" s="222">
        <f>IFERROR(AH1609/C1601,0)</f>
        <v>0</v>
      </c>
      <c r="AL1609" s="223"/>
    </row>
    <row r="1610" spans="1:38" ht="24" thickBot="1" x14ac:dyDescent="0.3">
      <c r="A1610" s="641" t="s">
        <v>277</v>
      </c>
      <c r="B1610" s="642"/>
      <c r="C1610" s="231">
        <f>C1601</f>
        <v>300683.99</v>
      </c>
      <c r="D1610" s="231">
        <f>D1601</f>
        <v>173709.02999999997</v>
      </c>
      <c r="E1610" s="167">
        <f t="shared" ref="E1610:AH1610" si="234">SUM(E1601:E1609)</f>
        <v>3</v>
      </c>
      <c r="F1610" s="168">
        <f t="shared" si="234"/>
        <v>107317.6</v>
      </c>
      <c r="G1610" s="167">
        <f t="shared" si="234"/>
        <v>17</v>
      </c>
      <c r="H1610" s="232">
        <f t="shared" si="234"/>
        <v>266176.68</v>
      </c>
      <c r="I1610" s="233">
        <f t="shared" si="234"/>
        <v>2</v>
      </c>
      <c r="J1610" s="168">
        <f t="shared" si="234"/>
        <v>87951.360000000001</v>
      </c>
      <c r="K1610" s="233">
        <f t="shared" si="234"/>
        <v>14</v>
      </c>
      <c r="L1610" s="168">
        <f t="shared" si="234"/>
        <v>212732.63</v>
      </c>
      <c r="M1610" s="233">
        <f t="shared" si="234"/>
        <v>16</v>
      </c>
      <c r="N1610" s="168">
        <f t="shared" si="234"/>
        <v>300683.99</v>
      </c>
      <c r="O1610" s="172">
        <f t="shared" si="234"/>
        <v>0</v>
      </c>
      <c r="P1610" s="168">
        <f t="shared" si="234"/>
        <v>0</v>
      </c>
      <c r="Q1610" s="172">
        <f t="shared" si="234"/>
        <v>0</v>
      </c>
      <c r="R1610" s="234">
        <f t="shared" si="234"/>
        <v>0</v>
      </c>
      <c r="S1610" s="173">
        <f t="shared" si="234"/>
        <v>0</v>
      </c>
      <c r="T1610" s="234">
        <f t="shared" si="234"/>
        <v>0</v>
      </c>
      <c r="U1610" s="235">
        <f t="shared" si="234"/>
        <v>0</v>
      </c>
      <c r="V1610" s="234">
        <f t="shared" si="234"/>
        <v>0</v>
      </c>
      <c r="W1610" s="232">
        <f t="shared" si="234"/>
        <v>0</v>
      </c>
      <c r="X1610" s="173">
        <f t="shared" si="234"/>
        <v>0</v>
      </c>
      <c r="Y1610" s="234">
        <f t="shared" si="234"/>
        <v>0</v>
      </c>
      <c r="Z1610" s="234">
        <f t="shared" si="234"/>
        <v>0</v>
      </c>
      <c r="AA1610" s="236">
        <f t="shared" si="234"/>
        <v>0</v>
      </c>
      <c r="AB1610" s="168">
        <f t="shared" si="234"/>
        <v>0</v>
      </c>
      <c r="AC1610" s="171">
        <f t="shared" si="234"/>
        <v>0</v>
      </c>
      <c r="AD1610" s="168">
        <f t="shared" si="234"/>
        <v>0</v>
      </c>
      <c r="AE1610" s="172">
        <f t="shared" si="234"/>
        <v>12</v>
      </c>
      <c r="AF1610" s="168">
        <f t="shared" si="234"/>
        <v>126974.96</v>
      </c>
      <c r="AG1610" s="173">
        <f t="shared" si="234"/>
        <v>12</v>
      </c>
      <c r="AH1610" s="232">
        <f t="shared" si="234"/>
        <v>126974.96</v>
      </c>
      <c r="AI1610" s="237">
        <f>AD1610/C1568</f>
        <v>0</v>
      </c>
      <c r="AJ1610" s="238">
        <f>AF1610/C1568</f>
        <v>0.42228706623189355</v>
      </c>
      <c r="AK1610" s="239">
        <f>AH1610/C1568</f>
        <v>0.42228706623189355</v>
      </c>
      <c r="AL1610" s="223"/>
    </row>
    <row r="1611" spans="1:38" ht="15.75" thickBot="1" x14ac:dyDescent="0.3">
      <c r="E1611" s="240"/>
      <c r="F1611" s="241"/>
      <c r="G1611" s="240"/>
      <c r="H1611" s="241"/>
      <c r="I1611" s="242"/>
      <c r="J1611" s="240"/>
      <c r="K1611" s="242"/>
      <c r="L1611" s="241"/>
      <c r="M1611" s="240"/>
      <c r="N1611" s="240"/>
      <c r="O1611" s="240"/>
      <c r="P1611" s="240"/>
      <c r="Q1611" s="240"/>
      <c r="R1611" s="240"/>
      <c r="S1611" s="240"/>
      <c r="T1611" s="240"/>
      <c r="U1611" s="240"/>
      <c r="V1611" s="240"/>
      <c r="W1611" s="240"/>
      <c r="X1611" s="240"/>
      <c r="Y1611" s="240"/>
      <c r="Z1611" s="240"/>
      <c r="AA1611" s="240"/>
      <c r="AB1611" s="240"/>
      <c r="AC1611" s="240"/>
      <c r="AD1611" s="240"/>
      <c r="AE1611" s="240"/>
      <c r="AF1611" s="240"/>
      <c r="AG1611" s="240"/>
      <c r="AH1611" s="240"/>
      <c r="AJ1611" s="243"/>
      <c r="AK1611" s="243"/>
      <c r="AL1611" s="243"/>
    </row>
    <row r="1612" spans="1:38" ht="19.5" thickTop="1" x14ac:dyDescent="0.3">
      <c r="A1612" s="591" t="s">
        <v>279</v>
      </c>
      <c r="B1612" s="592"/>
      <c r="C1612" s="592"/>
      <c r="D1612" s="592"/>
      <c r="E1612" s="592"/>
      <c r="F1612" s="592"/>
      <c r="G1612" s="592"/>
      <c r="H1612" s="592"/>
      <c r="I1612" s="592"/>
      <c r="J1612" s="592"/>
      <c r="K1612" s="593"/>
      <c r="L1612" s="592"/>
      <c r="M1612" s="592"/>
      <c r="N1612" s="592"/>
      <c r="O1612" s="592"/>
      <c r="P1612" s="592"/>
      <c r="Q1612" s="594"/>
      <c r="AD1612" s="180"/>
    </row>
    <row r="1613" spans="1:38" x14ac:dyDescent="0.25">
      <c r="A1613" s="595"/>
      <c r="B1613" s="596"/>
      <c r="C1613" s="596"/>
      <c r="D1613" s="596"/>
      <c r="E1613" s="596"/>
      <c r="F1613" s="596"/>
      <c r="G1613" s="596"/>
      <c r="H1613" s="596"/>
      <c r="I1613" s="596"/>
      <c r="J1613" s="596"/>
      <c r="K1613" s="597"/>
      <c r="L1613" s="596"/>
      <c r="M1613" s="596"/>
      <c r="N1613" s="596"/>
      <c r="O1613" s="596"/>
      <c r="P1613" s="596"/>
      <c r="Q1613" s="598"/>
    </row>
    <row r="1614" spans="1:38" x14ac:dyDescent="0.25">
      <c r="A1614" s="595"/>
      <c r="B1614" s="596"/>
      <c r="C1614" s="596"/>
      <c r="D1614" s="596"/>
      <c r="E1614" s="596"/>
      <c r="F1614" s="596"/>
      <c r="G1614" s="596"/>
      <c r="H1614" s="596"/>
      <c r="I1614" s="596"/>
      <c r="J1614" s="596"/>
      <c r="K1614" s="597"/>
      <c r="L1614" s="596"/>
      <c r="M1614" s="596"/>
      <c r="N1614" s="596"/>
      <c r="O1614" s="596"/>
      <c r="P1614" s="596"/>
      <c r="Q1614" s="598"/>
    </row>
    <row r="1615" spans="1:38" x14ac:dyDescent="0.25">
      <c r="A1615" s="595"/>
      <c r="B1615" s="596"/>
      <c r="C1615" s="596"/>
      <c r="D1615" s="596"/>
      <c r="E1615" s="596"/>
      <c r="F1615" s="596"/>
      <c r="G1615" s="596"/>
      <c r="H1615" s="596"/>
      <c r="I1615" s="596"/>
      <c r="J1615" s="596"/>
      <c r="K1615" s="597"/>
      <c r="L1615" s="596"/>
      <c r="M1615" s="596"/>
      <c r="N1615" s="596"/>
      <c r="O1615" s="596"/>
      <c r="P1615" s="596"/>
      <c r="Q1615" s="598"/>
    </row>
    <row r="1616" spans="1:38" x14ac:dyDescent="0.25">
      <c r="A1616" s="595"/>
      <c r="B1616" s="596"/>
      <c r="C1616" s="596"/>
      <c r="D1616" s="596"/>
      <c r="E1616" s="596"/>
      <c r="F1616" s="596"/>
      <c r="G1616" s="596"/>
      <c r="H1616" s="596"/>
      <c r="I1616" s="596"/>
      <c r="J1616" s="596"/>
      <c r="K1616" s="597"/>
      <c r="L1616" s="596"/>
      <c r="M1616" s="596"/>
      <c r="N1616" s="596"/>
      <c r="O1616" s="596"/>
      <c r="P1616" s="596"/>
      <c r="Q1616" s="598"/>
    </row>
    <row r="1617" spans="1:38" x14ac:dyDescent="0.25">
      <c r="A1617" s="595"/>
      <c r="B1617" s="596"/>
      <c r="C1617" s="596"/>
      <c r="D1617" s="596"/>
      <c r="E1617" s="596"/>
      <c r="F1617" s="596"/>
      <c r="G1617" s="596"/>
      <c r="H1617" s="596"/>
      <c r="I1617" s="596"/>
      <c r="J1617" s="596"/>
      <c r="K1617" s="597"/>
      <c r="L1617" s="596"/>
      <c r="M1617" s="596"/>
      <c r="N1617" s="596"/>
      <c r="O1617" s="596"/>
      <c r="P1617" s="596"/>
      <c r="Q1617" s="598"/>
    </row>
    <row r="1618" spans="1:38" x14ac:dyDescent="0.25">
      <c r="A1618" s="595"/>
      <c r="B1618" s="596"/>
      <c r="C1618" s="596"/>
      <c r="D1618" s="596"/>
      <c r="E1618" s="596"/>
      <c r="F1618" s="596"/>
      <c r="G1618" s="596"/>
      <c r="H1618" s="596"/>
      <c r="I1618" s="596"/>
      <c r="J1618" s="596"/>
      <c r="K1618" s="597"/>
      <c r="L1618" s="596"/>
      <c r="M1618" s="596"/>
      <c r="N1618" s="596"/>
      <c r="O1618" s="596"/>
      <c r="P1618" s="596"/>
      <c r="Q1618" s="598"/>
    </row>
    <row r="1619" spans="1:38" x14ac:dyDescent="0.25">
      <c r="A1619" s="595"/>
      <c r="B1619" s="596"/>
      <c r="C1619" s="596"/>
      <c r="D1619" s="596"/>
      <c r="E1619" s="596"/>
      <c r="F1619" s="596"/>
      <c r="G1619" s="596"/>
      <c r="H1619" s="596"/>
      <c r="I1619" s="596"/>
      <c r="J1619" s="596"/>
      <c r="K1619" s="597"/>
      <c r="L1619" s="596"/>
      <c r="M1619" s="596"/>
      <c r="N1619" s="596"/>
      <c r="O1619" s="596"/>
      <c r="P1619" s="596"/>
      <c r="Q1619" s="598"/>
    </row>
    <row r="1620" spans="1:38" ht="15.75" thickBot="1" x14ac:dyDescent="0.3">
      <c r="A1620" s="599"/>
      <c r="B1620" s="600"/>
      <c r="C1620" s="600"/>
      <c r="D1620" s="600"/>
      <c r="E1620" s="600"/>
      <c r="F1620" s="600"/>
      <c r="G1620" s="600"/>
      <c r="H1620" s="600"/>
      <c r="I1620" s="600"/>
      <c r="J1620" s="600"/>
      <c r="K1620" s="601"/>
      <c r="L1620" s="600"/>
      <c r="M1620" s="600"/>
      <c r="N1620" s="600"/>
      <c r="O1620" s="600"/>
      <c r="P1620" s="600"/>
      <c r="Q1620" s="602"/>
    </row>
    <row r="1621" spans="1:38" ht="15.75" thickTop="1" x14ac:dyDescent="0.25"/>
    <row r="1622" spans="1:38" x14ac:dyDescent="0.25">
      <c r="B1622" s="244"/>
      <c r="C1622" s="244"/>
    </row>
    <row r="1625" spans="1:38" ht="23.25" x14ac:dyDescent="0.35">
      <c r="A1625" s="245"/>
      <c r="B1625" s="661" t="s">
        <v>379</v>
      </c>
      <c r="C1625" s="661"/>
      <c r="D1625" s="661"/>
      <c r="E1625" s="661"/>
      <c r="F1625" s="661"/>
      <c r="G1625" s="661"/>
      <c r="H1625" s="661"/>
      <c r="I1625" s="661"/>
      <c r="J1625" s="661"/>
      <c r="K1625" s="662"/>
      <c r="L1625" s="661"/>
      <c r="M1625" s="661"/>
      <c r="N1625" s="661"/>
      <c r="O1625" s="661"/>
      <c r="S1625" s="4"/>
      <c r="X1625" s="4"/>
      <c r="AA1625" s="4"/>
      <c r="AG1625" s="4"/>
    </row>
    <row r="1626" spans="1:38" ht="21.75" thickBot="1" x14ac:dyDescent="0.4">
      <c r="B1626" s="37"/>
      <c r="C1626" s="37"/>
      <c r="D1626" s="37"/>
      <c r="E1626" s="37"/>
      <c r="F1626" s="38"/>
      <c r="G1626" s="37"/>
      <c r="H1626" s="38"/>
      <c r="I1626" s="39"/>
      <c r="J1626" s="38"/>
      <c r="K1626" s="39"/>
      <c r="L1626" s="38"/>
    </row>
    <row r="1627" spans="1:38" ht="27" customHeight="1" thickBot="1" x14ac:dyDescent="0.3">
      <c r="A1627" s="663" t="s">
        <v>391</v>
      </c>
      <c r="B1627" s="664"/>
      <c r="C1627" s="664"/>
      <c r="D1627" s="664"/>
      <c r="E1627" s="664"/>
      <c r="F1627" s="664"/>
      <c r="G1627" s="664"/>
      <c r="H1627" s="664"/>
      <c r="I1627" s="664"/>
      <c r="J1627" s="664"/>
      <c r="K1627" s="665"/>
      <c r="L1627" s="664"/>
      <c r="M1627" s="664"/>
      <c r="N1627" s="664"/>
      <c r="O1627" s="664"/>
      <c r="P1627" s="664"/>
      <c r="Q1627" s="664"/>
      <c r="R1627" s="664"/>
      <c r="S1627" s="664"/>
      <c r="T1627" s="664"/>
      <c r="U1627" s="664"/>
      <c r="V1627" s="664"/>
      <c r="W1627" s="664"/>
      <c r="X1627" s="664"/>
      <c r="Y1627" s="664"/>
      <c r="Z1627" s="664"/>
      <c r="AA1627" s="664"/>
      <c r="AB1627" s="664"/>
      <c r="AC1627" s="664"/>
      <c r="AD1627" s="664"/>
      <c r="AE1627" s="664"/>
      <c r="AF1627" s="664"/>
      <c r="AG1627" s="664"/>
      <c r="AH1627" s="664"/>
      <c r="AI1627" s="664"/>
      <c r="AJ1627" s="664"/>
      <c r="AK1627" s="664"/>
      <c r="AL1627" s="40"/>
    </row>
    <row r="1628" spans="1:38" ht="33.75" customHeight="1" x14ac:dyDescent="0.25">
      <c r="A1628" s="666" t="s">
        <v>8</v>
      </c>
      <c r="B1628" s="667"/>
      <c r="C1628" s="614" t="s">
        <v>392</v>
      </c>
      <c r="D1628" s="615"/>
      <c r="E1628" s="618" t="s">
        <v>210</v>
      </c>
      <c r="F1628" s="619"/>
      <c r="G1628" s="619"/>
      <c r="H1628" s="619"/>
      <c r="I1628" s="619"/>
      <c r="J1628" s="619"/>
      <c r="K1628" s="620"/>
      <c r="L1628" s="619"/>
      <c r="M1628" s="619"/>
      <c r="N1628" s="674"/>
      <c r="O1628" s="624" t="s">
        <v>393</v>
      </c>
      <c r="P1628" s="625"/>
      <c r="Q1628" s="625"/>
      <c r="R1628" s="625"/>
      <c r="S1628" s="625"/>
      <c r="T1628" s="625"/>
      <c r="U1628" s="625"/>
      <c r="V1628" s="625"/>
      <c r="W1628" s="625"/>
      <c r="X1628" s="625"/>
      <c r="Y1628" s="625"/>
      <c r="Z1628" s="625"/>
      <c r="AA1628" s="625"/>
      <c r="AB1628" s="625"/>
      <c r="AC1628" s="625"/>
      <c r="AD1628" s="625"/>
      <c r="AE1628" s="625"/>
      <c r="AF1628" s="625"/>
      <c r="AG1628" s="625"/>
      <c r="AH1628" s="625"/>
      <c r="AI1628" s="625"/>
      <c r="AJ1628" s="625"/>
      <c r="AK1628" s="625"/>
      <c r="AL1628" s="626"/>
    </row>
    <row r="1629" spans="1:38" ht="51" customHeight="1" thickBot="1" x14ac:dyDescent="0.3">
      <c r="A1629" s="668"/>
      <c r="B1629" s="669"/>
      <c r="C1629" s="672"/>
      <c r="D1629" s="673"/>
      <c r="E1629" s="675"/>
      <c r="F1629" s="676"/>
      <c r="G1629" s="676"/>
      <c r="H1629" s="676"/>
      <c r="I1629" s="676"/>
      <c r="J1629" s="676"/>
      <c r="K1629" s="677"/>
      <c r="L1629" s="676"/>
      <c r="M1629" s="676"/>
      <c r="N1629" s="678"/>
      <c r="O1629" s="641"/>
      <c r="P1629" s="679"/>
      <c r="Q1629" s="679"/>
      <c r="R1629" s="679"/>
      <c r="S1629" s="679"/>
      <c r="T1629" s="679"/>
      <c r="U1629" s="679"/>
      <c r="V1629" s="679"/>
      <c r="W1629" s="679"/>
      <c r="X1629" s="679"/>
      <c r="Y1629" s="679"/>
      <c r="Z1629" s="679"/>
      <c r="AA1629" s="679"/>
      <c r="AB1629" s="679"/>
      <c r="AC1629" s="679"/>
      <c r="AD1629" s="679"/>
      <c r="AE1629" s="679"/>
      <c r="AF1629" s="679"/>
      <c r="AG1629" s="679"/>
      <c r="AH1629" s="679"/>
      <c r="AI1629" s="679"/>
      <c r="AJ1629" s="679"/>
      <c r="AK1629" s="679"/>
      <c r="AL1629" s="642"/>
    </row>
    <row r="1630" spans="1:38" ht="75" customHeight="1" x14ac:dyDescent="0.25">
      <c r="A1630" s="668"/>
      <c r="B1630" s="669"/>
      <c r="C1630" s="680" t="s">
        <v>211</v>
      </c>
      <c r="D1630" s="682" t="s">
        <v>212</v>
      </c>
      <c r="E1630" s="684" t="s">
        <v>0</v>
      </c>
      <c r="F1630" s="685"/>
      <c r="G1630" s="685"/>
      <c r="H1630" s="686"/>
      <c r="I1630" s="690" t="s">
        <v>1</v>
      </c>
      <c r="J1630" s="691"/>
      <c r="K1630" s="692"/>
      <c r="L1630" s="693"/>
      <c r="M1630" s="698" t="s">
        <v>2</v>
      </c>
      <c r="N1630" s="699"/>
      <c r="O1630" s="702" t="s">
        <v>213</v>
      </c>
      <c r="P1630" s="703"/>
      <c r="Q1630" s="703"/>
      <c r="R1630" s="703"/>
      <c r="S1630" s="725" t="s">
        <v>2</v>
      </c>
      <c r="T1630" s="726"/>
      <c r="U1630" s="708" t="s">
        <v>214</v>
      </c>
      <c r="V1630" s="709"/>
      <c r="W1630" s="709"/>
      <c r="X1630" s="709"/>
      <c r="Y1630" s="709"/>
      <c r="Z1630" s="710"/>
      <c r="AA1630" s="729" t="s">
        <v>2</v>
      </c>
      <c r="AB1630" s="730"/>
      <c r="AC1630" s="733" t="s">
        <v>5</v>
      </c>
      <c r="AD1630" s="734"/>
      <c r="AE1630" s="734"/>
      <c r="AF1630" s="735"/>
      <c r="AG1630" s="739" t="s">
        <v>2</v>
      </c>
      <c r="AH1630" s="740"/>
      <c r="AI1630" s="719" t="s">
        <v>215</v>
      </c>
      <c r="AJ1630" s="720"/>
      <c r="AK1630" s="720"/>
      <c r="AL1630" s="721"/>
    </row>
    <row r="1631" spans="1:38" ht="75" customHeight="1" thickBot="1" x14ac:dyDescent="0.3">
      <c r="A1631" s="668"/>
      <c r="B1631" s="669"/>
      <c r="C1631" s="680"/>
      <c r="D1631" s="682"/>
      <c r="E1631" s="687"/>
      <c r="F1631" s="688"/>
      <c r="G1631" s="688"/>
      <c r="H1631" s="689"/>
      <c r="I1631" s="694"/>
      <c r="J1631" s="695"/>
      <c r="K1631" s="696"/>
      <c r="L1631" s="697"/>
      <c r="M1631" s="700"/>
      <c r="N1631" s="701"/>
      <c r="O1631" s="704"/>
      <c r="P1631" s="705"/>
      <c r="Q1631" s="705"/>
      <c r="R1631" s="705"/>
      <c r="S1631" s="727"/>
      <c r="T1631" s="728"/>
      <c r="U1631" s="711"/>
      <c r="V1631" s="712"/>
      <c r="W1631" s="712"/>
      <c r="X1631" s="712"/>
      <c r="Y1631" s="712"/>
      <c r="Z1631" s="713"/>
      <c r="AA1631" s="731"/>
      <c r="AB1631" s="732"/>
      <c r="AC1631" s="736"/>
      <c r="AD1631" s="737"/>
      <c r="AE1631" s="737"/>
      <c r="AF1631" s="738"/>
      <c r="AG1631" s="741"/>
      <c r="AH1631" s="742"/>
      <c r="AI1631" s="722"/>
      <c r="AJ1631" s="723"/>
      <c r="AK1631" s="723"/>
      <c r="AL1631" s="724"/>
    </row>
    <row r="1632" spans="1:38" ht="139.5" customHeight="1" thickBot="1" x14ac:dyDescent="0.3">
      <c r="A1632" s="670"/>
      <c r="B1632" s="671"/>
      <c r="C1632" s="681"/>
      <c r="D1632" s="683"/>
      <c r="E1632" s="41" t="s">
        <v>15</v>
      </c>
      <c r="F1632" s="42" t="s">
        <v>216</v>
      </c>
      <c r="G1632" s="41" t="s">
        <v>217</v>
      </c>
      <c r="H1632" s="42" t="s">
        <v>14</v>
      </c>
      <c r="I1632" s="43" t="s">
        <v>15</v>
      </c>
      <c r="J1632" s="44" t="s">
        <v>218</v>
      </c>
      <c r="K1632" s="43" t="s">
        <v>17</v>
      </c>
      <c r="L1632" s="44" t="s">
        <v>219</v>
      </c>
      <c r="M1632" s="45" t="s">
        <v>19</v>
      </c>
      <c r="N1632" s="46" t="s">
        <v>20</v>
      </c>
      <c r="O1632" s="47" t="s">
        <v>220</v>
      </c>
      <c r="P1632" s="48" t="s">
        <v>221</v>
      </c>
      <c r="Q1632" s="47" t="s">
        <v>222</v>
      </c>
      <c r="R1632" s="48" t="s">
        <v>223</v>
      </c>
      <c r="S1632" s="49" t="s">
        <v>224</v>
      </c>
      <c r="T1632" s="50" t="s">
        <v>225</v>
      </c>
      <c r="U1632" s="51" t="s">
        <v>220</v>
      </c>
      <c r="V1632" s="52" t="s">
        <v>226</v>
      </c>
      <c r="W1632" s="53" t="s">
        <v>227</v>
      </c>
      <c r="X1632" s="54" t="s">
        <v>222</v>
      </c>
      <c r="Y1632" s="52" t="s">
        <v>228</v>
      </c>
      <c r="Z1632" s="53" t="s">
        <v>229</v>
      </c>
      <c r="AA1632" s="55" t="s">
        <v>230</v>
      </c>
      <c r="AB1632" s="56" t="s">
        <v>231</v>
      </c>
      <c r="AC1632" s="57" t="s">
        <v>220</v>
      </c>
      <c r="AD1632" s="58" t="s">
        <v>221</v>
      </c>
      <c r="AE1632" s="57" t="s">
        <v>222</v>
      </c>
      <c r="AF1632" s="58" t="s">
        <v>223</v>
      </c>
      <c r="AG1632" s="59" t="s">
        <v>232</v>
      </c>
      <c r="AH1632" s="60" t="s">
        <v>233</v>
      </c>
      <c r="AI1632" s="61" t="s">
        <v>234</v>
      </c>
      <c r="AJ1632" s="62" t="s">
        <v>235</v>
      </c>
      <c r="AK1632" s="63" t="s">
        <v>236</v>
      </c>
      <c r="AL1632" s="64" t="s">
        <v>237</v>
      </c>
    </row>
    <row r="1633" spans="1:38" ht="38.25" customHeight="1" thickBot="1" x14ac:dyDescent="0.3">
      <c r="A1633" s="581" t="s">
        <v>238</v>
      </c>
      <c r="B1633" s="582"/>
      <c r="C1633" s="65" t="s">
        <v>239</v>
      </c>
      <c r="D1633" s="575" t="s">
        <v>240</v>
      </c>
      <c r="E1633" s="65" t="s">
        <v>241</v>
      </c>
      <c r="F1633" s="66" t="s">
        <v>242</v>
      </c>
      <c r="G1633" s="65" t="s">
        <v>243</v>
      </c>
      <c r="H1633" s="66" t="s">
        <v>244</v>
      </c>
      <c r="I1633" s="67" t="s">
        <v>245</v>
      </c>
      <c r="J1633" s="66" t="s">
        <v>246</v>
      </c>
      <c r="K1633" s="67" t="s">
        <v>247</v>
      </c>
      <c r="L1633" s="66" t="s">
        <v>248</v>
      </c>
      <c r="M1633" s="65" t="s">
        <v>249</v>
      </c>
      <c r="N1633" s="66" t="s">
        <v>250</v>
      </c>
      <c r="O1633" s="65" t="s">
        <v>251</v>
      </c>
      <c r="P1633" s="66" t="s">
        <v>252</v>
      </c>
      <c r="Q1633" s="65" t="s">
        <v>253</v>
      </c>
      <c r="R1633" s="66" t="s">
        <v>254</v>
      </c>
      <c r="S1633" s="65" t="s">
        <v>255</v>
      </c>
      <c r="T1633" s="66" t="s">
        <v>256</v>
      </c>
      <c r="U1633" s="65" t="s">
        <v>257</v>
      </c>
      <c r="V1633" s="68" t="s">
        <v>258</v>
      </c>
      <c r="W1633" s="66" t="s">
        <v>259</v>
      </c>
      <c r="X1633" s="575" t="s">
        <v>260</v>
      </c>
      <c r="Y1633" s="66" t="s">
        <v>261</v>
      </c>
      <c r="Z1633" s="66" t="s">
        <v>262</v>
      </c>
      <c r="AA1633" s="65" t="s">
        <v>263</v>
      </c>
      <c r="AB1633" s="65" t="s">
        <v>264</v>
      </c>
      <c r="AC1633" s="65" t="s">
        <v>265</v>
      </c>
      <c r="AD1633" s="65" t="s">
        <v>266</v>
      </c>
      <c r="AE1633" s="65" t="s">
        <v>267</v>
      </c>
      <c r="AF1633" s="65" t="s">
        <v>268</v>
      </c>
      <c r="AG1633" s="65" t="s">
        <v>269</v>
      </c>
      <c r="AH1633" s="65" t="s">
        <v>270</v>
      </c>
      <c r="AI1633" s="65" t="s">
        <v>271</v>
      </c>
      <c r="AJ1633" s="575" t="s">
        <v>272</v>
      </c>
      <c r="AK1633" s="65" t="s">
        <v>273</v>
      </c>
      <c r="AL1633" s="576" t="s">
        <v>274</v>
      </c>
    </row>
    <row r="1634" spans="1:38" ht="99" customHeight="1" x14ac:dyDescent="0.25">
      <c r="A1634" s="69">
        <v>1</v>
      </c>
      <c r="B1634" s="70" t="s">
        <v>275</v>
      </c>
      <c r="C1634" s="758">
        <f>N1647</f>
        <v>432476.91</v>
      </c>
      <c r="D1634" s="586">
        <f>C1634-AH1647</f>
        <v>324757.15999999997</v>
      </c>
      <c r="E1634" s="71"/>
      <c r="F1634" s="72"/>
      <c r="G1634" s="71"/>
      <c r="H1634" s="72"/>
      <c r="I1634" s="73"/>
      <c r="J1634" s="72"/>
      <c r="K1634" s="73"/>
      <c r="L1634" s="72"/>
      <c r="M1634" s="71"/>
      <c r="N1634" s="72"/>
      <c r="O1634" s="71"/>
      <c r="P1634" s="72"/>
      <c r="Q1634" s="71"/>
      <c r="R1634" s="72"/>
      <c r="S1634" s="71"/>
      <c r="T1634" s="72"/>
      <c r="U1634" s="71"/>
      <c r="V1634" s="74"/>
      <c r="W1634" s="72"/>
      <c r="X1634" s="71"/>
      <c r="Y1634" s="74"/>
      <c r="Z1634" s="72"/>
      <c r="AA1634" s="71"/>
      <c r="AB1634" s="72"/>
      <c r="AC1634" s="71"/>
      <c r="AD1634" s="72"/>
      <c r="AE1634" s="71"/>
      <c r="AF1634" s="72"/>
      <c r="AG1634" s="71"/>
      <c r="AH1634" s="72"/>
      <c r="AI1634" s="75"/>
      <c r="AJ1634" s="76"/>
      <c r="AK1634" s="77"/>
      <c r="AL1634" s="78"/>
    </row>
    <row r="1635" spans="1:38" ht="87" customHeight="1" x14ac:dyDescent="0.25">
      <c r="A1635" s="79">
        <v>2</v>
      </c>
      <c r="B1635" s="80" t="s">
        <v>96</v>
      </c>
      <c r="C1635" s="758"/>
      <c r="D1635" s="587"/>
      <c r="E1635" s="477">
        <v>2</v>
      </c>
      <c r="F1635" s="478">
        <v>32734</v>
      </c>
      <c r="G1635" s="479">
        <v>12</v>
      </c>
      <c r="H1635" s="480">
        <v>330674.78999999998</v>
      </c>
      <c r="I1635" s="481">
        <v>0</v>
      </c>
      <c r="J1635" s="481">
        <v>0</v>
      </c>
      <c r="K1635" s="481">
        <v>12</v>
      </c>
      <c r="L1635" s="481">
        <v>330674.78999999998</v>
      </c>
      <c r="M1635" s="482">
        <f>SUM(I1635,K1635)</f>
        <v>12</v>
      </c>
      <c r="N1635" s="483">
        <f>SUM(J1635,L1635)</f>
        <v>330674.78999999998</v>
      </c>
      <c r="O1635" s="484">
        <v>0</v>
      </c>
      <c r="P1635" s="485">
        <v>0</v>
      </c>
      <c r="Q1635" s="484">
        <v>0</v>
      </c>
      <c r="R1635" s="486">
        <v>0</v>
      </c>
      <c r="S1635" s="486">
        <f>SUM(O1635,Q1635)</f>
        <v>0</v>
      </c>
      <c r="T1635" s="487">
        <f>SUM(P1635,R1635)</f>
        <v>0</v>
      </c>
      <c r="U1635" s="488">
        <v>0</v>
      </c>
      <c r="V1635" s="489">
        <v>0</v>
      </c>
      <c r="W1635" s="489">
        <v>0</v>
      </c>
      <c r="X1635" s="490">
        <v>1</v>
      </c>
      <c r="Y1635" s="489">
        <v>0</v>
      </c>
      <c r="Z1635" s="489">
        <v>50628.03</v>
      </c>
      <c r="AA1635" s="491">
        <f>SUM(U1635,X1635)</f>
        <v>1</v>
      </c>
      <c r="AB1635" s="492">
        <f>SUM(W1635,Z1635)</f>
        <v>50628.03</v>
      </c>
      <c r="AC1635" s="493">
        <v>0</v>
      </c>
      <c r="AD1635" s="494">
        <v>0</v>
      </c>
      <c r="AE1635" s="493">
        <v>5</v>
      </c>
      <c r="AF1635" s="494">
        <v>26321.51</v>
      </c>
      <c r="AG1635" s="495">
        <f>SUM(AC1635,AE1635)</f>
        <v>5</v>
      </c>
      <c r="AH1635" s="496">
        <f>SUM(AD1635,AF1635,AB1635)</f>
        <v>76949.539999999994</v>
      </c>
      <c r="AI1635" s="103">
        <f>IFERROR(AD1635/(C1634-AH1641),0)</f>
        <v>0</v>
      </c>
      <c r="AJ1635" s="104">
        <f>IFERROR(AF1635/(C1634-AH1641),0)</f>
        <v>6.0862231928173922E-2</v>
      </c>
      <c r="AK1635" s="77"/>
      <c r="AL1635" s="105">
        <f>IFERROR(AH1635/C1634,0)</f>
        <v>0.17792751062709913</v>
      </c>
    </row>
    <row r="1636" spans="1:38" ht="85.5" customHeight="1" x14ac:dyDescent="0.25">
      <c r="A1636" s="79">
        <v>3</v>
      </c>
      <c r="B1636" s="80" t="s">
        <v>202</v>
      </c>
      <c r="C1636" s="758"/>
      <c r="D1636" s="587"/>
      <c r="E1636" s="497"/>
      <c r="F1636" s="498"/>
      <c r="G1636" s="499"/>
      <c r="H1636" s="500"/>
      <c r="I1636" s="500"/>
      <c r="J1636" s="500"/>
      <c r="K1636" s="500"/>
      <c r="L1636" s="500"/>
      <c r="M1636" s="501"/>
      <c r="N1636" s="500"/>
      <c r="O1636" s="499"/>
      <c r="P1636" s="500"/>
      <c r="Q1636" s="499"/>
      <c r="R1636" s="500"/>
      <c r="S1636" s="501"/>
      <c r="T1636" s="500"/>
      <c r="U1636" s="499"/>
      <c r="V1636" s="500"/>
      <c r="W1636" s="500"/>
      <c r="X1636" s="501"/>
      <c r="Y1636" s="500"/>
      <c r="Z1636" s="500"/>
      <c r="AA1636" s="501"/>
      <c r="AB1636" s="500"/>
      <c r="AC1636" s="499"/>
      <c r="AD1636" s="500"/>
      <c r="AE1636" s="499"/>
      <c r="AF1636" s="500"/>
      <c r="AG1636" s="501"/>
      <c r="AH1636" s="500"/>
      <c r="AI1636" s="132"/>
      <c r="AJ1636" s="133"/>
      <c r="AK1636" s="448"/>
      <c r="AL1636" s="449"/>
    </row>
    <row r="1637" spans="1:38" ht="101.25" customHeight="1" x14ac:dyDescent="0.25">
      <c r="A1637" s="79">
        <v>4</v>
      </c>
      <c r="B1637" s="80" t="s">
        <v>40</v>
      </c>
      <c r="C1637" s="758"/>
      <c r="D1637" s="587"/>
      <c r="E1637" s="497"/>
      <c r="F1637" s="498"/>
      <c r="G1637" s="499"/>
      <c r="H1637" s="500"/>
      <c r="I1637" s="500"/>
      <c r="J1637" s="500"/>
      <c r="K1637" s="500"/>
      <c r="L1637" s="500"/>
      <c r="M1637" s="501"/>
      <c r="N1637" s="500"/>
      <c r="O1637" s="499"/>
      <c r="P1637" s="500"/>
      <c r="Q1637" s="499"/>
      <c r="R1637" s="500"/>
      <c r="S1637" s="501"/>
      <c r="T1637" s="500"/>
      <c r="U1637" s="499"/>
      <c r="V1637" s="500"/>
      <c r="W1637" s="500"/>
      <c r="X1637" s="501"/>
      <c r="Y1637" s="500"/>
      <c r="Z1637" s="500"/>
      <c r="AA1637" s="501"/>
      <c r="AB1637" s="500"/>
      <c r="AC1637" s="499"/>
      <c r="AD1637" s="500"/>
      <c r="AE1637" s="499"/>
      <c r="AF1637" s="500"/>
      <c r="AG1637" s="501"/>
      <c r="AH1637" s="500"/>
      <c r="AI1637" s="132"/>
      <c r="AJ1637" s="133"/>
      <c r="AK1637" s="448"/>
      <c r="AL1637" s="449"/>
    </row>
    <row r="1638" spans="1:38" ht="138" customHeight="1" x14ac:dyDescent="0.25">
      <c r="A1638" s="79">
        <v>5</v>
      </c>
      <c r="B1638" s="80" t="s">
        <v>98</v>
      </c>
      <c r="C1638" s="758"/>
      <c r="D1638" s="587"/>
      <c r="E1638" s="477">
        <v>2</v>
      </c>
      <c r="F1638" s="478">
        <v>43556.33</v>
      </c>
      <c r="G1638" s="479">
        <v>3</v>
      </c>
      <c r="H1638" s="480">
        <v>101802.12</v>
      </c>
      <c r="I1638" s="481">
        <v>0</v>
      </c>
      <c r="J1638" s="481">
        <v>0</v>
      </c>
      <c r="K1638" s="481">
        <v>3</v>
      </c>
      <c r="L1638" s="481">
        <v>101802.12</v>
      </c>
      <c r="M1638" s="482">
        <f>SUM(I1638,K1638)</f>
        <v>3</v>
      </c>
      <c r="N1638" s="483">
        <f>SUM(J1638,L1638)</f>
        <v>101802.12</v>
      </c>
      <c r="O1638" s="484">
        <v>0</v>
      </c>
      <c r="P1638" s="485">
        <v>0</v>
      </c>
      <c r="Q1638" s="484">
        <v>0</v>
      </c>
      <c r="R1638" s="485">
        <v>0</v>
      </c>
      <c r="S1638" s="502">
        <f>SUM(O1638,Q1638)</f>
        <v>0</v>
      </c>
      <c r="T1638" s="503">
        <f>SUM(P1638,R1638)</f>
        <v>0</v>
      </c>
      <c r="U1638" s="488">
        <v>0</v>
      </c>
      <c r="V1638" s="489">
        <v>0</v>
      </c>
      <c r="W1638" s="489">
        <v>0</v>
      </c>
      <c r="X1638" s="490">
        <v>1</v>
      </c>
      <c r="Y1638" s="489">
        <v>35041.11</v>
      </c>
      <c r="Z1638" s="490">
        <v>1284.57</v>
      </c>
      <c r="AA1638" s="491">
        <f>SUM(U1638,X1638)</f>
        <v>1</v>
      </c>
      <c r="AB1638" s="504">
        <f>SUM(W1638,Z1638)</f>
        <v>1284.57</v>
      </c>
      <c r="AC1638" s="493">
        <v>0</v>
      </c>
      <c r="AD1638" s="494">
        <v>0</v>
      </c>
      <c r="AE1638" s="493">
        <v>1</v>
      </c>
      <c r="AF1638" s="494">
        <v>29485.64</v>
      </c>
      <c r="AG1638" s="495">
        <f>SUM(AC1638,AE1638)</f>
        <v>1</v>
      </c>
      <c r="AH1638" s="496">
        <f>SUM(AD1638,AF1638,AB1638)</f>
        <v>30770.21</v>
      </c>
      <c r="AI1638" s="103">
        <f>IFERROR(AD1638/(C1634-AH1641),0)</f>
        <v>0</v>
      </c>
      <c r="AJ1638" s="104">
        <f>IFERROR(AF1638/(C1634-AH1641),0)</f>
        <v>6.8178530039904331E-2</v>
      </c>
      <c r="AK1638" s="77"/>
      <c r="AL1638" s="105">
        <f>IFERROR(AH1638/C1634,0)</f>
        <v>7.1148792660398918E-2</v>
      </c>
    </row>
    <row r="1639" spans="1:38" ht="116.25" customHeight="1" x14ac:dyDescent="0.25">
      <c r="A1639" s="79">
        <v>6</v>
      </c>
      <c r="B1639" s="80" t="s">
        <v>42</v>
      </c>
      <c r="C1639" s="758"/>
      <c r="D1639" s="587"/>
      <c r="E1639" s="497"/>
      <c r="F1639" s="498"/>
      <c r="G1639" s="499"/>
      <c r="H1639" s="500"/>
      <c r="I1639" s="500"/>
      <c r="J1639" s="500"/>
      <c r="K1639" s="500"/>
      <c r="L1639" s="500"/>
      <c r="M1639" s="501"/>
      <c r="N1639" s="500"/>
      <c r="O1639" s="499"/>
      <c r="P1639" s="500"/>
      <c r="Q1639" s="499"/>
      <c r="R1639" s="500"/>
      <c r="S1639" s="501"/>
      <c r="T1639" s="500"/>
      <c r="U1639" s="499"/>
      <c r="V1639" s="500"/>
      <c r="W1639" s="500"/>
      <c r="X1639" s="501"/>
      <c r="Y1639" s="500"/>
      <c r="Z1639" s="500"/>
      <c r="AA1639" s="501"/>
      <c r="AB1639" s="500"/>
      <c r="AC1639" s="499"/>
      <c r="AD1639" s="500"/>
      <c r="AE1639" s="499"/>
      <c r="AF1639" s="500"/>
      <c r="AG1639" s="501"/>
      <c r="AH1639" s="500"/>
      <c r="AI1639" s="132"/>
      <c r="AJ1639" s="133"/>
      <c r="AK1639" s="448"/>
      <c r="AL1639" s="449"/>
    </row>
    <row r="1640" spans="1:38" ht="65.25" customHeight="1" x14ac:dyDescent="0.25">
      <c r="A1640" s="79">
        <v>7</v>
      </c>
      <c r="B1640" s="80" t="s">
        <v>203</v>
      </c>
      <c r="C1640" s="758"/>
      <c r="D1640" s="587"/>
      <c r="E1640" s="497"/>
      <c r="F1640" s="498"/>
      <c r="G1640" s="499"/>
      <c r="H1640" s="500"/>
      <c r="I1640" s="499"/>
      <c r="J1640" s="500"/>
      <c r="K1640" s="499"/>
      <c r="L1640" s="500"/>
      <c r="M1640" s="501"/>
      <c r="N1640" s="500"/>
      <c r="O1640" s="499"/>
      <c r="P1640" s="500"/>
      <c r="Q1640" s="499"/>
      <c r="R1640" s="500"/>
      <c r="S1640" s="501"/>
      <c r="T1640" s="499"/>
      <c r="U1640" s="499"/>
      <c r="V1640" s="500"/>
      <c r="W1640" s="500"/>
      <c r="X1640" s="501"/>
      <c r="Y1640" s="500"/>
      <c r="Z1640" s="500"/>
      <c r="AA1640" s="501"/>
      <c r="AB1640" s="499"/>
      <c r="AC1640" s="499"/>
      <c r="AD1640" s="500"/>
      <c r="AE1640" s="499"/>
      <c r="AF1640" s="500"/>
      <c r="AG1640" s="500"/>
      <c r="AH1640" s="500"/>
      <c r="AI1640" s="132"/>
      <c r="AJ1640" s="133"/>
      <c r="AK1640" s="448"/>
      <c r="AL1640" s="450"/>
    </row>
    <row r="1641" spans="1:38" ht="59.25" customHeight="1" x14ac:dyDescent="0.25">
      <c r="A1641" s="79">
        <v>8</v>
      </c>
      <c r="B1641" s="80" t="s">
        <v>276</v>
      </c>
      <c r="C1641" s="758"/>
      <c r="D1641" s="587"/>
      <c r="E1641" s="497"/>
      <c r="F1641" s="498"/>
      <c r="G1641" s="505"/>
      <c r="H1641" s="506"/>
      <c r="I1641" s="499"/>
      <c r="J1641" s="500"/>
      <c r="K1641" s="500"/>
      <c r="L1641" s="500"/>
      <c r="M1641" s="507"/>
      <c r="N1641" s="498"/>
      <c r="O1641" s="505"/>
      <c r="P1641" s="506"/>
      <c r="Q1641" s="505"/>
      <c r="R1641" s="506"/>
      <c r="S1641" s="507"/>
      <c r="T1641" s="498"/>
      <c r="U1641" s="499"/>
      <c r="V1641" s="500"/>
      <c r="W1641" s="500"/>
      <c r="X1641" s="501"/>
      <c r="Y1641" s="500"/>
      <c r="Z1641" s="500"/>
      <c r="AA1641" s="507"/>
      <c r="AB1641" s="498"/>
      <c r="AC1641" s="499"/>
      <c r="AD1641" s="500"/>
      <c r="AE1641" s="499"/>
      <c r="AF1641" s="500"/>
      <c r="AG1641" s="501"/>
      <c r="AH1641" s="500"/>
      <c r="AI1641" s="132"/>
      <c r="AJ1641" s="133"/>
      <c r="AK1641" s="448"/>
      <c r="AL1641" s="449"/>
    </row>
    <row r="1642" spans="1:38" ht="60" customHeight="1" x14ac:dyDescent="0.25">
      <c r="A1642" s="79">
        <v>9</v>
      </c>
      <c r="B1642" s="80" t="s">
        <v>44</v>
      </c>
      <c r="C1642" s="758"/>
      <c r="D1642" s="587"/>
      <c r="E1642" s="497"/>
      <c r="F1642" s="498"/>
      <c r="G1642" s="499"/>
      <c r="H1642" s="500"/>
      <c r="I1642" s="500"/>
      <c r="J1642" s="500"/>
      <c r="K1642" s="500"/>
      <c r="L1642" s="500"/>
      <c r="M1642" s="501"/>
      <c r="N1642" s="500"/>
      <c r="O1642" s="499"/>
      <c r="P1642" s="500"/>
      <c r="Q1642" s="499"/>
      <c r="R1642" s="500"/>
      <c r="S1642" s="501"/>
      <c r="T1642" s="500"/>
      <c r="U1642" s="499"/>
      <c r="V1642" s="500"/>
      <c r="W1642" s="500"/>
      <c r="X1642" s="501"/>
      <c r="Y1642" s="500"/>
      <c r="Z1642" s="500"/>
      <c r="AA1642" s="501"/>
      <c r="AB1642" s="500"/>
      <c r="AC1642" s="499"/>
      <c r="AD1642" s="500"/>
      <c r="AE1642" s="499"/>
      <c r="AF1642" s="500"/>
      <c r="AG1642" s="501"/>
      <c r="AH1642" s="500"/>
      <c r="AI1642" s="132"/>
      <c r="AJ1642" s="133"/>
      <c r="AK1642" s="448"/>
      <c r="AL1642" s="449"/>
    </row>
    <row r="1643" spans="1:38" ht="73.5" customHeight="1" x14ac:dyDescent="0.25">
      <c r="A1643" s="79">
        <v>10</v>
      </c>
      <c r="B1643" s="80" t="s">
        <v>45</v>
      </c>
      <c r="C1643" s="758"/>
      <c r="D1643" s="587"/>
      <c r="E1643" s="497"/>
      <c r="F1643" s="498"/>
      <c r="G1643" s="499"/>
      <c r="H1643" s="500"/>
      <c r="I1643" s="500"/>
      <c r="J1643" s="500"/>
      <c r="K1643" s="500"/>
      <c r="L1643" s="500"/>
      <c r="M1643" s="501"/>
      <c r="N1643" s="500"/>
      <c r="O1643" s="499"/>
      <c r="P1643" s="500"/>
      <c r="Q1643" s="499"/>
      <c r="R1643" s="500"/>
      <c r="S1643" s="501"/>
      <c r="T1643" s="500"/>
      <c r="U1643" s="499"/>
      <c r="V1643" s="500"/>
      <c r="W1643" s="500"/>
      <c r="X1643" s="501"/>
      <c r="Y1643" s="500"/>
      <c r="Z1643" s="500"/>
      <c r="AA1643" s="501"/>
      <c r="AB1643" s="500"/>
      <c r="AC1643" s="505"/>
      <c r="AD1643" s="506"/>
      <c r="AE1643" s="505"/>
      <c r="AF1643" s="506"/>
      <c r="AG1643" s="501"/>
      <c r="AH1643" s="500"/>
      <c r="AI1643" s="132"/>
      <c r="AJ1643" s="133"/>
      <c r="AK1643" s="448"/>
      <c r="AL1643" s="449"/>
    </row>
    <row r="1644" spans="1:38" ht="120" customHeight="1" x14ac:dyDescent="0.25">
      <c r="A1644" s="79">
        <v>11</v>
      </c>
      <c r="B1644" s="80" t="s">
        <v>46</v>
      </c>
      <c r="C1644" s="758"/>
      <c r="D1644" s="587"/>
      <c r="E1644" s="497"/>
      <c r="F1644" s="498"/>
      <c r="G1644" s="499"/>
      <c r="H1644" s="500"/>
      <c r="I1644" s="500"/>
      <c r="J1644" s="500"/>
      <c r="K1644" s="500"/>
      <c r="L1644" s="500"/>
      <c r="M1644" s="501"/>
      <c r="N1644" s="500"/>
      <c r="O1644" s="499"/>
      <c r="P1644" s="500"/>
      <c r="Q1644" s="499"/>
      <c r="R1644" s="500"/>
      <c r="S1644" s="501"/>
      <c r="T1644" s="500"/>
      <c r="U1644" s="499"/>
      <c r="V1644" s="500"/>
      <c r="W1644" s="500"/>
      <c r="X1644" s="501"/>
      <c r="Y1644" s="500"/>
      <c r="Z1644" s="500"/>
      <c r="AA1644" s="501"/>
      <c r="AB1644" s="500"/>
      <c r="AC1644" s="499"/>
      <c r="AD1644" s="500"/>
      <c r="AE1644" s="499"/>
      <c r="AF1644" s="500"/>
      <c r="AG1644" s="501"/>
      <c r="AH1644" s="500"/>
      <c r="AI1644" s="132"/>
      <c r="AJ1644" s="133"/>
      <c r="AK1644" s="448"/>
      <c r="AL1644" s="449"/>
    </row>
    <row r="1645" spans="1:38" ht="63.75" customHeight="1" x14ac:dyDescent="0.25">
      <c r="A1645" s="79">
        <v>12</v>
      </c>
      <c r="B1645" s="80" t="s">
        <v>47</v>
      </c>
      <c r="C1645" s="758"/>
      <c r="D1645" s="587"/>
      <c r="E1645" s="497"/>
      <c r="F1645" s="498"/>
      <c r="G1645" s="499"/>
      <c r="H1645" s="500"/>
      <c r="I1645" s="500"/>
      <c r="J1645" s="500"/>
      <c r="K1645" s="500"/>
      <c r="L1645" s="500"/>
      <c r="M1645" s="501"/>
      <c r="N1645" s="500"/>
      <c r="O1645" s="499"/>
      <c r="P1645" s="500"/>
      <c r="Q1645" s="499"/>
      <c r="R1645" s="500"/>
      <c r="S1645" s="501"/>
      <c r="T1645" s="500"/>
      <c r="U1645" s="499"/>
      <c r="V1645" s="500"/>
      <c r="W1645" s="500"/>
      <c r="X1645" s="501"/>
      <c r="Y1645" s="500"/>
      <c r="Z1645" s="500"/>
      <c r="AA1645" s="501"/>
      <c r="AB1645" s="500"/>
      <c r="AC1645" s="499"/>
      <c r="AD1645" s="500"/>
      <c r="AE1645" s="499"/>
      <c r="AF1645" s="500"/>
      <c r="AG1645" s="501"/>
      <c r="AH1645" s="500"/>
      <c r="AI1645" s="132"/>
      <c r="AJ1645" s="133"/>
      <c r="AK1645" s="448"/>
      <c r="AL1645" s="449"/>
    </row>
    <row r="1646" spans="1:38" ht="62.25" customHeight="1" thickBot="1" x14ac:dyDescent="0.3">
      <c r="A1646" s="138">
        <v>13</v>
      </c>
      <c r="B1646" s="139" t="s">
        <v>48</v>
      </c>
      <c r="C1646" s="758"/>
      <c r="D1646" s="588"/>
      <c r="E1646" s="497"/>
      <c r="F1646" s="498"/>
      <c r="G1646" s="499"/>
      <c r="H1646" s="500"/>
      <c r="I1646" s="508"/>
      <c r="J1646" s="508"/>
      <c r="K1646" s="508"/>
      <c r="L1646" s="508"/>
      <c r="M1646" s="509"/>
      <c r="N1646" s="508"/>
      <c r="O1646" s="499"/>
      <c r="P1646" s="500"/>
      <c r="Q1646" s="499"/>
      <c r="R1646" s="500"/>
      <c r="S1646" s="501"/>
      <c r="T1646" s="500"/>
      <c r="U1646" s="499"/>
      <c r="V1646" s="500"/>
      <c r="W1646" s="500"/>
      <c r="X1646" s="501"/>
      <c r="Y1646" s="500"/>
      <c r="Z1646" s="500"/>
      <c r="AA1646" s="501"/>
      <c r="AB1646" s="500"/>
      <c r="AC1646" s="499"/>
      <c r="AD1646" s="500"/>
      <c r="AE1646" s="499"/>
      <c r="AF1646" s="500"/>
      <c r="AG1646" s="501"/>
      <c r="AH1646" s="500"/>
      <c r="AI1646" s="461"/>
      <c r="AJ1646" s="462"/>
      <c r="AK1646" s="463"/>
      <c r="AL1646" s="464"/>
    </row>
    <row r="1647" spans="1:38" ht="29.25" customHeight="1" thickBot="1" x14ac:dyDescent="0.3">
      <c r="A1647" s="589" t="s">
        <v>277</v>
      </c>
      <c r="B1647" s="590"/>
      <c r="C1647" s="166">
        <f>C1634</f>
        <v>432476.91</v>
      </c>
      <c r="D1647" s="166">
        <f>D1634</f>
        <v>324757.15999999997</v>
      </c>
      <c r="E1647" s="167">
        <f t="shared" ref="E1647:L1647" si="235">SUM(E1634:E1646)</f>
        <v>4</v>
      </c>
      <c r="F1647" s="168">
        <f t="shared" si="235"/>
        <v>76290.33</v>
      </c>
      <c r="G1647" s="167">
        <f t="shared" si="235"/>
        <v>15</v>
      </c>
      <c r="H1647" s="168">
        <f t="shared" si="235"/>
        <v>432476.91</v>
      </c>
      <c r="I1647" s="169">
        <f t="shared" si="235"/>
        <v>0</v>
      </c>
      <c r="J1647" s="170">
        <f t="shared" si="235"/>
        <v>0</v>
      </c>
      <c r="K1647" s="169">
        <f t="shared" si="235"/>
        <v>15</v>
      </c>
      <c r="L1647" s="170">
        <f t="shared" si="235"/>
        <v>432476.91</v>
      </c>
      <c r="M1647" s="169">
        <f>SUM(M1634:M1646)</f>
        <v>15</v>
      </c>
      <c r="N1647" s="170">
        <f>SUM(N1634:N1646)</f>
        <v>432476.91</v>
      </c>
      <c r="O1647" s="171">
        <f>SUM(O1634:O1646)</f>
        <v>0</v>
      </c>
      <c r="P1647" s="168">
        <f>SUM(P1634:P1646)</f>
        <v>0</v>
      </c>
      <c r="Q1647" s="172">
        <f t="shared" ref="Q1647:AJ1647" si="236">SUM(Q1634:Q1646)</f>
        <v>0</v>
      </c>
      <c r="R1647" s="168">
        <f t="shared" si="236"/>
        <v>0</v>
      </c>
      <c r="S1647" s="173">
        <f t="shared" si="236"/>
        <v>0</v>
      </c>
      <c r="T1647" s="168">
        <f t="shared" si="236"/>
        <v>0</v>
      </c>
      <c r="U1647" s="172">
        <f t="shared" si="236"/>
        <v>0</v>
      </c>
      <c r="V1647" s="168">
        <f t="shared" si="236"/>
        <v>0</v>
      </c>
      <c r="W1647" s="168">
        <f t="shared" si="236"/>
        <v>0</v>
      </c>
      <c r="X1647" s="173">
        <f t="shared" si="236"/>
        <v>2</v>
      </c>
      <c r="Y1647" s="168">
        <f t="shared" si="236"/>
        <v>35041.11</v>
      </c>
      <c r="Z1647" s="168">
        <f t="shared" si="236"/>
        <v>51912.6</v>
      </c>
      <c r="AA1647" s="173">
        <f t="shared" si="236"/>
        <v>2</v>
      </c>
      <c r="AB1647" s="168">
        <f t="shared" si="236"/>
        <v>51912.6</v>
      </c>
      <c r="AC1647" s="172">
        <f t="shared" si="236"/>
        <v>0</v>
      </c>
      <c r="AD1647" s="168">
        <f t="shared" si="236"/>
        <v>0</v>
      </c>
      <c r="AE1647" s="172">
        <f t="shared" si="236"/>
        <v>6</v>
      </c>
      <c r="AF1647" s="168">
        <f t="shared" si="236"/>
        <v>55807.149999999994</v>
      </c>
      <c r="AG1647" s="173">
        <f t="shared" si="236"/>
        <v>6</v>
      </c>
      <c r="AH1647" s="168">
        <f t="shared" si="236"/>
        <v>107719.75</v>
      </c>
      <c r="AI1647" s="174">
        <f t="shared" si="236"/>
        <v>0</v>
      </c>
      <c r="AJ1647" s="174">
        <f t="shared" si="236"/>
        <v>0.12904076196807826</v>
      </c>
      <c r="AK1647" s="175">
        <f>AK1641</f>
        <v>0</v>
      </c>
      <c r="AL1647" s="176">
        <f>AH1647/C1634</f>
        <v>0.24907630328749808</v>
      </c>
    </row>
    <row r="1648" spans="1:38" ht="21.75" thickBot="1" x14ac:dyDescent="0.4">
      <c r="AF1648" s="177" t="s">
        <v>278</v>
      </c>
      <c r="AG1648" s="178">
        <v>4.4240000000000004</v>
      </c>
      <c r="AH1648" s="179">
        <f>AH1647/AG1648</f>
        <v>24348.948915009041</v>
      </c>
    </row>
    <row r="1649" spans="1:38" ht="15.75" thickTop="1" x14ac:dyDescent="0.25">
      <c r="A1649" s="591" t="s">
        <v>279</v>
      </c>
      <c r="B1649" s="592"/>
      <c r="C1649" s="592"/>
      <c r="D1649" s="592"/>
      <c r="E1649" s="592"/>
      <c r="F1649" s="592"/>
      <c r="G1649" s="592"/>
      <c r="H1649" s="592"/>
      <c r="I1649" s="592"/>
      <c r="J1649" s="592"/>
      <c r="K1649" s="593"/>
      <c r="L1649" s="592"/>
      <c r="M1649" s="592"/>
      <c r="N1649" s="592"/>
      <c r="O1649" s="592"/>
      <c r="P1649" s="592"/>
      <c r="Q1649" s="594"/>
    </row>
    <row r="1650" spans="1:38" ht="18.75" x14ac:dyDescent="0.3">
      <c r="A1650" s="595"/>
      <c r="B1650" s="596"/>
      <c r="C1650" s="596"/>
      <c r="D1650" s="596"/>
      <c r="E1650" s="596"/>
      <c r="F1650" s="596"/>
      <c r="G1650" s="596"/>
      <c r="H1650" s="596"/>
      <c r="I1650" s="596"/>
      <c r="J1650" s="596"/>
      <c r="K1650" s="597"/>
      <c r="L1650" s="596"/>
      <c r="M1650" s="596"/>
      <c r="N1650" s="596"/>
      <c r="O1650" s="596"/>
      <c r="P1650" s="596"/>
      <c r="Q1650" s="598"/>
      <c r="AF1650" s="180"/>
    </row>
    <row r="1651" spans="1:38" ht="15.75" x14ac:dyDescent="0.25">
      <c r="A1651" s="595"/>
      <c r="B1651" s="596"/>
      <c r="C1651" s="596"/>
      <c r="D1651" s="596"/>
      <c r="E1651" s="596"/>
      <c r="F1651" s="596"/>
      <c r="G1651" s="596"/>
      <c r="H1651" s="596"/>
      <c r="I1651" s="596"/>
      <c r="J1651" s="596"/>
      <c r="K1651" s="597"/>
      <c r="L1651" s="596"/>
      <c r="M1651" s="596"/>
      <c r="N1651" s="596"/>
      <c r="O1651" s="596"/>
      <c r="P1651" s="596"/>
      <c r="Q1651" s="598"/>
      <c r="AE1651" s="181" t="s">
        <v>280</v>
      </c>
      <c r="AF1651" s="182"/>
    </row>
    <row r="1652" spans="1:38" ht="15.75" x14ac:dyDescent="0.25">
      <c r="A1652" s="595"/>
      <c r="B1652" s="596"/>
      <c r="C1652" s="596"/>
      <c r="D1652" s="596"/>
      <c r="E1652" s="596"/>
      <c r="F1652" s="596"/>
      <c r="G1652" s="596"/>
      <c r="H1652" s="596"/>
      <c r="I1652" s="596"/>
      <c r="J1652" s="596"/>
      <c r="K1652" s="597"/>
      <c r="L1652" s="596"/>
      <c r="M1652" s="596"/>
      <c r="N1652" s="596"/>
      <c r="O1652" s="596"/>
      <c r="P1652" s="596"/>
      <c r="Q1652" s="598"/>
      <c r="AE1652" s="181" t="s">
        <v>281</v>
      </c>
      <c r="AF1652" s="183">
        <f>(AF1647-AF1641)+(Z1647-Z1641)</f>
        <v>107719.75</v>
      </c>
    </row>
    <row r="1653" spans="1:38" ht="15.75" x14ac:dyDescent="0.25">
      <c r="A1653" s="595"/>
      <c r="B1653" s="596"/>
      <c r="C1653" s="596"/>
      <c r="D1653" s="596"/>
      <c r="E1653" s="596"/>
      <c r="F1653" s="596"/>
      <c r="G1653" s="596"/>
      <c r="H1653" s="596"/>
      <c r="I1653" s="596"/>
      <c r="J1653" s="596"/>
      <c r="K1653" s="597"/>
      <c r="L1653" s="596"/>
      <c r="M1653" s="596"/>
      <c r="N1653" s="596"/>
      <c r="O1653" s="596"/>
      <c r="P1653" s="596"/>
      <c r="Q1653" s="598"/>
      <c r="AE1653" s="181" t="s">
        <v>282</v>
      </c>
      <c r="AF1653" s="183">
        <f>AD1647+W1647</f>
        <v>0</v>
      </c>
    </row>
    <row r="1654" spans="1:38" ht="15.75" x14ac:dyDescent="0.25">
      <c r="A1654" s="595"/>
      <c r="B1654" s="596"/>
      <c r="C1654" s="596"/>
      <c r="D1654" s="596"/>
      <c r="E1654" s="596"/>
      <c r="F1654" s="596"/>
      <c r="G1654" s="596"/>
      <c r="H1654" s="596"/>
      <c r="I1654" s="596"/>
      <c r="J1654" s="596"/>
      <c r="K1654" s="597"/>
      <c r="L1654" s="596"/>
      <c r="M1654" s="596"/>
      <c r="N1654" s="596"/>
      <c r="O1654" s="596"/>
      <c r="P1654" s="596"/>
      <c r="Q1654" s="598"/>
      <c r="AE1654" s="181" t="s">
        <v>283</v>
      </c>
      <c r="AF1654" s="183">
        <f>AF1641+Z1641</f>
        <v>0</v>
      </c>
    </row>
    <row r="1655" spans="1:38" ht="15.75" x14ac:dyDescent="0.25">
      <c r="A1655" s="595"/>
      <c r="B1655" s="596"/>
      <c r="C1655" s="596"/>
      <c r="D1655" s="596"/>
      <c r="E1655" s="596"/>
      <c r="F1655" s="596"/>
      <c r="G1655" s="596"/>
      <c r="H1655" s="596"/>
      <c r="I1655" s="596"/>
      <c r="J1655" s="596"/>
      <c r="K1655" s="597"/>
      <c r="L1655" s="596"/>
      <c r="M1655" s="596"/>
      <c r="N1655" s="596"/>
      <c r="O1655" s="596"/>
      <c r="P1655" s="596"/>
      <c r="Q1655" s="598"/>
      <c r="AE1655" s="181" t="s">
        <v>2</v>
      </c>
      <c r="AF1655" s="184">
        <f>SUM(AF1652:AF1654)</f>
        <v>107719.75</v>
      </c>
    </row>
    <row r="1656" spans="1:38" x14ac:dyDescent="0.25">
      <c r="A1656" s="595"/>
      <c r="B1656" s="596"/>
      <c r="C1656" s="596"/>
      <c r="D1656" s="596"/>
      <c r="E1656" s="596"/>
      <c r="F1656" s="596"/>
      <c r="G1656" s="596"/>
      <c r="H1656" s="596"/>
      <c r="I1656" s="596"/>
      <c r="J1656" s="596"/>
      <c r="K1656" s="597"/>
      <c r="L1656" s="596"/>
      <c r="M1656" s="596"/>
      <c r="N1656" s="596"/>
      <c r="O1656" s="596"/>
      <c r="P1656" s="596"/>
      <c r="Q1656" s="598"/>
    </row>
    <row r="1657" spans="1:38" ht="15.75" thickBot="1" x14ac:dyDescent="0.3">
      <c r="A1657" s="599"/>
      <c r="B1657" s="600"/>
      <c r="C1657" s="600"/>
      <c r="D1657" s="600"/>
      <c r="E1657" s="600"/>
      <c r="F1657" s="600"/>
      <c r="G1657" s="600"/>
      <c r="H1657" s="600"/>
      <c r="I1657" s="600"/>
      <c r="J1657" s="600"/>
      <c r="K1657" s="601"/>
      <c r="L1657" s="600"/>
      <c r="M1657" s="600"/>
      <c r="N1657" s="600"/>
      <c r="O1657" s="600"/>
      <c r="P1657" s="600"/>
      <c r="Q1657" s="602"/>
    </row>
    <row r="1658" spans="1:38" ht="15.75" thickTop="1" x14ac:dyDescent="0.25"/>
    <row r="1660" spans="1:38" ht="15.75" thickBot="1" x14ac:dyDescent="0.3"/>
    <row r="1661" spans="1:38" ht="27" thickBot="1" x14ac:dyDescent="0.3">
      <c r="A1661" s="603" t="s">
        <v>391</v>
      </c>
      <c r="B1661" s="604"/>
      <c r="C1661" s="604"/>
      <c r="D1661" s="604"/>
      <c r="E1661" s="604"/>
      <c r="F1661" s="604"/>
      <c r="G1661" s="604"/>
      <c r="H1661" s="604"/>
      <c r="I1661" s="604"/>
      <c r="J1661" s="604"/>
      <c r="K1661" s="605"/>
      <c r="L1661" s="604"/>
      <c r="M1661" s="604"/>
      <c r="N1661" s="604"/>
      <c r="O1661" s="604"/>
      <c r="P1661" s="604"/>
      <c r="Q1661" s="604"/>
      <c r="R1661" s="604"/>
      <c r="S1661" s="604"/>
      <c r="T1661" s="604"/>
      <c r="U1661" s="604"/>
      <c r="V1661" s="604"/>
      <c r="W1661" s="604"/>
      <c r="X1661" s="604"/>
      <c r="Y1661" s="604"/>
      <c r="Z1661" s="604"/>
      <c r="AA1661" s="604"/>
      <c r="AB1661" s="604"/>
      <c r="AC1661" s="604"/>
      <c r="AD1661" s="604"/>
      <c r="AE1661" s="604"/>
      <c r="AF1661" s="604"/>
      <c r="AG1661" s="604"/>
      <c r="AH1661" s="604"/>
      <c r="AI1661" s="604"/>
      <c r="AJ1661" s="604"/>
      <c r="AK1661" s="606"/>
      <c r="AL1661" s="185"/>
    </row>
    <row r="1662" spans="1:38" ht="21" customHeight="1" x14ac:dyDescent="0.25">
      <c r="A1662" s="607" t="s">
        <v>284</v>
      </c>
      <c r="B1662" s="608"/>
      <c r="C1662" s="614" t="s">
        <v>392</v>
      </c>
      <c r="D1662" s="615"/>
      <c r="E1662" s="618" t="s">
        <v>285</v>
      </c>
      <c r="F1662" s="619"/>
      <c r="G1662" s="619"/>
      <c r="H1662" s="619"/>
      <c r="I1662" s="619"/>
      <c r="J1662" s="619"/>
      <c r="K1662" s="620"/>
      <c r="L1662" s="619"/>
      <c r="M1662" s="619"/>
      <c r="N1662" s="619"/>
      <c r="O1662" s="624" t="s">
        <v>394</v>
      </c>
      <c r="P1662" s="625"/>
      <c r="Q1662" s="625"/>
      <c r="R1662" s="625"/>
      <c r="S1662" s="625"/>
      <c r="T1662" s="625"/>
      <c r="U1662" s="625"/>
      <c r="V1662" s="625"/>
      <c r="W1662" s="625"/>
      <c r="X1662" s="625"/>
      <c r="Y1662" s="625"/>
      <c r="Z1662" s="625"/>
      <c r="AA1662" s="625"/>
      <c r="AB1662" s="625"/>
      <c r="AC1662" s="625"/>
      <c r="AD1662" s="625"/>
      <c r="AE1662" s="625"/>
      <c r="AF1662" s="625"/>
      <c r="AG1662" s="625"/>
      <c r="AH1662" s="625"/>
      <c r="AI1662" s="625"/>
      <c r="AJ1662" s="625"/>
      <c r="AK1662" s="626"/>
      <c r="AL1662" s="186"/>
    </row>
    <row r="1663" spans="1:38" ht="36" customHeight="1" thickBot="1" x14ac:dyDescent="0.3">
      <c r="A1663" s="609"/>
      <c r="B1663" s="610"/>
      <c r="C1663" s="616"/>
      <c r="D1663" s="617"/>
      <c r="E1663" s="621"/>
      <c r="F1663" s="622"/>
      <c r="G1663" s="622"/>
      <c r="H1663" s="622"/>
      <c r="I1663" s="622"/>
      <c r="J1663" s="622"/>
      <c r="K1663" s="623"/>
      <c r="L1663" s="622"/>
      <c r="M1663" s="622"/>
      <c r="N1663" s="622"/>
      <c r="O1663" s="627"/>
      <c r="P1663" s="628"/>
      <c r="Q1663" s="628"/>
      <c r="R1663" s="628"/>
      <c r="S1663" s="628"/>
      <c r="T1663" s="628"/>
      <c r="U1663" s="628"/>
      <c r="V1663" s="628"/>
      <c r="W1663" s="628"/>
      <c r="X1663" s="628"/>
      <c r="Y1663" s="628"/>
      <c r="Z1663" s="628"/>
      <c r="AA1663" s="628"/>
      <c r="AB1663" s="628"/>
      <c r="AC1663" s="628"/>
      <c r="AD1663" s="628"/>
      <c r="AE1663" s="628"/>
      <c r="AF1663" s="628"/>
      <c r="AG1663" s="628"/>
      <c r="AH1663" s="628"/>
      <c r="AI1663" s="628"/>
      <c r="AJ1663" s="628"/>
      <c r="AK1663" s="629"/>
      <c r="AL1663" s="186"/>
    </row>
    <row r="1664" spans="1:38" s="180" customFormat="1" ht="84" customHeight="1" thickBot="1" x14ac:dyDescent="0.35">
      <c r="A1664" s="609"/>
      <c r="B1664" s="611"/>
      <c r="C1664" s="630" t="s">
        <v>211</v>
      </c>
      <c r="D1664" s="632" t="s">
        <v>212</v>
      </c>
      <c r="E1664" s="634" t="s">
        <v>0</v>
      </c>
      <c r="F1664" s="635"/>
      <c r="G1664" s="635"/>
      <c r="H1664" s="636"/>
      <c r="I1664" s="637" t="s">
        <v>1</v>
      </c>
      <c r="J1664" s="638"/>
      <c r="K1664" s="639"/>
      <c r="L1664" s="640"/>
      <c r="M1664" s="643" t="s">
        <v>2</v>
      </c>
      <c r="N1664" s="644"/>
      <c r="O1664" s="645" t="s">
        <v>213</v>
      </c>
      <c r="P1664" s="646"/>
      <c r="Q1664" s="646"/>
      <c r="R1664" s="647"/>
      <c r="S1664" s="648" t="s">
        <v>2</v>
      </c>
      <c r="T1664" s="649"/>
      <c r="U1664" s="650" t="s">
        <v>214</v>
      </c>
      <c r="V1664" s="651"/>
      <c r="W1664" s="651"/>
      <c r="X1664" s="651"/>
      <c r="Y1664" s="651"/>
      <c r="Z1664" s="652"/>
      <c r="AA1664" s="653" t="s">
        <v>2</v>
      </c>
      <c r="AB1664" s="654"/>
      <c r="AC1664" s="655" t="s">
        <v>5</v>
      </c>
      <c r="AD1664" s="656"/>
      <c r="AE1664" s="656"/>
      <c r="AF1664" s="657"/>
      <c r="AG1664" s="717" t="s">
        <v>2</v>
      </c>
      <c r="AH1664" s="718"/>
      <c r="AI1664" s="743" t="s">
        <v>215</v>
      </c>
      <c r="AJ1664" s="744"/>
      <c r="AK1664" s="745"/>
      <c r="AL1664" s="187"/>
    </row>
    <row r="1665" spans="1:38" ht="113.25" thickBot="1" x14ac:dyDescent="0.3">
      <c r="A1665" s="612"/>
      <c r="B1665" s="613"/>
      <c r="C1665" s="631"/>
      <c r="D1665" s="633"/>
      <c r="E1665" s="41" t="s">
        <v>15</v>
      </c>
      <c r="F1665" s="42" t="s">
        <v>216</v>
      </c>
      <c r="G1665" s="41" t="s">
        <v>217</v>
      </c>
      <c r="H1665" s="42" t="s">
        <v>14</v>
      </c>
      <c r="I1665" s="43" t="s">
        <v>15</v>
      </c>
      <c r="J1665" s="44" t="s">
        <v>218</v>
      </c>
      <c r="K1665" s="43" t="s">
        <v>17</v>
      </c>
      <c r="L1665" s="44" t="s">
        <v>219</v>
      </c>
      <c r="M1665" s="45" t="s">
        <v>19</v>
      </c>
      <c r="N1665" s="46" t="s">
        <v>20</v>
      </c>
      <c r="O1665" s="47" t="s">
        <v>220</v>
      </c>
      <c r="P1665" s="48" t="s">
        <v>221</v>
      </c>
      <c r="Q1665" s="47" t="s">
        <v>222</v>
      </c>
      <c r="R1665" s="48" t="s">
        <v>223</v>
      </c>
      <c r="S1665" s="49" t="s">
        <v>224</v>
      </c>
      <c r="T1665" s="50" t="s">
        <v>225</v>
      </c>
      <c r="U1665" s="51" t="s">
        <v>220</v>
      </c>
      <c r="V1665" s="52" t="s">
        <v>226</v>
      </c>
      <c r="W1665" s="53" t="s">
        <v>227</v>
      </c>
      <c r="X1665" s="54" t="s">
        <v>222</v>
      </c>
      <c r="Y1665" s="52" t="s">
        <v>228</v>
      </c>
      <c r="Z1665" s="53" t="s">
        <v>229</v>
      </c>
      <c r="AA1665" s="55" t="s">
        <v>230</v>
      </c>
      <c r="AB1665" s="56" t="s">
        <v>231</v>
      </c>
      <c r="AC1665" s="57" t="s">
        <v>220</v>
      </c>
      <c r="AD1665" s="58" t="s">
        <v>221</v>
      </c>
      <c r="AE1665" s="57" t="s">
        <v>222</v>
      </c>
      <c r="AF1665" s="58" t="s">
        <v>223</v>
      </c>
      <c r="AG1665" s="59" t="s">
        <v>232</v>
      </c>
      <c r="AH1665" s="60" t="s">
        <v>233</v>
      </c>
      <c r="AI1665" s="61" t="s">
        <v>234</v>
      </c>
      <c r="AJ1665" s="63" t="s">
        <v>235</v>
      </c>
      <c r="AK1665" s="188" t="s">
        <v>286</v>
      </c>
      <c r="AL1665" s="189"/>
    </row>
    <row r="1666" spans="1:38" ht="15.75" thickBot="1" x14ac:dyDescent="0.3">
      <c r="A1666" s="581" t="s">
        <v>238</v>
      </c>
      <c r="B1666" s="658"/>
      <c r="C1666" s="190" t="s">
        <v>239</v>
      </c>
      <c r="D1666" s="191" t="s">
        <v>240</v>
      </c>
      <c r="E1666" s="192" t="s">
        <v>241</v>
      </c>
      <c r="F1666" s="193" t="s">
        <v>242</v>
      </c>
      <c r="G1666" s="192" t="s">
        <v>243</v>
      </c>
      <c r="H1666" s="193" t="s">
        <v>244</v>
      </c>
      <c r="I1666" s="194" t="s">
        <v>245</v>
      </c>
      <c r="J1666" s="193" t="s">
        <v>246</v>
      </c>
      <c r="K1666" s="194" t="s">
        <v>247</v>
      </c>
      <c r="L1666" s="193" t="s">
        <v>248</v>
      </c>
      <c r="M1666" s="194" t="s">
        <v>249</v>
      </c>
      <c r="N1666" s="193" t="s">
        <v>250</v>
      </c>
      <c r="O1666" s="192" t="s">
        <v>251</v>
      </c>
      <c r="P1666" s="193" t="s">
        <v>252</v>
      </c>
      <c r="Q1666" s="192" t="s">
        <v>253</v>
      </c>
      <c r="R1666" s="193" t="s">
        <v>254</v>
      </c>
      <c r="S1666" s="194" t="s">
        <v>255</v>
      </c>
      <c r="T1666" s="193" t="s">
        <v>256</v>
      </c>
      <c r="U1666" s="192" t="s">
        <v>257</v>
      </c>
      <c r="V1666" s="195" t="s">
        <v>258</v>
      </c>
      <c r="W1666" s="196" t="s">
        <v>259</v>
      </c>
      <c r="X1666" s="197" t="s">
        <v>260</v>
      </c>
      <c r="Y1666" s="198" t="s">
        <v>261</v>
      </c>
      <c r="Z1666" s="193" t="s">
        <v>262</v>
      </c>
      <c r="AA1666" s="194" t="s">
        <v>263</v>
      </c>
      <c r="AB1666" s="199" t="s">
        <v>264</v>
      </c>
      <c r="AC1666" s="192" t="s">
        <v>265</v>
      </c>
      <c r="AD1666" s="199" t="s">
        <v>266</v>
      </c>
      <c r="AE1666" s="192" t="s">
        <v>267</v>
      </c>
      <c r="AF1666" s="199" t="s">
        <v>268</v>
      </c>
      <c r="AG1666" s="194" t="s">
        <v>269</v>
      </c>
      <c r="AH1666" s="199" t="s">
        <v>270</v>
      </c>
      <c r="AI1666" s="190" t="s">
        <v>271</v>
      </c>
      <c r="AJ1666" s="199" t="s">
        <v>272</v>
      </c>
      <c r="AK1666" s="200" t="s">
        <v>273</v>
      </c>
      <c r="AL1666" s="201"/>
    </row>
    <row r="1667" spans="1:38" ht="37.5" x14ac:dyDescent="0.25">
      <c r="A1667" s="202">
        <v>1</v>
      </c>
      <c r="B1667" s="203" t="s">
        <v>287</v>
      </c>
      <c r="C1667" s="659">
        <f>N1676</f>
        <v>432476.91</v>
      </c>
      <c r="D1667" s="660">
        <f>C1667-AH1676</f>
        <v>324757.15999999997</v>
      </c>
      <c r="E1667" s="510">
        <v>1</v>
      </c>
      <c r="F1667" s="511">
        <v>19557</v>
      </c>
      <c r="G1667" s="512">
        <v>12</v>
      </c>
      <c r="H1667" s="513">
        <v>213013.57</v>
      </c>
      <c r="I1667" s="514">
        <v>0</v>
      </c>
      <c r="J1667" s="515">
        <v>0</v>
      </c>
      <c r="K1667" s="514">
        <v>12</v>
      </c>
      <c r="L1667" s="515">
        <v>213013.57</v>
      </c>
      <c r="M1667" s="516">
        <f>SUM(I1667,K1667)</f>
        <v>12</v>
      </c>
      <c r="N1667" s="517">
        <f>SUM(J1667,L1667)</f>
        <v>213013.57</v>
      </c>
      <c r="O1667" s="518">
        <v>0</v>
      </c>
      <c r="P1667" s="519">
        <v>0</v>
      </c>
      <c r="Q1667" s="518">
        <v>0</v>
      </c>
      <c r="R1667" s="519">
        <v>0</v>
      </c>
      <c r="S1667" s="520">
        <f>SUM(O1667,Q1667)</f>
        <v>0</v>
      </c>
      <c r="T1667" s="521">
        <f>SUM(P1667,R1667)</f>
        <v>0</v>
      </c>
      <c r="U1667" s="522">
        <v>0</v>
      </c>
      <c r="V1667" s="523">
        <v>0</v>
      </c>
      <c r="W1667" s="523">
        <v>0</v>
      </c>
      <c r="X1667" s="524">
        <v>2</v>
      </c>
      <c r="Y1667" s="523">
        <v>35041.11</v>
      </c>
      <c r="Z1667" s="523">
        <v>51912.6</v>
      </c>
      <c r="AA1667" s="525">
        <f>SUM(U1667,X1667)</f>
        <v>2</v>
      </c>
      <c r="AB1667" s="526">
        <f>SUM(W1667,Z1667)</f>
        <v>51912.6</v>
      </c>
      <c r="AC1667" s="527">
        <v>0</v>
      </c>
      <c r="AD1667" s="528">
        <v>0</v>
      </c>
      <c r="AE1667" s="527">
        <v>5</v>
      </c>
      <c r="AF1667" s="528">
        <v>26321.51</v>
      </c>
      <c r="AG1667" s="529">
        <f>SUM(AC1667,AE1667)</f>
        <v>5</v>
      </c>
      <c r="AH1667" s="530">
        <f>SUM(AD1667,AF1667,AB1667)</f>
        <v>78234.11</v>
      </c>
      <c r="AI1667" s="103">
        <f>IFERROR(AD1667/C1667,0)</f>
        <v>0</v>
      </c>
      <c r="AJ1667" s="134">
        <f>IFERROR(AF1667/C1667,0)</f>
        <v>6.0862231928173922E-2</v>
      </c>
      <c r="AK1667" s="222">
        <f>IFERROR(AH1667/C1667,0)</f>
        <v>0.18089777324759374</v>
      </c>
      <c r="AL1667" s="223"/>
    </row>
    <row r="1668" spans="1:38" ht="75" x14ac:dyDescent="0.25">
      <c r="A1668" s="224">
        <v>2</v>
      </c>
      <c r="B1668" s="203" t="s">
        <v>288</v>
      </c>
      <c r="C1668" s="659"/>
      <c r="D1668" s="660"/>
      <c r="E1668" s="510">
        <v>2</v>
      </c>
      <c r="F1668" s="511">
        <v>43556.33</v>
      </c>
      <c r="G1668" s="512">
        <v>1</v>
      </c>
      <c r="H1668" s="513">
        <v>153986.9</v>
      </c>
      <c r="I1668" s="514">
        <v>0</v>
      </c>
      <c r="J1668" s="515">
        <v>0</v>
      </c>
      <c r="K1668" s="514">
        <v>1</v>
      </c>
      <c r="L1668" s="515">
        <v>153986.9</v>
      </c>
      <c r="M1668" s="516">
        <f>SUM(I1668,K1668)</f>
        <v>1</v>
      </c>
      <c r="N1668" s="517">
        <f>SUM(J1668,L1668)</f>
        <v>153986.9</v>
      </c>
      <c r="O1668" s="518">
        <v>0</v>
      </c>
      <c r="P1668" s="519">
        <v>0</v>
      </c>
      <c r="Q1668" s="518">
        <v>0</v>
      </c>
      <c r="R1668" s="519">
        <v>0</v>
      </c>
      <c r="S1668" s="520">
        <f>SUM(O1668,Q1668)</f>
        <v>0</v>
      </c>
      <c r="T1668" s="521">
        <f>SUM(P1668,R1668)</f>
        <v>0</v>
      </c>
      <c r="U1668" s="522">
        <v>0</v>
      </c>
      <c r="V1668" s="523">
        <v>0</v>
      </c>
      <c r="W1668" s="523">
        <v>0</v>
      </c>
      <c r="X1668" s="524">
        <v>0</v>
      </c>
      <c r="Y1668" s="523">
        <v>0</v>
      </c>
      <c r="Z1668" s="523">
        <v>0</v>
      </c>
      <c r="AA1668" s="525">
        <f>SUM(U1668,X1668)</f>
        <v>0</v>
      </c>
      <c r="AB1668" s="526">
        <f>SUM(W1668,Z1668)</f>
        <v>0</v>
      </c>
      <c r="AC1668" s="527">
        <v>0</v>
      </c>
      <c r="AD1668" s="528">
        <v>0</v>
      </c>
      <c r="AE1668" s="527">
        <v>0</v>
      </c>
      <c r="AF1668" s="528">
        <v>0</v>
      </c>
      <c r="AG1668" s="529">
        <f>SUM(AC1668,AE1668)</f>
        <v>0</v>
      </c>
      <c r="AH1668" s="530">
        <f>SUM(AD1668,AF1668,AB1668)</f>
        <v>0</v>
      </c>
      <c r="AI1668" s="103">
        <f>IFERROR(AD1668/C1667,0)</f>
        <v>0</v>
      </c>
      <c r="AJ1668" s="134">
        <f>IFERROR(AF1668/C1667,0)</f>
        <v>0</v>
      </c>
      <c r="AK1668" s="222">
        <f>IFERROR(AH1668/C1667,0)</f>
        <v>0</v>
      </c>
      <c r="AL1668" s="223"/>
    </row>
    <row r="1669" spans="1:38" ht="37.5" x14ac:dyDescent="0.25">
      <c r="A1669" s="224">
        <v>3</v>
      </c>
      <c r="B1669" s="203" t="s">
        <v>289</v>
      </c>
      <c r="C1669" s="659"/>
      <c r="D1669" s="660"/>
      <c r="E1669" s="510"/>
      <c r="F1669" s="511"/>
      <c r="G1669" s="512"/>
      <c r="H1669" s="513"/>
      <c r="I1669" s="514"/>
      <c r="J1669" s="515"/>
      <c r="K1669" s="514"/>
      <c r="L1669" s="515"/>
      <c r="M1669" s="516"/>
      <c r="N1669" s="517"/>
      <c r="O1669" s="518"/>
      <c r="P1669" s="519"/>
      <c r="Q1669" s="518"/>
      <c r="R1669" s="519"/>
      <c r="S1669" s="520"/>
      <c r="T1669" s="521"/>
      <c r="U1669" s="522"/>
      <c r="V1669" s="523"/>
      <c r="W1669" s="523"/>
      <c r="X1669" s="524"/>
      <c r="Y1669" s="523"/>
      <c r="Z1669" s="523"/>
      <c r="AA1669" s="525"/>
      <c r="AB1669" s="526"/>
      <c r="AC1669" s="527"/>
      <c r="AD1669" s="528"/>
      <c r="AE1669" s="527"/>
      <c r="AF1669" s="528"/>
      <c r="AG1669" s="529"/>
      <c r="AH1669" s="530"/>
      <c r="AI1669" s="103"/>
      <c r="AJ1669" s="134"/>
      <c r="AK1669" s="222"/>
      <c r="AL1669" s="223"/>
    </row>
    <row r="1670" spans="1:38" ht="37.5" x14ac:dyDescent="0.25">
      <c r="A1670" s="224">
        <v>4</v>
      </c>
      <c r="B1670" s="203" t="s">
        <v>290</v>
      </c>
      <c r="C1670" s="659"/>
      <c r="D1670" s="660"/>
      <c r="E1670" s="510"/>
      <c r="F1670" s="511"/>
      <c r="G1670" s="512"/>
      <c r="H1670" s="513"/>
      <c r="I1670" s="514"/>
      <c r="J1670" s="515"/>
      <c r="K1670" s="514"/>
      <c r="L1670" s="515"/>
      <c r="M1670" s="516"/>
      <c r="N1670" s="517"/>
      <c r="O1670" s="518"/>
      <c r="P1670" s="519"/>
      <c r="Q1670" s="518"/>
      <c r="R1670" s="519"/>
      <c r="S1670" s="520"/>
      <c r="T1670" s="521"/>
      <c r="U1670" s="522"/>
      <c r="V1670" s="523"/>
      <c r="W1670" s="523"/>
      <c r="X1670" s="524"/>
      <c r="Y1670" s="523"/>
      <c r="Z1670" s="523"/>
      <c r="AA1670" s="525"/>
      <c r="AB1670" s="526"/>
      <c r="AC1670" s="527"/>
      <c r="AD1670" s="528"/>
      <c r="AE1670" s="527"/>
      <c r="AF1670" s="528"/>
      <c r="AG1670" s="529"/>
      <c r="AH1670" s="530"/>
      <c r="AI1670" s="103"/>
      <c r="AJ1670" s="134"/>
      <c r="AK1670" s="222"/>
      <c r="AL1670" s="223"/>
    </row>
    <row r="1671" spans="1:38" ht="37.5" x14ac:dyDescent="0.25">
      <c r="A1671" s="224">
        <v>5</v>
      </c>
      <c r="B1671" s="203" t="s">
        <v>291</v>
      </c>
      <c r="C1671" s="659"/>
      <c r="D1671" s="660"/>
      <c r="E1671" s="510"/>
      <c r="F1671" s="511"/>
      <c r="G1671" s="512"/>
      <c r="H1671" s="513"/>
      <c r="I1671" s="514"/>
      <c r="J1671" s="515"/>
      <c r="K1671" s="514"/>
      <c r="L1671" s="515"/>
      <c r="M1671" s="516"/>
      <c r="N1671" s="517"/>
      <c r="O1671" s="518"/>
      <c r="P1671" s="518"/>
      <c r="Q1671" s="518"/>
      <c r="R1671" s="519"/>
      <c r="S1671" s="520"/>
      <c r="T1671" s="521"/>
      <c r="U1671" s="522"/>
      <c r="V1671" s="523"/>
      <c r="W1671" s="523"/>
      <c r="X1671" s="524"/>
      <c r="Y1671" s="523"/>
      <c r="Z1671" s="523"/>
      <c r="AA1671" s="525"/>
      <c r="AB1671" s="526"/>
      <c r="AC1671" s="527"/>
      <c r="AD1671" s="528"/>
      <c r="AE1671" s="527"/>
      <c r="AF1671" s="528"/>
      <c r="AG1671" s="529"/>
      <c r="AH1671" s="530"/>
      <c r="AI1671" s="103"/>
      <c r="AJ1671" s="134"/>
      <c r="AK1671" s="222"/>
      <c r="AL1671" s="223"/>
    </row>
    <row r="1672" spans="1:38" ht="37.5" x14ac:dyDescent="0.25">
      <c r="A1672" s="224">
        <v>6</v>
      </c>
      <c r="B1672" s="203" t="s">
        <v>292</v>
      </c>
      <c r="C1672" s="659"/>
      <c r="D1672" s="660"/>
      <c r="E1672" s="510">
        <v>1</v>
      </c>
      <c r="F1672" s="511">
        <v>13177</v>
      </c>
      <c r="G1672" s="512">
        <v>0</v>
      </c>
      <c r="H1672" s="513">
        <v>0</v>
      </c>
      <c r="I1672" s="514">
        <v>0</v>
      </c>
      <c r="J1672" s="514">
        <v>0</v>
      </c>
      <c r="K1672" s="514">
        <v>0</v>
      </c>
      <c r="L1672" s="514">
        <v>0</v>
      </c>
      <c r="M1672" s="516">
        <f>SUM(I1672,K1672)</f>
        <v>0</v>
      </c>
      <c r="N1672" s="517">
        <f>SUM(J1672,L1672)</f>
        <v>0</v>
      </c>
      <c r="O1672" s="518">
        <v>0</v>
      </c>
      <c r="P1672" s="518">
        <v>0</v>
      </c>
      <c r="Q1672" s="518">
        <v>0</v>
      </c>
      <c r="R1672" s="519">
        <v>0</v>
      </c>
      <c r="S1672" s="520">
        <f>SUM(O1672,Q1672)</f>
        <v>0</v>
      </c>
      <c r="T1672" s="521">
        <f>SUM(P1672,R1672)</f>
        <v>0</v>
      </c>
      <c r="U1672" s="522">
        <v>0</v>
      </c>
      <c r="V1672" s="523">
        <v>0</v>
      </c>
      <c r="W1672" s="523">
        <v>0</v>
      </c>
      <c r="X1672" s="524">
        <v>0</v>
      </c>
      <c r="Y1672" s="523">
        <v>0</v>
      </c>
      <c r="Z1672" s="523">
        <v>0</v>
      </c>
      <c r="AA1672" s="525">
        <f>SUM(U1672,X1672)</f>
        <v>0</v>
      </c>
      <c r="AB1672" s="526">
        <f>SUM(W1672,Z1672)</f>
        <v>0</v>
      </c>
      <c r="AC1672" s="527">
        <v>0</v>
      </c>
      <c r="AD1672" s="528">
        <v>0</v>
      </c>
      <c r="AE1672" s="527">
        <v>0</v>
      </c>
      <c r="AF1672" s="528">
        <v>0</v>
      </c>
      <c r="AG1672" s="529">
        <f>SUM(AC1672,AE1672)</f>
        <v>0</v>
      </c>
      <c r="AH1672" s="530">
        <f>SUM(AD1672,AF1672,AB1672)</f>
        <v>0</v>
      </c>
      <c r="AI1672" s="103">
        <f>IFERROR(AD1672/C1667,0)</f>
        <v>0</v>
      </c>
      <c r="AJ1672" s="134">
        <f>IFERROR(AF1672/C1667,0)</f>
        <v>0</v>
      </c>
      <c r="AK1672" s="222">
        <f>IFERROR(AH1672/C1667,0)</f>
        <v>0</v>
      </c>
      <c r="AL1672" s="223"/>
    </row>
    <row r="1673" spans="1:38" ht="37.5" x14ac:dyDescent="0.3">
      <c r="A1673" s="306">
        <v>7</v>
      </c>
      <c r="B1673" s="225" t="s">
        <v>293</v>
      </c>
      <c r="C1673" s="659"/>
      <c r="D1673" s="660"/>
      <c r="E1673" s="510"/>
      <c r="F1673" s="511"/>
      <c r="G1673" s="512"/>
      <c r="H1673" s="513"/>
      <c r="I1673" s="514"/>
      <c r="J1673" s="514"/>
      <c r="K1673" s="514"/>
      <c r="L1673" s="514"/>
      <c r="M1673" s="516"/>
      <c r="N1673" s="517"/>
      <c r="O1673" s="518"/>
      <c r="P1673" s="518"/>
      <c r="Q1673" s="518"/>
      <c r="R1673" s="519"/>
      <c r="S1673" s="520"/>
      <c r="T1673" s="521"/>
      <c r="U1673" s="522"/>
      <c r="V1673" s="523"/>
      <c r="W1673" s="523"/>
      <c r="X1673" s="524"/>
      <c r="Y1673" s="523"/>
      <c r="Z1673" s="523"/>
      <c r="AA1673" s="525"/>
      <c r="AB1673" s="526"/>
      <c r="AC1673" s="527"/>
      <c r="AD1673" s="528"/>
      <c r="AE1673" s="527"/>
      <c r="AF1673" s="528"/>
      <c r="AG1673" s="529"/>
      <c r="AH1673" s="530"/>
      <c r="AI1673" s="103"/>
      <c r="AJ1673" s="134"/>
      <c r="AK1673" s="222"/>
      <c r="AL1673" s="223"/>
    </row>
    <row r="1674" spans="1:38" ht="38.25" customHeight="1" x14ac:dyDescent="0.25">
      <c r="A1674" s="229">
        <v>8</v>
      </c>
      <c r="B1674" s="226" t="s">
        <v>294</v>
      </c>
      <c r="C1674" s="659"/>
      <c r="D1674" s="660"/>
      <c r="E1674" s="510"/>
      <c r="F1674" s="511"/>
      <c r="G1674" s="512"/>
      <c r="H1674" s="513"/>
      <c r="I1674" s="514"/>
      <c r="J1674" s="514"/>
      <c r="K1674" s="514"/>
      <c r="L1674" s="514"/>
      <c r="M1674" s="531"/>
      <c r="N1674" s="532"/>
      <c r="O1674" s="518"/>
      <c r="P1674" s="518"/>
      <c r="Q1674" s="518"/>
      <c r="R1674" s="519"/>
      <c r="S1674" s="520"/>
      <c r="T1674" s="521"/>
      <c r="U1674" s="522"/>
      <c r="V1674" s="523"/>
      <c r="W1674" s="523"/>
      <c r="X1674" s="524"/>
      <c r="Y1674" s="523"/>
      <c r="Z1674" s="523"/>
      <c r="AA1674" s="525"/>
      <c r="AB1674" s="526"/>
      <c r="AC1674" s="527"/>
      <c r="AD1674" s="528"/>
      <c r="AE1674" s="527"/>
      <c r="AF1674" s="528"/>
      <c r="AG1674" s="529"/>
      <c r="AH1674" s="530"/>
      <c r="AI1674" s="103"/>
      <c r="AJ1674" s="134"/>
      <c r="AK1674" s="222"/>
      <c r="AL1674" s="223"/>
    </row>
    <row r="1675" spans="1:38" ht="38.25" customHeight="1" x14ac:dyDescent="0.25">
      <c r="A1675" s="229" t="s">
        <v>309</v>
      </c>
      <c r="B1675" s="226" t="s">
        <v>117</v>
      </c>
      <c r="C1675" s="659"/>
      <c r="D1675" s="660"/>
      <c r="E1675" s="510">
        <v>0</v>
      </c>
      <c r="F1675" s="511">
        <v>0</v>
      </c>
      <c r="G1675" s="512">
        <v>2</v>
      </c>
      <c r="H1675" s="513">
        <v>65476.44</v>
      </c>
      <c r="I1675" s="514">
        <v>0</v>
      </c>
      <c r="J1675" s="514">
        <v>0</v>
      </c>
      <c r="K1675" s="514">
        <v>2</v>
      </c>
      <c r="L1675" s="514">
        <v>65476.44</v>
      </c>
      <c r="M1675" s="531">
        <f>SUM(I1675,K1675)</f>
        <v>2</v>
      </c>
      <c r="N1675" s="532">
        <f>SUM(J1675,L1675)</f>
        <v>65476.44</v>
      </c>
      <c r="O1675" s="518">
        <v>0</v>
      </c>
      <c r="P1675" s="518">
        <v>0</v>
      </c>
      <c r="Q1675" s="518">
        <v>0</v>
      </c>
      <c r="R1675" s="519">
        <v>0</v>
      </c>
      <c r="S1675" s="520">
        <f>SUM(O1675,Q1675)</f>
        <v>0</v>
      </c>
      <c r="T1675" s="521">
        <f>SUM(P1675,R1675)</f>
        <v>0</v>
      </c>
      <c r="U1675" s="522">
        <v>0</v>
      </c>
      <c r="V1675" s="523">
        <v>0</v>
      </c>
      <c r="W1675" s="523">
        <v>0</v>
      </c>
      <c r="X1675" s="524">
        <v>0</v>
      </c>
      <c r="Y1675" s="523">
        <v>0</v>
      </c>
      <c r="Z1675" s="523">
        <v>0</v>
      </c>
      <c r="AA1675" s="525">
        <f>SUM(U1675,X1675)</f>
        <v>0</v>
      </c>
      <c r="AB1675" s="526">
        <f>SUM(W1675,Z1675)</f>
        <v>0</v>
      </c>
      <c r="AC1675" s="527">
        <v>0</v>
      </c>
      <c r="AD1675" s="528">
        <v>0</v>
      </c>
      <c r="AE1675" s="527">
        <v>1</v>
      </c>
      <c r="AF1675" s="528">
        <v>29485.64</v>
      </c>
      <c r="AG1675" s="529">
        <f>SUM(AC1675,AE1675)</f>
        <v>1</v>
      </c>
      <c r="AH1675" s="530">
        <f>SUM(AD1675,AF1675,AB1675)</f>
        <v>29485.64</v>
      </c>
      <c r="AI1675" s="103">
        <f>IFERROR(AD1675/C1667,0)</f>
        <v>0</v>
      </c>
      <c r="AJ1675" s="134">
        <f>IFERROR(AF1675/C1667,0)</f>
        <v>6.8178530039904331E-2</v>
      </c>
      <c r="AK1675" s="222">
        <f>IFERROR(AH1675/C1667,0)</f>
        <v>6.8178530039904331E-2</v>
      </c>
      <c r="AL1675" s="223"/>
    </row>
    <row r="1676" spans="1:38" ht="24" thickBot="1" x14ac:dyDescent="0.3">
      <c r="A1676" s="641" t="s">
        <v>277</v>
      </c>
      <c r="B1676" s="642"/>
      <c r="C1676" s="231">
        <f>C1667</f>
        <v>432476.91</v>
      </c>
      <c r="D1676" s="231">
        <f>D1667</f>
        <v>324757.15999999997</v>
      </c>
      <c r="E1676" s="167">
        <f t="shared" ref="E1676:AH1676" si="237">SUM(E1667:E1675)</f>
        <v>4</v>
      </c>
      <c r="F1676" s="168">
        <f t="shared" si="237"/>
        <v>76290.33</v>
      </c>
      <c r="G1676" s="167">
        <f t="shared" si="237"/>
        <v>15</v>
      </c>
      <c r="H1676" s="232">
        <f t="shared" si="237"/>
        <v>432476.91</v>
      </c>
      <c r="I1676" s="233">
        <f t="shared" si="237"/>
        <v>0</v>
      </c>
      <c r="J1676" s="168">
        <f t="shared" si="237"/>
        <v>0</v>
      </c>
      <c r="K1676" s="233">
        <f t="shared" si="237"/>
        <v>15</v>
      </c>
      <c r="L1676" s="168">
        <f t="shared" si="237"/>
        <v>432476.91</v>
      </c>
      <c r="M1676" s="233">
        <f t="shared" si="237"/>
        <v>15</v>
      </c>
      <c r="N1676" s="168">
        <f t="shared" si="237"/>
        <v>432476.91</v>
      </c>
      <c r="O1676" s="172">
        <f t="shared" si="237"/>
        <v>0</v>
      </c>
      <c r="P1676" s="168">
        <f t="shared" si="237"/>
        <v>0</v>
      </c>
      <c r="Q1676" s="172">
        <f t="shared" si="237"/>
        <v>0</v>
      </c>
      <c r="R1676" s="234">
        <f t="shared" si="237"/>
        <v>0</v>
      </c>
      <c r="S1676" s="173">
        <f t="shared" si="237"/>
        <v>0</v>
      </c>
      <c r="T1676" s="234">
        <f t="shared" si="237"/>
        <v>0</v>
      </c>
      <c r="U1676" s="235">
        <f t="shared" si="237"/>
        <v>0</v>
      </c>
      <c r="V1676" s="234">
        <f t="shared" si="237"/>
        <v>0</v>
      </c>
      <c r="W1676" s="232">
        <f t="shared" si="237"/>
        <v>0</v>
      </c>
      <c r="X1676" s="173">
        <f t="shared" si="237"/>
        <v>2</v>
      </c>
      <c r="Y1676" s="234">
        <f t="shared" si="237"/>
        <v>35041.11</v>
      </c>
      <c r="Z1676" s="234">
        <f t="shared" si="237"/>
        <v>51912.6</v>
      </c>
      <c r="AA1676" s="236">
        <f t="shared" si="237"/>
        <v>2</v>
      </c>
      <c r="AB1676" s="168">
        <f t="shared" si="237"/>
        <v>51912.6</v>
      </c>
      <c r="AC1676" s="171">
        <f t="shared" si="237"/>
        <v>0</v>
      </c>
      <c r="AD1676" s="168">
        <f t="shared" si="237"/>
        <v>0</v>
      </c>
      <c r="AE1676" s="172">
        <f t="shared" si="237"/>
        <v>6</v>
      </c>
      <c r="AF1676" s="168">
        <f t="shared" si="237"/>
        <v>55807.149999999994</v>
      </c>
      <c r="AG1676" s="173">
        <f t="shared" si="237"/>
        <v>6</v>
      </c>
      <c r="AH1676" s="232">
        <f t="shared" si="237"/>
        <v>107719.75</v>
      </c>
      <c r="AI1676" s="237">
        <f>AD1676/C1634</f>
        <v>0</v>
      </c>
      <c r="AJ1676" s="238">
        <f>AF1676/C1634</f>
        <v>0.12904076196807823</v>
      </c>
      <c r="AK1676" s="239">
        <f>AH1676/C1634</f>
        <v>0.24907630328749808</v>
      </c>
      <c r="AL1676" s="223"/>
    </row>
    <row r="1677" spans="1:38" ht="15.75" thickBot="1" x14ac:dyDescent="0.3">
      <c r="E1677" s="240"/>
      <c r="F1677" s="241"/>
      <c r="G1677" s="240"/>
      <c r="H1677" s="241"/>
      <c r="I1677" s="242"/>
      <c r="J1677" s="240"/>
      <c r="K1677" s="242"/>
      <c r="L1677" s="241"/>
      <c r="M1677" s="240"/>
      <c r="N1677" s="240"/>
      <c r="O1677" s="240"/>
      <c r="P1677" s="240"/>
      <c r="Q1677" s="240"/>
      <c r="R1677" s="240"/>
      <c r="S1677" s="240"/>
      <c r="T1677" s="240"/>
      <c r="U1677" s="240"/>
      <c r="V1677" s="240"/>
      <c r="W1677" s="240"/>
      <c r="X1677" s="240"/>
      <c r="Y1677" s="240"/>
      <c r="Z1677" s="240"/>
      <c r="AA1677" s="240"/>
      <c r="AB1677" s="240"/>
      <c r="AC1677" s="240"/>
      <c r="AD1677" s="240"/>
      <c r="AE1677" s="240"/>
      <c r="AF1677" s="240"/>
      <c r="AG1677" s="240"/>
      <c r="AH1677" s="240"/>
      <c r="AJ1677" s="243"/>
      <c r="AK1677" s="243"/>
      <c r="AL1677" s="243"/>
    </row>
    <row r="1678" spans="1:38" ht="19.5" thickTop="1" x14ac:dyDescent="0.3">
      <c r="A1678" s="591" t="s">
        <v>279</v>
      </c>
      <c r="B1678" s="592"/>
      <c r="C1678" s="592"/>
      <c r="D1678" s="592"/>
      <c r="E1678" s="592"/>
      <c r="F1678" s="592"/>
      <c r="G1678" s="592"/>
      <c r="H1678" s="592"/>
      <c r="I1678" s="592"/>
      <c r="J1678" s="592"/>
      <c r="K1678" s="593"/>
      <c r="L1678" s="592"/>
      <c r="M1678" s="592"/>
      <c r="N1678" s="592"/>
      <c r="O1678" s="592"/>
      <c r="P1678" s="592"/>
      <c r="Q1678" s="594"/>
      <c r="AD1678" s="180"/>
    </row>
    <row r="1679" spans="1:38" x14ac:dyDescent="0.25">
      <c r="A1679" s="595"/>
      <c r="B1679" s="596"/>
      <c r="C1679" s="596"/>
      <c r="D1679" s="596"/>
      <c r="E1679" s="596"/>
      <c r="F1679" s="596"/>
      <c r="G1679" s="596"/>
      <c r="H1679" s="596"/>
      <c r="I1679" s="596"/>
      <c r="J1679" s="596"/>
      <c r="K1679" s="597"/>
      <c r="L1679" s="596"/>
      <c r="M1679" s="596"/>
      <c r="N1679" s="596"/>
      <c r="O1679" s="596"/>
      <c r="P1679" s="596"/>
      <c r="Q1679" s="598"/>
    </row>
    <row r="1680" spans="1:38" x14ac:dyDescent="0.25">
      <c r="A1680" s="595"/>
      <c r="B1680" s="596"/>
      <c r="C1680" s="596"/>
      <c r="D1680" s="596"/>
      <c r="E1680" s="596"/>
      <c r="F1680" s="596"/>
      <c r="G1680" s="596"/>
      <c r="H1680" s="596"/>
      <c r="I1680" s="596"/>
      <c r="J1680" s="596"/>
      <c r="K1680" s="597"/>
      <c r="L1680" s="596"/>
      <c r="M1680" s="596"/>
      <c r="N1680" s="596"/>
      <c r="O1680" s="596"/>
      <c r="P1680" s="596"/>
      <c r="Q1680" s="598"/>
    </row>
    <row r="1681" spans="1:38" x14ac:dyDescent="0.25">
      <c r="A1681" s="595"/>
      <c r="B1681" s="596"/>
      <c r="C1681" s="596"/>
      <c r="D1681" s="596"/>
      <c r="E1681" s="596"/>
      <c r="F1681" s="596"/>
      <c r="G1681" s="596"/>
      <c r="H1681" s="596"/>
      <c r="I1681" s="596"/>
      <c r="J1681" s="596"/>
      <c r="K1681" s="597"/>
      <c r="L1681" s="596"/>
      <c r="M1681" s="596"/>
      <c r="N1681" s="596"/>
      <c r="O1681" s="596"/>
      <c r="P1681" s="596"/>
      <c r="Q1681" s="598"/>
    </row>
    <row r="1682" spans="1:38" x14ac:dyDescent="0.25">
      <c r="A1682" s="595"/>
      <c r="B1682" s="596"/>
      <c r="C1682" s="596"/>
      <c r="D1682" s="596"/>
      <c r="E1682" s="596"/>
      <c r="F1682" s="596"/>
      <c r="G1682" s="596"/>
      <c r="H1682" s="596"/>
      <c r="I1682" s="596"/>
      <c r="J1682" s="596"/>
      <c r="K1682" s="597"/>
      <c r="L1682" s="596"/>
      <c r="M1682" s="596"/>
      <c r="N1682" s="596"/>
      <c r="O1682" s="596"/>
      <c r="P1682" s="596"/>
      <c r="Q1682" s="598"/>
    </row>
    <row r="1683" spans="1:38" x14ac:dyDescent="0.25">
      <c r="A1683" s="595"/>
      <c r="B1683" s="596"/>
      <c r="C1683" s="596"/>
      <c r="D1683" s="596"/>
      <c r="E1683" s="596"/>
      <c r="F1683" s="596"/>
      <c r="G1683" s="596"/>
      <c r="H1683" s="596"/>
      <c r="I1683" s="596"/>
      <c r="J1683" s="596"/>
      <c r="K1683" s="597"/>
      <c r="L1683" s="596"/>
      <c r="M1683" s="596"/>
      <c r="N1683" s="596"/>
      <c r="O1683" s="596"/>
      <c r="P1683" s="596"/>
      <c r="Q1683" s="598"/>
    </row>
    <row r="1684" spans="1:38" x14ac:dyDescent="0.25">
      <c r="A1684" s="595"/>
      <c r="B1684" s="596"/>
      <c r="C1684" s="596"/>
      <c r="D1684" s="596"/>
      <c r="E1684" s="596"/>
      <c r="F1684" s="596"/>
      <c r="G1684" s="596"/>
      <c r="H1684" s="596"/>
      <c r="I1684" s="596"/>
      <c r="J1684" s="596"/>
      <c r="K1684" s="597"/>
      <c r="L1684" s="596"/>
      <c r="M1684" s="596"/>
      <c r="N1684" s="596"/>
      <c r="O1684" s="596"/>
      <c r="P1684" s="596"/>
      <c r="Q1684" s="598"/>
    </row>
    <row r="1685" spans="1:38" x14ac:dyDescent="0.25">
      <c r="A1685" s="595"/>
      <c r="B1685" s="596"/>
      <c r="C1685" s="596"/>
      <c r="D1685" s="596"/>
      <c r="E1685" s="596"/>
      <c r="F1685" s="596"/>
      <c r="G1685" s="596"/>
      <c r="H1685" s="596"/>
      <c r="I1685" s="596"/>
      <c r="J1685" s="596"/>
      <c r="K1685" s="597"/>
      <c r="L1685" s="596"/>
      <c r="M1685" s="596"/>
      <c r="N1685" s="596"/>
      <c r="O1685" s="596"/>
      <c r="P1685" s="596"/>
      <c r="Q1685" s="598"/>
    </row>
    <row r="1686" spans="1:38" ht="15.75" thickBot="1" x14ac:dyDescent="0.3">
      <c r="A1686" s="599"/>
      <c r="B1686" s="600"/>
      <c r="C1686" s="600"/>
      <c r="D1686" s="600"/>
      <c r="E1686" s="600"/>
      <c r="F1686" s="600"/>
      <c r="G1686" s="600"/>
      <c r="H1686" s="600"/>
      <c r="I1686" s="600"/>
      <c r="J1686" s="600"/>
      <c r="K1686" s="601"/>
      <c r="L1686" s="600"/>
      <c r="M1686" s="600"/>
      <c r="N1686" s="600"/>
      <c r="O1686" s="600"/>
      <c r="P1686" s="600"/>
      <c r="Q1686" s="602"/>
    </row>
    <row r="1687" spans="1:38" ht="15.75" thickTop="1" x14ac:dyDescent="0.25"/>
    <row r="1688" spans="1:38" x14ac:dyDescent="0.25">
      <c r="B1688" s="244"/>
      <c r="C1688" s="244"/>
    </row>
    <row r="1691" spans="1:38" ht="23.25" x14ac:dyDescent="0.35">
      <c r="A1691" s="245"/>
      <c r="B1691" s="661" t="s">
        <v>380</v>
      </c>
      <c r="C1691" s="661"/>
      <c r="D1691" s="661"/>
      <c r="E1691" s="661"/>
      <c r="F1691" s="661"/>
      <c r="G1691" s="661"/>
      <c r="H1691" s="661"/>
      <c r="I1691" s="661"/>
      <c r="J1691" s="661"/>
      <c r="K1691" s="662"/>
      <c r="L1691" s="661"/>
      <c r="M1691" s="661"/>
      <c r="N1691" s="661"/>
      <c r="O1691" s="661"/>
      <c r="S1691" s="4"/>
      <c r="X1691" s="4"/>
      <c r="AA1691" s="4"/>
      <c r="AG1691" s="4"/>
    </row>
    <row r="1692" spans="1:38" ht="21.75" thickBot="1" x14ac:dyDescent="0.4">
      <c r="B1692" s="37"/>
      <c r="C1692" s="37"/>
      <c r="D1692" s="37"/>
      <c r="E1692" s="37"/>
      <c r="F1692" s="38"/>
      <c r="G1692" s="37"/>
      <c r="H1692" s="38"/>
      <c r="I1692" s="39"/>
      <c r="J1692" s="38"/>
      <c r="K1692" s="39"/>
      <c r="L1692" s="38"/>
    </row>
    <row r="1693" spans="1:38" ht="27" customHeight="1" thickBot="1" x14ac:dyDescent="0.3">
      <c r="A1693" s="663" t="s">
        <v>391</v>
      </c>
      <c r="B1693" s="664"/>
      <c r="C1693" s="664"/>
      <c r="D1693" s="664"/>
      <c r="E1693" s="664"/>
      <c r="F1693" s="664"/>
      <c r="G1693" s="664"/>
      <c r="H1693" s="664"/>
      <c r="I1693" s="664"/>
      <c r="J1693" s="664"/>
      <c r="K1693" s="665"/>
      <c r="L1693" s="664"/>
      <c r="M1693" s="664"/>
      <c r="N1693" s="664"/>
      <c r="O1693" s="664"/>
      <c r="P1693" s="664"/>
      <c r="Q1693" s="664"/>
      <c r="R1693" s="664"/>
      <c r="S1693" s="664"/>
      <c r="T1693" s="664"/>
      <c r="U1693" s="664"/>
      <c r="V1693" s="664"/>
      <c r="W1693" s="664"/>
      <c r="X1693" s="664"/>
      <c r="Y1693" s="664"/>
      <c r="Z1693" s="664"/>
      <c r="AA1693" s="664"/>
      <c r="AB1693" s="664"/>
      <c r="AC1693" s="664"/>
      <c r="AD1693" s="664"/>
      <c r="AE1693" s="664"/>
      <c r="AF1693" s="664"/>
      <c r="AG1693" s="664"/>
      <c r="AH1693" s="664"/>
      <c r="AI1693" s="664"/>
      <c r="AJ1693" s="664"/>
      <c r="AK1693" s="664"/>
      <c r="AL1693" s="40"/>
    </row>
    <row r="1694" spans="1:38" ht="33.75" customHeight="1" x14ac:dyDescent="0.25">
      <c r="A1694" s="666" t="s">
        <v>8</v>
      </c>
      <c r="B1694" s="667"/>
      <c r="C1694" s="614" t="s">
        <v>392</v>
      </c>
      <c r="D1694" s="615"/>
      <c r="E1694" s="618" t="s">
        <v>210</v>
      </c>
      <c r="F1694" s="619"/>
      <c r="G1694" s="619"/>
      <c r="H1694" s="619"/>
      <c r="I1694" s="619"/>
      <c r="J1694" s="619"/>
      <c r="K1694" s="620"/>
      <c r="L1694" s="619"/>
      <c r="M1694" s="619"/>
      <c r="N1694" s="674"/>
      <c r="O1694" s="624" t="s">
        <v>393</v>
      </c>
      <c r="P1694" s="625"/>
      <c r="Q1694" s="625"/>
      <c r="R1694" s="625"/>
      <c r="S1694" s="625"/>
      <c r="T1694" s="625"/>
      <c r="U1694" s="625"/>
      <c r="V1694" s="625"/>
      <c r="W1694" s="625"/>
      <c r="X1694" s="625"/>
      <c r="Y1694" s="625"/>
      <c r="Z1694" s="625"/>
      <c r="AA1694" s="625"/>
      <c r="AB1694" s="625"/>
      <c r="AC1694" s="625"/>
      <c r="AD1694" s="625"/>
      <c r="AE1694" s="625"/>
      <c r="AF1694" s="625"/>
      <c r="AG1694" s="625"/>
      <c r="AH1694" s="625"/>
      <c r="AI1694" s="625"/>
      <c r="AJ1694" s="625"/>
      <c r="AK1694" s="625"/>
      <c r="AL1694" s="626"/>
    </row>
    <row r="1695" spans="1:38" ht="51" customHeight="1" thickBot="1" x14ac:dyDescent="0.3">
      <c r="A1695" s="668"/>
      <c r="B1695" s="669"/>
      <c r="C1695" s="672"/>
      <c r="D1695" s="673"/>
      <c r="E1695" s="675"/>
      <c r="F1695" s="676"/>
      <c r="G1695" s="676"/>
      <c r="H1695" s="676"/>
      <c r="I1695" s="676"/>
      <c r="J1695" s="676"/>
      <c r="K1695" s="677"/>
      <c r="L1695" s="676"/>
      <c r="M1695" s="676"/>
      <c r="N1695" s="678"/>
      <c r="O1695" s="641"/>
      <c r="P1695" s="679"/>
      <c r="Q1695" s="679"/>
      <c r="R1695" s="679"/>
      <c r="S1695" s="679"/>
      <c r="T1695" s="679"/>
      <c r="U1695" s="679"/>
      <c r="V1695" s="679"/>
      <c r="W1695" s="679"/>
      <c r="X1695" s="679"/>
      <c r="Y1695" s="679"/>
      <c r="Z1695" s="679"/>
      <c r="AA1695" s="679"/>
      <c r="AB1695" s="679"/>
      <c r="AC1695" s="679"/>
      <c r="AD1695" s="679"/>
      <c r="AE1695" s="679"/>
      <c r="AF1695" s="679"/>
      <c r="AG1695" s="679"/>
      <c r="AH1695" s="679"/>
      <c r="AI1695" s="679"/>
      <c r="AJ1695" s="679"/>
      <c r="AK1695" s="679"/>
      <c r="AL1695" s="642"/>
    </row>
    <row r="1696" spans="1:38" ht="75" customHeight="1" x14ac:dyDescent="0.25">
      <c r="A1696" s="668"/>
      <c r="B1696" s="669"/>
      <c r="C1696" s="680" t="s">
        <v>211</v>
      </c>
      <c r="D1696" s="682" t="s">
        <v>212</v>
      </c>
      <c r="E1696" s="684" t="s">
        <v>0</v>
      </c>
      <c r="F1696" s="685"/>
      <c r="G1696" s="685"/>
      <c r="H1696" s="686"/>
      <c r="I1696" s="690" t="s">
        <v>1</v>
      </c>
      <c r="J1696" s="691"/>
      <c r="K1696" s="692"/>
      <c r="L1696" s="693"/>
      <c r="M1696" s="698" t="s">
        <v>2</v>
      </c>
      <c r="N1696" s="699"/>
      <c r="O1696" s="702" t="s">
        <v>213</v>
      </c>
      <c r="P1696" s="703"/>
      <c r="Q1696" s="703"/>
      <c r="R1696" s="703"/>
      <c r="S1696" s="725" t="s">
        <v>2</v>
      </c>
      <c r="T1696" s="726"/>
      <c r="U1696" s="708" t="s">
        <v>214</v>
      </c>
      <c r="V1696" s="709"/>
      <c r="W1696" s="709"/>
      <c r="X1696" s="709"/>
      <c r="Y1696" s="709"/>
      <c r="Z1696" s="710"/>
      <c r="AA1696" s="729" t="s">
        <v>2</v>
      </c>
      <c r="AB1696" s="730"/>
      <c r="AC1696" s="733" t="s">
        <v>5</v>
      </c>
      <c r="AD1696" s="734"/>
      <c r="AE1696" s="734"/>
      <c r="AF1696" s="735"/>
      <c r="AG1696" s="739" t="s">
        <v>2</v>
      </c>
      <c r="AH1696" s="740"/>
      <c r="AI1696" s="719" t="s">
        <v>215</v>
      </c>
      <c r="AJ1696" s="720"/>
      <c r="AK1696" s="720"/>
      <c r="AL1696" s="721"/>
    </row>
    <row r="1697" spans="1:38" ht="75" customHeight="1" thickBot="1" x14ac:dyDescent="0.3">
      <c r="A1697" s="668"/>
      <c r="B1697" s="669"/>
      <c r="C1697" s="680"/>
      <c r="D1697" s="682"/>
      <c r="E1697" s="687"/>
      <c r="F1697" s="688"/>
      <c r="G1697" s="688"/>
      <c r="H1697" s="689"/>
      <c r="I1697" s="694"/>
      <c r="J1697" s="695"/>
      <c r="K1697" s="696"/>
      <c r="L1697" s="697"/>
      <c r="M1697" s="700"/>
      <c r="N1697" s="701"/>
      <c r="O1697" s="704"/>
      <c r="P1697" s="705"/>
      <c r="Q1697" s="705"/>
      <c r="R1697" s="705"/>
      <c r="S1697" s="727"/>
      <c r="T1697" s="728"/>
      <c r="U1697" s="711"/>
      <c r="V1697" s="712"/>
      <c r="W1697" s="712"/>
      <c r="X1697" s="712"/>
      <c r="Y1697" s="712"/>
      <c r="Z1697" s="713"/>
      <c r="AA1697" s="731"/>
      <c r="AB1697" s="732"/>
      <c r="AC1697" s="736"/>
      <c r="AD1697" s="737"/>
      <c r="AE1697" s="737"/>
      <c r="AF1697" s="738"/>
      <c r="AG1697" s="741"/>
      <c r="AH1697" s="742"/>
      <c r="AI1697" s="722"/>
      <c r="AJ1697" s="723"/>
      <c r="AK1697" s="723"/>
      <c r="AL1697" s="724"/>
    </row>
    <row r="1698" spans="1:38" ht="139.5" customHeight="1" thickBot="1" x14ac:dyDescent="0.3">
      <c r="A1698" s="670"/>
      <c r="B1698" s="671"/>
      <c r="C1698" s="681"/>
      <c r="D1698" s="683"/>
      <c r="E1698" s="41" t="s">
        <v>15</v>
      </c>
      <c r="F1698" s="42" t="s">
        <v>216</v>
      </c>
      <c r="G1698" s="41" t="s">
        <v>217</v>
      </c>
      <c r="H1698" s="42" t="s">
        <v>14</v>
      </c>
      <c r="I1698" s="43" t="s">
        <v>15</v>
      </c>
      <c r="J1698" s="44" t="s">
        <v>218</v>
      </c>
      <c r="K1698" s="43" t="s">
        <v>17</v>
      </c>
      <c r="L1698" s="44" t="s">
        <v>219</v>
      </c>
      <c r="M1698" s="45" t="s">
        <v>19</v>
      </c>
      <c r="N1698" s="46" t="s">
        <v>20</v>
      </c>
      <c r="O1698" s="47" t="s">
        <v>220</v>
      </c>
      <c r="P1698" s="48" t="s">
        <v>221</v>
      </c>
      <c r="Q1698" s="47" t="s">
        <v>222</v>
      </c>
      <c r="R1698" s="48" t="s">
        <v>223</v>
      </c>
      <c r="S1698" s="49" t="s">
        <v>224</v>
      </c>
      <c r="T1698" s="50" t="s">
        <v>225</v>
      </c>
      <c r="U1698" s="51" t="s">
        <v>220</v>
      </c>
      <c r="V1698" s="52" t="s">
        <v>226</v>
      </c>
      <c r="W1698" s="53" t="s">
        <v>227</v>
      </c>
      <c r="X1698" s="54" t="s">
        <v>222</v>
      </c>
      <c r="Y1698" s="52" t="s">
        <v>228</v>
      </c>
      <c r="Z1698" s="53" t="s">
        <v>229</v>
      </c>
      <c r="AA1698" s="55" t="s">
        <v>230</v>
      </c>
      <c r="AB1698" s="56" t="s">
        <v>231</v>
      </c>
      <c r="AC1698" s="57" t="s">
        <v>220</v>
      </c>
      <c r="AD1698" s="58" t="s">
        <v>221</v>
      </c>
      <c r="AE1698" s="57" t="s">
        <v>222</v>
      </c>
      <c r="AF1698" s="58" t="s">
        <v>223</v>
      </c>
      <c r="AG1698" s="59" t="s">
        <v>232</v>
      </c>
      <c r="AH1698" s="60" t="s">
        <v>233</v>
      </c>
      <c r="AI1698" s="61" t="s">
        <v>234</v>
      </c>
      <c r="AJ1698" s="62" t="s">
        <v>235</v>
      </c>
      <c r="AK1698" s="63" t="s">
        <v>236</v>
      </c>
      <c r="AL1698" s="64" t="s">
        <v>237</v>
      </c>
    </row>
    <row r="1699" spans="1:38" ht="38.25" customHeight="1" thickBot="1" x14ac:dyDescent="0.3">
      <c r="A1699" s="581" t="s">
        <v>238</v>
      </c>
      <c r="B1699" s="582"/>
      <c r="C1699" s="65" t="s">
        <v>239</v>
      </c>
      <c r="D1699" s="575" t="s">
        <v>240</v>
      </c>
      <c r="E1699" s="65" t="s">
        <v>241</v>
      </c>
      <c r="F1699" s="66" t="s">
        <v>242</v>
      </c>
      <c r="G1699" s="65" t="s">
        <v>243</v>
      </c>
      <c r="H1699" s="66" t="s">
        <v>244</v>
      </c>
      <c r="I1699" s="67" t="s">
        <v>245</v>
      </c>
      <c r="J1699" s="66" t="s">
        <v>246</v>
      </c>
      <c r="K1699" s="67" t="s">
        <v>247</v>
      </c>
      <c r="L1699" s="66" t="s">
        <v>248</v>
      </c>
      <c r="M1699" s="65" t="s">
        <v>249</v>
      </c>
      <c r="N1699" s="66" t="s">
        <v>250</v>
      </c>
      <c r="O1699" s="65" t="s">
        <v>251</v>
      </c>
      <c r="P1699" s="66" t="s">
        <v>252</v>
      </c>
      <c r="Q1699" s="65" t="s">
        <v>253</v>
      </c>
      <c r="R1699" s="66" t="s">
        <v>254</v>
      </c>
      <c r="S1699" s="65" t="s">
        <v>255</v>
      </c>
      <c r="T1699" s="66" t="s">
        <v>256</v>
      </c>
      <c r="U1699" s="65" t="s">
        <v>257</v>
      </c>
      <c r="V1699" s="68" t="s">
        <v>258</v>
      </c>
      <c r="W1699" s="66" t="s">
        <v>259</v>
      </c>
      <c r="X1699" s="575" t="s">
        <v>260</v>
      </c>
      <c r="Y1699" s="66" t="s">
        <v>261</v>
      </c>
      <c r="Z1699" s="66" t="s">
        <v>262</v>
      </c>
      <c r="AA1699" s="65" t="s">
        <v>263</v>
      </c>
      <c r="AB1699" s="65" t="s">
        <v>264</v>
      </c>
      <c r="AC1699" s="65" t="s">
        <v>265</v>
      </c>
      <c r="AD1699" s="65" t="s">
        <v>266</v>
      </c>
      <c r="AE1699" s="65" t="s">
        <v>267</v>
      </c>
      <c r="AF1699" s="65" t="s">
        <v>268</v>
      </c>
      <c r="AG1699" s="65" t="s">
        <v>269</v>
      </c>
      <c r="AH1699" s="65" t="s">
        <v>270</v>
      </c>
      <c r="AI1699" s="65" t="s">
        <v>271</v>
      </c>
      <c r="AJ1699" s="575" t="s">
        <v>272</v>
      </c>
      <c r="AK1699" s="65" t="s">
        <v>273</v>
      </c>
      <c r="AL1699" s="576" t="s">
        <v>274</v>
      </c>
    </row>
    <row r="1700" spans="1:38" ht="99" customHeight="1" x14ac:dyDescent="0.25">
      <c r="A1700" s="69">
        <v>1</v>
      </c>
      <c r="B1700" s="70" t="s">
        <v>275</v>
      </c>
      <c r="C1700" s="583">
        <f>N1713</f>
        <v>126820.19</v>
      </c>
      <c r="D1700" s="586">
        <f>C1700-AH1713</f>
        <v>44230.570000000007</v>
      </c>
      <c r="E1700" s="71"/>
      <c r="F1700" s="72"/>
      <c r="G1700" s="71"/>
      <c r="H1700" s="72"/>
      <c r="I1700" s="73"/>
      <c r="J1700" s="72"/>
      <c r="K1700" s="73"/>
      <c r="L1700" s="72"/>
      <c r="M1700" s="71"/>
      <c r="N1700" s="72"/>
      <c r="O1700" s="71"/>
      <c r="P1700" s="72"/>
      <c r="Q1700" s="71"/>
      <c r="R1700" s="72"/>
      <c r="S1700" s="71"/>
      <c r="T1700" s="72"/>
      <c r="U1700" s="71"/>
      <c r="V1700" s="74"/>
      <c r="W1700" s="72"/>
      <c r="X1700" s="71"/>
      <c r="Y1700" s="74"/>
      <c r="Z1700" s="72"/>
      <c r="AA1700" s="71"/>
      <c r="AB1700" s="72"/>
      <c r="AC1700" s="71"/>
      <c r="AD1700" s="72"/>
      <c r="AE1700" s="71"/>
      <c r="AF1700" s="72"/>
      <c r="AG1700" s="71"/>
      <c r="AH1700" s="72"/>
      <c r="AI1700" s="75"/>
      <c r="AJ1700" s="76"/>
      <c r="AK1700" s="77"/>
      <c r="AL1700" s="78"/>
    </row>
    <row r="1701" spans="1:38" ht="87" customHeight="1" x14ac:dyDescent="0.25">
      <c r="A1701" s="79">
        <v>2</v>
      </c>
      <c r="B1701" s="80" t="s">
        <v>96</v>
      </c>
      <c r="C1701" s="584"/>
      <c r="D1701" s="587"/>
      <c r="E1701" s="81">
        <v>0</v>
      </c>
      <c r="F1701" s="82">
        <v>0</v>
      </c>
      <c r="G1701" s="83">
        <v>9</v>
      </c>
      <c r="H1701" s="84">
        <v>195950.88</v>
      </c>
      <c r="I1701" s="85">
        <v>0</v>
      </c>
      <c r="J1701" s="86">
        <v>0</v>
      </c>
      <c r="K1701" s="85">
        <v>6</v>
      </c>
      <c r="L1701" s="86">
        <v>86257.78</v>
      </c>
      <c r="M1701" s="87">
        <f>SUM(I1701,K1701)</f>
        <v>6</v>
      </c>
      <c r="N1701" s="88">
        <f>SUM(J1701,L1701)</f>
        <v>86257.78</v>
      </c>
      <c r="O1701" s="89">
        <v>0</v>
      </c>
      <c r="P1701" s="90">
        <v>0</v>
      </c>
      <c r="Q1701" s="89">
        <v>0</v>
      </c>
      <c r="R1701" s="90">
        <v>0</v>
      </c>
      <c r="S1701" s="91">
        <f>SUM(O1701,Q1701)</f>
        <v>0</v>
      </c>
      <c r="T1701" s="92">
        <f>SUM(P1701,R1701)</f>
        <v>0</v>
      </c>
      <c r="U1701" s="93">
        <v>0</v>
      </c>
      <c r="V1701" s="94">
        <v>0</v>
      </c>
      <c r="W1701" s="95">
        <v>0</v>
      </c>
      <c r="X1701" s="96">
        <v>0</v>
      </c>
      <c r="Y1701" s="94">
        <v>0</v>
      </c>
      <c r="Z1701" s="95">
        <v>0</v>
      </c>
      <c r="AA1701" s="97">
        <f>SUM(U1701,X1701)</f>
        <v>0</v>
      </c>
      <c r="AB1701" s="98">
        <f>SUM(W1701,Z1701)</f>
        <v>0</v>
      </c>
      <c r="AC1701" s="99">
        <v>0</v>
      </c>
      <c r="AD1701" s="100">
        <v>0</v>
      </c>
      <c r="AE1701" s="99">
        <v>4</v>
      </c>
      <c r="AF1701" s="100">
        <v>46923.12</v>
      </c>
      <c r="AG1701" s="101">
        <f>SUM(AC1701,AE1701)</f>
        <v>4</v>
      </c>
      <c r="AH1701" s="102">
        <f>SUM(AD1701,AF1701,AB1701)</f>
        <v>46923.12</v>
      </c>
      <c r="AI1701" s="103">
        <f>IFERROR(AD1701/(C1700-AH1707),0)</f>
        <v>0</v>
      </c>
      <c r="AJ1701" s="104">
        <f>IFERROR(AF1701/(C1700-AH1707),0)</f>
        <v>0.36999723782151722</v>
      </c>
      <c r="AK1701" s="77"/>
      <c r="AL1701" s="105">
        <f>IFERROR(AH1701/C1700,0)</f>
        <v>0.36999723782151722</v>
      </c>
    </row>
    <row r="1702" spans="1:38" ht="85.5" customHeight="1" x14ac:dyDescent="0.25">
      <c r="A1702" s="79">
        <v>3</v>
      </c>
      <c r="B1702" s="80" t="s">
        <v>202</v>
      </c>
      <c r="C1702" s="584"/>
      <c r="D1702" s="587"/>
      <c r="E1702" s="442"/>
      <c r="F1702" s="443"/>
      <c r="G1702" s="444"/>
      <c r="H1702" s="445"/>
      <c r="I1702" s="441"/>
      <c r="J1702" s="445"/>
      <c r="K1702" s="441"/>
      <c r="L1702" s="445"/>
      <c r="M1702" s="446"/>
      <c r="N1702" s="445"/>
      <c r="O1702" s="444"/>
      <c r="P1702" s="445"/>
      <c r="Q1702" s="444"/>
      <c r="R1702" s="445"/>
      <c r="S1702" s="446"/>
      <c r="T1702" s="445"/>
      <c r="U1702" s="444"/>
      <c r="V1702" s="447"/>
      <c r="W1702" s="445"/>
      <c r="X1702" s="446"/>
      <c r="Y1702" s="447"/>
      <c r="Z1702" s="445"/>
      <c r="AA1702" s="446"/>
      <c r="AB1702" s="445"/>
      <c r="AC1702" s="444"/>
      <c r="AD1702" s="445"/>
      <c r="AE1702" s="444"/>
      <c r="AF1702" s="445"/>
      <c r="AG1702" s="446"/>
      <c r="AH1702" s="445"/>
      <c r="AI1702" s="132"/>
      <c r="AJ1702" s="133"/>
      <c r="AK1702" s="448"/>
      <c r="AL1702" s="449"/>
    </row>
    <row r="1703" spans="1:38" ht="101.25" customHeight="1" x14ac:dyDescent="0.25">
      <c r="A1703" s="79">
        <v>4</v>
      </c>
      <c r="B1703" s="80" t="s">
        <v>40</v>
      </c>
      <c r="C1703" s="584"/>
      <c r="D1703" s="587"/>
      <c r="E1703" s="442"/>
      <c r="F1703" s="443"/>
      <c r="G1703" s="444"/>
      <c r="H1703" s="445"/>
      <c r="I1703" s="441"/>
      <c r="J1703" s="445"/>
      <c r="K1703" s="441"/>
      <c r="L1703" s="445"/>
      <c r="M1703" s="446"/>
      <c r="N1703" s="445"/>
      <c r="O1703" s="444"/>
      <c r="P1703" s="445"/>
      <c r="Q1703" s="444"/>
      <c r="R1703" s="445"/>
      <c r="S1703" s="446"/>
      <c r="T1703" s="445"/>
      <c r="U1703" s="444"/>
      <c r="V1703" s="447"/>
      <c r="W1703" s="445"/>
      <c r="X1703" s="446"/>
      <c r="Y1703" s="447"/>
      <c r="Z1703" s="445"/>
      <c r="AA1703" s="446"/>
      <c r="AB1703" s="445"/>
      <c r="AC1703" s="444"/>
      <c r="AD1703" s="445"/>
      <c r="AE1703" s="444"/>
      <c r="AF1703" s="445"/>
      <c r="AG1703" s="446"/>
      <c r="AH1703" s="445"/>
      <c r="AI1703" s="132"/>
      <c r="AJ1703" s="133"/>
      <c r="AK1703" s="448"/>
      <c r="AL1703" s="449"/>
    </row>
    <row r="1704" spans="1:38" ht="138" customHeight="1" x14ac:dyDescent="0.25">
      <c r="A1704" s="79">
        <v>5</v>
      </c>
      <c r="B1704" s="80" t="s">
        <v>98</v>
      </c>
      <c r="C1704" s="584"/>
      <c r="D1704" s="587"/>
      <c r="E1704" s="81">
        <v>1</v>
      </c>
      <c r="F1704" s="82">
        <v>19115.5</v>
      </c>
      <c r="G1704" s="83">
        <v>1</v>
      </c>
      <c r="H1704" s="84">
        <v>40562.410000000003</v>
      </c>
      <c r="I1704" s="85">
        <v>0</v>
      </c>
      <c r="J1704" s="86">
        <v>0</v>
      </c>
      <c r="K1704" s="85">
        <v>1</v>
      </c>
      <c r="L1704" s="86">
        <v>40562.410000000003</v>
      </c>
      <c r="M1704" s="87">
        <f>SUM(I1704,K1704)</f>
        <v>1</v>
      </c>
      <c r="N1704" s="88">
        <f>SUM(J1704,L1704)</f>
        <v>40562.410000000003</v>
      </c>
      <c r="O1704" s="89">
        <v>0</v>
      </c>
      <c r="P1704" s="90">
        <v>0</v>
      </c>
      <c r="Q1704" s="89">
        <v>0</v>
      </c>
      <c r="R1704" s="90">
        <v>0</v>
      </c>
      <c r="S1704" s="91">
        <f>SUM(O1704,Q1704)</f>
        <v>0</v>
      </c>
      <c r="T1704" s="92">
        <f>SUM(P1704,R1704)</f>
        <v>0</v>
      </c>
      <c r="U1704" s="93">
        <v>0</v>
      </c>
      <c r="V1704" s="94">
        <v>0</v>
      </c>
      <c r="W1704" s="95">
        <v>0</v>
      </c>
      <c r="X1704" s="96">
        <v>0</v>
      </c>
      <c r="Y1704" s="94">
        <v>0</v>
      </c>
      <c r="Z1704" s="95">
        <v>0</v>
      </c>
      <c r="AA1704" s="97">
        <f>SUM(U1704,X1704)</f>
        <v>0</v>
      </c>
      <c r="AB1704" s="98">
        <f>SUM(W1704,Z1704)</f>
        <v>0</v>
      </c>
      <c r="AC1704" s="99">
        <v>0</v>
      </c>
      <c r="AD1704" s="100">
        <v>0</v>
      </c>
      <c r="AE1704" s="99">
        <v>1</v>
      </c>
      <c r="AF1704" s="100">
        <v>35666.5</v>
      </c>
      <c r="AG1704" s="101">
        <f>SUM(AC1704,AE1704)</f>
        <v>1</v>
      </c>
      <c r="AH1704" s="102">
        <f>SUM(AD1704,AF1704,AB1704)</f>
        <v>35666.5</v>
      </c>
      <c r="AI1704" s="103">
        <f>IFERROR(AD1704/(C1700-AH1707),0)</f>
        <v>0</v>
      </c>
      <c r="AJ1704" s="104">
        <f>IFERROR(AF1704/(C1700-AH1707),0)</f>
        <v>0.28123676521853497</v>
      </c>
      <c r="AK1704" s="77"/>
      <c r="AL1704" s="105">
        <f>IFERROR(AH1704/C1700,0)</f>
        <v>0.28123676521853497</v>
      </c>
    </row>
    <row r="1705" spans="1:38" ht="116.25" customHeight="1" x14ac:dyDescent="0.25">
      <c r="A1705" s="79">
        <v>6</v>
      </c>
      <c r="B1705" s="80" t="s">
        <v>42</v>
      </c>
      <c r="C1705" s="584"/>
      <c r="D1705" s="587"/>
      <c r="E1705" s="442"/>
      <c r="F1705" s="443"/>
      <c r="G1705" s="444"/>
      <c r="H1705" s="445"/>
      <c r="I1705" s="441"/>
      <c r="J1705" s="445"/>
      <c r="K1705" s="441"/>
      <c r="L1705" s="445"/>
      <c r="M1705" s="446"/>
      <c r="N1705" s="445"/>
      <c r="O1705" s="444"/>
      <c r="P1705" s="445"/>
      <c r="Q1705" s="444"/>
      <c r="R1705" s="445"/>
      <c r="S1705" s="446"/>
      <c r="T1705" s="445"/>
      <c r="U1705" s="444"/>
      <c r="V1705" s="447"/>
      <c r="W1705" s="445"/>
      <c r="X1705" s="446"/>
      <c r="Y1705" s="447"/>
      <c r="Z1705" s="445"/>
      <c r="AA1705" s="446"/>
      <c r="AB1705" s="445"/>
      <c r="AC1705" s="444"/>
      <c r="AD1705" s="445"/>
      <c r="AE1705" s="444"/>
      <c r="AF1705" s="445"/>
      <c r="AG1705" s="446"/>
      <c r="AH1705" s="445"/>
      <c r="AI1705" s="132"/>
      <c r="AJ1705" s="133"/>
      <c r="AK1705" s="448"/>
      <c r="AL1705" s="449"/>
    </row>
    <row r="1706" spans="1:38" ht="65.25" customHeight="1" x14ac:dyDescent="0.25">
      <c r="A1706" s="79">
        <v>7</v>
      </c>
      <c r="B1706" s="80" t="s">
        <v>203</v>
      </c>
      <c r="C1706" s="584"/>
      <c r="D1706" s="587"/>
      <c r="E1706" s="442"/>
      <c r="F1706" s="443"/>
      <c r="G1706" s="444"/>
      <c r="H1706" s="445"/>
      <c r="I1706" s="444"/>
      <c r="J1706" s="445"/>
      <c r="K1706" s="444"/>
      <c r="L1706" s="445"/>
      <c r="M1706" s="446"/>
      <c r="N1706" s="445"/>
      <c r="O1706" s="444"/>
      <c r="P1706" s="445"/>
      <c r="Q1706" s="444"/>
      <c r="R1706" s="445"/>
      <c r="S1706" s="446"/>
      <c r="T1706" s="472"/>
      <c r="U1706" s="444"/>
      <c r="V1706" s="447"/>
      <c r="W1706" s="445"/>
      <c r="X1706" s="446"/>
      <c r="Y1706" s="447"/>
      <c r="Z1706" s="445"/>
      <c r="AA1706" s="446"/>
      <c r="AB1706" s="472"/>
      <c r="AC1706" s="444"/>
      <c r="AD1706" s="445"/>
      <c r="AE1706" s="444"/>
      <c r="AF1706" s="445"/>
      <c r="AG1706" s="441"/>
      <c r="AH1706" s="445"/>
      <c r="AI1706" s="132"/>
      <c r="AJ1706" s="133"/>
      <c r="AK1706" s="448"/>
      <c r="AL1706" s="450"/>
    </row>
    <row r="1707" spans="1:38" ht="59.25" customHeight="1" x14ac:dyDescent="0.25">
      <c r="A1707" s="79">
        <v>8</v>
      </c>
      <c r="B1707" s="80" t="s">
        <v>276</v>
      </c>
      <c r="C1707" s="584"/>
      <c r="D1707" s="587"/>
      <c r="E1707" s="473"/>
      <c r="F1707" s="474"/>
      <c r="G1707" s="451"/>
      <c r="H1707" s="452"/>
      <c r="I1707" s="444"/>
      <c r="J1707" s="445"/>
      <c r="K1707" s="441"/>
      <c r="L1707" s="445"/>
      <c r="M1707" s="475"/>
      <c r="N1707" s="443"/>
      <c r="O1707" s="451"/>
      <c r="P1707" s="452"/>
      <c r="Q1707" s="451"/>
      <c r="R1707" s="452"/>
      <c r="S1707" s="475"/>
      <c r="T1707" s="443"/>
      <c r="U1707" s="444"/>
      <c r="V1707" s="447"/>
      <c r="W1707" s="445"/>
      <c r="X1707" s="446"/>
      <c r="Y1707" s="447"/>
      <c r="Z1707" s="445"/>
      <c r="AA1707" s="475"/>
      <c r="AB1707" s="443"/>
      <c r="AC1707" s="444"/>
      <c r="AD1707" s="445"/>
      <c r="AE1707" s="444"/>
      <c r="AF1707" s="445"/>
      <c r="AG1707" s="446"/>
      <c r="AH1707" s="445"/>
      <c r="AI1707" s="132"/>
      <c r="AJ1707" s="133"/>
      <c r="AK1707" s="448"/>
      <c r="AL1707" s="449"/>
    </row>
    <row r="1708" spans="1:38" ht="60" customHeight="1" x14ac:dyDescent="0.25">
      <c r="A1708" s="79">
        <v>9</v>
      </c>
      <c r="B1708" s="80" t="s">
        <v>44</v>
      </c>
      <c r="C1708" s="584"/>
      <c r="D1708" s="587"/>
      <c r="E1708" s="442"/>
      <c r="F1708" s="443"/>
      <c r="G1708" s="444"/>
      <c r="H1708" s="445"/>
      <c r="I1708" s="441"/>
      <c r="J1708" s="445"/>
      <c r="K1708" s="441"/>
      <c r="L1708" s="445"/>
      <c r="M1708" s="446"/>
      <c r="N1708" s="445"/>
      <c r="O1708" s="444"/>
      <c r="P1708" s="445"/>
      <c r="Q1708" s="444"/>
      <c r="R1708" s="445"/>
      <c r="S1708" s="446"/>
      <c r="T1708" s="445"/>
      <c r="U1708" s="444"/>
      <c r="V1708" s="447"/>
      <c r="W1708" s="445"/>
      <c r="X1708" s="446"/>
      <c r="Y1708" s="447"/>
      <c r="Z1708" s="445"/>
      <c r="AA1708" s="446"/>
      <c r="AB1708" s="445"/>
      <c r="AC1708" s="444"/>
      <c r="AD1708" s="445"/>
      <c r="AE1708" s="444"/>
      <c r="AF1708" s="445"/>
      <c r="AG1708" s="446"/>
      <c r="AH1708" s="445"/>
      <c r="AI1708" s="132"/>
      <c r="AJ1708" s="133"/>
      <c r="AK1708" s="448"/>
      <c r="AL1708" s="449"/>
    </row>
    <row r="1709" spans="1:38" ht="73.5" customHeight="1" x14ac:dyDescent="0.25">
      <c r="A1709" s="79">
        <v>10</v>
      </c>
      <c r="B1709" s="80" t="s">
        <v>45</v>
      </c>
      <c r="C1709" s="584"/>
      <c r="D1709" s="587"/>
      <c r="E1709" s="442"/>
      <c r="F1709" s="443"/>
      <c r="G1709" s="444"/>
      <c r="H1709" s="445"/>
      <c r="I1709" s="441"/>
      <c r="J1709" s="445"/>
      <c r="K1709" s="441"/>
      <c r="L1709" s="445"/>
      <c r="M1709" s="446"/>
      <c r="N1709" s="445"/>
      <c r="O1709" s="444"/>
      <c r="P1709" s="445"/>
      <c r="Q1709" s="444"/>
      <c r="R1709" s="445"/>
      <c r="S1709" s="446"/>
      <c r="T1709" s="445"/>
      <c r="U1709" s="444"/>
      <c r="V1709" s="447"/>
      <c r="W1709" s="445"/>
      <c r="X1709" s="446"/>
      <c r="Y1709" s="447"/>
      <c r="Z1709" s="445"/>
      <c r="AA1709" s="446"/>
      <c r="AB1709" s="445"/>
      <c r="AC1709" s="451"/>
      <c r="AD1709" s="452"/>
      <c r="AE1709" s="451"/>
      <c r="AF1709" s="452"/>
      <c r="AG1709" s="446"/>
      <c r="AH1709" s="445"/>
      <c r="AI1709" s="132"/>
      <c r="AJ1709" s="133"/>
      <c r="AK1709" s="448"/>
      <c r="AL1709" s="449"/>
    </row>
    <row r="1710" spans="1:38" ht="120" customHeight="1" x14ac:dyDescent="0.25">
      <c r="A1710" s="79">
        <v>11</v>
      </c>
      <c r="B1710" s="80" t="s">
        <v>46</v>
      </c>
      <c r="C1710" s="584"/>
      <c r="D1710" s="587"/>
      <c r="E1710" s="442"/>
      <c r="F1710" s="443"/>
      <c r="G1710" s="444"/>
      <c r="H1710" s="445"/>
      <c r="I1710" s="441"/>
      <c r="J1710" s="445"/>
      <c r="K1710" s="441"/>
      <c r="L1710" s="445"/>
      <c r="M1710" s="446"/>
      <c r="N1710" s="445"/>
      <c r="O1710" s="444"/>
      <c r="P1710" s="445"/>
      <c r="Q1710" s="444"/>
      <c r="R1710" s="445"/>
      <c r="S1710" s="446"/>
      <c r="T1710" s="445"/>
      <c r="U1710" s="444"/>
      <c r="V1710" s="447"/>
      <c r="W1710" s="445"/>
      <c r="X1710" s="446"/>
      <c r="Y1710" s="447"/>
      <c r="Z1710" s="445"/>
      <c r="AA1710" s="446"/>
      <c r="AB1710" s="445"/>
      <c r="AC1710" s="444"/>
      <c r="AD1710" s="445"/>
      <c r="AE1710" s="444"/>
      <c r="AF1710" s="445"/>
      <c r="AG1710" s="446"/>
      <c r="AH1710" s="445"/>
      <c r="AI1710" s="132"/>
      <c r="AJ1710" s="133"/>
      <c r="AK1710" s="448"/>
      <c r="AL1710" s="449"/>
    </row>
    <row r="1711" spans="1:38" ht="63.75" customHeight="1" x14ac:dyDescent="0.25">
      <c r="A1711" s="79">
        <v>12</v>
      </c>
      <c r="B1711" s="80" t="s">
        <v>47</v>
      </c>
      <c r="C1711" s="584"/>
      <c r="D1711" s="587"/>
      <c r="E1711" s="442"/>
      <c r="F1711" s="443"/>
      <c r="G1711" s="444"/>
      <c r="H1711" s="445"/>
      <c r="I1711" s="441"/>
      <c r="J1711" s="445"/>
      <c r="K1711" s="441"/>
      <c r="L1711" s="445"/>
      <c r="M1711" s="446"/>
      <c r="N1711" s="445"/>
      <c r="O1711" s="444"/>
      <c r="P1711" s="445"/>
      <c r="Q1711" s="444"/>
      <c r="R1711" s="445"/>
      <c r="S1711" s="446"/>
      <c r="T1711" s="445"/>
      <c r="U1711" s="444"/>
      <c r="V1711" s="447"/>
      <c r="W1711" s="445"/>
      <c r="X1711" s="446"/>
      <c r="Y1711" s="447"/>
      <c r="Z1711" s="445"/>
      <c r="AA1711" s="446"/>
      <c r="AB1711" s="445"/>
      <c r="AC1711" s="444"/>
      <c r="AD1711" s="445"/>
      <c r="AE1711" s="444"/>
      <c r="AF1711" s="445"/>
      <c r="AG1711" s="446"/>
      <c r="AH1711" s="445"/>
      <c r="AI1711" s="132"/>
      <c r="AJ1711" s="133"/>
      <c r="AK1711" s="448"/>
      <c r="AL1711" s="449"/>
    </row>
    <row r="1712" spans="1:38" ht="62.25" customHeight="1" thickBot="1" x14ac:dyDescent="0.3">
      <c r="A1712" s="138">
        <v>13</v>
      </c>
      <c r="B1712" s="139" t="s">
        <v>48</v>
      </c>
      <c r="C1712" s="585"/>
      <c r="D1712" s="588"/>
      <c r="E1712" s="453"/>
      <c r="F1712" s="454"/>
      <c r="G1712" s="455"/>
      <c r="H1712" s="456"/>
      <c r="I1712" s="476"/>
      <c r="J1712" s="458"/>
      <c r="K1712" s="476"/>
      <c r="L1712" s="458"/>
      <c r="M1712" s="457"/>
      <c r="N1712" s="458"/>
      <c r="O1712" s="455"/>
      <c r="P1712" s="456"/>
      <c r="Q1712" s="455"/>
      <c r="R1712" s="456"/>
      <c r="S1712" s="459"/>
      <c r="T1712" s="456"/>
      <c r="U1712" s="455"/>
      <c r="V1712" s="460"/>
      <c r="W1712" s="456"/>
      <c r="X1712" s="459"/>
      <c r="Y1712" s="460"/>
      <c r="Z1712" s="456"/>
      <c r="AA1712" s="459"/>
      <c r="AB1712" s="456"/>
      <c r="AC1712" s="455"/>
      <c r="AD1712" s="456"/>
      <c r="AE1712" s="455"/>
      <c r="AF1712" s="456"/>
      <c r="AG1712" s="459"/>
      <c r="AH1712" s="456"/>
      <c r="AI1712" s="461"/>
      <c r="AJ1712" s="462"/>
      <c r="AK1712" s="463"/>
      <c r="AL1712" s="464"/>
    </row>
    <row r="1713" spans="1:38" ht="29.25" customHeight="1" thickBot="1" x14ac:dyDescent="0.3">
      <c r="A1713" s="589" t="s">
        <v>277</v>
      </c>
      <c r="B1713" s="590"/>
      <c r="C1713" s="166">
        <f>C1700</f>
        <v>126820.19</v>
      </c>
      <c r="D1713" s="166">
        <f>D1700</f>
        <v>44230.570000000007</v>
      </c>
      <c r="E1713" s="167">
        <f t="shared" ref="E1713:L1713" si="238">SUM(E1700:E1712)</f>
        <v>1</v>
      </c>
      <c r="F1713" s="168">
        <f t="shared" si="238"/>
        <v>19115.5</v>
      </c>
      <c r="G1713" s="167">
        <f t="shared" si="238"/>
        <v>10</v>
      </c>
      <c r="H1713" s="168">
        <f t="shared" si="238"/>
        <v>236513.29</v>
      </c>
      <c r="I1713" s="169">
        <f t="shared" si="238"/>
        <v>0</v>
      </c>
      <c r="J1713" s="170">
        <f t="shared" si="238"/>
        <v>0</v>
      </c>
      <c r="K1713" s="169">
        <f t="shared" si="238"/>
        <v>7</v>
      </c>
      <c r="L1713" s="170">
        <f t="shared" si="238"/>
        <v>126820.19</v>
      </c>
      <c r="M1713" s="169">
        <f>SUM(M1700:M1712)</f>
        <v>7</v>
      </c>
      <c r="N1713" s="170">
        <f>SUM(N1700:N1712)</f>
        <v>126820.19</v>
      </c>
      <c r="O1713" s="171">
        <f>SUM(O1700:O1712)</f>
        <v>0</v>
      </c>
      <c r="P1713" s="168">
        <f>SUM(P1700:P1712)</f>
        <v>0</v>
      </c>
      <c r="Q1713" s="172">
        <f t="shared" ref="Q1713:AJ1713" si="239">SUM(Q1700:Q1712)</f>
        <v>0</v>
      </c>
      <c r="R1713" s="168">
        <f t="shared" si="239"/>
        <v>0</v>
      </c>
      <c r="S1713" s="173">
        <f t="shared" si="239"/>
        <v>0</v>
      </c>
      <c r="T1713" s="168">
        <f t="shared" si="239"/>
        <v>0</v>
      </c>
      <c r="U1713" s="172">
        <f t="shared" si="239"/>
        <v>0</v>
      </c>
      <c r="V1713" s="168">
        <f t="shared" si="239"/>
        <v>0</v>
      </c>
      <c r="W1713" s="168">
        <f t="shared" si="239"/>
        <v>0</v>
      </c>
      <c r="X1713" s="173">
        <f t="shared" si="239"/>
        <v>0</v>
      </c>
      <c r="Y1713" s="168">
        <f t="shared" si="239"/>
        <v>0</v>
      </c>
      <c r="Z1713" s="168">
        <f t="shared" si="239"/>
        <v>0</v>
      </c>
      <c r="AA1713" s="173">
        <f t="shared" si="239"/>
        <v>0</v>
      </c>
      <c r="AB1713" s="168">
        <f t="shared" si="239"/>
        <v>0</v>
      </c>
      <c r="AC1713" s="172">
        <f t="shared" si="239"/>
        <v>0</v>
      </c>
      <c r="AD1713" s="168">
        <f t="shared" si="239"/>
        <v>0</v>
      </c>
      <c r="AE1713" s="172">
        <f t="shared" si="239"/>
        <v>5</v>
      </c>
      <c r="AF1713" s="168">
        <f t="shared" si="239"/>
        <v>82589.62</v>
      </c>
      <c r="AG1713" s="173">
        <f t="shared" si="239"/>
        <v>5</v>
      </c>
      <c r="AH1713" s="168">
        <f t="shared" si="239"/>
        <v>82589.62</v>
      </c>
      <c r="AI1713" s="174">
        <f t="shared" si="239"/>
        <v>0</v>
      </c>
      <c r="AJ1713" s="174">
        <f t="shared" si="239"/>
        <v>0.65123400304005219</v>
      </c>
      <c r="AK1713" s="175">
        <f>AK1707</f>
        <v>0</v>
      </c>
      <c r="AL1713" s="176">
        <f>AH1713/C1700</f>
        <v>0.65123400304005219</v>
      </c>
    </row>
    <row r="1714" spans="1:38" ht="21.75" thickBot="1" x14ac:dyDescent="0.4">
      <c r="AF1714" s="177" t="s">
        <v>278</v>
      </c>
      <c r="AG1714" s="178">
        <v>4.4240000000000004</v>
      </c>
      <c r="AH1714" s="179">
        <f>AH1713/AG1714</f>
        <v>18668.539783001805</v>
      </c>
    </row>
    <row r="1715" spans="1:38" ht="15.75" thickTop="1" x14ac:dyDescent="0.25">
      <c r="A1715" s="591" t="s">
        <v>279</v>
      </c>
      <c r="B1715" s="592"/>
      <c r="C1715" s="592"/>
      <c r="D1715" s="592"/>
      <c r="E1715" s="592"/>
      <c r="F1715" s="592"/>
      <c r="G1715" s="592"/>
      <c r="H1715" s="592"/>
      <c r="I1715" s="592"/>
      <c r="J1715" s="592"/>
      <c r="K1715" s="593"/>
      <c r="L1715" s="592"/>
      <c r="M1715" s="592"/>
      <c r="N1715" s="592"/>
      <c r="O1715" s="592"/>
      <c r="P1715" s="592"/>
      <c r="Q1715" s="594"/>
    </row>
    <row r="1716" spans="1:38" ht="18.75" x14ac:dyDescent="0.3">
      <c r="A1716" s="595"/>
      <c r="B1716" s="596"/>
      <c r="C1716" s="596"/>
      <c r="D1716" s="596"/>
      <c r="E1716" s="596"/>
      <c r="F1716" s="596"/>
      <c r="G1716" s="596"/>
      <c r="H1716" s="596"/>
      <c r="I1716" s="596"/>
      <c r="J1716" s="596"/>
      <c r="K1716" s="597"/>
      <c r="L1716" s="596"/>
      <c r="M1716" s="596"/>
      <c r="N1716" s="596"/>
      <c r="O1716" s="596"/>
      <c r="P1716" s="596"/>
      <c r="Q1716" s="598"/>
      <c r="AF1716" s="180"/>
    </row>
    <row r="1717" spans="1:38" ht="15.75" x14ac:dyDescent="0.25">
      <c r="A1717" s="595"/>
      <c r="B1717" s="596"/>
      <c r="C1717" s="596"/>
      <c r="D1717" s="596"/>
      <c r="E1717" s="596"/>
      <c r="F1717" s="596"/>
      <c r="G1717" s="596"/>
      <c r="H1717" s="596"/>
      <c r="I1717" s="596"/>
      <c r="J1717" s="596"/>
      <c r="K1717" s="597"/>
      <c r="L1717" s="596"/>
      <c r="M1717" s="596"/>
      <c r="N1717" s="596"/>
      <c r="O1717" s="596"/>
      <c r="P1717" s="596"/>
      <c r="Q1717" s="598"/>
      <c r="AE1717" s="181" t="s">
        <v>280</v>
      </c>
      <c r="AF1717" s="182"/>
    </row>
    <row r="1718" spans="1:38" ht="15.75" x14ac:dyDescent="0.25">
      <c r="A1718" s="595"/>
      <c r="B1718" s="596"/>
      <c r="C1718" s="596"/>
      <c r="D1718" s="596"/>
      <c r="E1718" s="596"/>
      <c r="F1718" s="596"/>
      <c r="G1718" s="596"/>
      <c r="H1718" s="596"/>
      <c r="I1718" s="596"/>
      <c r="J1718" s="596"/>
      <c r="K1718" s="597"/>
      <c r="L1718" s="596"/>
      <c r="M1718" s="596"/>
      <c r="N1718" s="596"/>
      <c r="O1718" s="596"/>
      <c r="P1718" s="596"/>
      <c r="Q1718" s="598"/>
      <c r="AE1718" s="181" t="s">
        <v>281</v>
      </c>
      <c r="AF1718" s="183">
        <f>(AF1713-AF1707)+(Z1713-Z1707)</f>
        <v>82589.62</v>
      </c>
    </row>
    <row r="1719" spans="1:38" ht="15.75" x14ac:dyDescent="0.25">
      <c r="A1719" s="595"/>
      <c r="B1719" s="596"/>
      <c r="C1719" s="596"/>
      <c r="D1719" s="596"/>
      <c r="E1719" s="596"/>
      <c r="F1719" s="596"/>
      <c r="G1719" s="596"/>
      <c r="H1719" s="596"/>
      <c r="I1719" s="596"/>
      <c r="J1719" s="596"/>
      <c r="K1719" s="597"/>
      <c r="L1719" s="596"/>
      <c r="M1719" s="596"/>
      <c r="N1719" s="596"/>
      <c r="O1719" s="596"/>
      <c r="P1719" s="596"/>
      <c r="Q1719" s="598"/>
      <c r="AE1719" s="181" t="s">
        <v>282</v>
      </c>
      <c r="AF1719" s="183">
        <f>AD1713+W1713</f>
        <v>0</v>
      </c>
    </row>
    <row r="1720" spans="1:38" ht="15.75" x14ac:dyDescent="0.25">
      <c r="A1720" s="595"/>
      <c r="B1720" s="596"/>
      <c r="C1720" s="596"/>
      <c r="D1720" s="596"/>
      <c r="E1720" s="596"/>
      <c r="F1720" s="596"/>
      <c r="G1720" s="596"/>
      <c r="H1720" s="596"/>
      <c r="I1720" s="596"/>
      <c r="J1720" s="596"/>
      <c r="K1720" s="597"/>
      <c r="L1720" s="596"/>
      <c r="M1720" s="596"/>
      <c r="N1720" s="596"/>
      <c r="O1720" s="596"/>
      <c r="P1720" s="596"/>
      <c r="Q1720" s="598"/>
      <c r="AE1720" s="181" t="s">
        <v>283</v>
      </c>
      <c r="AF1720" s="183">
        <f>AF1707+Z1707</f>
        <v>0</v>
      </c>
    </row>
    <row r="1721" spans="1:38" ht="15.75" x14ac:dyDescent="0.25">
      <c r="A1721" s="595"/>
      <c r="B1721" s="596"/>
      <c r="C1721" s="596"/>
      <c r="D1721" s="596"/>
      <c r="E1721" s="596"/>
      <c r="F1721" s="596"/>
      <c r="G1721" s="596"/>
      <c r="H1721" s="596"/>
      <c r="I1721" s="596"/>
      <c r="J1721" s="596"/>
      <c r="K1721" s="597"/>
      <c r="L1721" s="596"/>
      <c r="M1721" s="596"/>
      <c r="N1721" s="596"/>
      <c r="O1721" s="596"/>
      <c r="P1721" s="596"/>
      <c r="Q1721" s="598"/>
      <c r="AE1721" s="181" t="s">
        <v>2</v>
      </c>
      <c r="AF1721" s="184">
        <f>SUM(AF1718:AF1720)</f>
        <v>82589.62</v>
      </c>
    </row>
    <row r="1722" spans="1:38" x14ac:dyDescent="0.25">
      <c r="A1722" s="595"/>
      <c r="B1722" s="596"/>
      <c r="C1722" s="596"/>
      <c r="D1722" s="596"/>
      <c r="E1722" s="596"/>
      <c r="F1722" s="596"/>
      <c r="G1722" s="596"/>
      <c r="H1722" s="596"/>
      <c r="I1722" s="596"/>
      <c r="J1722" s="596"/>
      <c r="K1722" s="597"/>
      <c r="L1722" s="596"/>
      <c r="M1722" s="596"/>
      <c r="N1722" s="596"/>
      <c r="O1722" s="596"/>
      <c r="P1722" s="596"/>
      <c r="Q1722" s="598"/>
    </row>
    <row r="1723" spans="1:38" ht="15.75" thickBot="1" x14ac:dyDescent="0.3">
      <c r="A1723" s="599"/>
      <c r="B1723" s="600"/>
      <c r="C1723" s="600"/>
      <c r="D1723" s="600"/>
      <c r="E1723" s="600"/>
      <c r="F1723" s="600"/>
      <c r="G1723" s="600"/>
      <c r="H1723" s="600"/>
      <c r="I1723" s="600"/>
      <c r="J1723" s="600"/>
      <c r="K1723" s="601"/>
      <c r="L1723" s="600"/>
      <c r="M1723" s="600"/>
      <c r="N1723" s="600"/>
      <c r="O1723" s="600"/>
      <c r="P1723" s="600"/>
      <c r="Q1723" s="602"/>
    </row>
    <row r="1724" spans="1:38" ht="15.75" thickTop="1" x14ac:dyDescent="0.25"/>
    <row r="1726" spans="1:38" ht="15.75" thickBot="1" x14ac:dyDescent="0.3"/>
    <row r="1727" spans="1:38" ht="27" thickBot="1" x14ac:dyDescent="0.3">
      <c r="A1727" s="603" t="s">
        <v>391</v>
      </c>
      <c r="B1727" s="604"/>
      <c r="C1727" s="604"/>
      <c r="D1727" s="604"/>
      <c r="E1727" s="604"/>
      <c r="F1727" s="604"/>
      <c r="G1727" s="604"/>
      <c r="H1727" s="604"/>
      <c r="I1727" s="604"/>
      <c r="J1727" s="604"/>
      <c r="K1727" s="605"/>
      <c r="L1727" s="604"/>
      <c r="M1727" s="604"/>
      <c r="N1727" s="604"/>
      <c r="O1727" s="604"/>
      <c r="P1727" s="604"/>
      <c r="Q1727" s="604"/>
      <c r="R1727" s="604"/>
      <c r="S1727" s="604"/>
      <c r="T1727" s="604"/>
      <c r="U1727" s="604"/>
      <c r="V1727" s="604"/>
      <c r="W1727" s="604"/>
      <c r="X1727" s="604"/>
      <c r="Y1727" s="604"/>
      <c r="Z1727" s="604"/>
      <c r="AA1727" s="604"/>
      <c r="AB1727" s="604"/>
      <c r="AC1727" s="604"/>
      <c r="AD1727" s="604"/>
      <c r="AE1727" s="604"/>
      <c r="AF1727" s="604"/>
      <c r="AG1727" s="604"/>
      <c r="AH1727" s="604"/>
      <c r="AI1727" s="604"/>
      <c r="AJ1727" s="604"/>
      <c r="AK1727" s="606"/>
      <c r="AL1727" s="185"/>
    </row>
    <row r="1728" spans="1:38" ht="21" customHeight="1" x14ac:dyDescent="0.25">
      <c r="A1728" s="607" t="s">
        <v>284</v>
      </c>
      <c r="B1728" s="608"/>
      <c r="C1728" s="614" t="s">
        <v>392</v>
      </c>
      <c r="D1728" s="615"/>
      <c r="E1728" s="618" t="s">
        <v>285</v>
      </c>
      <c r="F1728" s="619"/>
      <c r="G1728" s="619"/>
      <c r="H1728" s="619"/>
      <c r="I1728" s="619"/>
      <c r="J1728" s="619"/>
      <c r="K1728" s="620"/>
      <c r="L1728" s="619"/>
      <c r="M1728" s="619"/>
      <c r="N1728" s="619"/>
      <c r="O1728" s="624" t="s">
        <v>394</v>
      </c>
      <c r="P1728" s="625"/>
      <c r="Q1728" s="625"/>
      <c r="R1728" s="625"/>
      <c r="S1728" s="625"/>
      <c r="T1728" s="625"/>
      <c r="U1728" s="625"/>
      <c r="V1728" s="625"/>
      <c r="W1728" s="625"/>
      <c r="X1728" s="625"/>
      <c r="Y1728" s="625"/>
      <c r="Z1728" s="625"/>
      <c r="AA1728" s="625"/>
      <c r="AB1728" s="625"/>
      <c r="AC1728" s="625"/>
      <c r="AD1728" s="625"/>
      <c r="AE1728" s="625"/>
      <c r="AF1728" s="625"/>
      <c r="AG1728" s="625"/>
      <c r="AH1728" s="625"/>
      <c r="AI1728" s="625"/>
      <c r="AJ1728" s="625"/>
      <c r="AK1728" s="626"/>
      <c r="AL1728" s="186"/>
    </row>
    <row r="1729" spans="1:38" ht="36" customHeight="1" thickBot="1" x14ac:dyDescent="0.3">
      <c r="A1729" s="609"/>
      <c r="B1729" s="610"/>
      <c r="C1729" s="616"/>
      <c r="D1729" s="617"/>
      <c r="E1729" s="621"/>
      <c r="F1729" s="622"/>
      <c r="G1729" s="622"/>
      <c r="H1729" s="622"/>
      <c r="I1729" s="622"/>
      <c r="J1729" s="622"/>
      <c r="K1729" s="623"/>
      <c r="L1729" s="622"/>
      <c r="M1729" s="622"/>
      <c r="N1729" s="622"/>
      <c r="O1729" s="627"/>
      <c r="P1729" s="628"/>
      <c r="Q1729" s="628"/>
      <c r="R1729" s="628"/>
      <c r="S1729" s="628"/>
      <c r="T1729" s="628"/>
      <c r="U1729" s="628"/>
      <c r="V1729" s="628"/>
      <c r="W1729" s="628"/>
      <c r="X1729" s="628"/>
      <c r="Y1729" s="628"/>
      <c r="Z1729" s="628"/>
      <c r="AA1729" s="628"/>
      <c r="AB1729" s="628"/>
      <c r="AC1729" s="628"/>
      <c r="AD1729" s="628"/>
      <c r="AE1729" s="628"/>
      <c r="AF1729" s="628"/>
      <c r="AG1729" s="628"/>
      <c r="AH1729" s="628"/>
      <c r="AI1729" s="628"/>
      <c r="AJ1729" s="628"/>
      <c r="AK1729" s="629"/>
      <c r="AL1729" s="186"/>
    </row>
    <row r="1730" spans="1:38" s="180" customFormat="1" ht="84" customHeight="1" thickBot="1" x14ac:dyDescent="0.35">
      <c r="A1730" s="609"/>
      <c r="B1730" s="611"/>
      <c r="C1730" s="630" t="s">
        <v>211</v>
      </c>
      <c r="D1730" s="632" t="s">
        <v>212</v>
      </c>
      <c r="E1730" s="634" t="s">
        <v>0</v>
      </c>
      <c r="F1730" s="635"/>
      <c r="G1730" s="635"/>
      <c r="H1730" s="636"/>
      <c r="I1730" s="637" t="s">
        <v>1</v>
      </c>
      <c r="J1730" s="638"/>
      <c r="K1730" s="639"/>
      <c r="L1730" s="640"/>
      <c r="M1730" s="643" t="s">
        <v>2</v>
      </c>
      <c r="N1730" s="644"/>
      <c r="O1730" s="645" t="s">
        <v>213</v>
      </c>
      <c r="P1730" s="646"/>
      <c r="Q1730" s="646"/>
      <c r="R1730" s="647"/>
      <c r="S1730" s="648" t="s">
        <v>2</v>
      </c>
      <c r="T1730" s="649"/>
      <c r="U1730" s="650" t="s">
        <v>214</v>
      </c>
      <c r="V1730" s="651"/>
      <c r="W1730" s="651"/>
      <c r="X1730" s="651"/>
      <c r="Y1730" s="651"/>
      <c r="Z1730" s="652"/>
      <c r="AA1730" s="653" t="s">
        <v>2</v>
      </c>
      <c r="AB1730" s="654"/>
      <c r="AC1730" s="655" t="s">
        <v>5</v>
      </c>
      <c r="AD1730" s="656"/>
      <c r="AE1730" s="656"/>
      <c r="AF1730" s="657"/>
      <c r="AG1730" s="717" t="s">
        <v>2</v>
      </c>
      <c r="AH1730" s="718"/>
      <c r="AI1730" s="743" t="s">
        <v>215</v>
      </c>
      <c r="AJ1730" s="744"/>
      <c r="AK1730" s="745"/>
      <c r="AL1730" s="187"/>
    </row>
    <row r="1731" spans="1:38" ht="113.25" thickBot="1" x14ac:dyDescent="0.3">
      <c r="A1731" s="612"/>
      <c r="B1731" s="613"/>
      <c r="C1731" s="631"/>
      <c r="D1731" s="633"/>
      <c r="E1731" s="41" t="s">
        <v>15</v>
      </c>
      <c r="F1731" s="42" t="s">
        <v>216</v>
      </c>
      <c r="G1731" s="41" t="s">
        <v>217</v>
      </c>
      <c r="H1731" s="42" t="s">
        <v>14</v>
      </c>
      <c r="I1731" s="43" t="s">
        <v>15</v>
      </c>
      <c r="J1731" s="44" t="s">
        <v>218</v>
      </c>
      <c r="K1731" s="43" t="s">
        <v>17</v>
      </c>
      <c r="L1731" s="44" t="s">
        <v>219</v>
      </c>
      <c r="M1731" s="45" t="s">
        <v>19</v>
      </c>
      <c r="N1731" s="46" t="s">
        <v>20</v>
      </c>
      <c r="O1731" s="47" t="s">
        <v>220</v>
      </c>
      <c r="P1731" s="48" t="s">
        <v>221</v>
      </c>
      <c r="Q1731" s="47" t="s">
        <v>222</v>
      </c>
      <c r="R1731" s="48" t="s">
        <v>223</v>
      </c>
      <c r="S1731" s="49" t="s">
        <v>224</v>
      </c>
      <c r="T1731" s="50" t="s">
        <v>225</v>
      </c>
      <c r="U1731" s="51" t="s">
        <v>220</v>
      </c>
      <c r="V1731" s="52" t="s">
        <v>226</v>
      </c>
      <c r="W1731" s="53" t="s">
        <v>227</v>
      </c>
      <c r="X1731" s="54" t="s">
        <v>222</v>
      </c>
      <c r="Y1731" s="52" t="s">
        <v>228</v>
      </c>
      <c r="Z1731" s="53" t="s">
        <v>229</v>
      </c>
      <c r="AA1731" s="55" t="s">
        <v>230</v>
      </c>
      <c r="AB1731" s="56" t="s">
        <v>231</v>
      </c>
      <c r="AC1731" s="57" t="s">
        <v>220</v>
      </c>
      <c r="AD1731" s="58" t="s">
        <v>221</v>
      </c>
      <c r="AE1731" s="57" t="s">
        <v>222</v>
      </c>
      <c r="AF1731" s="58" t="s">
        <v>223</v>
      </c>
      <c r="AG1731" s="59" t="s">
        <v>232</v>
      </c>
      <c r="AH1731" s="60" t="s">
        <v>233</v>
      </c>
      <c r="AI1731" s="61" t="s">
        <v>234</v>
      </c>
      <c r="AJ1731" s="63" t="s">
        <v>235</v>
      </c>
      <c r="AK1731" s="188" t="s">
        <v>286</v>
      </c>
      <c r="AL1731" s="189"/>
    </row>
    <row r="1732" spans="1:38" ht="15.75" thickBot="1" x14ac:dyDescent="0.3">
      <c r="A1732" s="581" t="s">
        <v>238</v>
      </c>
      <c r="B1732" s="658"/>
      <c r="C1732" s="190" t="s">
        <v>239</v>
      </c>
      <c r="D1732" s="191" t="s">
        <v>240</v>
      </c>
      <c r="E1732" s="192" t="s">
        <v>241</v>
      </c>
      <c r="F1732" s="193" t="s">
        <v>242</v>
      </c>
      <c r="G1732" s="192" t="s">
        <v>243</v>
      </c>
      <c r="H1732" s="193" t="s">
        <v>244</v>
      </c>
      <c r="I1732" s="194" t="s">
        <v>245</v>
      </c>
      <c r="J1732" s="193" t="s">
        <v>246</v>
      </c>
      <c r="K1732" s="194" t="s">
        <v>247</v>
      </c>
      <c r="L1732" s="193" t="s">
        <v>248</v>
      </c>
      <c r="M1732" s="194" t="s">
        <v>249</v>
      </c>
      <c r="N1732" s="193" t="s">
        <v>250</v>
      </c>
      <c r="O1732" s="192" t="s">
        <v>251</v>
      </c>
      <c r="P1732" s="193" t="s">
        <v>252</v>
      </c>
      <c r="Q1732" s="192" t="s">
        <v>253</v>
      </c>
      <c r="R1732" s="193" t="s">
        <v>254</v>
      </c>
      <c r="S1732" s="194" t="s">
        <v>255</v>
      </c>
      <c r="T1732" s="193" t="s">
        <v>256</v>
      </c>
      <c r="U1732" s="192" t="s">
        <v>257</v>
      </c>
      <c r="V1732" s="195" t="s">
        <v>258</v>
      </c>
      <c r="W1732" s="196" t="s">
        <v>259</v>
      </c>
      <c r="X1732" s="197" t="s">
        <v>260</v>
      </c>
      <c r="Y1732" s="198" t="s">
        <v>261</v>
      </c>
      <c r="Z1732" s="193" t="s">
        <v>262</v>
      </c>
      <c r="AA1732" s="194" t="s">
        <v>263</v>
      </c>
      <c r="AB1732" s="199" t="s">
        <v>264</v>
      </c>
      <c r="AC1732" s="192" t="s">
        <v>265</v>
      </c>
      <c r="AD1732" s="199" t="s">
        <v>266</v>
      </c>
      <c r="AE1732" s="192" t="s">
        <v>267</v>
      </c>
      <c r="AF1732" s="199" t="s">
        <v>268</v>
      </c>
      <c r="AG1732" s="194" t="s">
        <v>269</v>
      </c>
      <c r="AH1732" s="199" t="s">
        <v>270</v>
      </c>
      <c r="AI1732" s="190" t="s">
        <v>271</v>
      </c>
      <c r="AJ1732" s="199" t="s">
        <v>272</v>
      </c>
      <c r="AK1732" s="200" t="s">
        <v>273</v>
      </c>
      <c r="AL1732" s="201"/>
    </row>
    <row r="1733" spans="1:38" ht="37.5" x14ac:dyDescent="0.25">
      <c r="A1733" s="202">
        <v>1</v>
      </c>
      <c r="B1733" s="203" t="s">
        <v>287</v>
      </c>
      <c r="C1733" s="659">
        <f>N1745</f>
        <v>126820.19</v>
      </c>
      <c r="D1733" s="660">
        <f>C1733-AH1745</f>
        <v>44230.570000000007</v>
      </c>
      <c r="E1733" s="81">
        <v>0</v>
      </c>
      <c r="F1733" s="82">
        <v>0</v>
      </c>
      <c r="G1733" s="83">
        <v>3</v>
      </c>
      <c r="H1733" s="84">
        <v>68533.23</v>
      </c>
      <c r="I1733" s="339">
        <v>0</v>
      </c>
      <c r="J1733" s="86">
        <v>0</v>
      </c>
      <c r="K1733" s="339">
        <v>3</v>
      </c>
      <c r="L1733" s="86">
        <v>66710.990000000005</v>
      </c>
      <c r="M1733" s="87">
        <f>SUM(I1733,K1733)</f>
        <v>3</v>
      </c>
      <c r="N1733" s="88">
        <f>SUM(J1733,L1733)</f>
        <v>66710.990000000005</v>
      </c>
      <c r="O1733" s="89">
        <v>0</v>
      </c>
      <c r="P1733" s="90">
        <v>0</v>
      </c>
      <c r="Q1733" s="89">
        <v>0</v>
      </c>
      <c r="R1733" s="90">
        <v>0</v>
      </c>
      <c r="S1733" s="91">
        <f>SUM(O1733,Q1733)</f>
        <v>0</v>
      </c>
      <c r="T1733" s="92">
        <f>SUM(P1733,R1733)</f>
        <v>0</v>
      </c>
      <c r="U1733" s="93">
        <v>0</v>
      </c>
      <c r="V1733" s="94">
        <v>0</v>
      </c>
      <c r="W1733" s="95">
        <v>0</v>
      </c>
      <c r="X1733" s="96">
        <v>0</v>
      </c>
      <c r="Y1733" s="94">
        <v>0</v>
      </c>
      <c r="Z1733" s="95">
        <v>0</v>
      </c>
      <c r="AA1733" s="97">
        <f>SUM(U1733,X1733)</f>
        <v>0</v>
      </c>
      <c r="AB1733" s="98">
        <f>SUM(W1733,Z1733)</f>
        <v>0</v>
      </c>
      <c r="AC1733" s="99">
        <v>0</v>
      </c>
      <c r="AD1733" s="100">
        <v>0</v>
      </c>
      <c r="AE1733" s="99">
        <v>3</v>
      </c>
      <c r="AF1733" s="100">
        <v>60081.36</v>
      </c>
      <c r="AG1733" s="101">
        <f>SUM(AC1733,AE1733)</f>
        <v>3</v>
      </c>
      <c r="AH1733" s="102">
        <f>SUM(AD1733,AF1733,AB1733)</f>
        <v>60081.36</v>
      </c>
      <c r="AI1733" s="103">
        <f>IFERROR(AD1733/C1733,0)</f>
        <v>0</v>
      </c>
      <c r="AJ1733" s="134">
        <f>IFERROR(AF1733/C1733,0)</f>
        <v>0.47375232602947526</v>
      </c>
      <c r="AK1733" s="222">
        <f>IFERROR(AH1733/C1733,0)</f>
        <v>0.47375232602947526</v>
      </c>
      <c r="AL1733" s="223"/>
    </row>
    <row r="1734" spans="1:38" ht="75" x14ac:dyDescent="0.25">
      <c r="A1734" s="224">
        <v>2</v>
      </c>
      <c r="B1734" s="203" t="s">
        <v>288</v>
      </c>
      <c r="C1734" s="659"/>
      <c r="D1734" s="660"/>
      <c r="E1734" s="81"/>
      <c r="F1734" s="82"/>
      <c r="G1734" s="83"/>
      <c r="H1734" s="84"/>
      <c r="I1734" s="339"/>
      <c r="J1734" s="86"/>
      <c r="K1734" s="339"/>
      <c r="L1734" s="86"/>
      <c r="M1734" s="87"/>
      <c r="N1734" s="88"/>
      <c r="O1734" s="89"/>
      <c r="P1734" s="90"/>
      <c r="Q1734" s="89"/>
      <c r="R1734" s="90"/>
      <c r="S1734" s="91"/>
      <c r="T1734" s="92"/>
      <c r="U1734" s="93"/>
      <c r="V1734" s="94"/>
      <c r="W1734" s="95"/>
      <c r="X1734" s="96"/>
      <c r="Y1734" s="94"/>
      <c r="Z1734" s="95"/>
      <c r="AA1734" s="97"/>
      <c r="AB1734" s="98"/>
      <c r="AC1734" s="99"/>
      <c r="AD1734" s="100"/>
      <c r="AE1734" s="99"/>
      <c r="AF1734" s="100"/>
      <c r="AG1734" s="101"/>
      <c r="AH1734" s="102"/>
      <c r="AI1734" s="103"/>
      <c r="AJ1734" s="134"/>
      <c r="AK1734" s="222"/>
      <c r="AL1734" s="223"/>
    </row>
    <row r="1735" spans="1:38" ht="37.5" x14ac:dyDescent="0.25">
      <c r="A1735" s="224">
        <v>3</v>
      </c>
      <c r="B1735" s="203" t="s">
        <v>289</v>
      </c>
      <c r="C1735" s="659"/>
      <c r="D1735" s="660"/>
      <c r="E1735" s="81"/>
      <c r="F1735" s="82"/>
      <c r="G1735" s="83"/>
      <c r="H1735" s="84"/>
      <c r="I1735" s="339"/>
      <c r="J1735" s="86"/>
      <c r="K1735" s="339"/>
      <c r="L1735" s="86"/>
      <c r="M1735" s="87"/>
      <c r="N1735" s="88"/>
      <c r="O1735" s="89"/>
      <c r="P1735" s="90"/>
      <c r="Q1735" s="89"/>
      <c r="R1735" s="90"/>
      <c r="S1735" s="91"/>
      <c r="T1735" s="92"/>
      <c r="U1735" s="93"/>
      <c r="V1735" s="94"/>
      <c r="W1735" s="95"/>
      <c r="X1735" s="96"/>
      <c r="Y1735" s="94"/>
      <c r="Z1735" s="95"/>
      <c r="AA1735" s="97"/>
      <c r="AB1735" s="98"/>
      <c r="AC1735" s="99"/>
      <c r="AD1735" s="100"/>
      <c r="AE1735" s="99"/>
      <c r="AF1735" s="100"/>
      <c r="AG1735" s="101"/>
      <c r="AH1735" s="102"/>
      <c r="AI1735" s="103"/>
      <c r="AJ1735" s="134"/>
      <c r="AK1735" s="222"/>
      <c r="AL1735" s="223"/>
    </row>
    <row r="1736" spans="1:38" ht="37.5" x14ac:dyDescent="0.25">
      <c r="A1736" s="224">
        <v>4</v>
      </c>
      <c r="B1736" s="203" t="s">
        <v>290</v>
      </c>
      <c r="C1736" s="659"/>
      <c r="D1736" s="660"/>
      <c r="E1736" s="81"/>
      <c r="F1736" s="82"/>
      <c r="G1736" s="83"/>
      <c r="H1736" s="84"/>
      <c r="I1736" s="339"/>
      <c r="J1736" s="86"/>
      <c r="K1736" s="339"/>
      <c r="L1736" s="86"/>
      <c r="M1736" s="87"/>
      <c r="N1736" s="88"/>
      <c r="O1736" s="89"/>
      <c r="P1736" s="90"/>
      <c r="Q1736" s="89"/>
      <c r="R1736" s="90"/>
      <c r="S1736" s="91"/>
      <c r="T1736" s="92"/>
      <c r="U1736" s="93"/>
      <c r="V1736" s="94"/>
      <c r="W1736" s="95"/>
      <c r="X1736" s="96"/>
      <c r="Y1736" s="94"/>
      <c r="Z1736" s="95"/>
      <c r="AA1736" s="97"/>
      <c r="AB1736" s="98"/>
      <c r="AC1736" s="99"/>
      <c r="AD1736" s="100"/>
      <c r="AE1736" s="99"/>
      <c r="AF1736" s="100"/>
      <c r="AG1736" s="101"/>
      <c r="AH1736" s="102"/>
      <c r="AI1736" s="103"/>
      <c r="AJ1736" s="134"/>
      <c r="AK1736" s="222"/>
      <c r="AL1736" s="223"/>
    </row>
    <row r="1737" spans="1:38" ht="37.5" x14ac:dyDescent="0.25">
      <c r="A1737" s="224">
        <v>5</v>
      </c>
      <c r="B1737" s="203" t="s">
        <v>291</v>
      </c>
      <c r="C1737" s="659"/>
      <c r="D1737" s="660"/>
      <c r="E1737" s="81"/>
      <c r="F1737" s="82"/>
      <c r="G1737" s="83"/>
      <c r="H1737" s="84"/>
      <c r="I1737" s="339"/>
      <c r="J1737" s="86"/>
      <c r="K1737" s="339"/>
      <c r="L1737" s="86"/>
      <c r="M1737" s="87"/>
      <c r="N1737" s="88"/>
      <c r="O1737" s="89"/>
      <c r="P1737" s="342"/>
      <c r="Q1737" s="89"/>
      <c r="R1737" s="90"/>
      <c r="S1737" s="91"/>
      <c r="T1737" s="92"/>
      <c r="U1737" s="93"/>
      <c r="V1737" s="94"/>
      <c r="W1737" s="95"/>
      <c r="X1737" s="96"/>
      <c r="Y1737" s="94"/>
      <c r="Z1737" s="95"/>
      <c r="AA1737" s="97"/>
      <c r="AB1737" s="98"/>
      <c r="AC1737" s="99"/>
      <c r="AD1737" s="100"/>
      <c r="AE1737" s="99"/>
      <c r="AF1737" s="100"/>
      <c r="AG1737" s="101"/>
      <c r="AH1737" s="102"/>
      <c r="AI1737" s="103"/>
      <c r="AJ1737" s="134"/>
      <c r="AK1737" s="222"/>
      <c r="AL1737" s="223"/>
    </row>
    <row r="1738" spans="1:38" ht="37.5" x14ac:dyDescent="0.25">
      <c r="A1738" s="224">
        <v>6</v>
      </c>
      <c r="B1738" s="203" t="s">
        <v>292</v>
      </c>
      <c r="C1738" s="659"/>
      <c r="D1738" s="660"/>
      <c r="E1738" s="81"/>
      <c r="F1738" s="82"/>
      <c r="G1738" s="83"/>
      <c r="H1738" s="84"/>
      <c r="I1738" s="339"/>
      <c r="J1738" s="340"/>
      <c r="K1738" s="339"/>
      <c r="L1738" s="340"/>
      <c r="M1738" s="87"/>
      <c r="N1738" s="88"/>
      <c r="O1738" s="89"/>
      <c r="P1738" s="342"/>
      <c r="Q1738" s="89"/>
      <c r="R1738" s="90"/>
      <c r="S1738" s="91"/>
      <c r="T1738" s="92"/>
      <c r="U1738" s="93"/>
      <c r="V1738" s="94"/>
      <c r="W1738" s="95"/>
      <c r="X1738" s="96"/>
      <c r="Y1738" s="94"/>
      <c r="Z1738" s="95"/>
      <c r="AA1738" s="97"/>
      <c r="AB1738" s="98"/>
      <c r="AC1738" s="99"/>
      <c r="AD1738" s="100"/>
      <c r="AE1738" s="99"/>
      <c r="AF1738" s="100"/>
      <c r="AG1738" s="101"/>
      <c r="AH1738" s="102"/>
      <c r="AI1738" s="103"/>
      <c r="AJ1738" s="134"/>
      <c r="AK1738" s="222"/>
      <c r="AL1738" s="223"/>
    </row>
    <row r="1739" spans="1:38" ht="37.5" x14ac:dyDescent="0.3">
      <c r="A1739" s="306">
        <v>7</v>
      </c>
      <c r="B1739" s="225" t="s">
        <v>293</v>
      </c>
      <c r="C1739" s="659"/>
      <c r="D1739" s="660"/>
      <c r="E1739" s="81"/>
      <c r="F1739" s="82"/>
      <c r="G1739" s="83"/>
      <c r="H1739" s="84"/>
      <c r="I1739" s="339"/>
      <c r="J1739" s="340"/>
      <c r="K1739" s="339"/>
      <c r="L1739" s="340"/>
      <c r="M1739" s="87"/>
      <c r="N1739" s="88"/>
      <c r="O1739" s="89"/>
      <c r="P1739" s="342"/>
      <c r="Q1739" s="89"/>
      <c r="R1739" s="90"/>
      <c r="S1739" s="91"/>
      <c r="T1739" s="92"/>
      <c r="U1739" s="93"/>
      <c r="V1739" s="94"/>
      <c r="W1739" s="95"/>
      <c r="X1739" s="96"/>
      <c r="Y1739" s="94"/>
      <c r="Z1739" s="95"/>
      <c r="AA1739" s="97"/>
      <c r="AB1739" s="98"/>
      <c r="AC1739" s="99"/>
      <c r="AD1739" s="100"/>
      <c r="AE1739" s="99"/>
      <c r="AF1739" s="100"/>
      <c r="AG1739" s="101"/>
      <c r="AH1739" s="102"/>
      <c r="AI1739" s="103"/>
      <c r="AJ1739" s="134"/>
      <c r="AK1739" s="222"/>
      <c r="AL1739" s="223"/>
    </row>
    <row r="1740" spans="1:38" ht="37.5" x14ac:dyDescent="0.25">
      <c r="A1740" s="229">
        <v>8</v>
      </c>
      <c r="B1740" s="226" t="s">
        <v>294</v>
      </c>
      <c r="C1740" s="659"/>
      <c r="D1740" s="660"/>
      <c r="E1740" s="81"/>
      <c r="F1740" s="82"/>
      <c r="G1740" s="83"/>
      <c r="H1740" s="84"/>
      <c r="I1740" s="339"/>
      <c r="J1740" s="340"/>
      <c r="K1740" s="339"/>
      <c r="L1740" s="340"/>
      <c r="M1740" s="122"/>
      <c r="N1740" s="123"/>
      <c r="O1740" s="89"/>
      <c r="P1740" s="342"/>
      <c r="Q1740" s="89"/>
      <c r="R1740" s="90"/>
      <c r="S1740" s="91"/>
      <c r="T1740" s="92"/>
      <c r="U1740" s="93"/>
      <c r="V1740" s="94"/>
      <c r="W1740" s="95"/>
      <c r="X1740" s="96"/>
      <c r="Y1740" s="94"/>
      <c r="Z1740" s="95"/>
      <c r="AA1740" s="97"/>
      <c r="AB1740" s="98"/>
      <c r="AC1740" s="99"/>
      <c r="AD1740" s="100"/>
      <c r="AE1740" s="99"/>
      <c r="AF1740" s="100"/>
      <c r="AG1740" s="101"/>
      <c r="AH1740" s="102"/>
      <c r="AI1740" s="103"/>
      <c r="AJ1740" s="134"/>
      <c r="AK1740" s="222"/>
      <c r="AL1740" s="223"/>
    </row>
    <row r="1741" spans="1:38" ht="21" x14ac:dyDescent="0.25">
      <c r="A1741" s="229" t="s">
        <v>309</v>
      </c>
      <c r="B1741" s="226" t="s">
        <v>119</v>
      </c>
      <c r="C1741" s="659"/>
      <c r="D1741" s="660"/>
      <c r="E1741" s="81">
        <v>0</v>
      </c>
      <c r="F1741" s="82">
        <v>0</v>
      </c>
      <c r="G1741" s="83">
        <v>3</v>
      </c>
      <c r="H1741" s="84">
        <v>45331.32</v>
      </c>
      <c r="I1741" s="339">
        <v>0</v>
      </c>
      <c r="J1741" s="340">
        <v>0</v>
      </c>
      <c r="K1741" s="339">
        <v>2</v>
      </c>
      <c r="L1741" s="340">
        <v>35273.78</v>
      </c>
      <c r="M1741" s="122">
        <f t="shared" ref="M1741:N1744" si="240">SUM(I1741,K1741)</f>
        <v>2</v>
      </c>
      <c r="N1741" s="123">
        <f t="shared" si="240"/>
        <v>35273.78</v>
      </c>
      <c r="O1741" s="89">
        <v>0</v>
      </c>
      <c r="P1741" s="342">
        <v>0</v>
      </c>
      <c r="Q1741" s="89">
        <v>0</v>
      </c>
      <c r="R1741" s="90">
        <v>0</v>
      </c>
      <c r="S1741" s="91">
        <f t="shared" ref="S1741:T1744" si="241">SUM(O1741,Q1741)</f>
        <v>0</v>
      </c>
      <c r="T1741" s="92">
        <f t="shared" si="241"/>
        <v>0</v>
      </c>
      <c r="U1741" s="93">
        <v>0</v>
      </c>
      <c r="V1741" s="94">
        <v>0</v>
      </c>
      <c r="W1741" s="95">
        <v>0</v>
      </c>
      <c r="X1741" s="96">
        <v>0</v>
      </c>
      <c r="Y1741" s="94">
        <v>0</v>
      </c>
      <c r="Z1741" s="95">
        <v>0</v>
      </c>
      <c r="AA1741" s="97">
        <f>SUM(U1741,X1741)</f>
        <v>0</v>
      </c>
      <c r="AB1741" s="98">
        <f>SUM(W1741,Z1741)</f>
        <v>0</v>
      </c>
      <c r="AC1741" s="99">
        <v>0</v>
      </c>
      <c r="AD1741" s="100">
        <v>0</v>
      </c>
      <c r="AE1741" s="99">
        <v>1</v>
      </c>
      <c r="AF1741" s="100">
        <v>14324.81</v>
      </c>
      <c r="AG1741" s="101">
        <f>SUM(AC1741,AE1741)</f>
        <v>1</v>
      </c>
      <c r="AH1741" s="102">
        <f>SUM(AD1741,AF1741,AB1741)</f>
        <v>14324.81</v>
      </c>
      <c r="AI1741" s="103">
        <f>IFERROR(AD1741/C1733,0)</f>
        <v>0</v>
      </c>
      <c r="AJ1741" s="134">
        <f>IFERROR(AF1741/C1733,0)</f>
        <v>0.11295370240337914</v>
      </c>
      <c r="AK1741" s="222">
        <f>IFERROR(AH1741/C1733,0)</f>
        <v>0.11295370240337914</v>
      </c>
      <c r="AL1741" s="223"/>
    </row>
    <row r="1742" spans="1:38" ht="21" x14ac:dyDescent="0.25">
      <c r="A1742" s="229" t="s">
        <v>310</v>
      </c>
      <c r="B1742" s="226" t="s">
        <v>120</v>
      </c>
      <c r="C1742" s="659"/>
      <c r="D1742" s="660"/>
      <c r="E1742" s="81">
        <v>0</v>
      </c>
      <c r="F1742" s="82">
        <v>0</v>
      </c>
      <c r="G1742" s="83">
        <v>1</v>
      </c>
      <c r="H1742" s="84">
        <v>9616.16</v>
      </c>
      <c r="I1742" s="339">
        <v>0</v>
      </c>
      <c r="J1742" s="340">
        <v>0</v>
      </c>
      <c r="K1742" s="339">
        <v>1</v>
      </c>
      <c r="L1742" s="340">
        <v>9616.16</v>
      </c>
      <c r="M1742" s="122">
        <f t="shared" si="240"/>
        <v>1</v>
      </c>
      <c r="N1742" s="123">
        <f t="shared" si="240"/>
        <v>9616.16</v>
      </c>
      <c r="O1742" s="89">
        <v>0</v>
      </c>
      <c r="P1742" s="342">
        <v>0</v>
      </c>
      <c r="Q1742" s="89">
        <v>0</v>
      </c>
      <c r="R1742" s="90">
        <v>0</v>
      </c>
      <c r="S1742" s="91">
        <f t="shared" si="241"/>
        <v>0</v>
      </c>
      <c r="T1742" s="92">
        <f t="shared" si="241"/>
        <v>0</v>
      </c>
      <c r="U1742" s="93">
        <v>0</v>
      </c>
      <c r="V1742" s="94">
        <v>0</v>
      </c>
      <c r="W1742" s="95">
        <v>0</v>
      </c>
      <c r="X1742" s="96">
        <v>0</v>
      </c>
      <c r="Y1742" s="94">
        <v>0</v>
      </c>
      <c r="Z1742" s="95">
        <v>0</v>
      </c>
      <c r="AA1742" s="97">
        <f>SUM(U1742,X1742)</f>
        <v>0</v>
      </c>
      <c r="AB1742" s="98">
        <f>SUM(W1742,Z1742)</f>
        <v>0</v>
      </c>
      <c r="AC1742" s="99">
        <v>0</v>
      </c>
      <c r="AD1742" s="100">
        <v>0</v>
      </c>
      <c r="AE1742" s="99">
        <v>1</v>
      </c>
      <c r="AF1742" s="100">
        <v>8183.45</v>
      </c>
      <c r="AG1742" s="101">
        <f>SUM(AC1742,AE1742)</f>
        <v>1</v>
      </c>
      <c r="AH1742" s="102">
        <f>SUM(AD1742,AF1742,AB1742)</f>
        <v>8183.45</v>
      </c>
      <c r="AI1742" s="103">
        <f>IFERROR(AD1742/C1733,0)</f>
        <v>0</v>
      </c>
      <c r="AJ1742" s="134">
        <f>IFERROR(AF1742/C1733,0)</f>
        <v>6.4527974607197794E-2</v>
      </c>
      <c r="AK1742" s="222">
        <f>IFERROR(AH1742/C1733,0)</f>
        <v>6.4527974607197794E-2</v>
      </c>
      <c r="AL1742" s="223"/>
    </row>
    <row r="1743" spans="1:38" ht="21" x14ac:dyDescent="0.25">
      <c r="A1743" s="229" t="s">
        <v>311</v>
      </c>
      <c r="B1743" s="226" t="s">
        <v>121</v>
      </c>
      <c r="C1743" s="659"/>
      <c r="D1743" s="660"/>
      <c r="E1743" s="81">
        <v>0</v>
      </c>
      <c r="F1743" s="82">
        <v>0</v>
      </c>
      <c r="G1743" s="83">
        <v>1</v>
      </c>
      <c r="H1743" s="84">
        <v>15219.26</v>
      </c>
      <c r="I1743" s="339">
        <v>0</v>
      </c>
      <c r="J1743" s="340">
        <v>0</v>
      </c>
      <c r="K1743" s="339">
        <v>1</v>
      </c>
      <c r="L1743" s="340">
        <v>15219.26</v>
      </c>
      <c r="M1743" s="122">
        <f t="shared" si="240"/>
        <v>1</v>
      </c>
      <c r="N1743" s="123">
        <f t="shared" si="240"/>
        <v>15219.26</v>
      </c>
      <c r="O1743" s="89">
        <v>0</v>
      </c>
      <c r="P1743" s="342">
        <v>0</v>
      </c>
      <c r="Q1743" s="89">
        <v>0</v>
      </c>
      <c r="R1743" s="90">
        <v>0</v>
      </c>
      <c r="S1743" s="91">
        <f t="shared" si="241"/>
        <v>0</v>
      </c>
      <c r="T1743" s="92">
        <f t="shared" si="241"/>
        <v>0</v>
      </c>
      <c r="U1743" s="93">
        <v>0</v>
      </c>
      <c r="V1743" s="94">
        <v>0</v>
      </c>
      <c r="W1743" s="95">
        <v>0</v>
      </c>
      <c r="X1743" s="96">
        <v>0</v>
      </c>
      <c r="Y1743" s="94">
        <v>0</v>
      </c>
      <c r="Z1743" s="95">
        <v>0</v>
      </c>
      <c r="AA1743" s="97">
        <f>SUM(U1743,X1743)</f>
        <v>0</v>
      </c>
      <c r="AB1743" s="98">
        <f>SUM(W1743,Z1743)</f>
        <v>0</v>
      </c>
      <c r="AC1743" s="99">
        <v>0</v>
      </c>
      <c r="AD1743" s="100">
        <v>0</v>
      </c>
      <c r="AE1743" s="99">
        <v>0</v>
      </c>
      <c r="AF1743" s="100">
        <v>0</v>
      </c>
      <c r="AG1743" s="101">
        <f>SUM(AC1743,AE1743)</f>
        <v>0</v>
      </c>
      <c r="AH1743" s="102">
        <f>SUM(AD1743,AF1743,AB1743)</f>
        <v>0</v>
      </c>
      <c r="AI1743" s="103">
        <f>IFERROR(AD1743/C1733,0)</f>
        <v>0</v>
      </c>
      <c r="AJ1743" s="134">
        <f>IFERROR(AF1743/C1733,0)</f>
        <v>0</v>
      </c>
      <c r="AK1743" s="222">
        <f>IFERROR(AH1743/C1733,0)</f>
        <v>0</v>
      </c>
      <c r="AL1743" s="223"/>
    </row>
    <row r="1744" spans="1:38" ht="21" x14ac:dyDescent="0.25">
      <c r="A1744" s="229" t="s">
        <v>312</v>
      </c>
      <c r="B1744" s="226" t="s">
        <v>100</v>
      </c>
      <c r="C1744" s="659"/>
      <c r="D1744" s="660"/>
      <c r="E1744" s="81">
        <v>1</v>
      </c>
      <c r="F1744" s="82">
        <v>19115.5</v>
      </c>
      <c r="G1744" s="83">
        <v>2</v>
      </c>
      <c r="H1744" s="84">
        <v>97813.32</v>
      </c>
      <c r="I1744" s="339">
        <v>0</v>
      </c>
      <c r="J1744" s="340">
        <v>0</v>
      </c>
      <c r="K1744" s="339">
        <v>0</v>
      </c>
      <c r="L1744" s="340">
        <v>0</v>
      </c>
      <c r="M1744" s="122">
        <f t="shared" si="240"/>
        <v>0</v>
      </c>
      <c r="N1744" s="123">
        <f t="shared" si="240"/>
        <v>0</v>
      </c>
      <c r="O1744" s="89">
        <v>0</v>
      </c>
      <c r="P1744" s="342">
        <v>0</v>
      </c>
      <c r="Q1744" s="89">
        <v>0</v>
      </c>
      <c r="R1744" s="90">
        <v>0</v>
      </c>
      <c r="S1744" s="91">
        <f t="shared" si="241"/>
        <v>0</v>
      </c>
      <c r="T1744" s="92">
        <f t="shared" si="241"/>
        <v>0</v>
      </c>
      <c r="U1744" s="93">
        <v>0</v>
      </c>
      <c r="V1744" s="94">
        <v>0</v>
      </c>
      <c r="W1744" s="95">
        <v>0</v>
      </c>
      <c r="X1744" s="96">
        <v>0</v>
      </c>
      <c r="Y1744" s="94">
        <v>0</v>
      </c>
      <c r="Z1744" s="95">
        <v>0</v>
      </c>
      <c r="AA1744" s="97">
        <f>SUM(U1744,X1744)</f>
        <v>0</v>
      </c>
      <c r="AB1744" s="98">
        <f>SUM(W1744,Z1744)</f>
        <v>0</v>
      </c>
      <c r="AC1744" s="99">
        <v>0</v>
      </c>
      <c r="AD1744" s="100">
        <v>0</v>
      </c>
      <c r="AE1744" s="99">
        <v>0</v>
      </c>
      <c r="AF1744" s="100">
        <v>0</v>
      </c>
      <c r="AG1744" s="101">
        <f>SUM(AC1744,AE1744)</f>
        <v>0</v>
      </c>
      <c r="AH1744" s="102">
        <f>SUM(AD1744,AF1744,AB1744)</f>
        <v>0</v>
      </c>
      <c r="AI1744" s="103">
        <f>IFERROR(AD1744/C1733,0)</f>
        <v>0</v>
      </c>
      <c r="AJ1744" s="134">
        <f>IFERROR(AF1744/C1733,0)</f>
        <v>0</v>
      </c>
      <c r="AK1744" s="222">
        <f>IFERROR(AH1744/C1733,0)</f>
        <v>0</v>
      </c>
      <c r="AL1744" s="223"/>
    </row>
    <row r="1745" spans="1:38" ht="24" thickBot="1" x14ac:dyDescent="0.3">
      <c r="A1745" s="641" t="s">
        <v>277</v>
      </c>
      <c r="B1745" s="642"/>
      <c r="C1745" s="231">
        <f>C1733</f>
        <v>126820.19</v>
      </c>
      <c r="D1745" s="231">
        <f>D1733</f>
        <v>44230.570000000007</v>
      </c>
      <c r="E1745" s="167">
        <f t="shared" ref="E1745:AH1745" si="242">SUM(E1733:E1744)</f>
        <v>1</v>
      </c>
      <c r="F1745" s="168">
        <f t="shared" si="242"/>
        <v>19115.5</v>
      </c>
      <c r="G1745" s="167">
        <f t="shared" si="242"/>
        <v>10</v>
      </c>
      <c r="H1745" s="232">
        <f t="shared" si="242"/>
        <v>236513.29</v>
      </c>
      <c r="I1745" s="233">
        <f t="shared" si="242"/>
        <v>0</v>
      </c>
      <c r="J1745" s="168">
        <f t="shared" si="242"/>
        <v>0</v>
      </c>
      <c r="K1745" s="233">
        <f t="shared" si="242"/>
        <v>7</v>
      </c>
      <c r="L1745" s="168">
        <f t="shared" si="242"/>
        <v>126820.19</v>
      </c>
      <c r="M1745" s="233">
        <f t="shared" si="242"/>
        <v>7</v>
      </c>
      <c r="N1745" s="168">
        <f t="shared" si="242"/>
        <v>126820.19</v>
      </c>
      <c r="O1745" s="172">
        <f t="shared" si="242"/>
        <v>0</v>
      </c>
      <c r="P1745" s="168">
        <f t="shared" si="242"/>
        <v>0</v>
      </c>
      <c r="Q1745" s="172">
        <f t="shared" si="242"/>
        <v>0</v>
      </c>
      <c r="R1745" s="234">
        <f t="shared" si="242"/>
        <v>0</v>
      </c>
      <c r="S1745" s="173">
        <f t="shared" si="242"/>
        <v>0</v>
      </c>
      <c r="T1745" s="234">
        <f t="shared" si="242"/>
        <v>0</v>
      </c>
      <c r="U1745" s="235">
        <f t="shared" si="242"/>
        <v>0</v>
      </c>
      <c r="V1745" s="234">
        <f t="shared" si="242"/>
        <v>0</v>
      </c>
      <c r="W1745" s="232">
        <f t="shared" si="242"/>
        <v>0</v>
      </c>
      <c r="X1745" s="173">
        <f t="shared" si="242"/>
        <v>0</v>
      </c>
      <c r="Y1745" s="234">
        <f t="shared" si="242"/>
        <v>0</v>
      </c>
      <c r="Z1745" s="234">
        <f t="shared" si="242"/>
        <v>0</v>
      </c>
      <c r="AA1745" s="236">
        <f t="shared" si="242"/>
        <v>0</v>
      </c>
      <c r="AB1745" s="168">
        <f t="shared" si="242"/>
        <v>0</v>
      </c>
      <c r="AC1745" s="171">
        <f t="shared" si="242"/>
        <v>0</v>
      </c>
      <c r="AD1745" s="168">
        <f t="shared" si="242"/>
        <v>0</v>
      </c>
      <c r="AE1745" s="172">
        <f t="shared" si="242"/>
        <v>5</v>
      </c>
      <c r="AF1745" s="168">
        <f t="shared" si="242"/>
        <v>82589.62</v>
      </c>
      <c r="AG1745" s="173">
        <f t="shared" si="242"/>
        <v>5</v>
      </c>
      <c r="AH1745" s="232">
        <f t="shared" si="242"/>
        <v>82589.62</v>
      </c>
      <c r="AI1745" s="237">
        <f>AD1745/C1700</f>
        <v>0</v>
      </c>
      <c r="AJ1745" s="238">
        <f>AF1745/C1700</f>
        <v>0.65123400304005219</v>
      </c>
      <c r="AK1745" s="239">
        <f>AH1745/C1700</f>
        <v>0.65123400304005219</v>
      </c>
      <c r="AL1745" s="223"/>
    </row>
    <row r="1746" spans="1:38" ht="15.75" thickBot="1" x14ac:dyDescent="0.3">
      <c r="E1746" s="240"/>
      <c r="F1746" s="241"/>
      <c r="G1746" s="240"/>
      <c r="H1746" s="241"/>
      <c r="I1746" s="242"/>
      <c r="J1746" s="240"/>
      <c r="K1746" s="242"/>
      <c r="L1746" s="241"/>
      <c r="M1746" s="240"/>
      <c r="N1746" s="240"/>
      <c r="O1746" s="240"/>
      <c r="P1746" s="240"/>
      <c r="Q1746" s="240"/>
      <c r="R1746" s="240"/>
      <c r="S1746" s="240"/>
      <c r="T1746" s="240"/>
      <c r="U1746" s="240"/>
      <c r="V1746" s="240"/>
      <c r="W1746" s="240"/>
      <c r="X1746" s="240"/>
      <c r="Y1746" s="240"/>
      <c r="Z1746" s="240"/>
      <c r="AA1746" s="240"/>
      <c r="AB1746" s="240"/>
      <c r="AC1746" s="240"/>
      <c r="AD1746" s="240"/>
      <c r="AE1746" s="240"/>
      <c r="AF1746" s="240"/>
      <c r="AG1746" s="240"/>
      <c r="AH1746" s="240"/>
      <c r="AJ1746" s="243"/>
      <c r="AK1746" s="243"/>
      <c r="AL1746" s="243"/>
    </row>
    <row r="1747" spans="1:38" ht="19.5" thickTop="1" x14ac:dyDescent="0.3">
      <c r="A1747" s="591" t="s">
        <v>279</v>
      </c>
      <c r="B1747" s="592"/>
      <c r="C1747" s="592"/>
      <c r="D1747" s="592"/>
      <c r="E1747" s="592"/>
      <c r="F1747" s="592"/>
      <c r="G1747" s="592"/>
      <c r="H1747" s="592"/>
      <c r="I1747" s="592"/>
      <c r="J1747" s="592"/>
      <c r="K1747" s="593"/>
      <c r="L1747" s="592"/>
      <c r="M1747" s="592"/>
      <c r="N1747" s="592"/>
      <c r="O1747" s="592"/>
      <c r="P1747" s="592"/>
      <c r="Q1747" s="594"/>
      <c r="AD1747" s="180"/>
    </row>
    <row r="1748" spans="1:38" x14ac:dyDescent="0.25">
      <c r="A1748" s="595"/>
      <c r="B1748" s="596"/>
      <c r="C1748" s="596"/>
      <c r="D1748" s="596"/>
      <c r="E1748" s="596"/>
      <c r="F1748" s="596"/>
      <c r="G1748" s="596"/>
      <c r="H1748" s="596"/>
      <c r="I1748" s="596"/>
      <c r="J1748" s="596"/>
      <c r="K1748" s="597"/>
      <c r="L1748" s="596"/>
      <c r="M1748" s="596"/>
      <c r="N1748" s="596"/>
      <c r="O1748" s="596"/>
      <c r="P1748" s="596"/>
      <c r="Q1748" s="598"/>
    </row>
    <row r="1749" spans="1:38" x14ac:dyDescent="0.25">
      <c r="A1749" s="595"/>
      <c r="B1749" s="596"/>
      <c r="C1749" s="596"/>
      <c r="D1749" s="596"/>
      <c r="E1749" s="596"/>
      <c r="F1749" s="596"/>
      <c r="G1749" s="596"/>
      <c r="H1749" s="596"/>
      <c r="I1749" s="596"/>
      <c r="J1749" s="596"/>
      <c r="K1749" s="597"/>
      <c r="L1749" s="596"/>
      <c r="M1749" s="596"/>
      <c r="N1749" s="596"/>
      <c r="O1749" s="596"/>
      <c r="P1749" s="596"/>
      <c r="Q1749" s="598"/>
    </row>
    <row r="1750" spans="1:38" x14ac:dyDescent="0.25">
      <c r="A1750" s="595"/>
      <c r="B1750" s="596"/>
      <c r="C1750" s="596"/>
      <c r="D1750" s="596"/>
      <c r="E1750" s="596"/>
      <c r="F1750" s="596"/>
      <c r="G1750" s="596"/>
      <c r="H1750" s="596"/>
      <c r="I1750" s="596"/>
      <c r="J1750" s="596"/>
      <c r="K1750" s="597"/>
      <c r="L1750" s="596"/>
      <c r="M1750" s="596"/>
      <c r="N1750" s="596"/>
      <c r="O1750" s="596"/>
      <c r="P1750" s="596"/>
      <c r="Q1750" s="598"/>
    </row>
    <row r="1751" spans="1:38" x14ac:dyDescent="0.25">
      <c r="A1751" s="595"/>
      <c r="B1751" s="596"/>
      <c r="C1751" s="596"/>
      <c r="D1751" s="596"/>
      <c r="E1751" s="596"/>
      <c r="F1751" s="596"/>
      <c r="G1751" s="596"/>
      <c r="H1751" s="596"/>
      <c r="I1751" s="596"/>
      <c r="J1751" s="596"/>
      <c r="K1751" s="597"/>
      <c r="L1751" s="596"/>
      <c r="M1751" s="596"/>
      <c r="N1751" s="596"/>
      <c r="O1751" s="596"/>
      <c r="P1751" s="596"/>
      <c r="Q1751" s="598"/>
    </row>
    <row r="1752" spans="1:38" x14ac:dyDescent="0.25">
      <c r="A1752" s="595"/>
      <c r="B1752" s="596"/>
      <c r="C1752" s="596"/>
      <c r="D1752" s="596"/>
      <c r="E1752" s="596"/>
      <c r="F1752" s="596"/>
      <c r="G1752" s="596"/>
      <c r="H1752" s="596"/>
      <c r="I1752" s="596"/>
      <c r="J1752" s="596"/>
      <c r="K1752" s="597"/>
      <c r="L1752" s="596"/>
      <c r="M1752" s="596"/>
      <c r="N1752" s="596"/>
      <c r="O1752" s="596"/>
      <c r="P1752" s="596"/>
      <c r="Q1752" s="598"/>
    </row>
    <row r="1753" spans="1:38" x14ac:dyDescent="0.25">
      <c r="A1753" s="595"/>
      <c r="B1753" s="596"/>
      <c r="C1753" s="596"/>
      <c r="D1753" s="596"/>
      <c r="E1753" s="596"/>
      <c r="F1753" s="596"/>
      <c r="G1753" s="596"/>
      <c r="H1753" s="596"/>
      <c r="I1753" s="596"/>
      <c r="J1753" s="596"/>
      <c r="K1753" s="597"/>
      <c r="L1753" s="596"/>
      <c r="M1753" s="596"/>
      <c r="N1753" s="596"/>
      <c r="O1753" s="596"/>
      <c r="P1753" s="596"/>
      <c r="Q1753" s="598"/>
    </row>
    <row r="1754" spans="1:38" x14ac:dyDescent="0.25">
      <c r="A1754" s="595"/>
      <c r="B1754" s="596"/>
      <c r="C1754" s="596"/>
      <c r="D1754" s="596"/>
      <c r="E1754" s="596"/>
      <c r="F1754" s="596"/>
      <c r="G1754" s="596"/>
      <c r="H1754" s="596"/>
      <c r="I1754" s="596"/>
      <c r="J1754" s="596"/>
      <c r="K1754" s="597"/>
      <c r="L1754" s="596"/>
      <c r="M1754" s="596"/>
      <c r="N1754" s="596"/>
      <c r="O1754" s="596"/>
      <c r="P1754" s="596"/>
      <c r="Q1754" s="598"/>
    </row>
    <row r="1755" spans="1:38" ht="15.75" thickBot="1" x14ac:dyDescent="0.3">
      <c r="A1755" s="599"/>
      <c r="B1755" s="600"/>
      <c r="C1755" s="600"/>
      <c r="D1755" s="600"/>
      <c r="E1755" s="600"/>
      <c r="F1755" s="600"/>
      <c r="G1755" s="600"/>
      <c r="H1755" s="600"/>
      <c r="I1755" s="600"/>
      <c r="J1755" s="600"/>
      <c r="K1755" s="601"/>
      <c r="L1755" s="600"/>
      <c r="M1755" s="600"/>
      <c r="N1755" s="600"/>
      <c r="O1755" s="600"/>
      <c r="P1755" s="600"/>
      <c r="Q1755" s="602"/>
    </row>
    <row r="1756" spans="1:38" ht="15.75" thickTop="1" x14ac:dyDescent="0.25"/>
    <row r="1757" spans="1:38" x14ac:dyDescent="0.25">
      <c r="B1757" s="244"/>
      <c r="C1757" s="244"/>
    </row>
    <row r="1760" spans="1:38" ht="23.25" x14ac:dyDescent="0.35">
      <c r="A1760" s="245"/>
      <c r="B1760" s="661" t="s">
        <v>381</v>
      </c>
      <c r="C1760" s="661"/>
      <c r="D1760" s="661"/>
      <c r="E1760" s="661"/>
      <c r="F1760" s="661"/>
      <c r="G1760" s="661"/>
      <c r="H1760" s="661"/>
      <c r="I1760" s="661"/>
      <c r="J1760" s="661"/>
      <c r="K1760" s="662"/>
      <c r="L1760" s="661"/>
      <c r="M1760" s="661"/>
      <c r="N1760" s="661"/>
      <c r="O1760" s="661"/>
      <c r="S1760" s="4"/>
      <c r="X1760" s="4"/>
      <c r="AA1760" s="4"/>
      <c r="AG1760" s="4"/>
    </row>
    <row r="1761" spans="1:38" ht="21.75" thickBot="1" x14ac:dyDescent="0.4">
      <c r="B1761" s="37"/>
      <c r="C1761" s="37"/>
      <c r="D1761" s="37"/>
      <c r="E1761" s="37"/>
      <c r="F1761" s="38"/>
      <c r="G1761" s="37"/>
      <c r="H1761" s="38"/>
      <c r="I1761" s="39"/>
      <c r="J1761" s="38"/>
      <c r="K1761" s="39"/>
      <c r="L1761" s="38"/>
    </row>
    <row r="1762" spans="1:38" ht="27" customHeight="1" thickBot="1" x14ac:dyDescent="0.3">
      <c r="A1762" s="663" t="s">
        <v>391</v>
      </c>
      <c r="B1762" s="664"/>
      <c r="C1762" s="664"/>
      <c r="D1762" s="664"/>
      <c r="E1762" s="664"/>
      <c r="F1762" s="664"/>
      <c r="G1762" s="664"/>
      <c r="H1762" s="664"/>
      <c r="I1762" s="664"/>
      <c r="J1762" s="664"/>
      <c r="K1762" s="665"/>
      <c r="L1762" s="664"/>
      <c r="M1762" s="664"/>
      <c r="N1762" s="664"/>
      <c r="O1762" s="664"/>
      <c r="P1762" s="664"/>
      <c r="Q1762" s="664"/>
      <c r="R1762" s="664"/>
      <c r="S1762" s="664"/>
      <c r="T1762" s="664"/>
      <c r="U1762" s="664"/>
      <c r="V1762" s="664"/>
      <c r="W1762" s="664"/>
      <c r="X1762" s="664"/>
      <c r="Y1762" s="664"/>
      <c r="Z1762" s="664"/>
      <c r="AA1762" s="664"/>
      <c r="AB1762" s="664"/>
      <c r="AC1762" s="664"/>
      <c r="AD1762" s="664"/>
      <c r="AE1762" s="664"/>
      <c r="AF1762" s="664"/>
      <c r="AG1762" s="664"/>
      <c r="AH1762" s="664"/>
      <c r="AI1762" s="664"/>
      <c r="AJ1762" s="664"/>
      <c r="AK1762" s="664"/>
      <c r="AL1762" s="40"/>
    </row>
    <row r="1763" spans="1:38" ht="33.75" customHeight="1" x14ac:dyDescent="0.25">
      <c r="A1763" s="666" t="s">
        <v>8</v>
      </c>
      <c r="B1763" s="667"/>
      <c r="C1763" s="614" t="s">
        <v>392</v>
      </c>
      <c r="D1763" s="615"/>
      <c r="E1763" s="618" t="s">
        <v>210</v>
      </c>
      <c r="F1763" s="619"/>
      <c r="G1763" s="619"/>
      <c r="H1763" s="619"/>
      <c r="I1763" s="619"/>
      <c r="J1763" s="619"/>
      <c r="K1763" s="620"/>
      <c r="L1763" s="619"/>
      <c r="M1763" s="619"/>
      <c r="N1763" s="674"/>
      <c r="O1763" s="624" t="s">
        <v>393</v>
      </c>
      <c r="P1763" s="625"/>
      <c r="Q1763" s="625"/>
      <c r="R1763" s="625"/>
      <c r="S1763" s="625"/>
      <c r="T1763" s="625"/>
      <c r="U1763" s="625"/>
      <c r="V1763" s="625"/>
      <c r="W1763" s="625"/>
      <c r="X1763" s="625"/>
      <c r="Y1763" s="625"/>
      <c r="Z1763" s="625"/>
      <c r="AA1763" s="625"/>
      <c r="AB1763" s="625"/>
      <c r="AC1763" s="625"/>
      <c r="AD1763" s="625"/>
      <c r="AE1763" s="625"/>
      <c r="AF1763" s="625"/>
      <c r="AG1763" s="625"/>
      <c r="AH1763" s="625"/>
      <c r="AI1763" s="625"/>
      <c r="AJ1763" s="625"/>
      <c r="AK1763" s="625"/>
      <c r="AL1763" s="626"/>
    </row>
    <row r="1764" spans="1:38" ht="51" customHeight="1" thickBot="1" x14ac:dyDescent="0.3">
      <c r="A1764" s="668"/>
      <c r="B1764" s="669"/>
      <c r="C1764" s="672"/>
      <c r="D1764" s="673"/>
      <c r="E1764" s="675"/>
      <c r="F1764" s="676"/>
      <c r="G1764" s="676"/>
      <c r="H1764" s="676"/>
      <c r="I1764" s="676"/>
      <c r="J1764" s="676"/>
      <c r="K1764" s="677"/>
      <c r="L1764" s="676"/>
      <c r="M1764" s="676"/>
      <c r="N1764" s="678"/>
      <c r="O1764" s="641"/>
      <c r="P1764" s="679"/>
      <c r="Q1764" s="679"/>
      <c r="R1764" s="679"/>
      <c r="S1764" s="679"/>
      <c r="T1764" s="679"/>
      <c r="U1764" s="679"/>
      <c r="V1764" s="679"/>
      <c r="W1764" s="679"/>
      <c r="X1764" s="679"/>
      <c r="Y1764" s="679"/>
      <c r="Z1764" s="679"/>
      <c r="AA1764" s="679"/>
      <c r="AB1764" s="679"/>
      <c r="AC1764" s="679"/>
      <c r="AD1764" s="679"/>
      <c r="AE1764" s="679"/>
      <c r="AF1764" s="679"/>
      <c r="AG1764" s="679"/>
      <c r="AH1764" s="679"/>
      <c r="AI1764" s="679"/>
      <c r="AJ1764" s="679"/>
      <c r="AK1764" s="679"/>
      <c r="AL1764" s="642"/>
    </row>
    <row r="1765" spans="1:38" ht="75" customHeight="1" x14ac:dyDescent="0.25">
      <c r="A1765" s="668"/>
      <c r="B1765" s="669"/>
      <c r="C1765" s="680" t="s">
        <v>211</v>
      </c>
      <c r="D1765" s="682" t="s">
        <v>212</v>
      </c>
      <c r="E1765" s="684" t="s">
        <v>0</v>
      </c>
      <c r="F1765" s="685"/>
      <c r="G1765" s="685"/>
      <c r="H1765" s="686"/>
      <c r="I1765" s="690" t="s">
        <v>1</v>
      </c>
      <c r="J1765" s="691"/>
      <c r="K1765" s="692"/>
      <c r="L1765" s="693"/>
      <c r="M1765" s="698" t="s">
        <v>2</v>
      </c>
      <c r="N1765" s="699"/>
      <c r="O1765" s="702" t="s">
        <v>213</v>
      </c>
      <c r="P1765" s="703"/>
      <c r="Q1765" s="703"/>
      <c r="R1765" s="703"/>
      <c r="S1765" s="725" t="s">
        <v>2</v>
      </c>
      <c r="T1765" s="726"/>
      <c r="U1765" s="708" t="s">
        <v>214</v>
      </c>
      <c r="V1765" s="709"/>
      <c r="W1765" s="709"/>
      <c r="X1765" s="709"/>
      <c r="Y1765" s="709"/>
      <c r="Z1765" s="710"/>
      <c r="AA1765" s="729" t="s">
        <v>2</v>
      </c>
      <c r="AB1765" s="730"/>
      <c r="AC1765" s="733" t="s">
        <v>5</v>
      </c>
      <c r="AD1765" s="734"/>
      <c r="AE1765" s="734"/>
      <c r="AF1765" s="735"/>
      <c r="AG1765" s="739" t="s">
        <v>2</v>
      </c>
      <c r="AH1765" s="740"/>
      <c r="AI1765" s="719" t="s">
        <v>215</v>
      </c>
      <c r="AJ1765" s="720"/>
      <c r="AK1765" s="720"/>
      <c r="AL1765" s="721"/>
    </row>
    <row r="1766" spans="1:38" ht="75" customHeight="1" thickBot="1" x14ac:dyDescent="0.3">
      <c r="A1766" s="668"/>
      <c r="B1766" s="669"/>
      <c r="C1766" s="680"/>
      <c r="D1766" s="682"/>
      <c r="E1766" s="687"/>
      <c r="F1766" s="688"/>
      <c r="G1766" s="688"/>
      <c r="H1766" s="689"/>
      <c r="I1766" s="694"/>
      <c r="J1766" s="695"/>
      <c r="K1766" s="696"/>
      <c r="L1766" s="697"/>
      <c r="M1766" s="700"/>
      <c r="N1766" s="701"/>
      <c r="O1766" s="704"/>
      <c r="P1766" s="705"/>
      <c r="Q1766" s="705"/>
      <c r="R1766" s="705"/>
      <c r="S1766" s="727"/>
      <c r="T1766" s="728"/>
      <c r="U1766" s="711"/>
      <c r="V1766" s="712"/>
      <c r="W1766" s="712"/>
      <c r="X1766" s="712"/>
      <c r="Y1766" s="712"/>
      <c r="Z1766" s="713"/>
      <c r="AA1766" s="731"/>
      <c r="AB1766" s="732"/>
      <c r="AC1766" s="736"/>
      <c r="AD1766" s="737"/>
      <c r="AE1766" s="737"/>
      <c r="AF1766" s="738"/>
      <c r="AG1766" s="741"/>
      <c r="AH1766" s="742"/>
      <c r="AI1766" s="722"/>
      <c r="AJ1766" s="723"/>
      <c r="AK1766" s="723"/>
      <c r="AL1766" s="724"/>
    </row>
    <row r="1767" spans="1:38" ht="139.5" customHeight="1" thickBot="1" x14ac:dyDescent="0.3">
      <c r="A1767" s="670"/>
      <c r="B1767" s="671"/>
      <c r="C1767" s="681"/>
      <c r="D1767" s="683"/>
      <c r="E1767" s="41" t="s">
        <v>15</v>
      </c>
      <c r="F1767" s="42" t="s">
        <v>216</v>
      </c>
      <c r="G1767" s="41" t="s">
        <v>217</v>
      </c>
      <c r="H1767" s="42" t="s">
        <v>14</v>
      </c>
      <c r="I1767" s="43" t="s">
        <v>15</v>
      </c>
      <c r="J1767" s="44" t="s">
        <v>218</v>
      </c>
      <c r="K1767" s="43" t="s">
        <v>17</v>
      </c>
      <c r="L1767" s="44" t="s">
        <v>219</v>
      </c>
      <c r="M1767" s="45" t="s">
        <v>19</v>
      </c>
      <c r="N1767" s="46" t="s">
        <v>20</v>
      </c>
      <c r="O1767" s="47" t="s">
        <v>220</v>
      </c>
      <c r="P1767" s="48" t="s">
        <v>221</v>
      </c>
      <c r="Q1767" s="47" t="s">
        <v>222</v>
      </c>
      <c r="R1767" s="48" t="s">
        <v>223</v>
      </c>
      <c r="S1767" s="49" t="s">
        <v>224</v>
      </c>
      <c r="T1767" s="50" t="s">
        <v>225</v>
      </c>
      <c r="U1767" s="51" t="s">
        <v>220</v>
      </c>
      <c r="V1767" s="52" t="s">
        <v>226</v>
      </c>
      <c r="W1767" s="53" t="s">
        <v>227</v>
      </c>
      <c r="X1767" s="54" t="s">
        <v>222</v>
      </c>
      <c r="Y1767" s="52" t="s">
        <v>228</v>
      </c>
      <c r="Z1767" s="53" t="s">
        <v>229</v>
      </c>
      <c r="AA1767" s="55" t="s">
        <v>230</v>
      </c>
      <c r="AB1767" s="56" t="s">
        <v>231</v>
      </c>
      <c r="AC1767" s="57" t="s">
        <v>220</v>
      </c>
      <c r="AD1767" s="58" t="s">
        <v>221</v>
      </c>
      <c r="AE1767" s="57" t="s">
        <v>222</v>
      </c>
      <c r="AF1767" s="58" t="s">
        <v>223</v>
      </c>
      <c r="AG1767" s="59" t="s">
        <v>232</v>
      </c>
      <c r="AH1767" s="60" t="s">
        <v>233</v>
      </c>
      <c r="AI1767" s="61" t="s">
        <v>234</v>
      </c>
      <c r="AJ1767" s="62" t="s">
        <v>235</v>
      </c>
      <c r="AK1767" s="63" t="s">
        <v>236</v>
      </c>
      <c r="AL1767" s="64" t="s">
        <v>237</v>
      </c>
    </row>
    <row r="1768" spans="1:38" ht="38.25" customHeight="1" thickBot="1" x14ac:dyDescent="0.3">
      <c r="A1768" s="581" t="s">
        <v>238</v>
      </c>
      <c r="B1768" s="582"/>
      <c r="C1768" s="65" t="s">
        <v>239</v>
      </c>
      <c r="D1768" s="575" t="s">
        <v>240</v>
      </c>
      <c r="E1768" s="65" t="s">
        <v>241</v>
      </c>
      <c r="F1768" s="66" t="s">
        <v>242</v>
      </c>
      <c r="G1768" s="65" t="s">
        <v>243</v>
      </c>
      <c r="H1768" s="66" t="s">
        <v>244</v>
      </c>
      <c r="I1768" s="67" t="s">
        <v>245</v>
      </c>
      <c r="J1768" s="66" t="s">
        <v>246</v>
      </c>
      <c r="K1768" s="67" t="s">
        <v>247</v>
      </c>
      <c r="L1768" s="66" t="s">
        <v>248</v>
      </c>
      <c r="M1768" s="65" t="s">
        <v>249</v>
      </c>
      <c r="N1768" s="66" t="s">
        <v>250</v>
      </c>
      <c r="O1768" s="65" t="s">
        <v>251</v>
      </c>
      <c r="P1768" s="66" t="s">
        <v>252</v>
      </c>
      <c r="Q1768" s="65" t="s">
        <v>253</v>
      </c>
      <c r="R1768" s="66" t="s">
        <v>254</v>
      </c>
      <c r="S1768" s="65" t="s">
        <v>255</v>
      </c>
      <c r="T1768" s="66" t="s">
        <v>256</v>
      </c>
      <c r="U1768" s="65" t="s">
        <v>257</v>
      </c>
      <c r="V1768" s="68" t="s">
        <v>258</v>
      </c>
      <c r="W1768" s="66" t="s">
        <v>259</v>
      </c>
      <c r="X1768" s="575" t="s">
        <v>260</v>
      </c>
      <c r="Y1768" s="66" t="s">
        <v>261</v>
      </c>
      <c r="Z1768" s="66" t="s">
        <v>262</v>
      </c>
      <c r="AA1768" s="65" t="s">
        <v>263</v>
      </c>
      <c r="AB1768" s="65" t="s">
        <v>264</v>
      </c>
      <c r="AC1768" s="65" t="s">
        <v>265</v>
      </c>
      <c r="AD1768" s="65" t="s">
        <v>266</v>
      </c>
      <c r="AE1768" s="65" t="s">
        <v>267</v>
      </c>
      <c r="AF1768" s="65" t="s">
        <v>268</v>
      </c>
      <c r="AG1768" s="65" t="s">
        <v>269</v>
      </c>
      <c r="AH1768" s="65" t="s">
        <v>270</v>
      </c>
      <c r="AI1768" s="65" t="s">
        <v>271</v>
      </c>
      <c r="AJ1768" s="575" t="s">
        <v>272</v>
      </c>
      <c r="AK1768" s="65" t="s">
        <v>273</v>
      </c>
      <c r="AL1768" s="576" t="s">
        <v>274</v>
      </c>
    </row>
    <row r="1769" spans="1:38" ht="99" customHeight="1" x14ac:dyDescent="0.25">
      <c r="A1769" s="69">
        <v>1</v>
      </c>
      <c r="B1769" s="70" t="s">
        <v>275</v>
      </c>
      <c r="C1769" s="583">
        <f>N1782</f>
        <v>347252.85000000003</v>
      </c>
      <c r="D1769" s="586">
        <f>C1769-AH1782</f>
        <v>92795.310000000056</v>
      </c>
      <c r="E1769" s="71"/>
      <c r="F1769" s="72"/>
      <c r="G1769" s="71"/>
      <c r="H1769" s="72"/>
      <c r="I1769" s="73"/>
      <c r="J1769" s="72"/>
      <c r="K1769" s="73"/>
      <c r="L1769" s="72"/>
      <c r="M1769" s="71"/>
      <c r="N1769" s="72"/>
      <c r="O1769" s="71"/>
      <c r="P1769" s="72"/>
      <c r="Q1769" s="71"/>
      <c r="R1769" s="72"/>
      <c r="S1769" s="71"/>
      <c r="T1769" s="72"/>
      <c r="U1769" s="71"/>
      <c r="V1769" s="74"/>
      <c r="W1769" s="72"/>
      <c r="X1769" s="71"/>
      <c r="Y1769" s="74"/>
      <c r="Z1769" s="72"/>
      <c r="AA1769" s="71"/>
      <c r="AB1769" s="72"/>
      <c r="AC1769" s="71"/>
      <c r="AD1769" s="72"/>
      <c r="AE1769" s="71"/>
      <c r="AF1769" s="72"/>
      <c r="AG1769" s="71"/>
      <c r="AH1769" s="72"/>
      <c r="AI1769" s="75"/>
      <c r="AJ1769" s="76"/>
      <c r="AK1769" s="77"/>
      <c r="AL1769" s="78"/>
    </row>
    <row r="1770" spans="1:38" ht="87" customHeight="1" x14ac:dyDescent="0.25">
      <c r="A1770" s="79">
        <v>2</v>
      </c>
      <c r="B1770" s="80" t="s">
        <v>96</v>
      </c>
      <c r="C1770" s="584"/>
      <c r="D1770" s="587"/>
      <c r="E1770" s="81">
        <v>0</v>
      </c>
      <c r="F1770" s="82">
        <v>0</v>
      </c>
      <c r="G1770" s="83">
        <v>5</v>
      </c>
      <c r="H1770" s="84">
        <v>270324.71000000002</v>
      </c>
      <c r="I1770" s="108">
        <v>0</v>
      </c>
      <c r="J1770" s="86">
        <v>0</v>
      </c>
      <c r="K1770" s="108">
        <v>5</v>
      </c>
      <c r="L1770" s="86">
        <v>270044.73000000004</v>
      </c>
      <c r="M1770" s="87">
        <f>SUM(I1770,K1770)</f>
        <v>5</v>
      </c>
      <c r="N1770" s="88">
        <f>SUM(J1770,L1770)</f>
        <v>270044.73000000004</v>
      </c>
      <c r="O1770" s="89">
        <v>0</v>
      </c>
      <c r="P1770" s="90">
        <v>0</v>
      </c>
      <c r="Q1770" s="89">
        <v>0</v>
      </c>
      <c r="R1770" s="90">
        <v>0</v>
      </c>
      <c r="S1770" s="91">
        <f>SUM(O1770,Q1770)</f>
        <v>0</v>
      </c>
      <c r="T1770" s="92">
        <f>SUM(P1770,R1770)</f>
        <v>0</v>
      </c>
      <c r="U1770" s="93">
        <v>0</v>
      </c>
      <c r="V1770" s="94">
        <v>0</v>
      </c>
      <c r="W1770" s="95">
        <v>0</v>
      </c>
      <c r="X1770" s="96">
        <v>1</v>
      </c>
      <c r="Y1770" s="94">
        <v>62261.05</v>
      </c>
      <c r="Z1770" s="95">
        <v>44238.95</v>
      </c>
      <c r="AA1770" s="97">
        <f>SUM(U1770,X1770)</f>
        <v>1</v>
      </c>
      <c r="AB1770" s="98">
        <f>SUM(W1770,Z1770)</f>
        <v>44238.95</v>
      </c>
      <c r="AC1770" s="99">
        <v>0</v>
      </c>
      <c r="AD1770" s="100">
        <v>0</v>
      </c>
      <c r="AE1770" s="99">
        <v>4</v>
      </c>
      <c r="AF1770" s="100">
        <v>139822.21</v>
      </c>
      <c r="AG1770" s="101">
        <f>SUM(AC1770,AE1770)</f>
        <v>4</v>
      </c>
      <c r="AH1770" s="102">
        <f>SUM(AD1770,AF1770,AB1770)</f>
        <v>184061.15999999997</v>
      </c>
      <c r="AI1770" s="103">
        <f>IFERROR(AD1770/(C1769-AH1776),0)</f>
        <v>0</v>
      </c>
      <c r="AJ1770" s="104">
        <f>IFERROR(AF1770/(C1769-AH1776),0)</f>
        <v>0.40265244763289915</v>
      </c>
      <c r="AK1770" s="77"/>
      <c r="AL1770" s="105">
        <f>IFERROR(AH1770/C1769,0)</f>
        <v>0.53004938620374165</v>
      </c>
    </row>
    <row r="1771" spans="1:38" ht="85.5" customHeight="1" x14ac:dyDescent="0.25">
      <c r="A1771" s="79">
        <v>3</v>
      </c>
      <c r="B1771" s="80" t="s">
        <v>202</v>
      </c>
      <c r="C1771" s="584"/>
      <c r="D1771" s="587"/>
      <c r="E1771" s="442"/>
      <c r="F1771" s="443"/>
      <c r="G1771" s="444"/>
      <c r="H1771" s="445"/>
      <c r="I1771" s="533"/>
      <c r="J1771" s="445"/>
      <c r="K1771" s="533"/>
      <c r="L1771" s="445"/>
      <c r="M1771" s="446"/>
      <c r="N1771" s="445"/>
      <c r="O1771" s="444"/>
      <c r="P1771" s="445"/>
      <c r="Q1771" s="444"/>
      <c r="R1771" s="445"/>
      <c r="S1771" s="446"/>
      <c r="T1771" s="445"/>
      <c r="U1771" s="444"/>
      <c r="V1771" s="447"/>
      <c r="W1771" s="445"/>
      <c r="X1771" s="446"/>
      <c r="Y1771" s="447"/>
      <c r="Z1771" s="445"/>
      <c r="AA1771" s="446"/>
      <c r="AB1771" s="445"/>
      <c r="AC1771" s="444"/>
      <c r="AD1771" s="445"/>
      <c r="AE1771" s="444"/>
      <c r="AF1771" s="445"/>
      <c r="AG1771" s="446"/>
      <c r="AH1771" s="445"/>
      <c r="AI1771" s="132"/>
      <c r="AJ1771" s="133"/>
      <c r="AK1771" s="448"/>
      <c r="AL1771" s="449"/>
    </row>
    <row r="1772" spans="1:38" ht="101.25" customHeight="1" x14ac:dyDescent="0.25">
      <c r="A1772" s="79">
        <v>4</v>
      </c>
      <c r="B1772" s="80" t="s">
        <v>40</v>
      </c>
      <c r="C1772" s="584"/>
      <c r="D1772" s="587"/>
      <c r="E1772" s="442"/>
      <c r="F1772" s="443"/>
      <c r="G1772" s="444"/>
      <c r="H1772" s="445"/>
      <c r="I1772" s="533"/>
      <c r="J1772" s="445"/>
      <c r="K1772" s="533"/>
      <c r="L1772" s="445"/>
      <c r="M1772" s="446"/>
      <c r="N1772" s="445"/>
      <c r="O1772" s="444"/>
      <c r="P1772" s="445"/>
      <c r="Q1772" s="444"/>
      <c r="R1772" s="445"/>
      <c r="S1772" s="446"/>
      <c r="T1772" s="445"/>
      <c r="U1772" s="444"/>
      <c r="V1772" s="447"/>
      <c r="W1772" s="445"/>
      <c r="X1772" s="446"/>
      <c r="Y1772" s="447"/>
      <c r="Z1772" s="445"/>
      <c r="AA1772" s="446"/>
      <c r="AB1772" s="445"/>
      <c r="AC1772" s="444"/>
      <c r="AD1772" s="445"/>
      <c r="AE1772" s="444"/>
      <c r="AF1772" s="445"/>
      <c r="AG1772" s="446"/>
      <c r="AH1772" s="445"/>
      <c r="AI1772" s="132"/>
      <c r="AJ1772" s="133"/>
      <c r="AK1772" s="448"/>
      <c r="AL1772" s="449"/>
    </row>
    <row r="1773" spans="1:38" ht="138" customHeight="1" x14ac:dyDescent="0.25">
      <c r="A1773" s="79">
        <v>5</v>
      </c>
      <c r="B1773" s="80" t="s">
        <v>98</v>
      </c>
      <c r="C1773" s="584"/>
      <c r="D1773" s="587"/>
      <c r="E1773" s="81">
        <v>1</v>
      </c>
      <c r="F1773" s="82">
        <v>17555.919999999998</v>
      </c>
      <c r="G1773" s="83">
        <v>3</v>
      </c>
      <c r="H1773" s="84">
        <v>125800.12</v>
      </c>
      <c r="I1773" s="108">
        <v>0</v>
      </c>
      <c r="J1773" s="86">
        <v>0</v>
      </c>
      <c r="K1773" s="108">
        <v>2</v>
      </c>
      <c r="L1773" s="86">
        <v>77208.12</v>
      </c>
      <c r="M1773" s="87">
        <f>SUM(I1773,K1773)</f>
        <v>2</v>
      </c>
      <c r="N1773" s="88">
        <f>SUM(J1773,L1773)</f>
        <v>77208.12</v>
      </c>
      <c r="O1773" s="89">
        <v>0</v>
      </c>
      <c r="P1773" s="90">
        <v>0</v>
      </c>
      <c r="Q1773" s="89">
        <v>0</v>
      </c>
      <c r="R1773" s="90">
        <v>0</v>
      </c>
      <c r="S1773" s="91">
        <f>SUM(O1773,Q1773)</f>
        <v>0</v>
      </c>
      <c r="T1773" s="92">
        <f>SUM(P1773,R1773)</f>
        <v>0</v>
      </c>
      <c r="U1773" s="93">
        <v>0</v>
      </c>
      <c r="V1773" s="94">
        <v>0</v>
      </c>
      <c r="W1773" s="95">
        <v>0</v>
      </c>
      <c r="X1773" s="96">
        <v>0</v>
      </c>
      <c r="Y1773" s="94">
        <v>0</v>
      </c>
      <c r="Z1773" s="95">
        <v>0</v>
      </c>
      <c r="AA1773" s="97">
        <f>SUM(U1773,X1773)</f>
        <v>0</v>
      </c>
      <c r="AB1773" s="98">
        <f>SUM(W1773,Z1773)</f>
        <v>0</v>
      </c>
      <c r="AC1773" s="99">
        <v>0</v>
      </c>
      <c r="AD1773" s="100">
        <v>0</v>
      </c>
      <c r="AE1773" s="99">
        <v>2</v>
      </c>
      <c r="AF1773" s="100">
        <v>70396.38</v>
      </c>
      <c r="AG1773" s="101">
        <f>SUM(AC1773,AE1773)</f>
        <v>2</v>
      </c>
      <c r="AH1773" s="102">
        <f>SUM(AD1773,AF1773,AB1773)</f>
        <v>70396.38</v>
      </c>
      <c r="AI1773" s="103">
        <f>IFERROR(AD1773/(C1769-AH1776),0)</f>
        <v>0</v>
      </c>
      <c r="AJ1773" s="104">
        <f>IFERROR(AF1773/(C1769-AH1776),0)</f>
        <v>0.20272369254852768</v>
      </c>
      <c r="AK1773" s="77"/>
      <c r="AL1773" s="105">
        <f>IFERROR(AH1773/C1769,0)</f>
        <v>0.20272369254852768</v>
      </c>
    </row>
    <row r="1774" spans="1:38" ht="116.25" customHeight="1" x14ac:dyDescent="0.25">
      <c r="A1774" s="79">
        <v>6</v>
      </c>
      <c r="B1774" s="80" t="s">
        <v>42</v>
      </c>
      <c r="C1774" s="584"/>
      <c r="D1774" s="587"/>
      <c r="E1774" s="442"/>
      <c r="F1774" s="443"/>
      <c r="G1774" s="444"/>
      <c r="H1774" s="445"/>
      <c r="I1774" s="441"/>
      <c r="J1774" s="445"/>
      <c r="K1774" s="441"/>
      <c r="L1774" s="445"/>
      <c r="M1774" s="446"/>
      <c r="N1774" s="445"/>
      <c r="O1774" s="444"/>
      <c r="P1774" s="445"/>
      <c r="Q1774" s="444"/>
      <c r="R1774" s="445"/>
      <c r="S1774" s="446"/>
      <c r="T1774" s="445"/>
      <c r="U1774" s="444"/>
      <c r="V1774" s="447"/>
      <c r="W1774" s="445"/>
      <c r="X1774" s="446"/>
      <c r="Y1774" s="447"/>
      <c r="Z1774" s="445"/>
      <c r="AA1774" s="446"/>
      <c r="AB1774" s="445"/>
      <c r="AC1774" s="444"/>
      <c r="AD1774" s="445"/>
      <c r="AE1774" s="444"/>
      <c r="AF1774" s="445"/>
      <c r="AG1774" s="446"/>
      <c r="AH1774" s="445"/>
      <c r="AI1774" s="132"/>
      <c r="AJ1774" s="133"/>
      <c r="AK1774" s="448"/>
      <c r="AL1774" s="449"/>
    </row>
    <row r="1775" spans="1:38" ht="65.25" customHeight="1" x14ac:dyDescent="0.25">
      <c r="A1775" s="79">
        <v>7</v>
      </c>
      <c r="B1775" s="80" t="s">
        <v>203</v>
      </c>
      <c r="C1775" s="584"/>
      <c r="D1775" s="587"/>
      <c r="E1775" s="442"/>
      <c r="F1775" s="443"/>
      <c r="G1775" s="444"/>
      <c r="H1775" s="445"/>
      <c r="I1775" s="444"/>
      <c r="J1775" s="445"/>
      <c r="K1775" s="444"/>
      <c r="L1775" s="445"/>
      <c r="M1775" s="446"/>
      <c r="N1775" s="445"/>
      <c r="O1775" s="444"/>
      <c r="P1775" s="445"/>
      <c r="Q1775" s="444"/>
      <c r="R1775" s="445"/>
      <c r="S1775" s="446"/>
      <c r="T1775" s="472"/>
      <c r="U1775" s="444"/>
      <c r="V1775" s="447"/>
      <c r="W1775" s="445"/>
      <c r="X1775" s="446"/>
      <c r="Y1775" s="447"/>
      <c r="Z1775" s="445"/>
      <c r="AA1775" s="446"/>
      <c r="AB1775" s="472"/>
      <c r="AC1775" s="444"/>
      <c r="AD1775" s="445"/>
      <c r="AE1775" s="444"/>
      <c r="AF1775" s="445"/>
      <c r="AG1775" s="441"/>
      <c r="AH1775" s="445"/>
      <c r="AI1775" s="132"/>
      <c r="AJ1775" s="133"/>
      <c r="AK1775" s="448"/>
      <c r="AL1775" s="450"/>
    </row>
    <row r="1776" spans="1:38" ht="59.25" customHeight="1" x14ac:dyDescent="0.25">
      <c r="A1776" s="79">
        <v>8</v>
      </c>
      <c r="B1776" s="80" t="s">
        <v>276</v>
      </c>
      <c r="C1776" s="584"/>
      <c r="D1776" s="587"/>
      <c r="E1776" s="473"/>
      <c r="F1776" s="474"/>
      <c r="G1776" s="451"/>
      <c r="H1776" s="452"/>
      <c r="I1776" s="444"/>
      <c r="J1776" s="445"/>
      <c r="K1776" s="441"/>
      <c r="L1776" s="445"/>
      <c r="M1776" s="475"/>
      <c r="N1776" s="443"/>
      <c r="O1776" s="451"/>
      <c r="P1776" s="452"/>
      <c r="Q1776" s="451"/>
      <c r="R1776" s="452"/>
      <c r="S1776" s="475"/>
      <c r="T1776" s="443"/>
      <c r="U1776" s="444"/>
      <c r="V1776" s="447"/>
      <c r="W1776" s="445"/>
      <c r="X1776" s="446"/>
      <c r="Y1776" s="447"/>
      <c r="Z1776" s="445"/>
      <c r="AA1776" s="475"/>
      <c r="AB1776" s="443"/>
      <c r="AC1776" s="444"/>
      <c r="AD1776" s="445"/>
      <c r="AE1776" s="444"/>
      <c r="AF1776" s="445"/>
      <c r="AG1776" s="446"/>
      <c r="AH1776" s="445"/>
      <c r="AI1776" s="132"/>
      <c r="AJ1776" s="133"/>
      <c r="AK1776" s="448"/>
      <c r="AL1776" s="449"/>
    </row>
    <row r="1777" spans="1:38" ht="60" customHeight="1" x14ac:dyDescent="0.25">
      <c r="A1777" s="79">
        <v>9</v>
      </c>
      <c r="B1777" s="80" t="s">
        <v>44</v>
      </c>
      <c r="C1777" s="584"/>
      <c r="D1777" s="587"/>
      <c r="E1777" s="442"/>
      <c r="F1777" s="443"/>
      <c r="G1777" s="444"/>
      <c r="H1777" s="445"/>
      <c r="I1777" s="441"/>
      <c r="J1777" s="445"/>
      <c r="K1777" s="441"/>
      <c r="L1777" s="445"/>
      <c r="M1777" s="446"/>
      <c r="N1777" s="445"/>
      <c r="O1777" s="444"/>
      <c r="P1777" s="445"/>
      <c r="Q1777" s="444"/>
      <c r="R1777" s="445"/>
      <c r="S1777" s="446"/>
      <c r="T1777" s="445"/>
      <c r="U1777" s="444"/>
      <c r="V1777" s="447"/>
      <c r="W1777" s="445"/>
      <c r="X1777" s="446"/>
      <c r="Y1777" s="447"/>
      <c r="Z1777" s="445"/>
      <c r="AA1777" s="446"/>
      <c r="AB1777" s="445"/>
      <c r="AC1777" s="444"/>
      <c r="AD1777" s="445"/>
      <c r="AE1777" s="444"/>
      <c r="AF1777" s="445"/>
      <c r="AG1777" s="446"/>
      <c r="AH1777" s="445"/>
      <c r="AI1777" s="132"/>
      <c r="AJ1777" s="133"/>
      <c r="AK1777" s="448"/>
      <c r="AL1777" s="449"/>
    </row>
    <row r="1778" spans="1:38" ht="73.5" customHeight="1" x14ac:dyDescent="0.25">
      <c r="A1778" s="79">
        <v>10</v>
      </c>
      <c r="B1778" s="80" t="s">
        <v>45</v>
      </c>
      <c r="C1778" s="584"/>
      <c r="D1778" s="587"/>
      <c r="E1778" s="442"/>
      <c r="F1778" s="443"/>
      <c r="G1778" s="444"/>
      <c r="H1778" s="445"/>
      <c r="I1778" s="441"/>
      <c r="J1778" s="445"/>
      <c r="K1778" s="441"/>
      <c r="L1778" s="445"/>
      <c r="M1778" s="446"/>
      <c r="N1778" s="445"/>
      <c r="O1778" s="444"/>
      <c r="P1778" s="445"/>
      <c r="Q1778" s="444"/>
      <c r="R1778" s="445"/>
      <c r="S1778" s="446"/>
      <c r="T1778" s="445"/>
      <c r="U1778" s="444"/>
      <c r="V1778" s="447"/>
      <c r="W1778" s="445"/>
      <c r="X1778" s="446"/>
      <c r="Y1778" s="447"/>
      <c r="Z1778" s="445"/>
      <c r="AA1778" s="446"/>
      <c r="AB1778" s="445"/>
      <c r="AC1778" s="451"/>
      <c r="AD1778" s="452"/>
      <c r="AE1778" s="451"/>
      <c r="AF1778" s="452"/>
      <c r="AG1778" s="446"/>
      <c r="AH1778" s="445"/>
      <c r="AI1778" s="132"/>
      <c r="AJ1778" s="133"/>
      <c r="AK1778" s="448"/>
      <c r="AL1778" s="449"/>
    </row>
    <row r="1779" spans="1:38" ht="120" customHeight="1" x14ac:dyDescent="0.25">
      <c r="A1779" s="79">
        <v>11</v>
      </c>
      <c r="B1779" s="80" t="s">
        <v>46</v>
      </c>
      <c r="C1779" s="584"/>
      <c r="D1779" s="587"/>
      <c r="E1779" s="442"/>
      <c r="F1779" s="443"/>
      <c r="G1779" s="444"/>
      <c r="H1779" s="445"/>
      <c r="I1779" s="441"/>
      <c r="J1779" s="445"/>
      <c r="K1779" s="441"/>
      <c r="L1779" s="445"/>
      <c r="M1779" s="446"/>
      <c r="N1779" s="445"/>
      <c r="O1779" s="444"/>
      <c r="P1779" s="445"/>
      <c r="Q1779" s="444"/>
      <c r="R1779" s="445"/>
      <c r="S1779" s="446"/>
      <c r="T1779" s="445"/>
      <c r="U1779" s="444"/>
      <c r="V1779" s="447"/>
      <c r="W1779" s="445"/>
      <c r="X1779" s="446"/>
      <c r="Y1779" s="447"/>
      <c r="Z1779" s="445"/>
      <c r="AA1779" s="446"/>
      <c r="AB1779" s="445"/>
      <c r="AC1779" s="444"/>
      <c r="AD1779" s="445"/>
      <c r="AE1779" s="444"/>
      <c r="AF1779" s="445"/>
      <c r="AG1779" s="446"/>
      <c r="AH1779" s="445"/>
      <c r="AI1779" s="132"/>
      <c r="AJ1779" s="133"/>
      <c r="AK1779" s="448"/>
      <c r="AL1779" s="449"/>
    </row>
    <row r="1780" spans="1:38" ht="63.75" customHeight="1" x14ac:dyDescent="0.25">
      <c r="A1780" s="79">
        <v>12</v>
      </c>
      <c r="B1780" s="80" t="s">
        <v>47</v>
      </c>
      <c r="C1780" s="584"/>
      <c r="D1780" s="587"/>
      <c r="E1780" s="442"/>
      <c r="F1780" s="443"/>
      <c r="G1780" s="444"/>
      <c r="H1780" s="445"/>
      <c r="I1780" s="441"/>
      <c r="J1780" s="445"/>
      <c r="K1780" s="441"/>
      <c r="L1780" s="445"/>
      <c r="M1780" s="446"/>
      <c r="N1780" s="445"/>
      <c r="O1780" s="444"/>
      <c r="P1780" s="445"/>
      <c r="Q1780" s="444"/>
      <c r="R1780" s="445"/>
      <c r="S1780" s="446"/>
      <c r="T1780" s="445"/>
      <c r="U1780" s="444"/>
      <c r="V1780" s="447"/>
      <c r="W1780" s="445"/>
      <c r="X1780" s="446"/>
      <c r="Y1780" s="447"/>
      <c r="Z1780" s="445"/>
      <c r="AA1780" s="446"/>
      <c r="AB1780" s="445"/>
      <c r="AC1780" s="444"/>
      <c r="AD1780" s="445"/>
      <c r="AE1780" s="444"/>
      <c r="AF1780" s="445"/>
      <c r="AG1780" s="446"/>
      <c r="AH1780" s="445"/>
      <c r="AI1780" s="132"/>
      <c r="AJ1780" s="133"/>
      <c r="AK1780" s="448"/>
      <c r="AL1780" s="449"/>
    </row>
    <row r="1781" spans="1:38" ht="62.25" customHeight="1" thickBot="1" x14ac:dyDescent="0.3">
      <c r="A1781" s="138">
        <v>13</v>
      </c>
      <c r="B1781" s="139" t="s">
        <v>48</v>
      </c>
      <c r="C1781" s="585"/>
      <c r="D1781" s="588"/>
      <c r="E1781" s="453"/>
      <c r="F1781" s="454"/>
      <c r="G1781" s="455"/>
      <c r="H1781" s="456"/>
      <c r="I1781" s="476"/>
      <c r="J1781" s="458"/>
      <c r="K1781" s="476"/>
      <c r="L1781" s="458"/>
      <c r="M1781" s="457"/>
      <c r="N1781" s="458"/>
      <c r="O1781" s="455"/>
      <c r="P1781" s="456"/>
      <c r="Q1781" s="455"/>
      <c r="R1781" s="456"/>
      <c r="S1781" s="459"/>
      <c r="T1781" s="456"/>
      <c r="U1781" s="455"/>
      <c r="V1781" s="460"/>
      <c r="W1781" s="456"/>
      <c r="X1781" s="459"/>
      <c r="Y1781" s="460"/>
      <c r="Z1781" s="456"/>
      <c r="AA1781" s="459"/>
      <c r="AB1781" s="456"/>
      <c r="AC1781" s="455"/>
      <c r="AD1781" s="456"/>
      <c r="AE1781" s="455"/>
      <c r="AF1781" s="456"/>
      <c r="AG1781" s="459"/>
      <c r="AH1781" s="456"/>
      <c r="AI1781" s="461"/>
      <c r="AJ1781" s="462"/>
      <c r="AK1781" s="463"/>
      <c r="AL1781" s="464"/>
    </row>
    <row r="1782" spans="1:38" ht="29.25" customHeight="1" thickBot="1" x14ac:dyDescent="0.3">
      <c r="A1782" s="589" t="s">
        <v>277</v>
      </c>
      <c r="B1782" s="590"/>
      <c r="C1782" s="166">
        <f>C1769</f>
        <v>347252.85000000003</v>
      </c>
      <c r="D1782" s="166">
        <f>D1769</f>
        <v>92795.310000000056</v>
      </c>
      <c r="E1782" s="167">
        <f t="shared" ref="E1782:L1782" si="243">SUM(E1769:E1781)</f>
        <v>1</v>
      </c>
      <c r="F1782" s="168">
        <f t="shared" si="243"/>
        <v>17555.919999999998</v>
      </c>
      <c r="G1782" s="167">
        <f t="shared" si="243"/>
        <v>8</v>
      </c>
      <c r="H1782" s="168">
        <f t="shared" si="243"/>
        <v>396124.83</v>
      </c>
      <c r="I1782" s="169">
        <f t="shared" si="243"/>
        <v>0</v>
      </c>
      <c r="J1782" s="170">
        <f t="shared" si="243"/>
        <v>0</v>
      </c>
      <c r="K1782" s="169">
        <f t="shared" si="243"/>
        <v>7</v>
      </c>
      <c r="L1782" s="170">
        <f t="shared" si="243"/>
        <v>347252.85000000003</v>
      </c>
      <c r="M1782" s="169">
        <f>SUM(M1769:M1781)</f>
        <v>7</v>
      </c>
      <c r="N1782" s="170">
        <f>SUM(N1769:N1781)</f>
        <v>347252.85000000003</v>
      </c>
      <c r="O1782" s="171">
        <f>SUM(O1769:O1781)</f>
        <v>0</v>
      </c>
      <c r="P1782" s="168">
        <f>SUM(P1769:P1781)</f>
        <v>0</v>
      </c>
      <c r="Q1782" s="172">
        <f t="shared" ref="Q1782:AJ1782" si="244">SUM(Q1769:Q1781)</f>
        <v>0</v>
      </c>
      <c r="R1782" s="168">
        <f t="shared" si="244"/>
        <v>0</v>
      </c>
      <c r="S1782" s="173">
        <f t="shared" si="244"/>
        <v>0</v>
      </c>
      <c r="T1782" s="168">
        <f t="shared" si="244"/>
        <v>0</v>
      </c>
      <c r="U1782" s="172">
        <f t="shared" si="244"/>
        <v>0</v>
      </c>
      <c r="V1782" s="168">
        <f t="shared" si="244"/>
        <v>0</v>
      </c>
      <c r="W1782" s="168">
        <f t="shared" si="244"/>
        <v>0</v>
      </c>
      <c r="X1782" s="173">
        <f t="shared" si="244"/>
        <v>1</v>
      </c>
      <c r="Y1782" s="168">
        <f t="shared" si="244"/>
        <v>62261.05</v>
      </c>
      <c r="Z1782" s="168">
        <f t="shared" si="244"/>
        <v>44238.95</v>
      </c>
      <c r="AA1782" s="173">
        <f t="shared" si="244"/>
        <v>1</v>
      </c>
      <c r="AB1782" s="168">
        <f t="shared" si="244"/>
        <v>44238.95</v>
      </c>
      <c r="AC1782" s="172">
        <f t="shared" si="244"/>
        <v>0</v>
      </c>
      <c r="AD1782" s="168">
        <f t="shared" si="244"/>
        <v>0</v>
      </c>
      <c r="AE1782" s="172">
        <f t="shared" si="244"/>
        <v>6</v>
      </c>
      <c r="AF1782" s="168">
        <f t="shared" si="244"/>
        <v>210218.59</v>
      </c>
      <c r="AG1782" s="173">
        <f t="shared" si="244"/>
        <v>6</v>
      </c>
      <c r="AH1782" s="168">
        <f t="shared" si="244"/>
        <v>254457.53999999998</v>
      </c>
      <c r="AI1782" s="174">
        <f t="shared" si="244"/>
        <v>0</v>
      </c>
      <c r="AJ1782" s="174">
        <f t="shared" si="244"/>
        <v>0.60537614018142683</v>
      </c>
      <c r="AK1782" s="175">
        <f>AK1776</f>
        <v>0</v>
      </c>
      <c r="AL1782" s="176">
        <f>AH1782/C1769</f>
        <v>0.73277307875226927</v>
      </c>
    </row>
    <row r="1783" spans="1:38" ht="21.75" thickBot="1" x14ac:dyDescent="0.4">
      <c r="AF1783" s="177" t="s">
        <v>278</v>
      </c>
      <c r="AG1783" s="178">
        <v>4.4240000000000004</v>
      </c>
      <c r="AH1783" s="179">
        <f>AH1782/AG1783</f>
        <v>57517.527124773951</v>
      </c>
    </row>
    <row r="1784" spans="1:38" ht="15.75" thickTop="1" x14ac:dyDescent="0.25">
      <c r="A1784" s="591" t="s">
        <v>279</v>
      </c>
      <c r="B1784" s="592"/>
      <c r="C1784" s="592"/>
      <c r="D1784" s="592"/>
      <c r="E1784" s="592"/>
      <c r="F1784" s="592"/>
      <c r="G1784" s="592"/>
      <c r="H1784" s="592"/>
      <c r="I1784" s="592"/>
      <c r="J1784" s="592"/>
      <c r="K1784" s="593"/>
      <c r="L1784" s="592"/>
      <c r="M1784" s="592"/>
      <c r="N1784" s="592"/>
      <c r="O1784" s="592"/>
      <c r="P1784" s="592"/>
      <c r="Q1784" s="594"/>
    </row>
    <row r="1785" spans="1:38" ht="18.75" x14ac:dyDescent="0.3">
      <c r="A1785" s="595"/>
      <c r="B1785" s="596"/>
      <c r="C1785" s="596"/>
      <c r="D1785" s="596"/>
      <c r="E1785" s="596"/>
      <c r="F1785" s="596"/>
      <c r="G1785" s="596"/>
      <c r="H1785" s="596"/>
      <c r="I1785" s="596"/>
      <c r="J1785" s="596"/>
      <c r="K1785" s="597"/>
      <c r="L1785" s="596"/>
      <c r="M1785" s="596"/>
      <c r="N1785" s="596"/>
      <c r="O1785" s="596"/>
      <c r="P1785" s="596"/>
      <c r="Q1785" s="598"/>
      <c r="AF1785" s="180"/>
    </row>
    <row r="1786" spans="1:38" ht="15.75" x14ac:dyDescent="0.25">
      <c r="A1786" s="595"/>
      <c r="B1786" s="596"/>
      <c r="C1786" s="596"/>
      <c r="D1786" s="596"/>
      <c r="E1786" s="596"/>
      <c r="F1786" s="596"/>
      <c r="G1786" s="596"/>
      <c r="H1786" s="596"/>
      <c r="I1786" s="596"/>
      <c r="J1786" s="596"/>
      <c r="K1786" s="597"/>
      <c r="L1786" s="596"/>
      <c r="M1786" s="596"/>
      <c r="N1786" s="596"/>
      <c r="O1786" s="596"/>
      <c r="P1786" s="596"/>
      <c r="Q1786" s="598"/>
      <c r="AE1786" s="181" t="s">
        <v>280</v>
      </c>
      <c r="AF1786" s="182"/>
    </row>
    <row r="1787" spans="1:38" ht="15.75" x14ac:dyDescent="0.25">
      <c r="A1787" s="595"/>
      <c r="B1787" s="596"/>
      <c r="C1787" s="596"/>
      <c r="D1787" s="596"/>
      <c r="E1787" s="596"/>
      <c r="F1787" s="596"/>
      <c r="G1787" s="596"/>
      <c r="H1787" s="596"/>
      <c r="I1787" s="596"/>
      <c r="J1787" s="596"/>
      <c r="K1787" s="597"/>
      <c r="L1787" s="596"/>
      <c r="M1787" s="596"/>
      <c r="N1787" s="596"/>
      <c r="O1787" s="596"/>
      <c r="P1787" s="596"/>
      <c r="Q1787" s="598"/>
      <c r="AE1787" s="181" t="s">
        <v>281</v>
      </c>
      <c r="AF1787" s="183">
        <f>(AF1782-AF1776)+(Z1782-Z1776)</f>
        <v>254457.53999999998</v>
      </c>
    </row>
    <row r="1788" spans="1:38" ht="15.75" x14ac:dyDescent="0.25">
      <c r="A1788" s="595"/>
      <c r="B1788" s="596"/>
      <c r="C1788" s="596"/>
      <c r="D1788" s="596"/>
      <c r="E1788" s="596"/>
      <c r="F1788" s="596"/>
      <c r="G1788" s="596"/>
      <c r="H1788" s="596"/>
      <c r="I1788" s="596"/>
      <c r="J1788" s="596"/>
      <c r="K1788" s="597"/>
      <c r="L1788" s="596"/>
      <c r="M1788" s="596"/>
      <c r="N1788" s="596"/>
      <c r="O1788" s="596"/>
      <c r="P1788" s="596"/>
      <c r="Q1788" s="598"/>
      <c r="AE1788" s="181" t="s">
        <v>282</v>
      </c>
      <c r="AF1788" s="183">
        <f>AD1782+W1782</f>
        <v>0</v>
      </c>
    </row>
    <row r="1789" spans="1:38" ht="15.75" x14ac:dyDescent="0.25">
      <c r="A1789" s="595"/>
      <c r="B1789" s="596"/>
      <c r="C1789" s="596"/>
      <c r="D1789" s="596"/>
      <c r="E1789" s="596"/>
      <c r="F1789" s="596"/>
      <c r="G1789" s="596"/>
      <c r="H1789" s="596"/>
      <c r="I1789" s="596"/>
      <c r="J1789" s="596"/>
      <c r="K1789" s="597"/>
      <c r="L1789" s="596"/>
      <c r="M1789" s="596"/>
      <c r="N1789" s="596"/>
      <c r="O1789" s="596"/>
      <c r="P1789" s="596"/>
      <c r="Q1789" s="598"/>
      <c r="AE1789" s="181" t="s">
        <v>283</v>
      </c>
      <c r="AF1789" s="183">
        <f>AF1776+Z1776</f>
        <v>0</v>
      </c>
    </row>
    <row r="1790" spans="1:38" ht="15.75" x14ac:dyDescent="0.25">
      <c r="A1790" s="595"/>
      <c r="B1790" s="596"/>
      <c r="C1790" s="596"/>
      <c r="D1790" s="596"/>
      <c r="E1790" s="596"/>
      <c r="F1790" s="596"/>
      <c r="G1790" s="596"/>
      <c r="H1790" s="596"/>
      <c r="I1790" s="596"/>
      <c r="J1790" s="596"/>
      <c r="K1790" s="597"/>
      <c r="L1790" s="596"/>
      <c r="M1790" s="596"/>
      <c r="N1790" s="596"/>
      <c r="O1790" s="596"/>
      <c r="P1790" s="596"/>
      <c r="Q1790" s="598"/>
      <c r="AE1790" s="181" t="s">
        <v>2</v>
      </c>
      <c r="AF1790" s="184">
        <f>SUM(AF1787:AF1789)</f>
        <v>254457.53999999998</v>
      </c>
    </row>
    <row r="1791" spans="1:38" x14ac:dyDescent="0.25">
      <c r="A1791" s="595"/>
      <c r="B1791" s="596"/>
      <c r="C1791" s="596"/>
      <c r="D1791" s="596"/>
      <c r="E1791" s="596"/>
      <c r="F1791" s="596"/>
      <c r="G1791" s="596"/>
      <c r="H1791" s="596"/>
      <c r="I1791" s="596"/>
      <c r="J1791" s="596"/>
      <c r="K1791" s="597"/>
      <c r="L1791" s="596"/>
      <c r="M1791" s="596"/>
      <c r="N1791" s="596"/>
      <c r="O1791" s="596"/>
      <c r="P1791" s="596"/>
      <c r="Q1791" s="598"/>
    </row>
    <row r="1792" spans="1:38" ht="15.75" thickBot="1" x14ac:dyDescent="0.3">
      <c r="A1792" s="599"/>
      <c r="B1792" s="600"/>
      <c r="C1792" s="600"/>
      <c r="D1792" s="600"/>
      <c r="E1792" s="600"/>
      <c r="F1792" s="600"/>
      <c r="G1792" s="600"/>
      <c r="H1792" s="600"/>
      <c r="I1792" s="600"/>
      <c r="J1792" s="600"/>
      <c r="K1792" s="601"/>
      <c r="L1792" s="600"/>
      <c r="M1792" s="600"/>
      <c r="N1792" s="600"/>
      <c r="O1792" s="600"/>
      <c r="P1792" s="600"/>
      <c r="Q1792" s="602"/>
    </row>
    <row r="1793" spans="1:38" ht="15.75" thickTop="1" x14ac:dyDescent="0.25"/>
    <row r="1795" spans="1:38" ht="15.75" thickBot="1" x14ac:dyDescent="0.3"/>
    <row r="1796" spans="1:38" ht="27" thickBot="1" x14ac:dyDescent="0.3">
      <c r="A1796" s="603" t="s">
        <v>391</v>
      </c>
      <c r="B1796" s="604"/>
      <c r="C1796" s="604"/>
      <c r="D1796" s="604"/>
      <c r="E1796" s="604"/>
      <c r="F1796" s="604"/>
      <c r="G1796" s="604"/>
      <c r="H1796" s="604"/>
      <c r="I1796" s="604"/>
      <c r="J1796" s="604"/>
      <c r="K1796" s="605"/>
      <c r="L1796" s="604"/>
      <c r="M1796" s="604"/>
      <c r="N1796" s="604"/>
      <c r="O1796" s="604"/>
      <c r="P1796" s="604"/>
      <c r="Q1796" s="604"/>
      <c r="R1796" s="604"/>
      <c r="S1796" s="604"/>
      <c r="T1796" s="604"/>
      <c r="U1796" s="604"/>
      <c r="V1796" s="604"/>
      <c r="W1796" s="604"/>
      <c r="X1796" s="604"/>
      <c r="Y1796" s="604"/>
      <c r="Z1796" s="604"/>
      <c r="AA1796" s="604"/>
      <c r="AB1796" s="604"/>
      <c r="AC1796" s="604"/>
      <c r="AD1796" s="604"/>
      <c r="AE1796" s="604"/>
      <c r="AF1796" s="604"/>
      <c r="AG1796" s="604"/>
      <c r="AH1796" s="604"/>
      <c r="AI1796" s="604"/>
      <c r="AJ1796" s="604"/>
      <c r="AK1796" s="606"/>
      <c r="AL1796" s="185"/>
    </row>
    <row r="1797" spans="1:38" ht="21" customHeight="1" x14ac:dyDescent="0.25">
      <c r="A1797" s="607" t="s">
        <v>284</v>
      </c>
      <c r="B1797" s="608"/>
      <c r="C1797" s="614" t="s">
        <v>392</v>
      </c>
      <c r="D1797" s="615"/>
      <c r="E1797" s="618" t="s">
        <v>285</v>
      </c>
      <c r="F1797" s="619"/>
      <c r="G1797" s="619"/>
      <c r="H1797" s="619"/>
      <c r="I1797" s="619"/>
      <c r="J1797" s="619"/>
      <c r="K1797" s="620"/>
      <c r="L1797" s="619"/>
      <c r="M1797" s="619"/>
      <c r="N1797" s="619"/>
      <c r="O1797" s="624" t="s">
        <v>394</v>
      </c>
      <c r="P1797" s="625"/>
      <c r="Q1797" s="625"/>
      <c r="R1797" s="625"/>
      <c r="S1797" s="625"/>
      <c r="T1797" s="625"/>
      <c r="U1797" s="625"/>
      <c r="V1797" s="625"/>
      <c r="W1797" s="625"/>
      <c r="X1797" s="625"/>
      <c r="Y1797" s="625"/>
      <c r="Z1797" s="625"/>
      <c r="AA1797" s="625"/>
      <c r="AB1797" s="625"/>
      <c r="AC1797" s="625"/>
      <c r="AD1797" s="625"/>
      <c r="AE1797" s="625"/>
      <c r="AF1797" s="625"/>
      <c r="AG1797" s="625"/>
      <c r="AH1797" s="625"/>
      <c r="AI1797" s="625"/>
      <c r="AJ1797" s="625"/>
      <c r="AK1797" s="626"/>
      <c r="AL1797" s="186"/>
    </row>
    <row r="1798" spans="1:38" ht="36" customHeight="1" thickBot="1" x14ac:dyDescent="0.3">
      <c r="A1798" s="609"/>
      <c r="B1798" s="610"/>
      <c r="C1798" s="616"/>
      <c r="D1798" s="617"/>
      <c r="E1798" s="621"/>
      <c r="F1798" s="622"/>
      <c r="G1798" s="622"/>
      <c r="H1798" s="622"/>
      <c r="I1798" s="622"/>
      <c r="J1798" s="622"/>
      <c r="K1798" s="623"/>
      <c r="L1798" s="622"/>
      <c r="M1798" s="622"/>
      <c r="N1798" s="622"/>
      <c r="O1798" s="627"/>
      <c r="P1798" s="628"/>
      <c r="Q1798" s="628"/>
      <c r="R1798" s="628"/>
      <c r="S1798" s="628"/>
      <c r="T1798" s="628"/>
      <c r="U1798" s="628"/>
      <c r="V1798" s="628"/>
      <c r="W1798" s="628"/>
      <c r="X1798" s="628"/>
      <c r="Y1798" s="628"/>
      <c r="Z1798" s="628"/>
      <c r="AA1798" s="628"/>
      <c r="AB1798" s="628"/>
      <c r="AC1798" s="628"/>
      <c r="AD1798" s="628"/>
      <c r="AE1798" s="628"/>
      <c r="AF1798" s="628"/>
      <c r="AG1798" s="628"/>
      <c r="AH1798" s="628"/>
      <c r="AI1798" s="628"/>
      <c r="AJ1798" s="628"/>
      <c r="AK1798" s="629"/>
      <c r="AL1798" s="186"/>
    </row>
    <row r="1799" spans="1:38" s="180" customFormat="1" ht="84" customHeight="1" thickBot="1" x14ac:dyDescent="0.35">
      <c r="A1799" s="609"/>
      <c r="B1799" s="611"/>
      <c r="C1799" s="630" t="s">
        <v>211</v>
      </c>
      <c r="D1799" s="632" t="s">
        <v>212</v>
      </c>
      <c r="E1799" s="634" t="s">
        <v>0</v>
      </c>
      <c r="F1799" s="635"/>
      <c r="G1799" s="635"/>
      <c r="H1799" s="636"/>
      <c r="I1799" s="637" t="s">
        <v>1</v>
      </c>
      <c r="J1799" s="638"/>
      <c r="K1799" s="639"/>
      <c r="L1799" s="640"/>
      <c r="M1799" s="643" t="s">
        <v>2</v>
      </c>
      <c r="N1799" s="644"/>
      <c r="O1799" s="645" t="s">
        <v>213</v>
      </c>
      <c r="P1799" s="646"/>
      <c r="Q1799" s="646"/>
      <c r="R1799" s="647"/>
      <c r="S1799" s="648" t="s">
        <v>2</v>
      </c>
      <c r="T1799" s="649"/>
      <c r="U1799" s="650" t="s">
        <v>214</v>
      </c>
      <c r="V1799" s="651"/>
      <c r="W1799" s="651"/>
      <c r="X1799" s="651"/>
      <c r="Y1799" s="651"/>
      <c r="Z1799" s="652"/>
      <c r="AA1799" s="653" t="s">
        <v>2</v>
      </c>
      <c r="AB1799" s="654"/>
      <c r="AC1799" s="655" t="s">
        <v>5</v>
      </c>
      <c r="AD1799" s="656"/>
      <c r="AE1799" s="656"/>
      <c r="AF1799" s="657"/>
      <c r="AG1799" s="717" t="s">
        <v>2</v>
      </c>
      <c r="AH1799" s="718"/>
      <c r="AI1799" s="743" t="s">
        <v>215</v>
      </c>
      <c r="AJ1799" s="744"/>
      <c r="AK1799" s="745"/>
      <c r="AL1799" s="187"/>
    </row>
    <row r="1800" spans="1:38" ht="113.25" thickBot="1" x14ac:dyDescent="0.3">
      <c r="A1800" s="612"/>
      <c r="B1800" s="613"/>
      <c r="C1800" s="631"/>
      <c r="D1800" s="633"/>
      <c r="E1800" s="41" t="s">
        <v>15</v>
      </c>
      <c r="F1800" s="42" t="s">
        <v>216</v>
      </c>
      <c r="G1800" s="41" t="s">
        <v>217</v>
      </c>
      <c r="H1800" s="42" t="s">
        <v>14</v>
      </c>
      <c r="I1800" s="43" t="s">
        <v>15</v>
      </c>
      <c r="J1800" s="44" t="s">
        <v>218</v>
      </c>
      <c r="K1800" s="43" t="s">
        <v>17</v>
      </c>
      <c r="L1800" s="44" t="s">
        <v>219</v>
      </c>
      <c r="M1800" s="45" t="s">
        <v>19</v>
      </c>
      <c r="N1800" s="46" t="s">
        <v>20</v>
      </c>
      <c r="O1800" s="47" t="s">
        <v>220</v>
      </c>
      <c r="P1800" s="48" t="s">
        <v>221</v>
      </c>
      <c r="Q1800" s="47" t="s">
        <v>222</v>
      </c>
      <c r="R1800" s="48" t="s">
        <v>223</v>
      </c>
      <c r="S1800" s="49" t="s">
        <v>224</v>
      </c>
      <c r="T1800" s="50" t="s">
        <v>225</v>
      </c>
      <c r="U1800" s="51" t="s">
        <v>220</v>
      </c>
      <c r="V1800" s="52" t="s">
        <v>226</v>
      </c>
      <c r="W1800" s="53" t="s">
        <v>227</v>
      </c>
      <c r="X1800" s="54" t="s">
        <v>222</v>
      </c>
      <c r="Y1800" s="52" t="s">
        <v>228</v>
      </c>
      <c r="Z1800" s="53" t="s">
        <v>229</v>
      </c>
      <c r="AA1800" s="55" t="s">
        <v>230</v>
      </c>
      <c r="AB1800" s="56" t="s">
        <v>231</v>
      </c>
      <c r="AC1800" s="57" t="s">
        <v>220</v>
      </c>
      <c r="AD1800" s="58" t="s">
        <v>221</v>
      </c>
      <c r="AE1800" s="57" t="s">
        <v>222</v>
      </c>
      <c r="AF1800" s="58" t="s">
        <v>223</v>
      </c>
      <c r="AG1800" s="59" t="s">
        <v>232</v>
      </c>
      <c r="AH1800" s="60" t="s">
        <v>233</v>
      </c>
      <c r="AI1800" s="61" t="s">
        <v>234</v>
      </c>
      <c r="AJ1800" s="63" t="s">
        <v>235</v>
      </c>
      <c r="AK1800" s="188" t="s">
        <v>286</v>
      </c>
      <c r="AL1800" s="189"/>
    </row>
    <row r="1801" spans="1:38" ht="15.75" thickBot="1" x14ac:dyDescent="0.3">
      <c r="A1801" s="581" t="s">
        <v>238</v>
      </c>
      <c r="B1801" s="658"/>
      <c r="C1801" s="190" t="s">
        <v>239</v>
      </c>
      <c r="D1801" s="191" t="s">
        <v>240</v>
      </c>
      <c r="E1801" s="192" t="s">
        <v>241</v>
      </c>
      <c r="F1801" s="193" t="s">
        <v>242</v>
      </c>
      <c r="G1801" s="192" t="s">
        <v>243</v>
      </c>
      <c r="H1801" s="193" t="s">
        <v>244</v>
      </c>
      <c r="I1801" s="194" t="s">
        <v>245</v>
      </c>
      <c r="J1801" s="193" t="s">
        <v>246</v>
      </c>
      <c r="K1801" s="194" t="s">
        <v>247</v>
      </c>
      <c r="L1801" s="193" t="s">
        <v>248</v>
      </c>
      <c r="M1801" s="194" t="s">
        <v>249</v>
      </c>
      <c r="N1801" s="193" t="s">
        <v>250</v>
      </c>
      <c r="O1801" s="192" t="s">
        <v>251</v>
      </c>
      <c r="P1801" s="193" t="s">
        <v>252</v>
      </c>
      <c r="Q1801" s="192" t="s">
        <v>253</v>
      </c>
      <c r="R1801" s="193" t="s">
        <v>254</v>
      </c>
      <c r="S1801" s="194" t="s">
        <v>255</v>
      </c>
      <c r="T1801" s="193" t="s">
        <v>256</v>
      </c>
      <c r="U1801" s="192" t="s">
        <v>257</v>
      </c>
      <c r="V1801" s="195" t="s">
        <v>258</v>
      </c>
      <c r="W1801" s="196" t="s">
        <v>259</v>
      </c>
      <c r="X1801" s="197" t="s">
        <v>260</v>
      </c>
      <c r="Y1801" s="198" t="s">
        <v>261</v>
      </c>
      <c r="Z1801" s="193" t="s">
        <v>262</v>
      </c>
      <c r="AA1801" s="194" t="s">
        <v>263</v>
      </c>
      <c r="AB1801" s="199" t="s">
        <v>264</v>
      </c>
      <c r="AC1801" s="192" t="s">
        <v>265</v>
      </c>
      <c r="AD1801" s="199" t="s">
        <v>266</v>
      </c>
      <c r="AE1801" s="192" t="s">
        <v>267</v>
      </c>
      <c r="AF1801" s="199" t="s">
        <v>268</v>
      </c>
      <c r="AG1801" s="194" t="s">
        <v>269</v>
      </c>
      <c r="AH1801" s="199" t="s">
        <v>270</v>
      </c>
      <c r="AI1801" s="190" t="s">
        <v>271</v>
      </c>
      <c r="AJ1801" s="199" t="s">
        <v>272</v>
      </c>
      <c r="AK1801" s="200" t="s">
        <v>273</v>
      </c>
      <c r="AL1801" s="201"/>
    </row>
    <row r="1802" spans="1:38" ht="37.5" x14ac:dyDescent="0.25">
      <c r="A1802" s="202">
        <v>1</v>
      </c>
      <c r="B1802" s="203" t="s">
        <v>287</v>
      </c>
      <c r="C1802" s="659">
        <f>N1815</f>
        <v>347532.83</v>
      </c>
      <c r="D1802" s="660">
        <f>C1802-AH1815</f>
        <v>93075.290000000037</v>
      </c>
      <c r="E1802" s="81">
        <v>0</v>
      </c>
      <c r="F1802" s="82">
        <v>0</v>
      </c>
      <c r="G1802" s="83">
        <v>2</v>
      </c>
      <c r="H1802" s="84">
        <v>77789.39</v>
      </c>
      <c r="I1802" s="339">
        <v>0</v>
      </c>
      <c r="J1802" s="86">
        <v>0</v>
      </c>
      <c r="K1802" s="339">
        <v>2</v>
      </c>
      <c r="L1802" s="86">
        <v>77789.39</v>
      </c>
      <c r="M1802" s="87">
        <f>SUM(I1802,K1802)</f>
        <v>2</v>
      </c>
      <c r="N1802" s="88">
        <f>SUM(J1802,L1802)</f>
        <v>77789.39</v>
      </c>
      <c r="O1802" s="89">
        <v>0</v>
      </c>
      <c r="P1802" s="90">
        <v>0</v>
      </c>
      <c r="Q1802" s="89">
        <v>0</v>
      </c>
      <c r="R1802" s="90">
        <v>0</v>
      </c>
      <c r="S1802" s="91">
        <f>SUM(O1802,Q1802)</f>
        <v>0</v>
      </c>
      <c r="T1802" s="92">
        <f>SUM(P1802,R1802)</f>
        <v>0</v>
      </c>
      <c r="U1802" s="93">
        <v>0</v>
      </c>
      <c r="V1802" s="94">
        <v>0</v>
      </c>
      <c r="W1802" s="95">
        <v>0</v>
      </c>
      <c r="X1802" s="96">
        <v>0</v>
      </c>
      <c r="Y1802" s="94">
        <v>0</v>
      </c>
      <c r="Z1802" s="95">
        <v>0</v>
      </c>
      <c r="AA1802" s="97">
        <f>SUM(U1802,X1802)</f>
        <v>0</v>
      </c>
      <c r="AB1802" s="98">
        <f>SUM(W1802,Z1802)</f>
        <v>0</v>
      </c>
      <c r="AC1802" s="99">
        <v>0</v>
      </c>
      <c r="AD1802" s="100">
        <v>0</v>
      </c>
      <c r="AE1802" s="99">
        <v>2</v>
      </c>
      <c r="AF1802" s="100">
        <v>75421.73</v>
      </c>
      <c r="AG1802" s="101">
        <f>SUM(AC1802,AE1802)</f>
        <v>2</v>
      </c>
      <c r="AH1802" s="102">
        <f>SUM(AD1802,AF1802,AB1802)</f>
        <v>75421.73</v>
      </c>
      <c r="AI1802" s="103">
        <f>IFERROR(AD1802/C1802,0)</f>
        <v>0</v>
      </c>
      <c r="AJ1802" s="134">
        <f>IFERROR(AF1802/C1802,0)</f>
        <v>0.2170204466726208</v>
      </c>
      <c r="AK1802" s="222">
        <f>IFERROR(AH1802/C1802,0)</f>
        <v>0.2170204466726208</v>
      </c>
      <c r="AL1802" s="223"/>
    </row>
    <row r="1803" spans="1:38" ht="75" x14ac:dyDescent="0.25">
      <c r="A1803" s="224">
        <v>2</v>
      </c>
      <c r="B1803" s="203" t="s">
        <v>288</v>
      </c>
      <c r="C1803" s="659"/>
      <c r="D1803" s="660"/>
      <c r="E1803" s="81"/>
      <c r="F1803" s="82"/>
      <c r="G1803" s="83"/>
      <c r="H1803" s="84"/>
      <c r="I1803" s="339"/>
      <c r="J1803" s="86"/>
      <c r="K1803" s="339"/>
      <c r="L1803" s="86"/>
      <c r="M1803" s="87"/>
      <c r="N1803" s="88"/>
      <c r="O1803" s="89"/>
      <c r="P1803" s="90"/>
      <c r="Q1803" s="89"/>
      <c r="R1803" s="90"/>
      <c r="S1803" s="91"/>
      <c r="T1803" s="92"/>
      <c r="U1803" s="93"/>
      <c r="V1803" s="94"/>
      <c r="W1803" s="95"/>
      <c r="X1803" s="96"/>
      <c r="Y1803" s="94"/>
      <c r="Z1803" s="95"/>
      <c r="AA1803" s="97"/>
      <c r="AB1803" s="98"/>
      <c r="AC1803" s="99"/>
      <c r="AD1803" s="100"/>
      <c r="AE1803" s="99"/>
      <c r="AF1803" s="100"/>
      <c r="AG1803" s="101"/>
      <c r="AH1803" s="102"/>
      <c r="AI1803" s="103"/>
      <c r="AJ1803" s="134"/>
      <c r="AK1803" s="222"/>
      <c r="AL1803" s="223"/>
    </row>
    <row r="1804" spans="1:38" ht="37.5" x14ac:dyDescent="0.25">
      <c r="A1804" s="224">
        <v>3</v>
      </c>
      <c r="B1804" s="203" t="s">
        <v>289</v>
      </c>
      <c r="C1804" s="659"/>
      <c r="D1804" s="660"/>
      <c r="E1804" s="81">
        <v>0</v>
      </c>
      <c r="F1804" s="82">
        <v>0</v>
      </c>
      <c r="G1804" s="83">
        <v>2</v>
      </c>
      <c r="H1804" s="84">
        <v>73416.240000000005</v>
      </c>
      <c r="I1804" s="339">
        <v>0</v>
      </c>
      <c r="J1804" s="86">
        <v>0</v>
      </c>
      <c r="K1804" s="339">
        <v>2</v>
      </c>
      <c r="L1804" s="86">
        <v>73416.240000000005</v>
      </c>
      <c r="M1804" s="87">
        <f>SUM(I1804,K1804)</f>
        <v>2</v>
      </c>
      <c r="N1804" s="88">
        <f>SUM(J1804,L1804)</f>
        <v>73416.240000000005</v>
      </c>
      <c r="O1804" s="89">
        <v>0</v>
      </c>
      <c r="P1804" s="90">
        <v>0</v>
      </c>
      <c r="Q1804" s="89">
        <v>0</v>
      </c>
      <c r="R1804" s="90">
        <v>0</v>
      </c>
      <c r="S1804" s="91">
        <f>SUM(O1804,Q1804)</f>
        <v>0</v>
      </c>
      <c r="T1804" s="92">
        <f>SUM(P1804,R1804)</f>
        <v>0</v>
      </c>
      <c r="U1804" s="93">
        <v>0</v>
      </c>
      <c r="V1804" s="94">
        <v>0</v>
      </c>
      <c r="W1804" s="95">
        <v>0</v>
      </c>
      <c r="X1804" s="96">
        <v>0</v>
      </c>
      <c r="Y1804" s="94">
        <v>0</v>
      </c>
      <c r="Z1804" s="95">
        <v>0</v>
      </c>
      <c r="AA1804" s="97">
        <f>SUM(U1804,X1804)</f>
        <v>0</v>
      </c>
      <c r="AB1804" s="98">
        <f>SUM(W1804,Z1804)</f>
        <v>0</v>
      </c>
      <c r="AC1804" s="99">
        <v>0</v>
      </c>
      <c r="AD1804" s="100">
        <v>0</v>
      </c>
      <c r="AE1804" s="99">
        <v>2</v>
      </c>
      <c r="AF1804" s="100">
        <v>72929.23</v>
      </c>
      <c r="AG1804" s="101">
        <f>SUM(AC1804,AE1804)</f>
        <v>2</v>
      </c>
      <c r="AH1804" s="102">
        <f>SUM(AD1804,AF1804,AB1804)</f>
        <v>72929.23</v>
      </c>
      <c r="AI1804" s="103">
        <f>IFERROR(AD1804/C1802,0)</f>
        <v>0</v>
      </c>
      <c r="AJ1804" s="134">
        <f>IFERROR(AF1804/C1802,0)</f>
        <v>0.20984846237404389</v>
      </c>
      <c r="AK1804" s="222">
        <f>IFERROR(AH1804/C1802,0)</f>
        <v>0.20984846237404389</v>
      </c>
      <c r="AL1804" s="223"/>
    </row>
    <row r="1805" spans="1:38" ht="37.5" x14ac:dyDescent="0.25">
      <c r="A1805" s="224">
        <v>4</v>
      </c>
      <c r="B1805" s="203" t="s">
        <v>290</v>
      </c>
      <c r="C1805" s="659"/>
      <c r="D1805" s="660"/>
      <c r="E1805" s="81"/>
      <c r="F1805" s="82"/>
      <c r="G1805" s="83"/>
      <c r="H1805" s="84"/>
      <c r="I1805" s="339"/>
      <c r="J1805" s="86"/>
      <c r="K1805" s="339"/>
      <c r="L1805" s="86"/>
      <c r="M1805" s="87"/>
      <c r="N1805" s="88"/>
      <c r="O1805" s="89"/>
      <c r="P1805" s="90"/>
      <c r="Q1805" s="89"/>
      <c r="R1805" s="90"/>
      <c r="S1805" s="91"/>
      <c r="T1805" s="92"/>
      <c r="U1805" s="93"/>
      <c r="V1805" s="94"/>
      <c r="W1805" s="95"/>
      <c r="X1805" s="96"/>
      <c r="Y1805" s="94"/>
      <c r="Z1805" s="95"/>
      <c r="AA1805" s="97"/>
      <c r="AB1805" s="98"/>
      <c r="AC1805" s="99"/>
      <c r="AD1805" s="100"/>
      <c r="AE1805" s="99"/>
      <c r="AF1805" s="100"/>
      <c r="AG1805" s="101"/>
      <c r="AH1805" s="102"/>
      <c r="AI1805" s="103"/>
      <c r="AJ1805" s="134"/>
      <c r="AK1805" s="222"/>
      <c r="AL1805" s="223"/>
    </row>
    <row r="1806" spans="1:38" ht="37.5" x14ac:dyDescent="0.25">
      <c r="A1806" s="224">
        <v>5</v>
      </c>
      <c r="B1806" s="203" t="s">
        <v>291</v>
      </c>
      <c r="C1806" s="659"/>
      <c r="D1806" s="660"/>
      <c r="E1806" s="81"/>
      <c r="F1806" s="82"/>
      <c r="G1806" s="83"/>
      <c r="H1806" s="84"/>
      <c r="I1806" s="339"/>
      <c r="J1806" s="86"/>
      <c r="K1806" s="339"/>
      <c r="L1806" s="86"/>
      <c r="M1806" s="87"/>
      <c r="N1806" s="88"/>
      <c r="O1806" s="89"/>
      <c r="P1806" s="90"/>
      <c r="Q1806" s="89"/>
      <c r="R1806" s="90"/>
      <c r="S1806" s="91"/>
      <c r="T1806" s="92"/>
      <c r="U1806" s="93"/>
      <c r="V1806" s="94"/>
      <c r="W1806" s="95"/>
      <c r="X1806" s="96"/>
      <c r="Y1806" s="94"/>
      <c r="Z1806" s="95"/>
      <c r="AA1806" s="97"/>
      <c r="AB1806" s="98"/>
      <c r="AC1806" s="99"/>
      <c r="AD1806" s="100"/>
      <c r="AE1806" s="99"/>
      <c r="AF1806" s="100"/>
      <c r="AG1806" s="101"/>
      <c r="AH1806" s="102"/>
      <c r="AI1806" s="103"/>
      <c r="AJ1806" s="134"/>
      <c r="AK1806" s="222"/>
      <c r="AL1806" s="223"/>
    </row>
    <row r="1807" spans="1:38" ht="37.5" x14ac:dyDescent="0.25">
      <c r="A1807" s="224">
        <v>6</v>
      </c>
      <c r="B1807" s="203" t="s">
        <v>292</v>
      </c>
      <c r="C1807" s="659"/>
      <c r="D1807" s="660"/>
      <c r="E1807" s="81"/>
      <c r="F1807" s="82"/>
      <c r="G1807" s="83"/>
      <c r="H1807" s="84"/>
      <c r="I1807" s="339"/>
      <c r="J1807" s="86"/>
      <c r="K1807" s="339"/>
      <c r="L1807" s="86"/>
      <c r="M1807" s="87"/>
      <c r="N1807" s="88"/>
      <c r="O1807" s="89"/>
      <c r="P1807" s="90"/>
      <c r="Q1807" s="89"/>
      <c r="R1807" s="90"/>
      <c r="S1807" s="91"/>
      <c r="T1807" s="92"/>
      <c r="U1807" s="93"/>
      <c r="V1807" s="94"/>
      <c r="W1807" s="95"/>
      <c r="X1807" s="96"/>
      <c r="Y1807" s="94"/>
      <c r="Z1807" s="95"/>
      <c r="AA1807" s="97"/>
      <c r="AB1807" s="98"/>
      <c r="AC1807" s="99"/>
      <c r="AD1807" s="100"/>
      <c r="AE1807" s="99"/>
      <c r="AF1807" s="100"/>
      <c r="AG1807" s="101"/>
      <c r="AH1807" s="102"/>
      <c r="AI1807" s="103"/>
      <c r="AJ1807" s="134"/>
      <c r="AK1807" s="222"/>
      <c r="AL1807" s="223"/>
    </row>
    <row r="1808" spans="1:38" ht="37.5" x14ac:dyDescent="0.3">
      <c r="A1808" s="306">
        <v>7</v>
      </c>
      <c r="B1808" s="225" t="s">
        <v>293</v>
      </c>
      <c r="C1808" s="659"/>
      <c r="D1808" s="660"/>
      <c r="E1808" s="81"/>
      <c r="F1808" s="82"/>
      <c r="G1808" s="83"/>
      <c r="H1808" s="84"/>
      <c r="I1808" s="339"/>
      <c r="J1808" s="86"/>
      <c r="K1808" s="339"/>
      <c r="L1808" s="86"/>
      <c r="M1808" s="87"/>
      <c r="N1808" s="88"/>
      <c r="O1808" s="89"/>
      <c r="P1808" s="90"/>
      <c r="Q1808" s="89"/>
      <c r="R1808" s="90"/>
      <c r="S1808" s="91"/>
      <c r="T1808" s="92"/>
      <c r="U1808" s="93"/>
      <c r="V1808" s="94"/>
      <c r="W1808" s="95"/>
      <c r="X1808" s="96"/>
      <c r="Y1808" s="94"/>
      <c r="Z1808" s="95"/>
      <c r="AA1808" s="97"/>
      <c r="AB1808" s="98"/>
      <c r="AC1808" s="99"/>
      <c r="AD1808" s="100"/>
      <c r="AE1808" s="99"/>
      <c r="AF1808" s="100"/>
      <c r="AG1808" s="101"/>
      <c r="AH1808" s="102"/>
      <c r="AI1808" s="103"/>
      <c r="AJ1808" s="134"/>
      <c r="AK1808" s="222"/>
      <c r="AL1808" s="223"/>
    </row>
    <row r="1809" spans="1:38" ht="37.5" x14ac:dyDescent="0.25">
      <c r="A1809" s="229">
        <v>8</v>
      </c>
      <c r="B1809" s="226" t="s">
        <v>294</v>
      </c>
      <c r="C1809" s="659"/>
      <c r="D1809" s="660"/>
      <c r="E1809" s="81"/>
      <c r="F1809" s="82"/>
      <c r="G1809" s="83"/>
      <c r="H1809" s="84"/>
      <c r="I1809" s="339"/>
      <c r="J1809" s="86"/>
      <c r="K1809" s="339"/>
      <c r="L1809" s="86"/>
      <c r="M1809" s="87"/>
      <c r="N1809" s="88"/>
      <c r="O1809" s="89"/>
      <c r="P1809" s="90"/>
      <c r="Q1809" s="89"/>
      <c r="R1809" s="90"/>
      <c r="S1809" s="91"/>
      <c r="T1809" s="92"/>
      <c r="U1809" s="93"/>
      <c r="V1809" s="94"/>
      <c r="W1809" s="95"/>
      <c r="X1809" s="96"/>
      <c r="Y1809" s="94"/>
      <c r="Z1809" s="95"/>
      <c r="AA1809" s="97"/>
      <c r="AB1809" s="98"/>
      <c r="AC1809" s="99"/>
      <c r="AD1809" s="100"/>
      <c r="AE1809" s="99"/>
      <c r="AF1809" s="100"/>
      <c r="AG1809" s="101"/>
      <c r="AH1809" s="102"/>
      <c r="AI1809" s="103"/>
      <c r="AJ1809" s="134"/>
      <c r="AK1809" s="222"/>
      <c r="AL1809" s="223"/>
    </row>
    <row r="1810" spans="1:38" ht="56.25" x14ac:dyDescent="0.25">
      <c r="A1810" s="229" t="s">
        <v>309</v>
      </c>
      <c r="B1810" s="226" t="s">
        <v>123</v>
      </c>
      <c r="C1810" s="659"/>
      <c r="D1810" s="660"/>
      <c r="E1810" s="81">
        <v>1</v>
      </c>
      <c r="F1810" s="82">
        <v>17555.919999999998</v>
      </c>
      <c r="G1810" s="83">
        <v>0</v>
      </c>
      <c r="H1810" s="84">
        <v>0</v>
      </c>
      <c r="I1810" s="339">
        <v>0</v>
      </c>
      <c r="J1810" s="86">
        <v>0</v>
      </c>
      <c r="K1810" s="339">
        <v>0</v>
      </c>
      <c r="L1810" s="86">
        <v>0</v>
      </c>
      <c r="M1810" s="87">
        <f t="shared" ref="M1810:N1814" si="245">SUM(I1810,K1810)</f>
        <v>0</v>
      </c>
      <c r="N1810" s="88">
        <f t="shared" si="245"/>
        <v>0</v>
      </c>
      <c r="O1810" s="89">
        <v>0</v>
      </c>
      <c r="P1810" s="90">
        <v>0</v>
      </c>
      <c r="Q1810" s="89">
        <v>0</v>
      </c>
      <c r="R1810" s="90">
        <v>0</v>
      </c>
      <c r="S1810" s="91">
        <f t="shared" ref="S1810:T1814" si="246">SUM(O1810,Q1810)</f>
        <v>0</v>
      </c>
      <c r="T1810" s="92">
        <f t="shared" si="246"/>
        <v>0</v>
      </c>
      <c r="U1810" s="93">
        <v>0</v>
      </c>
      <c r="V1810" s="94">
        <v>0</v>
      </c>
      <c r="W1810" s="95">
        <v>0</v>
      </c>
      <c r="X1810" s="96">
        <v>0</v>
      </c>
      <c r="Y1810" s="94">
        <v>0</v>
      </c>
      <c r="Z1810" s="95">
        <v>0</v>
      </c>
      <c r="AA1810" s="97">
        <f>SUM(U1810,X1810)</f>
        <v>0</v>
      </c>
      <c r="AB1810" s="98">
        <f>SUM(W1810,Z1810)</f>
        <v>0</v>
      </c>
      <c r="AC1810" s="99">
        <v>0</v>
      </c>
      <c r="AD1810" s="100">
        <v>0</v>
      </c>
      <c r="AE1810" s="99">
        <v>0</v>
      </c>
      <c r="AF1810" s="100">
        <v>0</v>
      </c>
      <c r="AG1810" s="101">
        <f>SUM(AC1810,AE1810)</f>
        <v>0</v>
      </c>
      <c r="AH1810" s="102">
        <f>SUM(AD1810,AF1810,AB1810)</f>
        <v>0</v>
      </c>
      <c r="AI1810" s="103">
        <f>IFERROR(AD1810/C1802,0)</f>
        <v>0</v>
      </c>
      <c r="AJ1810" s="134">
        <f>IFERROR(AF1810/C1802,0)</f>
        <v>0</v>
      </c>
      <c r="AK1810" s="222">
        <f>IFERROR(AH1810/C1802,0)</f>
        <v>0</v>
      </c>
      <c r="AL1810" s="223"/>
    </row>
    <row r="1811" spans="1:38" ht="37.5" x14ac:dyDescent="0.25">
      <c r="A1811" s="229" t="s">
        <v>310</v>
      </c>
      <c r="B1811" s="226" t="s">
        <v>124</v>
      </c>
      <c r="C1811" s="659"/>
      <c r="D1811" s="660"/>
      <c r="E1811" s="81">
        <v>0</v>
      </c>
      <c r="F1811" s="82">
        <v>0</v>
      </c>
      <c r="G1811" s="83">
        <v>1</v>
      </c>
      <c r="H1811" s="84">
        <v>40500</v>
      </c>
      <c r="I1811" s="339">
        <v>0</v>
      </c>
      <c r="J1811" s="86">
        <v>0</v>
      </c>
      <c r="K1811" s="339">
        <v>1</v>
      </c>
      <c r="L1811" s="86">
        <v>40500</v>
      </c>
      <c r="M1811" s="87">
        <f t="shared" si="245"/>
        <v>1</v>
      </c>
      <c r="N1811" s="88">
        <f t="shared" si="245"/>
        <v>40500</v>
      </c>
      <c r="O1811" s="89">
        <v>0</v>
      </c>
      <c r="P1811" s="90">
        <v>0</v>
      </c>
      <c r="Q1811" s="89">
        <v>0</v>
      </c>
      <c r="R1811" s="90">
        <v>0</v>
      </c>
      <c r="S1811" s="91">
        <f t="shared" si="246"/>
        <v>0</v>
      </c>
      <c r="T1811" s="92">
        <f t="shared" si="246"/>
        <v>0</v>
      </c>
      <c r="U1811" s="93">
        <v>0</v>
      </c>
      <c r="V1811" s="94">
        <v>0</v>
      </c>
      <c r="W1811" s="95">
        <v>0</v>
      </c>
      <c r="X1811" s="96">
        <v>0</v>
      </c>
      <c r="Y1811" s="94">
        <v>0</v>
      </c>
      <c r="Z1811" s="95">
        <v>0</v>
      </c>
      <c r="AA1811" s="97">
        <f>SUM(U1811,X1811)</f>
        <v>0</v>
      </c>
      <c r="AB1811" s="98">
        <f>SUM(W1811,Z1811)</f>
        <v>0</v>
      </c>
      <c r="AC1811" s="99">
        <v>0</v>
      </c>
      <c r="AD1811" s="100">
        <v>0</v>
      </c>
      <c r="AE1811" s="99">
        <v>1</v>
      </c>
      <c r="AF1811" s="100">
        <v>33905.199999999997</v>
      </c>
      <c r="AG1811" s="101">
        <f>SUM(AC1811,AE1811)</f>
        <v>1</v>
      </c>
      <c r="AH1811" s="102">
        <f>SUM(AD1811,AF1811,AB1811)</f>
        <v>33905.199999999997</v>
      </c>
      <c r="AI1811" s="103">
        <f>IFERROR(AD1811/C1802,0)</f>
        <v>0</v>
      </c>
      <c r="AJ1811" s="134">
        <f>IFERROR(AF1811/C1802,0)</f>
        <v>9.7559703927827465E-2</v>
      </c>
      <c r="AK1811" s="222">
        <f>IFERROR(AH1811/C1802,0)</f>
        <v>9.7559703927827465E-2</v>
      </c>
      <c r="AL1811" s="223"/>
    </row>
    <row r="1812" spans="1:38" ht="75" x14ac:dyDescent="0.25">
      <c r="A1812" s="229" t="s">
        <v>311</v>
      </c>
      <c r="B1812" s="226" t="s">
        <v>125</v>
      </c>
      <c r="C1812" s="659"/>
      <c r="D1812" s="660"/>
      <c r="E1812" s="81">
        <v>0</v>
      </c>
      <c r="F1812" s="82">
        <v>0</v>
      </c>
      <c r="G1812" s="83">
        <v>1</v>
      </c>
      <c r="H1812" s="84">
        <v>106500</v>
      </c>
      <c r="I1812" s="339">
        <v>0</v>
      </c>
      <c r="J1812" s="86">
        <v>0</v>
      </c>
      <c r="K1812" s="339">
        <v>1</v>
      </c>
      <c r="L1812" s="86">
        <v>106500</v>
      </c>
      <c r="M1812" s="87">
        <f t="shared" si="245"/>
        <v>1</v>
      </c>
      <c r="N1812" s="88">
        <f t="shared" si="245"/>
        <v>106500</v>
      </c>
      <c r="O1812" s="89">
        <v>0</v>
      </c>
      <c r="P1812" s="90">
        <v>0</v>
      </c>
      <c r="Q1812" s="89">
        <v>0</v>
      </c>
      <c r="R1812" s="90">
        <v>0</v>
      </c>
      <c r="S1812" s="91">
        <f t="shared" si="246"/>
        <v>0</v>
      </c>
      <c r="T1812" s="92">
        <f t="shared" si="246"/>
        <v>0</v>
      </c>
      <c r="U1812" s="93">
        <v>0</v>
      </c>
      <c r="V1812" s="94">
        <v>0</v>
      </c>
      <c r="W1812" s="95">
        <v>0</v>
      </c>
      <c r="X1812" s="96">
        <v>1</v>
      </c>
      <c r="Y1812" s="94">
        <v>62261.05</v>
      </c>
      <c r="Z1812" s="95">
        <v>44238.95</v>
      </c>
      <c r="AA1812" s="97">
        <f>SUM(U1812,X1812)</f>
        <v>1</v>
      </c>
      <c r="AB1812" s="98">
        <f>SUM(W1812,Z1812)</f>
        <v>44238.95</v>
      </c>
      <c r="AC1812" s="99">
        <v>0</v>
      </c>
      <c r="AD1812" s="100">
        <v>0</v>
      </c>
      <c r="AE1812" s="99">
        <v>0</v>
      </c>
      <c r="AF1812" s="100">
        <v>0</v>
      </c>
      <c r="AG1812" s="101">
        <f>SUM(AC1812,AE1812)</f>
        <v>0</v>
      </c>
      <c r="AH1812" s="102">
        <f>SUM(AD1812,AF1812,AB1812)</f>
        <v>44238.95</v>
      </c>
      <c r="AI1812" s="103">
        <f>IFERROR(AD1812/C1802,0)</f>
        <v>0</v>
      </c>
      <c r="AJ1812" s="134">
        <f>IFERROR(AF1812/C1802,0)</f>
        <v>0</v>
      </c>
      <c r="AK1812" s="222">
        <f>IFERROR(AH1812/C1802,0)</f>
        <v>0.12729430482869775</v>
      </c>
      <c r="AL1812" s="223"/>
    </row>
    <row r="1813" spans="1:38" ht="37.5" x14ac:dyDescent="0.25">
      <c r="A1813" s="229" t="s">
        <v>312</v>
      </c>
      <c r="B1813" s="226" t="s">
        <v>126</v>
      </c>
      <c r="C1813" s="659"/>
      <c r="D1813" s="660"/>
      <c r="E1813" s="81">
        <v>0</v>
      </c>
      <c r="F1813" s="82">
        <v>0</v>
      </c>
      <c r="G1813" s="83">
        <v>1</v>
      </c>
      <c r="H1813" s="84">
        <v>48592</v>
      </c>
      <c r="I1813" s="339">
        <v>0</v>
      </c>
      <c r="J1813" s="86">
        <v>0</v>
      </c>
      <c r="K1813" s="339">
        <v>0</v>
      </c>
      <c r="L1813" s="86">
        <v>0</v>
      </c>
      <c r="M1813" s="87">
        <f t="shared" si="245"/>
        <v>0</v>
      </c>
      <c r="N1813" s="88">
        <f t="shared" si="245"/>
        <v>0</v>
      </c>
      <c r="O1813" s="89">
        <v>0</v>
      </c>
      <c r="P1813" s="90">
        <v>0</v>
      </c>
      <c r="Q1813" s="89">
        <v>0</v>
      </c>
      <c r="R1813" s="90">
        <v>0</v>
      </c>
      <c r="S1813" s="91">
        <f t="shared" si="246"/>
        <v>0</v>
      </c>
      <c r="T1813" s="92">
        <f t="shared" si="246"/>
        <v>0</v>
      </c>
      <c r="U1813" s="93">
        <v>0</v>
      </c>
      <c r="V1813" s="94">
        <v>0</v>
      </c>
      <c r="W1813" s="95">
        <v>0</v>
      </c>
      <c r="X1813" s="96">
        <v>0</v>
      </c>
      <c r="Y1813" s="94">
        <v>0</v>
      </c>
      <c r="Z1813" s="95">
        <v>0</v>
      </c>
      <c r="AA1813" s="97">
        <f>SUM(U1813,X1813)</f>
        <v>0</v>
      </c>
      <c r="AB1813" s="98">
        <f>SUM(W1813,Z1813)</f>
        <v>0</v>
      </c>
      <c r="AC1813" s="99">
        <v>0</v>
      </c>
      <c r="AD1813" s="100">
        <v>0</v>
      </c>
      <c r="AE1813" s="99">
        <v>0</v>
      </c>
      <c r="AF1813" s="100">
        <v>0</v>
      </c>
      <c r="AG1813" s="101">
        <f>SUM(AC1813,AE1813)</f>
        <v>0</v>
      </c>
      <c r="AH1813" s="102">
        <f>SUM(AD1813,AF1813,AB1813)</f>
        <v>0</v>
      </c>
      <c r="AI1813" s="103">
        <f>IFERROR(AD1813/C1802,0)</f>
        <v>0</v>
      </c>
      <c r="AJ1813" s="134">
        <f>IFERROR(AF1813/C1802,0)</f>
        <v>0</v>
      </c>
      <c r="AK1813" s="222">
        <f>IFERROR(AH1813/C1802,0)</f>
        <v>0</v>
      </c>
      <c r="AL1813" s="223"/>
    </row>
    <row r="1814" spans="1:38" ht="56.25" x14ac:dyDescent="0.25">
      <c r="A1814" s="229" t="s">
        <v>313</v>
      </c>
      <c r="B1814" s="226" t="s">
        <v>127</v>
      </c>
      <c r="C1814" s="659"/>
      <c r="D1814" s="660"/>
      <c r="E1814" s="81">
        <v>0</v>
      </c>
      <c r="F1814" s="82">
        <v>0</v>
      </c>
      <c r="G1814" s="83">
        <v>1</v>
      </c>
      <c r="H1814" s="84">
        <v>49327.199999999997</v>
      </c>
      <c r="I1814" s="339">
        <v>0</v>
      </c>
      <c r="J1814" s="86">
        <v>0</v>
      </c>
      <c r="K1814" s="339">
        <v>1</v>
      </c>
      <c r="L1814" s="86">
        <v>49327.199999999997</v>
      </c>
      <c r="M1814" s="87">
        <f t="shared" si="245"/>
        <v>1</v>
      </c>
      <c r="N1814" s="88">
        <f t="shared" si="245"/>
        <v>49327.199999999997</v>
      </c>
      <c r="O1814" s="89">
        <v>0</v>
      </c>
      <c r="P1814" s="90">
        <v>0</v>
      </c>
      <c r="Q1814" s="89">
        <v>0</v>
      </c>
      <c r="R1814" s="90">
        <v>0</v>
      </c>
      <c r="S1814" s="91">
        <f t="shared" si="246"/>
        <v>0</v>
      </c>
      <c r="T1814" s="92">
        <f t="shared" si="246"/>
        <v>0</v>
      </c>
      <c r="U1814" s="93">
        <v>0</v>
      </c>
      <c r="V1814" s="94">
        <v>0</v>
      </c>
      <c r="W1814" s="95">
        <v>0</v>
      </c>
      <c r="X1814" s="96">
        <v>0</v>
      </c>
      <c r="Y1814" s="94">
        <v>0</v>
      </c>
      <c r="Z1814" s="95">
        <v>0</v>
      </c>
      <c r="AA1814" s="97">
        <f>SUM(U1814,X1814)</f>
        <v>0</v>
      </c>
      <c r="AB1814" s="98">
        <f>SUM(W1814,Z1814)</f>
        <v>0</v>
      </c>
      <c r="AC1814" s="99">
        <v>0</v>
      </c>
      <c r="AD1814" s="100">
        <v>0</v>
      </c>
      <c r="AE1814" s="99">
        <v>1</v>
      </c>
      <c r="AF1814" s="100">
        <v>27962.43</v>
      </c>
      <c r="AG1814" s="101">
        <f>SUM(AC1814,AE1814)</f>
        <v>1</v>
      </c>
      <c r="AH1814" s="102">
        <f>SUM(AD1814,AF1814,AB1814)</f>
        <v>27962.43</v>
      </c>
      <c r="AI1814" s="103">
        <f>IFERROR(AD1814/C1802,0)</f>
        <v>0</v>
      </c>
      <c r="AJ1814" s="134">
        <f>IFERROR(AF1814/C1802,0)</f>
        <v>8.0459823033121783E-2</v>
      </c>
      <c r="AK1814" s="222">
        <f>IFERROR(AH1814/C1802,0)</f>
        <v>8.0459823033121783E-2</v>
      </c>
      <c r="AL1814" s="223"/>
    </row>
    <row r="1815" spans="1:38" ht="24" thickBot="1" x14ac:dyDescent="0.3">
      <c r="A1815" s="641" t="s">
        <v>277</v>
      </c>
      <c r="B1815" s="642"/>
      <c r="C1815" s="231">
        <f>C1802</f>
        <v>347532.83</v>
      </c>
      <c r="D1815" s="231">
        <f>D1802</f>
        <v>93075.290000000037</v>
      </c>
      <c r="E1815" s="167">
        <f t="shared" ref="E1815:AH1815" si="247">SUM(E1802:E1814)</f>
        <v>1</v>
      </c>
      <c r="F1815" s="168">
        <f t="shared" si="247"/>
        <v>17555.919999999998</v>
      </c>
      <c r="G1815" s="167">
        <f t="shared" si="247"/>
        <v>8</v>
      </c>
      <c r="H1815" s="232">
        <f t="shared" si="247"/>
        <v>396124.83</v>
      </c>
      <c r="I1815" s="233">
        <f t="shared" si="247"/>
        <v>0</v>
      </c>
      <c r="J1815" s="168">
        <f t="shared" si="247"/>
        <v>0</v>
      </c>
      <c r="K1815" s="233">
        <f t="shared" si="247"/>
        <v>7</v>
      </c>
      <c r="L1815" s="168">
        <f t="shared" si="247"/>
        <v>347532.83</v>
      </c>
      <c r="M1815" s="233">
        <f t="shared" si="247"/>
        <v>7</v>
      </c>
      <c r="N1815" s="168">
        <f t="shared" si="247"/>
        <v>347532.83</v>
      </c>
      <c r="O1815" s="172">
        <f t="shared" si="247"/>
        <v>0</v>
      </c>
      <c r="P1815" s="168">
        <f t="shared" si="247"/>
        <v>0</v>
      </c>
      <c r="Q1815" s="172">
        <f t="shared" si="247"/>
        <v>0</v>
      </c>
      <c r="R1815" s="234">
        <f t="shared" si="247"/>
        <v>0</v>
      </c>
      <c r="S1815" s="173">
        <f t="shared" si="247"/>
        <v>0</v>
      </c>
      <c r="T1815" s="234">
        <f t="shared" si="247"/>
        <v>0</v>
      </c>
      <c r="U1815" s="235">
        <f t="shared" si="247"/>
        <v>0</v>
      </c>
      <c r="V1815" s="234">
        <f t="shared" si="247"/>
        <v>0</v>
      </c>
      <c r="W1815" s="232">
        <f t="shared" si="247"/>
        <v>0</v>
      </c>
      <c r="X1815" s="173">
        <f t="shared" si="247"/>
        <v>1</v>
      </c>
      <c r="Y1815" s="234">
        <f t="shared" si="247"/>
        <v>62261.05</v>
      </c>
      <c r="Z1815" s="234">
        <f t="shared" si="247"/>
        <v>44238.95</v>
      </c>
      <c r="AA1815" s="236">
        <f t="shared" si="247"/>
        <v>1</v>
      </c>
      <c r="AB1815" s="168">
        <f t="shared" si="247"/>
        <v>44238.95</v>
      </c>
      <c r="AC1815" s="171">
        <f t="shared" si="247"/>
        <v>0</v>
      </c>
      <c r="AD1815" s="168">
        <f t="shared" si="247"/>
        <v>0</v>
      </c>
      <c r="AE1815" s="172">
        <f t="shared" si="247"/>
        <v>6</v>
      </c>
      <c r="AF1815" s="168">
        <f t="shared" si="247"/>
        <v>210218.58999999997</v>
      </c>
      <c r="AG1815" s="173">
        <f t="shared" si="247"/>
        <v>6</v>
      </c>
      <c r="AH1815" s="232">
        <f t="shared" si="247"/>
        <v>254457.53999999998</v>
      </c>
      <c r="AI1815" s="237">
        <f>AD1815/C1769</f>
        <v>0</v>
      </c>
      <c r="AJ1815" s="238">
        <f>AF1815/C1769</f>
        <v>0.60537614018142671</v>
      </c>
      <c r="AK1815" s="239">
        <f>AH1815/C1769</f>
        <v>0.73277307875226927</v>
      </c>
      <c r="AL1815" s="223"/>
    </row>
    <row r="1816" spans="1:38" ht="15.75" thickBot="1" x14ac:dyDescent="0.3">
      <c r="E1816" s="240"/>
      <c r="F1816" s="241"/>
      <c r="G1816" s="240"/>
      <c r="H1816" s="241"/>
      <c r="I1816" s="242"/>
      <c r="J1816" s="240"/>
      <c r="K1816" s="242"/>
      <c r="L1816" s="241"/>
      <c r="M1816" s="240"/>
      <c r="N1816" s="240"/>
      <c r="O1816" s="240"/>
      <c r="P1816" s="240"/>
      <c r="Q1816" s="240"/>
      <c r="R1816" s="240"/>
      <c r="S1816" s="240"/>
      <c r="T1816" s="240"/>
      <c r="U1816" s="240"/>
      <c r="V1816" s="240"/>
      <c r="W1816" s="240"/>
      <c r="X1816" s="240"/>
      <c r="Y1816" s="240"/>
      <c r="Z1816" s="240"/>
      <c r="AA1816" s="240"/>
      <c r="AB1816" s="240"/>
      <c r="AC1816" s="240"/>
      <c r="AD1816" s="240"/>
      <c r="AE1816" s="240"/>
      <c r="AF1816" s="240"/>
      <c r="AG1816" s="240"/>
      <c r="AH1816" s="240"/>
      <c r="AJ1816" s="243"/>
      <c r="AK1816" s="243"/>
      <c r="AL1816" s="243"/>
    </row>
    <row r="1817" spans="1:38" ht="19.5" thickTop="1" x14ac:dyDescent="0.3">
      <c r="A1817" s="591" t="s">
        <v>279</v>
      </c>
      <c r="B1817" s="592"/>
      <c r="C1817" s="592"/>
      <c r="D1817" s="592"/>
      <c r="E1817" s="592"/>
      <c r="F1817" s="592"/>
      <c r="G1817" s="592"/>
      <c r="H1817" s="592"/>
      <c r="I1817" s="592"/>
      <c r="J1817" s="592"/>
      <c r="K1817" s="593"/>
      <c r="L1817" s="592"/>
      <c r="M1817" s="592"/>
      <c r="N1817" s="592"/>
      <c r="O1817" s="592"/>
      <c r="P1817" s="592"/>
      <c r="Q1817" s="594"/>
      <c r="AD1817" s="180"/>
    </row>
    <row r="1818" spans="1:38" x14ac:dyDescent="0.25">
      <c r="A1818" s="595"/>
      <c r="B1818" s="596"/>
      <c r="C1818" s="596"/>
      <c r="D1818" s="596"/>
      <c r="E1818" s="596"/>
      <c r="F1818" s="596"/>
      <c r="G1818" s="596"/>
      <c r="H1818" s="596"/>
      <c r="I1818" s="596"/>
      <c r="J1818" s="596"/>
      <c r="K1818" s="597"/>
      <c r="L1818" s="596"/>
      <c r="M1818" s="596"/>
      <c r="N1818" s="596"/>
      <c r="O1818" s="596"/>
      <c r="P1818" s="596"/>
      <c r="Q1818" s="598"/>
    </row>
    <row r="1819" spans="1:38" x14ac:dyDescent="0.25">
      <c r="A1819" s="595"/>
      <c r="B1819" s="596"/>
      <c r="C1819" s="596"/>
      <c r="D1819" s="596"/>
      <c r="E1819" s="596"/>
      <c r="F1819" s="596"/>
      <c r="G1819" s="596"/>
      <c r="H1819" s="596"/>
      <c r="I1819" s="596"/>
      <c r="J1819" s="596"/>
      <c r="K1819" s="597"/>
      <c r="L1819" s="596"/>
      <c r="M1819" s="596"/>
      <c r="N1819" s="596"/>
      <c r="O1819" s="596"/>
      <c r="P1819" s="596"/>
      <c r="Q1819" s="598"/>
    </row>
    <row r="1820" spans="1:38" x14ac:dyDescent="0.25">
      <c r="A1820" s="595"/>
      <c r="B1820" s="596"/>
      <c r="C1820" s="596"/>
      <c r="D1820" s="596"/>
      <c r="E1820" s="596"/>
      <c r="F1820" s="596"/>
      <c r="G1820" s="596"/>
      <c r="H1820" s="596"/>
      <c r="I1820" s="596"/>
      <c r="J1820" s="596"/>
      <c r="K1820" s="597"/>
      <c r="L1820" s="596"/>
      <c r="M1820" s="596"/>
      <c r="N1820" s="596"/>
      <c r="O1820" s="596"/>
      <c r="P1820" s="596"/>
      <c r="Q1820" s="598"/>
    </row>
    <row r="1821" spans="1:38" x14ac:dyDescent="0.25">
      <c r="A1821" s="595"/>
      <c r="B1821" s="596"/>
      <c r="C1821" s="596"/>
      <c r="D1821" s="596"/>
      <c r="E1821" s="596"/>
      <c r="F1821" s="596"/>
      <c r="G1821" s="596"/>
      <c r="H1821" s="596"/>
      <c r="I1821" s="596"/>
      <c r="J1821" s="596"/>
      <c r="K1821" s="597"/>
      <c r="L1821" s="596"/>
      <c r="M1821" s="596"/>
      <c r="N1821" s="596"/>
      <c r="O1821" s="596"/>
      <c r="P1821" s="596"/>
      <c r="Q1821" s="598"/>
    </row>
    <row r="1822" spans="1:38" x14ac:dyDescent="0.25">
      <c r="A1822" s="595"/>
      <c r="B1822" s="596"/>
      <c r="C1822" s="596"/>
      <c r="D1822" s="596"/>
      <c r="E1822" s="596"/>
      <c r="F1822" s="596"/>
      <c r="G1822" s="596"/>
      <c r="H1822" s="596"/>
      <c r="I1822" s="596"/>
      <c r="J1822" s="596"/>
      <c r="K1822" s="597"/>
      <c r="L1822" s="596"/>
      <c r="M1822" s="596"/>
      <c r="N1822" s="596"/>
      <c r="O1822" s="596"/>
      <c r="P1822" s="596"/>
      <c r="Q1822" s="598"/>
    </row>
    <row r="1823" spans="1:38" x14ac:dyDescent="0.25">
      <c r="A1823" s="595"/>
      <c r="B1823" s="596"/>
      <c r="C1823" s="596"/>
      <c r="D1823" s="596"/>
      <c r="E1823" s="596"/>
      <c r="F1823" s="596"/>
      <c r="G1823" s="596"/>
      <c r="H1823" s="596"/>
      <c r="I1823" s="596"/>
      <c r="J1823" s="596"/>
      <c r="K1823" s="597"/>
      <c r="L1823" s="596"/>
      <c r="M1823" s="596"/>
      <c r="N1823" s="596"/>
      <c r="O1823" s="596"/>
      <c r="P1823" s="596"/>
      <c r="Q1823" s="598"/>
    </row>
    <row r="1824" spans="1:38" x14ac:dyDescent="0.25">
      <c r="A1824" s="595"/>
      <c r="B1824" s="596"/>
      <c r="C1824" s="596"/>
      <c r="D1824" s="596"/>
      <c r="E1824" s="596"/>
      <c r="F1824" s="596"/>
      <c r="G1824" s="596"/>
      <c r="H1824" s="596"/>
      <c r="I1824" s="596"/>
      <c r="J1824" s="596"/>
      <c r="K1824" s="597"/>
      <c r="L1824" s="596"/>
      <c r="M1824" s="596"/>
      <c r="N1824" s="596"/>
      <c r="O1824" s="596"/>
      <c r="P1824" s="596"/>
      <c r="Q1824" s="598"/>
    </row>
    <row r="1825" spans="1:38" ht="15.75" thickBot="1" x14ac:dyDescent="0.3">
      <c r="A1825" s="599"/>
      <c r="B1825" s="600"/>
      <c r="C1825" s="600"/>
      <c r="D1825" s="600"/>
      <c r="E1825" s="600"/>
      <c r="F1825" s="600"/>
      <c r="G1825" s="600"/>
      <c r="H1825" s="600"/>
      <c r="I1825" s="600"/>
      <c r="J1825" s="600"/>
      <c r="K1825" s="601"/>
      <c r="L1825" s="600"/>
      <c r="M1825" s="600"/>
      <c r="N1825" s="600"/>
      <c r="O1825" s="600"/>
      <c r="P1825" s="600"/>
      <c r="Q1825" s="602"/>
    </row>
    <row r="1826" spans="1:38" ht="15.75" thickTop="1" x14ac:dyDescent="0.25"/>
    <row r="1827" spans="1:38" x14ac:dyDescent="0.25">
      <c r="B1827" s="244"/>
      <c r="C1827" s="244"/>
    </row>
    <row r="1830" spans="1:38" ht="23.25" x14ac:dyDescent="0.35">
      <c r="A1830" s="245"/>
      <c r="B1830" s="661" t="s">
        <v>382</v>
      </c>
      <c r="C1830" s="661"/>
      <c r="D1830" s="661"/>
      <c r="E1830" s="661"/>
      <c r="F1830" s="661"/>
      <c r="G1830" s="661"/>
      <c r="H1830" s="661"/>
      <c r="I1830" s="661"/>
      <c r="J1830" s="661"/>
      <c r="K1830" s="662"/>
      <c r="L1830" s="661"/>
      <c r="M1830" s="661"/>
      <c r="N1830" s="661"/>
      <c r="O1830" s="661"/>
      <c r="S1830" s="4"/>
      <c r="X1830" s="4"/>
      <c r="AA1830" s="4"/>
      <c r="AG1830" s="4"/>
    </row>
    <row r="1831" spans="1:38" ht="21.75" thickBot="1" x14ac:dyDescent="0.4">
      <c r="B1831" s="37"/>
      <c r="C1831" s="37"/>
      <c r="D1831" s="37"/>
      <c r="E1831" s="37"/>
      <c r="F1831" s="38"/>
      <c r="G1831" s="37"/>
      <c r="H1831" s="38"/>
      <c r="I1831" s="39"/>
      <c r="J1831" s="38"/>
      <c r="K1831" s="39"/>
      <c r="L1831" s="38"/>
    </row>
    <row r="1832" spans="1:38" ht="27" customHeight="1" thickBot="1" x14ac:dyDescent="0.3">
      <c r="A1832" s="663" t="s">
        <v>391</v>
      </c>
      <c r="B1832" s="664"/>
      <c r="C1832" s="664"/>
      <c r="D1832" s="664"/>
      <c r="E1832" s="664"/>
      <c r="F1832" s="664"/>
      <c r="G1832" s="664"/>
      <c r="H1832" s="664"/>
      <c r="I1832" s="664"/>
      <c r="J1832" s="664"/>
      <c r="K1832" s="665"/>
      <c r="L1832" s="664"/>
      <c r="M1832" s="664"/>
      <c r="N1832" s="664"/>
      <c r="O1832" s="664"/>
      <c r="P1832" s="664"/>
      <c r="Q1832" s="664"/>
      <c r="R1832" s="664"/>
      <c r="S1832" s="664"/>
      <c r="T1832" s="664"/>
      <c r="U1832" s="664"/>
      <c r="V1832" s="664"/>
      <c r="W1832" s="664"/>
      <c r="X1832" s="664"/>
      <c r="Y1832" s="664"/>
      <c r="Z1832" s="664"/>
      <c r="AA1832" s="664"/>
      <c r="AB1832" s="664"/>
      <c r="AC1832" s="664"/>
      <c r="AD1832" s="664"/>
      <c r="AE1832" s="664"/>
      <c r="AF1832" s="664"/>
      <c r="AG1832" s="664"/>
      <c r="AH1832" s="664"/>
      <c r="AI1832" s="664"/>
      <c r="AJ1832" s="664"/>
      <c r="AK1832" s="664"/>
      <c r="AL1832" s="40"/>
    </row>
    <row r="1833" spans="1:38" ht="33.75" customHeight="1" x14ac:dyDescent="0.25">
      <c r="A1833" s="666" t="s">
        <v>8</v>
      </c>
      <c r="B1833" s="667"/>
      <c r="C1833" s="614" t="s">
        <v>392</v>
      </c>
      <c r="D1833" s="615"/>
      <c r="E1833" s="618" t="s">
        <v>210</v>
      </c>
      <c r="F1833" s="619"/>
      <c r="G1833" s="619"/>
      <c r="H1833" s="619"/>
      <c r="I1833" s="619"/>
      <c r="J1833" s="619"/>
      <c r="K1833" s="620"/>
      <c r="L1833" s="619"/>
      <c r="M1833" s="619"/>
      <c r="N1833" s="674"/>
      <c r="O1833" s="624" t="s">
        <v>393</v>
      </c>
      <c r="P1833" s="625"/>
      <c r="Q1833" s="625"/>
      <c r="R1833" s="625"/>
      <c r="S1833" s="625"/>
      <c r="T1833" s="625"/>
      <c r="U1833" s="625"/>
      <c r="V1833" s="625"/>
      <c r="W1833" s="625"/>
      <c r="X1833" s="625"/>
      <c r="Y1833" s="625"/>
      <c r="Z1833" s="625"/>
      <c r="AA1833" s="625"/>
      <c r="AB1833" s="625"/>
      <c r="AC1833" s="625"/>
      <c r="AD1833" s="625"/>
      <c r="AE1833" s="625"/>
      <c r="AF1833" s="625"/>
      <c r="AG1833" s="625"/>
      <c r="AH1833" s="625"/>
      <c r="AI1833" s="625"/>
      <c r="AJ1833" s="625"/>
      <c r="AK1833" s="625"/>
      <c r="AL1833" s="626"/>
    </row>
    <row r="1834" spans="1:38" ht="51" customHeight="1" thickBot="1" x14ac:dyDescent="0.3">
      <c r="A1834" s="668"/>
      <c r="B1834" s="669"/>
      <c r="C1834" s="672"/>
      <c r="D1834" s="673"/>
      <c r="E1834" s="675"/>
      <c r="F1834" s="676"/>
      <c r="G1834" s="676"/>
      <c r="H1834" s="676"/>
      <c r="I1834" s="676"/>
      <c r="J1834" s="676"/>
      <c r="K1834" s="677"/>
      <c r="L1834" s="676"/>
      <c r="M1834" s="676"/>
      <c r="N1834" s="678"/>
      <c r="O1834" s="641"/>
      <c r="P1834" s="679"/>
      <c r="Q1834" s="679"/>
      <c r="R1834" s="679"/>
      <c r="S1834" s="679"/>
      <c r="T1834" s="679"/>
      <c r="U1834" s="679"/>
      <c r="V1834" s="679"/>
      <c r="W1834" s="679"/>
      <c r="X1834" s="679"/>
      <c r="Y1834" s="679"/>
      <c r="Z1834" s="679"/>
      <c r="AA1834" s="679"/>
      <c r="AB1834" s="679"/>
      <c r="AC1834" s="679"/>
      <c r="AD1834" s="679"/>
      <c r="AE1834" s="679"/>
      <c r="AF1834" s="679"/>
      <c r="AG1834" s="679"/>
      <c r="AH1834" s="679"/>
      <c r="AI1834" s="679"/>
      <c r="AJ1834" s="679"/>
      <c r="AK1834" s="679"/>
      <c r="AL1834" s="642"/>
    </row>
    <row r="1835" spans="1:38" ht="75" customHeight="1" x14ac:dyDescent="0.25">
      <c r="A1835" s="668"/>
      <c r="B1835" s="669"/>
      <c r="C1835" s="680" t="s">
        <v>211</v>
      </c>
      <c r="D1835" s="682" t="s">
        <v>212</v>
      </c>
      <c r="E1835" s="684" t="s">
        <v>0</v>
      </c>
      <c r="F1835" s="685"/>
      <c r="G1835" s="685"/>
      <c r="H1835" s="686"/>
      <c r="I1835" s="690" t="s">
        <v>1</v>
      </c>
      <c r="J1835" s="691"/>
      <c r="K1835" s="692"/>
      <c r="L1835" s="693"/>
      <c r="M1835" s="698" t="s">
        <v>2</v>
      </c>
      <c r="N1835" s="699"/>
      <c r="O1835" s="702" t="s">
        <v>213</v>
      </c>
      <c r="P1835" s="703"/>
      <c r="Q1835" s="703"/>
      <c r="R1835" s="703"/>
      <c r="S1835" s="725" t="s">
        <v>2</v>
      </c>
      <c r="T1835" s="726"/>
      <c r="U1835" s="708" t="s">
        <v>214</v>
      </c>
      <c r="V1835" s="709"/>
      <c r="W1835" s="709"/>
      <c r="X1835" s="709"/>
      <c r="Y1835" s="709"/>
      <c r="Z1835" s="710"/>
      <c r="AA1835" s="729" t="s">
        <v>2</v>
      </c>
      <c r="AB1835" s="730"/>
      <c r="AC1835" s="733" t="s">
        <v>5</v>
      </c>
      <c r="AD1835" s="734"/>
      <c r="AE1835" s="734"/>
      <c r="AF1835" s="735"/>
      <c r="AG1835" s="739" t="s">
        <v>2</v>
      </c>
      <c r="AH1835" s="740"/>
      <c r="AI1835" s="719" t="s">
        <v>215</v>
      </c>
      <c r="AJ1835" s="720"/>
      <c r="AK1835" s="720"/>
      <c r="AL1835" s="721"/>
    </row>
    <row r="1836" spans="1:38" ht="75" customHeight="1" thickBot="1" x14ac:dyDescent="0.3">
      <c r="A1836" s="668"/>
      <c r="B1836" s="669"/>
      <c r="C1836" s="680"/>
      <c r="D1836" s="682"/>
      <c r="E1836" s="687"/>
      <c r="F1836" s="688"/>
      <c r="G1836" s="688"/>
      <c r="H1836" s="689"/>
      <c r="I1836" s="694"/>
      <c r="J1836" s="695"/>
      <c r="K1836" s="696"/>
      <c r="L1836" s="697"/>
      <c r="M1836" s="700"/>
      <c r="N1836" s="701"/>
      <c r="O1836" s="704"/>
      <c r="P1836" s="705"/>
      <c r="Q1836" s="705"/>
      <c r="R1836" s="705"/>
      <c r="S1836" s="727"/>
      <c r="T1836" s="728"/>
      <c r="U1836" s="711"/>
      <c r="V1836" s="712"/>
      <c r="W1836" s="712"/>
      <c r="X1836" s="712"/>
      <c r="Y1836" s="712"/>
      <c r="Z1836" s="713"/>
      <c r="AA1836" s="731"/>
      <c r="AB1836" s="732"/>
      <c r="AC1836" s="736"/>
      <c r="AD1836" s="737"/>
      <c r="AE1836" s="737"/>
      <c r="AF1836" s="738"/>
      <c r="AG1836" s="741"/>
      <c r="AH1836" s="742"/>
      <c r="AI1836" s="722"/>
      <c r="AJ1836" s="723"/>
      <c r="AK1836" s="723"/>
      <c r="AL1836" s="724"/>
    </row>
    <row r="1837" spans="1:38" ht="139.5" customHeight="1" thickBot="1" x14ac:dyDescent="0.3">
      <c r="A1837" s="670"/>
      <c r="B1837" s="671"/>
      <c r="C1837" s="681"/>
      <c r="D1837" s="683"/>
      <c r="E1837" s="41" t="s">
        <v>15</v>
      </c>
      <c r="F1837" s="42" t="s">
        <v>216</v>
      </c>
      <c r="G1837" s="41" t="s">
        <v>217</v>
      </c>
      <c r="H1837" s="42" t="s">
        <v>14</v>
      </c>
      <c r="I1837" s="43" t="s">
        <v>15</v>
      </c>
      <c r="J1837" s="44" t="s">
        <v>218</v>
      </c>
      <c r="K1837" s="43" t="s">
        <v>17</v>
      </c>
      <c r="L1837" s="44" t="s">
        <v>219</v>
      </c>
      <c r="M1837" s="45" t="s">
        <v>19</v>
      </c>
      <c r="N1837" s="46" t="s">
        <v>20</v>
      </c>
      <c r="O1837" s="47" t="s">
        <v>220</v>
      </c>
      <c r="P1837" s="48" t="s">
        <v>221</v>
      </c>
      <c r="Q1837" s="47" t="s">
        <v>222</v>
      </c>
      <c r="R1837" s="48" t="s">
        <v>223</v>
      </c>
      <c r="S1837" s="49" t="s">
        <v>224</v>
      </c>
      <c r="T1837" s="50" t="s">
        <v>225</v>
      </c>
      <c r="U1837" s="51" t="s">
        <v>220</v>
      </c>
      <c r="V1837" s="52" t="s">
        <v>226</v>
      </c>
      <c r="W1837" s="53" t="s">
        <v>227</v>
      </c>
      <c r="X1837" s="54" t="s">
        <v>222</v>
      </c>
      <c r="Y1837" s="52" t="s">
        <v>228</v>
      </c>
      <c r="Z1837" s="53" t="s">
        <v>229</v>
      </c>
      <c r="AA1837" s="55" t="s">
        <v>230</v>
      </c>
      <c r="AB1837" s="56" t="s">
        <v>231</v>
      </c>
      <c r="AC1837" s="57" t="s">
        <v>220</v>
      </c>
      <c r="AD1837" s="58" t="s">
        <v>221</v>
      </c>
      <c r="AE1837" s="57" t="s">
        <v>222</v>
      </c>
      <c r="AF1837" s="58" t="s">
        <v>223</v>
      </c>
      <c r="AG1837" s="59" t="s">
        <v>232</v>
      </c>
      <c r="AH1837" s="60" t="s">
        <v>233</v>
      </c>
      <c r="AI1837" s="61" t="s">
        <v>234</v>
      </c>
      <c r="AJ1837" s="62" t="s">
        <v>235</v>
      </c>
      <c r="AK1837" s="63" t="s">
        <v>236</v>
      </c>
      <c r="AL1837" s="64" t="s">
        <v>237</v>
      </c>
    </row>
    <row r="1838" spans="1:38" ht="38.25" customHeight="1" thickBot="1" x14ac:dyDescent="0.3">
      <c r="A1838" s="581" t="s">
        <v>238</v>
      </c>
      <c r="B1838" s="582"/>
      <c r="C1838" s="65" t="s">
        <v>239</v>
      </c>
      <c r="D1838" s="575" t="s">
        <v>240</v>
      </c>
      <c r="E1838" s="65" t="s">
        <v>241</v>
      </c>
      <c r="F1838" s="66" t="s">
        <v>242</v>
      </c>
      <c r="G1838" s="65" t="s">
        <v>243</v>
      </c>
      <c r="H1838" s="66" t="s">
        <v>244</v>
      </c>
      <c r="I1838" s="67" t="s">
        <v>245</v>
      </c>
      <c r="J1838" s="66" t="s">
        <v>246</v>
      </c>
      <c r="K1838" s="67" t="s">
        <v>247</v>
      </c>
      <c r="L1838" s="66" t="s">
        <v>248</v>
      </c>
      <c r="M1838" s="65" t="s">
        <v>249</v>
      </c>
      <c r="N1838" s="66" t="s">
        <v>250</v>
      </c>
      <c r="O1838" s="65" t="s">
        <v>251</v>
      </c>
      <c r="P1838" s="66" t="s">
        <v>252</v>
      </c>
      <c r="Q1838" s="65" t="s">
        <v>253</v>
      </c>
      <c r="R1838" s="66" t="s">
        <v>254</v>
      </c>
      <c r="S1838" s="65" t="s">
        <v>255</v>
      </c>
      <c r="T1838" s="66" t="s">
        <v>256</v>
      </c>
      <c r="U1838" s="65" t="s">
        <v>257</v>
      </c>
      <c r="V1838" s="68" t="s">
        <v>258</v>
      </c>
      <c r="W1838" s="66" t="s">
        <v>259</v>
      </c>
      <c r="X1838" s="575" t="s">
        <v>260</v>
      </c>
      <c r="Y1838" s="66" t="s">
        <v>261</v>
      </c>
      <c r="Z1838" s="66" t="s">
        <v>262</v>
      </c>
      <c r="AA1838" s="65" t="s">
        <v>263</v>
      </c>
      <c r="AB1838" s="65" t="s">
        <v>264</v>
      </c>
      <c r="AC1838" s="65" t="s">
        <v>265</v>
      </c>
      <c r="AD1838" s="65" t="s">
        <v>266</v>
      </c>
      <c r="AE1838" s="65" t="s">
        <v>267</v>
      </c>
      <c r="AF1838" s="65" t="s">
        <v>268</v>
      </c>
      <c r="AG1838" s="65" t="s">
        <v>269</v>
      </c>
      <c r="AH1838" s="65" t="s">
        <v>270</v>
      </c>
      <c r="AI1838" s="65" t="s">
        <v>271</v>
      </c>
      <c r="AJ1838" s="575" t="s">
        <v>272</v>
      </c>
      <c r="AK1838" s="65" t="s">
        <v>273</v>
      </c>
      <c r="AL1838" s="576" t="s">
        <v>274</v>
      </c>
    </row>
    <row r="1839" spans="1:38" ht="99" customHeight="1" x14ac:dyDescent="0.25">
      <c r="A1839" s="69">
        <v>1</v>
      </c>
      <c r="B1839" s="70" t="s">
        <v>275</v>
      </c>
      <c r="C1839" s="583">
        <f>N1852</f>
        <v>222374.72999999998</v>
      </c>
      <c r="D1839" s="586">
        <f>C1839-AH1852</f>
        <v>97027.049999999988</v>
      </c>
      <c r="E1839" s="71"/>
      <c r="F1839" s="72"/>
      <c r="G1839" s="71"/>
      <c r="H1839" s="72"/>
      <c r="I1839" s="73"/>
      <c r="J1839" s="72"/>
      <c r="K1839" s="73"/>
      <c r="L1839" s="72"/>
      <c r="M1839" s="71"/>
      <c r="N1839" s="72"/>
      <c r="O1839" s="71"/>
      <c r="P1839" s="72"/>
      <c r="Q1839" s="71"/>
      <c r="R1839" s="72"/>
      <c r="S1839" s="71"/>
      <c r="T1839" s="72"/>
      <c r="U1839" s="71"/>
      <c r="V1839" s="74"/>
      <c r="W1839" s="72"/>
      <c r="X1839" s="71"/>
      <c r="Y1839" s="74"/>
      <c r="Z1839" s="72"/>
      <c r="AA1839" s="71"/>
      <c r="AB1839" s="72"/>
      <c r="AC1839" s="71"/>
      <c r="AD1839" s="72"/>
      <c r="AE1839" s="71"/>
      <c r="AF1839" s="72"/>
      <c r="AG1839" s="71"/>
      <c r="AH1839" s="72"/>
      <c r="AI1839" s="75"/>
      <c r="AJ1839" s="76"/>
      <c r="AK1839" s="77"/>
      <c r="AL1839" s="78"/>
    </row>
    <row r="1840" spans="1:38" ht="87" customHeight="1" x14ac:dyDescent="0.25">
      <c r="A1840" s="79">
        <v>2</v>
      </c>
      <c r="B1840" s="80" t="s">
        <v>96</v>
      </c>
      <c r="C1840" s="584"/>
      <c r="D1840" s="587"/>
      <c r="E1840" s="81">
        <v>0</v>
      </c>
      <c r="F1840" s="82">
        <v>0</v>
      </c>
      <c r="G1840" s="83">
        <v>9</v>
      </c>
      <c r="H1840" s="84">
        <v>183460.2</v>
      </c>
      <c r="I1840" s="85">
        <v>0</v>
      </c>
      <c r="J1840" s="86">
        <v>0</v>
      </c>
      <c r="K1840" s="85">
        <v>8</v>
      </c>
      <c r="L1840" s="86">
        <v>138397.10999999999</v>
      </c>
      <c r="M1840" s="87">
        <f>SUM(I1840,K1840)</f>
        <v>8</v>
      </c>
      <c r="N1840" s="88">
        <f>SUM(J1840,L1840)</f>
        <v>138397.10999999999</v>
      </c>
      <c r="O1840" s="89">
        <v>0</v>
      </c>
      <c r="P1840" s="90">
        <v>0</v>
      </c>
      <c r="Q1840" s="89">
        <v>0</v>
      </c>
      <c r="R1840" s="90">
        <v>0</v>
      </c>
      <c r="S1840" s="91">
        <f>SUM(O1840,Q1840)</f>
        <v>0</v>
      </c>
      <c r="T1840" s="92">
        <f>SUM(P1840,R1840)</f>
        <v>0</v>
      </c>
      <c r="U1840" s="93">
        <v>0</v>
      </c>
      <c r="V1840" s="94">
        <v>0</v>
      </c>
      <c r="W1840" s="95">
        <v>0</v>
      </c>
      <c r="X1840" s="96">
        <v>0</v>
      </c>
      <c r="Y1840" s="534">
        <v>0</v>
      </c>
      <c r="Z1840" s="535">
        <v>0</v>
      </c>
      <c r="AA1840" s="97">
        <f>SUM(U1840,X1840)</f>
        <v>0</v>
      </c>
      <c r="AB1840" s="536">
        <f>SUM(W1840,Z1840)</f>
        <v>0</v>
      </c>
      <c r="AC1840" s="99">
        <v>0</v>
      </c>
      <c r="AD1840" s="100">
        <v>0</v>
      </c>
      <c r="AE1840" s="99">
        <v>7</v>
      </c>
      <c r="AF1840" s="537">
        <v>81554.62</v>
      </c>
      <c r="AG1840" s="101">
        <f>SUM(AC1840,AE1840)</f>
        <v>7</v>
      </c>
      <c r="AH1840" s="102">
        <f>SUM(AD1840,AF1840,AB1840)</f>
        <v>81554.62</v>
      </c>
      <c r="AI1840" s="103">
        <f>IFERROR(AD1840/(C1839-AH1846),0)</f>
        <v>0</v>
      </c>
      <c r="AJ1840" s="104">
        <f>IFERROR(AF1840/(C1839-AH1846),0)</f>
        <v>0.36674409902599997</v>
      </c>
      <c r="AK1840" s="77"/>
      <c r="AL1840" s="105">
        <f>IFERROR(AH1840/C1839,0)</f>
        <v>0.36674409902599997</v>
      </c>
    </row>
    <row r="1841" spans="1:38" ht="85.5" customHeight="1" x14ac:dyDescent="0.25">
      <c r="A1841" s="79">
        <v>3</v>
      </c>
      <c r="B1841" s="80" t="s">
        <v>202</v>
      </c>
      <c r="C1841" s="584"/>
      <c r="D1841" s="587"/>
      <c r="E1841" s="442"/>
      <c r="F1841" s="443"/>
      <c r="G1841" s="444"/>
      <c r="H1841" s="445"/>
      <c r="I1841" s="441"/>
      <c r="J1841" s="445"/>
      <c r="K1841" s="441"/>
      <c r="L1841" s="445"/>
      <c r="M1841" s="446"/>
      <c r="N1841" s="445"/>
      <c r="O1841" s="444"/>
      <c r="P1841" s="445"/>
      <c r="Q1841" s="444"/>
      <c r="R1841" s="445"/>
      <c r="S1841" s="446"/>
      <c r="T1841" s="445"/>
      <c r="U1841" s="444"/>
      <c r="V1841" s="447"/>
      <c r="W1841" s="445"/>
      <c r="X1841" s="446"/>
      <c r="Y1841" s="447"/>
      <c r="Z1841" s="445"/>
      <c r="AA1841" s="446"/>
      <c r="AB1841" s="445"/>
      <c r="AC1841" s="444"/>
      <c r="AD1841" s="445"/>
      <c r="AE1841" s="444"/>
      <c r="AF1841" s="445"/>
      <c r="AG1841" s="446"/>
      <c r="AH1841" s="445"/>
      <c r="AI1841" s="132"/>
      <c r="AJ1841" s="133"/>
      <c r="AK1841" s="448"/>
      <c r="AL1841" s="449"/>
    </row>
    <row r="1842" spans="1:38" ht="101.25" customHeight="1" x14ac:dyDescent="0.25">
      <c r="A1842" s="79">
        <v>4</v>
      </c>
      <c r="B1842" s="80" t="s">
        <v>40</v>
      </c>
      <c r="C1842" s="584"/>
      <c r="D1842" s="587"/>
      <c r="E1842" s="442"/>
      <c r="F1842" s="443"/>
      <c r="G1842" s="444"/>
      <c r="H1842" s="445"/>
      <c r="I1842" s="441"/>
      <c r="J1842" s="445"/>
      <c r="K1842" s="441"/>
      <c r="L1842" s="445"/>
      <c r="M1842" s="446"/>
      <c r="N1842" s="445"/>
      <c r="O1842" s="444"/>
      <c r="P1842" s="445"/>
      <c r="Q1842" s="444"/>
      <c r="R1842" s="445"/>
      <c r="S1842" s="446"/>
      <c r="T1842" s="445"/>
      <c r="U1842" s="444"/>
      <c r="V1842" s="447"/>
      <c r="W1842" s="445"/>
      <c r="X1842" s="446"/>
      <c r="Y1842" s="447"/>
      <c r="Z1842" s="445"/>
      <c r="AA1842" s="446"/>
      <c r="AB1842" s="445"/>
      <c r="AC1842" s="444"/>
      <c r="AD1842" s="445"/>
      <c r="AE1842" s="444"/>
      <c r="AF1842" s="445"/>
      <c r="AG1842" s="446"/>
      <c r="AH1842" s="445"/>
      <c r="AI1842" s="132"/>
      <c r="AJ1842" s="133"/>
      <c r="AK1842" s="448"/>
      <c r="AL1842" s="449"/>
    </row>
    <row r="1843" spans="1:38" ht="138" customHeight="1" x14ac:dyDescent="0.25">
      <c r="A1843" s="79">
        <v>5</v>
      </c>
      <c r="B1843" s="80" t="s">
        <v>98</v>
      </c>
      <c r="C1843" s="584"/>
      <c r="D1843" s="587"/>
      <c r="E1843" s="81">
        <v>1</v>
      </c>
      <c r="F1843" s="82">
        <v>19140.57</v>
      </c>
      <c r="G1843" s="83">
        <v>2</v>
      </c>
      <c r="H1843" s="84">
        <v>83977.62</v>
      </c>
      <c r="I1843" s="85">
        <v>0</v>
      </c>
      <c r="J1843" s="86">
        <v>0</v>
      </c>
      <c r="K1843" s="85">
        <v>2</v>
      </c>
      <c r="L1843" s="86">
        <v>83977.62</v>
      </c>
      <c r="M1843" s="87">
        <f>SUM(I1843,K1843)</f>
        <v>2</v>
      </c>
      <c r="N1843" s="88">
        <f>SUM(J1843,L1843)</f>
        <v>83977.62</v>
      </c>
      <c r="O1843" s="89">
        <v>0</v>
      </c>
      <c r="P1843" s="90">
        <v>0</v>
      </c>
      <c r="Q1843" s="89">
        <v>0</v>
      </c>
      <c r="R1843" s="90">
        <v>0</v>
      </c>
      <c r="S1843" s="91">
        <f>SUM(O1843,Q1843)</f>
        <v>0</v>
      </c>
      <c r="T1843" s="92">
        <f>SUM(P1843,R1843)</f>
        <v>0</v>
      </c>
      <c r="U1843" s="93">
        <v>0</v>
      </c>
      <c r="V1843" s="94">
        <v>0</v>
      </c>
      <c r="W1843" s="95">
        <v>0</v>
      </c>
      <c r="X1843" s="96">
        <v>0</v>
      </c>
      <c r="Y1843" s="534">
        <v>0</v>
      </c>
      <c r="Z1843" s="535">
        <v>0</v>
      </c>
      <c r="AA1843" s="97">
        <f>SUM(U1843,X1843)</f>
        <v>0</v>
      </c>
      <c r="AB1843" s="536">
        <f>SUM(W1843,Z1843)</f>
        <v>0</v>
      </c>
      <c r="AC1843" s="99">
        <v>0</v>
      </c>
      <c r="AD1843" s="100">
        <v>0</v>
      </c>
      <c r="AE1843" s="99">
        <v>1</v>
      </c>
      <c r="AF1843" s="100">
        <v>43793.06</v>
      </c>
      <c r="AG1843" s="101">
        <f>SUM(AC1843,AE1843)</f>
        <v>1</v>
      </c>
      <c r="AH1843" s="538">
        <f>SUM(AD1843,AF1843,AB1843)</f>
        <v>43793.06</v>
      </c>
      <c r="AI1843" s="103">
        <f>IFERROR(AD1843/(C1839-AH1846),0)</f>
        <v>0</v>
      </c>
      <c r="AJ1843" s="104">
        <f>IFERROR(AF1843/(C1839-AH1846),0)</f>
        <v>0.19693361741237417</v>
      </c>
      <c r="AK1843" s="77"/>
      <c r="AL1843" s="105">
        <f>IFERROR(AH1843/C1839,0)</f>
        <v>0.19693361741237417</v>
      </c>
    </row>
    <row r="1844" spans="1:38" ht="116.25" customHeight="1" x14ac:dyDescent="0.25">
      <c r="A1844" s="79">
        <v>6</v>
      </c>
      <c r="B1844" s="80" t="s">
        <v>42</v>
      </c>
      <c r="C1844" s="584"/>
      <c r="D1844" s="587"/>
      <c r="E1844" s="442"/>
      <c r="F1844" s="443"/>
      <c r="G1844" s="444"/>
      <c r="H1844" s="445"/>
      <c r="I1844" s="441"/>
      <c r="J1844" s="445"/>
      <c r="K1844" s="441"/>
      <c r="L1844" s="445"/>
      <c r="M1844" s="446"/>
      <c r="N1844" s="445"/>
      <c r="O1844" s="444"/>
      <c r="P1844" s="445"/>
      <c r="Q1844" s="444"/>
      <c r="R1844" s="445"/>
      <c r="S1844" s="446"/>
      <c r="T1844" s="445"/>
      <c r="U1844" s="444"/>
      <c r="V1844" s="447"/>
      <c r="W1844" s="445"/>
      <c r="X1844" s="446"/>
      <c r="Y1844" s="447"/>
      <c r="Z1844" s="445"/>
      <c r="AA1844" s="446"/>
      <c r="AB1844" s="445"/>
      <c r="AC1844" s="444"/>
      <c r="AD1844" s="445"/>
      <c r="AE1844" s="444"/>
      <c r="AF1844" s="445"/>
      <c r="AG1844" s="446"/>
      <c r="AH1844" s="445"/>
      <c r="AI1844" s="132"/>
      <c r="AJ1844" s="133"/>
      <c r="AK1844" s="448"/>
      <c r="AL1844" s="449"/>
    </row>
    <row r="1845" spans="1:38" ht="65.25" customHeight="1" x14ac:dyDescent="0.25">
      <c r="A1845" s="79">
        <v>7</v>
      </c>
      <c r="B1845" s="80" t="s">
        <v>203</v>
      </c>
      <c r="C1845" s="584"/>
      <c r="D1845" s="587"/>
      <c r="E1845" s="442"/>
      <c r="F1845" s="443"/>
      <c r="G1845" s="444"/>
      <c r="H1845" s="445"/>
      <c r="I1845" s="444"/>
      <c r="J1845" s="445"/>
      <c r="K1845" s="444"/>
      <c r="L1845" s="445"/>
      <c r="M1845" s="446"/>
      <c r="N1845" s="445"/>
      <c r="O1845" s="444"/>
      <c r="P1845" s="445"/>
      <c r="Q1845" s="444"/>
      <c r="R1845" s="445"/>
      <c r="S1845" s="446"/>
      <c r="T1845" s="472"/>
      <c r="U1845" s="444"/>
      <c r="V1845" s="447"/>
      <c r="W1845" s="445"/>
      <c r="X1845" s="446"/>
      <c r="Y1845" s="447"/>
      <c r="Z1845" s="445"/>
      <c r="AA1845" s="446"/>
      <c r="AB1845" s="472"/>
      <c r="AC1845" s="444"/>
      <c r="AD1845" s="445"/>
      <c r="AE1845" s="444"/>
      <c r="AF1845" s="445"/>
      <c r="AG1845" s="441"/>
      <c r="AH1845" s="445"/>
      <c r="AI1845" s="132"/>
      <c r="AJ1845" s="133"/>
      <c r="AK1845" s="448"/>
      <c r="AL1845" s="450"/>
    </row>
    <row r="1846" spans="1:38" ht="59.25" customHeight="1" x14ac:dyDescent="0.25">
      <c r="A1846" s="79">
        <v>8</v>
      </c>
      <c r="B1846" s="80" t="s">
        <v>276</v>
      </c>
      <c r="C1846" s="584"/>
      <c r="D1846" s="587"/>
      <c r="E1846" s="473"/>
      <c r="F1846" s="474"/>
      <c r="G1846" s="451"/>
      <c r="H1846" s="452"/>
      <c r="I1846" s="444"/>
      <c r="J1846" s="445"/>
      <c r="K1846" s="441"/>
      <c r="L1846" s="445"/>
      <c r="M1846" s="475"/>
      <c r="N1846" s="443"/>
      <c r="O1846" s="451"/>
      <c r="P1846" s="452"/>
      <c r="Q1846" s="451"/>
      <c r="R1846" s="452"/>
      <c r="S1846" s="475"/>
      <c r="T1846" s="443"/>
      <c r="U1846" s="444"/>
      <c r="V1846" s="447"/>
      <c r="W1846" s="445"/>
      <c r="X1846" s="446"/>
      <c r="Y1846" s="447"/>
      <c r="Z1846" s="445"/>
      <c r="AA1846" s="475"/>
      <c r="AB1846" s="443"/>
      <c r="AC1846" s="444"/>
      <c r="AD1846" s="445"/>
      <c r="AE1846" s="444"/>
      <c r="AF1846" s="445"/>
      <c r="AG1846" s="446"/>
      <c r="AH1846" s="445"/>
      <c r="AI1846" s="132"/>
      <c r="AJ1846" s="133"/>
      <c r="AK1846" s="448"/>
      <c r="AL1846" s="449"/>
    </row>
    <row r="1847" spans="1:38" ht="60" customHeight="1" x14ac:dyDescent="0.25">
      <c r="A1847" s="79">
        <v>9</v>
      </c>
      <c r="B1847" s="80" t="s">
        <v>44</v>
      </c>
      <c r="C1847" s="584"/>
      <c r="D1847" s="587"/>
      <c r="E1847" s="442"/>
      <c r="F1847" s="443"/>
      <c r="G1847" s="444"/>
      <c r="H1847" s="445"/>
      <c r="I1847" s="441"/>
      <c r="J1847" s="445"/>
      <c r="K1847" s="441"/>
      <c r="L1847" s="445"/>
      <c r="M1847" s="446"/>
      <c r="N1847" s="445"/>
      <c r="O1847" s="444"/>
      <c r="P1847" s="445"/>
      <c r="Q1847" s="444"/>
      <c r="R1847" s="445"/>
      <c r="S1847" s="446"/>
      <c r="T1847" s="445"/>
      <c r="U1847" s="444"/>
      <c r="V1847" s="447"/>
      <c r="W1847" s="445"/>
      <c r="X1847" s="446"/>
      <c r="Y1847" s="447"/>
      <c r="Z1847" s="445"/>
      <c r="AA1847" s="446"/>
      <c r="AB1847" s="445"/>
      <c r="AC1847" s="444"/>
      <c r="AD1847" s="445"/>
      <c r="AE1847" s="444"/>
      <c r="AF1847" s="445"/>
      <c r="AG1847" s="446"/>
      <c r="AH1847" s="445"/>
      <c r="AI1847" s="132"/>
      <c r="AJ1847" s="133"/>
      <c r="AK1847" s="448"/>
      <c r="AL1847" s="449"/>
    </row>
    <row r="1848" spans="1:38" ht="73.5" customHeight="1" x14ac:dyDescent="0.25">
      <c r="A1848" s="79">
        <v>10</v>
      </c>
      <c r="B1848" s="80" t="s">
        <v>45</v>
      </c>
      <c r="C1848" s="584"/>
      <c r="D1848" s="587"/>
      <c r="E1848" s="442"/>
      <c r="F1848" s="443"/>
      <c r="G1848" s="444"/>
      <c r="H1848" s="445"/>
      <c r="I1848" s="441"/>
      <c r="J1848" s="445"/>
      <c r="K1848" s="441"/>
      <c r="L1848" s="445"/>
      <c r="M1848" s="446"/>
      <c r="N1848" s="445"/>
      <c r="O1848" s="444"/>
      <c r="P1848" s="445"/>
      <c r="Q1848" s="444"/>
      <c r="R1848" s="445"/>
      <c r="S1848" s="446"/>
      <c r="T1848" s="445"/>
      <c r="U1848" s="444"/>
      <c r="V1848" s="447"/>
      <c r="W1848" s="445"/>
      <c r="X1848" s="446"/>
      <c r="Y1848" s="447"/>
      <c r="Z1848" s="445"/>
      <c r="AA1848" s="446"/>
      <c r="AB1848" s="445"/>
      <c r="AC1848" s="451"/>
      <c r="AD1848" s="452"/>
      <c r="AE1848" s="451"/>
      <c r="AF1848" s="452"/>
      <c r="AG1848" s="446"/>
      <c r="AH1848" s="445"/>
      <c r="AI1848" s="132"/>
      <c r="AJ1848" s="133"/>
      <c r="AK1848" s="448"/>
      <c r="AL1848" s="449"/>
    </row>
    <row r="1849" spans="1:38" ht="120" customHeight="1" x14ac:dyDescent="0.25">
      <c r="A1849" s="79">
        <v>11</v>
      </c>
      <c r="B1849" s="80" t="s">
        <v>46</v>
      </c>
      <c r="C1849" s="584"/>
      <c r="D1849" s="587"/>
      <c r="E1849" s="442"/>
      <c r="F1849" s="443"/>
      <c r="G1849" s="444"/>
      <c r="H1849" s="445"/>
      <c r="I1849" s="441"/>
      <c r="J1849" s="445"/>
      <c r="K1849" s="441"/>
      <c r="L1849" s="445"/>
      <c r="M1849" s="446"/>
      <c r="N1849" s="445"/>
      <c r="O1849" s="444"/>
      <c r="P1849" s="445"/>
      <c r="Q1849" s="444"/>
      <c r="R1849" s="445"/>
      <c r="S1849" s="446"/>
      <c r="T1849" s="445"/>
      <c r="U1849" s="444"/>
      <c r="V1849" s="447"/>
      <c r="W1849" s="445"/>
      <c r="X1849" s="446"/>
      <c r="Y1849" s="447"/>
      <c r="Z1849" s="445"/>
      <c r="AA1849" s="446"/>
      <c r="AB1849" s="445"/>
      <c r="AC1849" s="444"/>
      <c r="AD1849" s="445"/>
      <c r="AE1849" s="444"/>
      <c r="AF1849" s="445"/>
      <c r="AG1849" s="446"/>
      <c r="AH1849" s="445"/>
      <c r="AI1849" s="132"/>
      <c r="AJ1849" s="133"/>
      <c r="AK1849" s="448"/>
      <c r="AL1849" s="449"/>
    </row>
    <row r="1850" spans="1:38" ht="63.75" customHeight="1" x14ac:dyDescent="0.25">
      <c r="A1850" s="79">
        <v>12</v>
      </c>
      <c r="B1850" s="80" t="s">
        <v>47</v>
      </c>
      <c r="C1850" s="584"/>
      <c r="D1850" s="587"/>
      <c r="E1850" s="442"/>
      <c r="F1850" s="443"/>
      <c r="G1850" s="444"/>
      <c r="H1850" s="445"/>
      <c r="I1850" s="441"/>
      <c r="J1850" s="445"/>
      <c r="K1850" s="441"/>
      <c r="L1850" s="445"/>
      <c r="M1850" s="446"/>
      <c r="N1850" s="445"/>
      <c r="O1850" s="444"/>
      <c r="P1850" s="445"/>
      <c r="Q1850" s="444"/>
      <c r="R1850" s="445"/>
      <c r="S1850" s="446"/>
      <c r="T1850" s="445"/>
      <c r="U1850" s="444"/>
      <c r="V1850" s="447"/>
      <c r="W1850" s="445"/>
      <c r="X1850" s="446"/>
      <c r="Y1850" s="447"/>
      <c r="Z1850" s="445"/>
      <c r="AA1850" s="446"/>
      <c r="AB1850" s="445"/>
      <c r="AC1850" s="444"/>
      <c r="AD1850" s="445"/>
      <c r="AE1850" s="444"/>
      <c r="AF1850" s="445"/>
      <c r="AG1850" s="446"/>
      <c r="AH1850" s="445"/>
      <c r="AI1850" s="132"/>
      <c r="AJ1850" s="133"/>
      <c r="AK1850" s="448"/>
      <c r="AL1850" s="449"/>
    </row>
    <row r="1851" spans="1:38" ht="62.25" customHeight="1" thickBot="1" x14ac:dyDescent="0.3">
      <c r="A1851" s="138">
        <v>13</v>
      </c>
      <c r="B1851" s="139" t="s">
        <v>48</v>
      </c>
      <c r="C1851" s="585"/>
      <c r="D1851" s="588"/>
      <c r="E1851" s="453"/>
      <c r="F1851" s="454"/>
      <c r="G1851" s="455"/>
      <c r="H1851" s="456"/>
      <c r="I1851" s="476"/>
      <c r="J1851" s="458"/>
      <c r="K1851" s="476"/>
      <c r="L1851" s="458"/>
      <c r="M1851" s="457"/>
      <c r="N1851" s="458"/>
      <c r="O1851" s="455"/>
      <c r="P1851" s="456"/>
      <c r="Q1851" s="455"/>
      <c r="R1851" s="456"/>
      <c r="S1851" s="459"/>
      <c r="T1851" s="456"/>
      <c r="U1851" s="455"/>
      <c r="V1851" s="460"/>
      <c r="W1851" s="456"/>
      <c r="X1851" s="459"/>
      <c r="Y1851" s="460"/>
      <c r="Z1851" s="456"/>
      <c r="AA1851" s="459"/>
      <c r="AB1851" s="456"/>
      <c r="AC1851" s="455"/>
      <c r="AD1851" s="456"/>
      <c r="AE1851" s="455"/>
      <c r="AF1851" s="456"/>
      <c r="AG1851" s="459"/>
      <c r="AH1851" s="456"/>
      <c r="AI1851" s="461"/>
      <c r="AJ1851" s="462"/>
      <c r="AK1851" s="463"/>
      <c r="AL1851" s="464"/>
    </row>
    <row r="1852" spans="1:38" ht="29.25" customHeight="1" thickBot="1" x14ac:dyDescent="0.3">
      <c r="A1852" s="589" t="s">
        <v>277</v>
      </c>
      <c r="B1852" s="590"/>
      <c r="C1852" s="166">
        <f>C1839</f>
        <v>222374.72999999998</v>
      </c>
      <c r="D1852" s="166">
        <f>D1839</f>
        <v>97027.049999999988</v>
      </c>
      <c r="E1852" s="167">
        <f t="shared" ref="E1852:L1852" si="248">SUM(E1839:E1851)</f>
        <v>1</v>
      </c>
      <c r="F1852" s="168">
        <f t="shared" si="248"/>
        <v>19140.57</v>
      </c>
      <c r="G1852" s="167">
        <f t="shared" si="248"/>
        <v>11</v>
      </c>
      <c r="H1852" s="168">
        <f t="shared" si="248"/>
        <v>267437.82</v>
      </c>
      <c r="I1852" s="169">
        <f t="shared" si="248"/>
        <v>0</v>
      </c>
      <c r="J1852" s="170">
        <f t="shared" si="248"/>
        <v>0</v>
      </c>
      <c r="K1852" s="169">
        <f t="shared" si="248"/>
        <v>10</v>
      </c>
      <c r="L1852" s="170">
        <f t="shared" si="248"/>
        <v>222374.72999999998</v>
      </c>
      <c r="M1852" s="169">
        <f>SUM(M1839:M1851)</f>
        <v>10</v>
      </c>
      <c r="N1852" s="170">
        <f>SUM(N1839:N1851)</f>
        <v>222374.72999999998</v>
      </c>
      <c r="O1852" s="171">
        <f>SUM(O1839:O1851)</f>
        <v>0</v>
      </c>
      <c r="P1852" s="168">
        <f>SUM(P1839:P1851)</f>
        <v>0</v>
      </c>
      <c r="Q1852" s="172">
        <f t="shared" ref="Q1852:AJ1852" si="249">SUM(Q1839:Q1851)</f>
        <v>0</v>
      </c>
      <c r="R1852" s="168">
        <f t="shared" si="249"/>
        <v>0</v>
      </c>
      <c r="S1852" s="173">
        <f t="shared" si="249"/>
        <v>0</v>
      </c>
      <c r="T1852" s="168">
        <f t="shared" si="249"/>
        <v>0</v>
      </c>
      <c r="U1852" s="172">
        <f t="shared" si="249"/>
        <v>0</v>
      </c>
      <c r="V1852" s="168">
        <f t="shared" si="249"/>
        <v>0</v>
      </c>
      <c r="W1852" s="168">
        <f t="shared" si="249"/>
        <v>0</v>
      </c>
      <c r="X1852" s="173">
        <f t="shared" si="249"/>
        <v>0</v>
      </c>
      <c r="Y1852" s="168">
        <f t="shared" si="249"/>
        <v>0</v>
      </c>
      <c r="Z1852" s="168">
        <f t="shared" si="249"/>
        <v>0</v>
      </c>
      <c r="AA1852" s="173">
        <f t="shared" si="249"/>
        <v>0</v>
      </c>
      <c r="AB1852" s="168">
        <f t="shared" si="249"/>
        <v>0</v>
      </c>
      <c r="AC1852" s="172">
        <f t="shared" si="249"/>
        <v>0</v>
      </c>
      <c r="AD1852" s="168">
        <f t="shared" si="249"/>
        <v>0</v>
      </c>
      <c r="AE1852" s="172">
        <f t="shared" si="249"/>
        <v>8</v>
      </c>
      <c r="AF1852" s="168">
        <f t="shared" si="249"/>
        <v>125347.68</v>
      </c>
      <c r="AG1852" s="173">
        <f t="shared" si="249"/>
        <v>8</v>
      </c>
      <c r="AH1852" s="168">
        <f t="shared" si="249"/>
        <v>125347.68</v>
      </c>
      <c r="AI1852" s="174">
        <f t="shared" si="249"/>
        <v>0</v>
      </c>
      <c r="AJ1852" s="174">
        <f t="shared" si="249"/>
        <v>0.56367771643837417</v>
      </c>
      <c r="AK1852" s="175">
        <f>AK1846</f>
        <v>0</v>
      </c>
      <c r="AL1852" s="176">
        <f>AH1852/C1839</f>
        <v>0.56367771643837405</v>
      </c>
    </row>
    <row r="1853" spans="1:38" ht="21.75" thickBot="1" x14ac:dyDescent="0.4">
      <c r="AF1853" s="177" t="s">
        <v>278</v>
      </c>
      <c r="AG1853" s="178">
        <v>4.4240000000000004</v>
      </c>
      <c r="AH1853" s="179">
        <f>AH1852/AG1853</f>
        <v>28333.562386980106</v>
      </c>
    </row>
    <row r="1854" spans="1:38" ht="15.75" thickTop="1" x14ac:dyDescent="0.25">
      <c r="A1854" s="591" t="s">
        <v>331</v>
      </c>
      <c r="B1854" s="592"/>
      <c r="C1854" s="592"/>
      <c r="D1854" s="592"/>
      <c r="E1854" s="592"/>
      <c r="F1854" s="592"/>
      <c r="G1854" s="592"/>
      <c r="H1854" s="592"/>
      <c r="I1854" s="592"/>
      <c r="J1854" s="592"/>
      <c r="K1854" s="593"/>
      <c r="L1854" s="592"/>
      <c r="M1854" s="592"/>
      <c r="N1854" s="592"/>
      <c r="O1854" s="592"/>
      <c r="P1854" s="592"/>
      <c r="Q1854" s="594"/>
    </row>
    <row r="1855" spans="1:38" ht="18.75" x14ac:dyDescent="0.3">
      <c r="A1855" s="595"/>
      <c r="B1855" s="596"/>
      <c r="C1855" s="596"/>
      <c r="D1855" s="596"/>
      <c r="E1855" s="596"/>
      <c r="F1855" s="596"/>
      <c r="G1855" s="596"/>
      <c r="H1855" s="596"/>
      <c r="I1855" s="596"/>
      <c r="J1855" s="596"/>
      <c r="K1855" s="597"/>
      <c r="L1855" s="596"/>
      <c r="M1855" s="596"/>
      <c r="N1855" s="596"/>
      <c r="O1855" s="596"/>
      <c r="P1855" s="596"/>
      <c r="Q1855" s="598"/>
      <c r="AF1855" s="180"/>
    </row>
    <row r="1856" spans="1:38" ht="15.75" x14ac:dyDescent="0.25">
      <c r="A1856" s="595"/>
      <c r="B1856" s="596"/>
      <c r="C1856" s="596"/>
      <c r="D1856" s="596"/>
      <c r="E1856" s="596"/>
      <c r="F1856" s="596"/>
      <c r="G1856" s="596"/>
      <c r="H1856" s="596"/>
      <c r="I1856" s="596"/>
      <c r="J1856" s="596"/>
      <c r="K1856" s="597"/>
      <c r="L1856" s="596"/>
      <c r="M1856" s="596"/>
      <c r="N1856" s="596"/>
      <c r="O1856" s="596"/>
      <c r="P1856" s="596"/>
      <c r="Q1856" s="598"/>
      <c r="AE1856" s="181" t="s">
        <v>280</v>
      </c>
      <c r="AF1856" s="182"/>
    </row>
    <row r="1857" spans="1:38" ht="15.75" x14ac:dyDescent="0.25">
      <c r="A1857" s="595"/>
      <c r="B1857" s="596"/>
      <c r="C1857" s="596"/>
      <c r="D1857" s="596"/>
      <c r="E1857" s="596"/>
      <c r="F1857" s="596"/>
      <c r="G1857" s="596"/>
      <c r="H1857" s="596"/>
      <c r="I1857" s="596"/>
      <c r="J1857" s="596"/>
      <c r="K1857" s="597"/>
      <c r="L1857" s="596"/>
      <c r="M1857" s="596"/>
      <c r="N1857" s="596"/>
      <c r="O1857" s="596"/>
      <c r="P1857" s="596"/>
      <c r="Q1857" s="598"/>
      <c r="AE1857" s="181" t="s">
        <v>281</v>
      </c>
      <c r="AF1857" s="183">
        <f>(AF1852-AF1846)+(Z1852-Z1846)</f>
        <v>125347.68</v>
      </c>
    </row>
    <row r="1858" spans="1:38" ht="15.75" x14ac:dyDescent="0.25">
      <c r="A1858" s="595"/>
      <c r="B1858" s="596"/>
      <c r="C1858" s="596"/>
      <c r="D1858" s="596"/>
      <c r="E1858" s="596"/>
      <c r="F1858" s="596"/>
      <c r="G1858" s="596"/>
      <c r="H1858" s="596"/>
      <c r="I1858" s="596"/>
      <c r="J1858" s="596"/>
      <c r="K1858" s="597"/>
      <c r="L1858" s="596"/>
      <c r="M1858" s="596"/>
      <c r="N1858" s="596"/>
      <c r="O1858" s="596"/>
      <c r="P1858" s="596"/>
      <c r="Q1858" s="598"/>
      <c r="AE1858" s="181" t="s">
        <v>282</v>
      </c>
      <c r="AF1858" s="183">
        <f>AD1852+W1852</f>
        <v>0</v>
      </c>
    </row>
    <row r="1859" spans="1:38" ht="15.75" x14ac:dyDescent="0.25">
      <c r="A1859" s="595"/>
      <c r="B1859" s="596"/>
      <c r="C1859" s="596"/>
      <c r="D1859" s="596"/>
      <c r="E1859" s="596"/>
      <c r="F1859" s="596"/>
      <c r="G1859" s="596"/>
      <c r="H1859" s="596"/>
      <c r="I1859" s="596"/>
      <c r="J1859" s="596"/>
      <c r="K1859" s="597"/>
      <c r="L1859" s="596"/>
      <c r="M1859" s="596"/>
      <c r="N1859" s="596"/>
      <c r="O1859" s="596"/>
      <c r="P1859" s="596"/>
      <c r="Q1859" s="598"/>
      <c r="AE1859" s="181" t="s">
        <v>283</v>
      </c>
      <c r="AF1859" s="183">
        <f>AF1846+Z1846</f>
        <v>0</v>
      </c>
    </row>
    <row r="1860" spans="1:38" ht="15.75" x14ac:dyDescent="0.25">
      <c r="A1860" s="595"/>
      <c r="B1860" s="596"/>
      <c r="C1860" s="596"/>
      <c r="D1860" s="596"/>
      <c r="E1860" s="596"/>
      <c r="F1860" s="596"/>
      <c r="G1860" s="596"/>
      <c r="H1860" s="596"/>
      <c r="I1860" s="596"/>
      <c r="J1860" s="596"/>
      <c r="K1860" s="597"/>
      <c r="L1860" s="596"/>
      <c r="M1860" s="596"/>
      <c r="N1860" s="596"/>
      <c r="O1860" s="596"/>
      <c r="P1860" s="596"/>
      <c r="Q1860" s="598"/>
      <c r="AE1860" s="181" t="s">
        <v>2</v>
      </c>
      <c r="AF1860" s="184">
        <f>SUM(AF1857:AF1859)</f>
        <v>125347.68</v>
      </c>
    </row>
    <row r="1861" spans="1:38" x14ac:dyDescent="0.25">
      <c r="A1861" s="595"/>
      <c r="B1861" s="596"/>
      <c r="C1861" s="596"/>
      <c r="D1861" s="596"/>
      <c r="E1861" s="596"/>
      <c r="F1861" s="596"/>
      <c r="G1861" s="596"/>
      <c r="H1861" s="596"/>
      <c r="I1861" s="596"/>
      <c r="J1861" s="596"/>
      <c r="K1861" s="597"/>
      <c r="L1861" s="596"/>
      <c r="M1861" s="596"/>
      <c r="N1861" s="596"/>
      <c r="O1861" s="596"/>
      <c r="P1861" s="596"/>
      <c r="Q1861" s="598"/>
    </row>
    <row r="1862" spans="1:38" ht="15.75" thickBot="1" x14ac:dyDescent="0.3">
      <c r="A1862" s="599"/>
      <c r="B1862" s="600"/>
      <c r="C1862" s="600"/>
      <c r="D1862" s="600"/>
      <c r="E1862" s="600"/>
      <c r="F1862" s="600"/>
      <c r="G1862" s="600"/>
      <c r="H1862" s="600"/>
      <c r="I1862" s="600"/>
      <c r="J1862" s="600"/>
      <c r="K1862" s="601"/>
      <c r="L1862" s="600"/>
      <c r="M1862" s="600"/>
      <c r="N1862" s="600"/>
      <c r="O1862" s="600"/>
      <c r="P1862" s="600"/>
      <c r="Q1862" s="602"/>
    </row>
    <row r="1863" spans="1:38" ht="15.75" thickTop="1" x14ac:dyDescent="0.25"/>
    <row r="1865" spans="1:38" ht="15.75" thickBot="1" x14ac:dyDescent="0.3"/>
    <row r="1866" spans="1:38" ht="27" thickBot="1" x14ac:dyDescent="0.3">
      <c r="A1866" s="603" t="s">
        <v>391</v>
      </c>
      <c r="B1866" s="604"/>
      <c r="C1866" s="604"/>
      <c r="D1866" s="604"/>
      <c r="E1866" s="604"/>
      <c r="F1866" s="604"/>
      <c r="G1866" s="604"/>
      <c r="H1866" s="604"/>
      <c r="I1866" s="604"/>
      <c r="J1866" s="604"/>
      <c r="K1866" s="605"/>
      <c r="L1866" s="604"/>
      <c r="M1866" s="604"/>
      <c r="N1866" s="604"/>
      <c r="O1866" s="604"/>
      <c r="P1866" s="604"/>
      <c r="Q1866" s="604"/>
      <c r="R1866" s="604"/>
      <c r="S1866" s="604"/>
      <c r="T1866" s="604"/>
      <c r="U1866" s="604"/>
      <c r="V1866" s="604"/>
      <c r="W1866" s="604"/>
      <c r="X1866" s="604"/>
      <c r="Y1866" s="604"/>
      <c r="Z1866" s="604"/>
      <c r="AA1866" s="604"/>
      <c r="AB1866" s="604"/>
      <c r="AC1866" s="604"/>
      <c r="AD1866" s="604"/>
      <c r="AE1866" s="604"/>
      <c r="AF1866" s="604"/>
      <c r="AG1866" s="604"/>
      <c r="AH1866" s="604"/>
      <c r="AI1866" s="604"/>
      <c r="AJ1866" s="604"/>
      <c r="AK1866" s="606"/>
      <c r="AL1866" s="185"/>
    </row>
    <row r="1867" spans="1:38" ht="21" customHeight="1" x14ac:dyDescent="0.25">
      <c r="A1867" s="607" t="s">
        <v>284</v>
      </c>
      <c r="B1867" s="608"/>
      <c r="C1867" s="614" t="s">
        <v>392</v>
      </c>
      <c r="D1867" s="615"/>
      <c r="E1867" s="618" t="s">
        <v>285</v>
      </c>
      <c r="F1867" s="619"/>
      <c r="G1867" s="619"/>
      <c r="H1867" s="619"/>
      <c r="I1867" s="619"/>
      <c r="J1867" s="619"/>
      <c r="K1867" s="620"/>
      <c r="L1867" s="619"/>
      <c r="M1867" s="619"/>
      <c r="N1867" s="619"/>
      <c r="O1867" s="624" t="s">
        <v>394</v>
      </c>
      <c r="P1867" s="625"/>
      <c r="Q1867" s="625"/>
      <c r="R1867" s="625"/>
      <c r="S1867" s="625"/>
      <c r="T1867" s="625"/>
      <c r="U1867" s="625"/>
      <c r="V1867" s="625"/>
      <c r="W1867" s="625"/>
      <c r="X1867" s="625"/>
      <c r="Y1867" s="625"/>
      <c r="Z1867" s="625"/>
      <c r="AA1867" s="625"/>
      <c r="AB1867" s="625"/>
      <c r="AC1867" s="625"/>
      <c r="AD1867" s="625"/>
      <c r="AE1867" s="625"/>
      <c r="AF1867" s="625"/>
      <c r="AG1867" s="625"/>
      <c r="AH1867" s="625"/>
      <c r="AI1867" s="625"/>
      <c r="AJ1867" s="625"/>
      <c r="AK1867" s="626"/>
      <c r="AL1867" s="186"/>
    </row>
    <row r="1868" spans="1:38" ht="36" customHeight="1" thickBot="1" x14ac:dyDescent="0.3">
      <c r="A1868" s="609"/>
      <c r="B1868" s="610"/>
      <c r="C1868" s="616"/>
      <c r="D1868" s="617"/>
      <c r="E1868" s="621"/>
      <c r="F1868" s="622"/>
      <c r="G1868" s="622"/>
      <c r="H1868" s="622"/>
      <c r="I1868" s="622"/>
      <c r="J1868" s="622"/>
      <c r="K1868" s="623"/>
      <c r="L1868" s="622"/>
      <c r="M1868" s="622"/>
      <c r="N1868" s="622"/>
      <c r="O1868" s="627"/>
      <c r="P1868" s="628"/>
      <c r="Q1868" s="628"/>
      <c r="R1868" s="628"/>
      <c r="S1868" s="628"/>
      <c r="T1868" s="628"/>
      <c r="U1868" s="628"/>
      <c r="V1868" s="628"/>
      <c r="W1868" s="628"/>
      <c r="X1868" s="628"/>
      <c r="Y1868" s="628"/>
      <c r="Z1868" s="628"/>
      <c r="AA1868" s="628"/>
      <c r="AB1868" s="628"/>
      <c r="AC1868" s="628"/>
      <c r="AD1868" s="628"/>
      <c r="AE1868" s="628"/>
      <c r="AF1868" s="628"/>
      <c r="AG1868" s="628"/>
      <c r="AH1868" s="628"/>
      <c r="AI1868" s="628"/>
      <c r="AJ1868" s="628"/>
      <c r="AK1868" s="629"/>
      <c r="AL1868" s="186"/>
    </row>
    <row r="1869" spans="1:38" s="180" customFormat="1" ht="84" customHeight="1" thickBot="1" x14ac:dyDescent="0.35">
      <c r="A1869" s="609"/>
      <c r="B1869" s="611"/>
      <c r="C1869" s="630" t="s">
        <v>211</v>
      </c>
      <c r="D1869" s="632" t="s">
        <v>212</v>
      </c>
      <c r="E1869" s="634" t="s">
        <v>0</v>
      </c>
      <c r="F1869" s="635"/>
      <c r="G1869" s="635"/>
      <c r="H1869" s="636"/>
      <c r="I1869" s="637" t="s">
        <v>1</v>
      </c>
      <c r="J1869" s="638"/>
      <c r="K1869" s="639"/>
      <c r="L1869" s="640"/>
      <c r="M1869" s="643" t="s">
        <v>2</v>
      </c>
      <c r="N1869" s="644"/>
      <c r="O1869" s="645" t="s">
        <v>213</v>
      </c>
      <c r="P1869" s="646"/>
      <c r="Q1869" s="646"/>
      <c r="R1869" s="647"/>
      <c r="S1869" s="648" t="s">
        <v>2</v>
      </c>
      <c r="T1869" s="649"/>
      <c r="U1869" s="650" t="s">
        <v>214</v>
      </c>
      <c r="V1869" s="651"/>
      <c r="W1869" s="651"/>
      <c r="X1869" s="651"/>
      <c r="Y1869" s="651"/>
      <c r="Z1869" s="652"/>
      <c r="AA1869" s="653" t="s">
        <v>2</v>
      </c>
      <c r="AB1869" s="654"/>
      <c r="AC1869" s="655" t="s">
        <v>5</v>
      </c>
      <c r="AD1869" s="656"/>
      <c r="AE1869" s="656"/>
      <c r="AF1869" s="657"/>
      <c r="AG1869" s="717" t="s">
        <v>2</v>
      </c>
      <c r="AH1869" s="718"/>
      <c r="AI1869" s="743" t="s">
        <v>215</v>
      </c>
      <c r="AJ1869" s="744"/>
      <c r="AK1869" s="745"/>
      <c r="AL1869" s="187"/>
    </row>
    <row r="1870" spans="1:38" ht="113.25" thickBot="1" x14ac:dyDescent="0.3">
      <c r="A1870" s="612"/>
      <c r="B1870" s="613"/>
      <c r="C1870" s="631"/>
      <c r="D1870" s="633"/>
      <c r="E1870" s="41" t="s">
        <v>15</v>
      </c>
      <c r="F1870" s="42" t="s">
        <v>216</v>
      </c>
      <c r="G1870" s="41" t="s">
        <v>217</v>
      </c>
      <c r="H1870" s="42" t="s">
        <v>14</v>
      </c>
      <c r="I1870" s="43" t="s">
        <v>15</v>
      </c>
      <c r="J1870" s="44" t="s">
        <v>218</v>
      </c>
      <c r="K1870" s="43" t="s">
        <v>17</v>
      </c>
      <c r="L1870" s="44" t="s">
        <v>219</v>
      </c>
      <c r="M1870" s="45" t="s">
        <v>19</v>
      </c>
      <c r="N1870" s="46" t="s">
        <v>20</v>
      </c>
      <c r="O1870" s="47" t="s">
        <v>220</v>
      </c>
      <c r="P1870" s="48" t="s">
        <v>221</v>
      </c>
      <c r="Q1870" s="47" t="s">
        <v>222</v>
      </c>
      <c r="R1870" s="48" t="s">
        <v>223</v>
      </c>
      <c r="S1870" s="49" t="s">
        <v>224</v>
      </c>
      <c r="T1870" s="50" t="s">
        <v>225</v>
      </c>
      <c r="U1870" s="51" t="s">
        <v>220</v>
      </c>
      <c r="V1870" s="52" t="s">
        <v>226</v>
      </c>
      <c r="W1870" s="53" t="s">
        <v>227</v>
      </c>
      <c r="X1870" s="54" t="s">
        <v>222</v>
      </c>
      <c r="Y1870" s="52" t="s">
        <v>228</v>
      </c>
      <c r="Z1870" s="53" t="s">
        <v>229</v>
      </c>
      <c r="AA1870" s="55" t="s">
        <v>230</v>
      </c>
      <c r="AB1870" s="56" t="s">
        <v>231</v>
      </c>
      <c r="AC1870" s="57" t="s">
        <v>220</v>
      </c>
      <c r="AD1870" s="58" t="s">
        <v>221</v>
      </c>
      <c r="AE1870" s="57" t="s">
        <v>222</v>
      </c>
      <c r="AF1870" s="58" t="s">
        <v>223</v>
      </c>
      <c r="AG1870" s="59" t="s">
        <v>232</v>
      </c>
      <c r="AH1870" s="60" t="s">
        <v>233</v>
      </c>
      <c r="AI1870" s="61" t="s">
        <v>234</v>
      </c>
      <c r="AJ1870" s="63" t="s">
        <v>235</v>
      </c>
      <c r="AK1870" s="188" t="s">
        <v>286</v>
      </c>
      <c r="AL1870" s="189"/>
    </row>
    <row r="1871" spans="1:38" ht="15.75" thickBot="1" x14ac:dyDescent="0.3">
      <c r="A1871" s="581" t="s">
        <v>238</v>
      </c>
      <c r="B1871" s="658"/>
      <c r="C1871" s="190" t="s">
        <v>239</v>
      </c>
      <c r="D1871" s="191" t="s">
        <v>240</v>
      </c>
      <c r="E1871" s="192" t="s">
        <v>241</v>
      </c>
      <c r="F1871" s="193" t="s">
        <v>242</v>
      </c>
      <c r="G1871" s="192" t="s">
        <v>243</v>
      </c>
      <c r="H1871" s="193" t="s">
        <v>244</v>
      </c>
      <c r="I1871" s="194" t="s">
        <v>245</v>
      </c>
      <c r="J1871" s="193" t="s">
        <v>246</v>
      </c>
      <c r="K1871" s="194" t="s">
        <v>247</v>
      </c>
      <c r="L1871" s="193" t="s">
        <v>248</v>
      </c>
      <c r="M1871" s="194" t="s">
        <v>249</v>
      </c>
      <c r="N1871" s="193" t="s">
        <v>250</v>
      </c>
      <c r="O1871" s="192" t="s">
        <v>251</v>
      </c>
      <c r="P1871" s="193" t="s">
        <v>252</v>
      </c>
      <c r="Q1871" s="192" t="s">
        <v>253</v>
      </c>
      <c r="R1871" s="193" t="s">
        <v>254</v>
      </c>
      <c r="S1871" s="194" t="s">
        <v>255</v>
      </c>
      <c r="T1871" s="193" t="s">
        <v>256</v>
      </c>
      <c r="U1871" s="192" t="s">
        <v>257</v>
      </c>
      <c r="V1871" s="195" t="s">
        <v>258</v>
      </c>
      <c r="W1871" s="196" t="s">
        <v>259</v>
      </c>
      <c r="X1871" s="197" t="s">
        <v>260</v>
      </c>
      <c r="Y1871" s="198" t="s">
        <v>261</v>
      </c>
      <c r="Z1871" s="193" t="s">
        <v>262</v>
      </c>
      <c r="AA1871" s="194" t="s">
        <v>263</v>
      </c>
      <c r="AB1871" s="199" t="s">
        <v>264</v>
      </c>
      <c r="AC1871" s="192" t="s">
        <v>265</v>
      </c>
      <c r="AD1871" s="199" t="s">
        <v>266</v>
      </c>
      <c r="AE1871" s="192" t="s">
        <v>267</v>
      </c>
      <c r="AF1871" s="199" t="s">
        <v>268</v>
      </c>
      <c r="AG1871" s="194" t="s">
        <v>269</v>
      </c>
      <c r="AH1871" s="199" t="s">
        <v>270</v>
      </c>
      <c r="AI1871" s="190" t="s">
        <v>271</v>
      </c>
      <c r="AJ1871" s="199" t="s">
        <v>272</v>
      </c>
      <c r="AK1871" s="200" t="s">
        <v>273</v>
      </c>
      <c r="AL1871" s="201"/>
    </row>
    <row r="1872" spans="1:38" ht="37.5" x14ac:dyDescent="0.25">
      <c r="A1872" s="202">
        <v>1</v>
      </c>
      <c r="B1872" s="203" t="s">
        <v>287</v>
      </c>
      <c r="C1872" s="659">
        <f>N1882</f>
        <v>222374.73</v>
      </c>
      <c r="D1872" s="660">
        <f>C1872-AH1882</f>
        <v>97027.050000000017</v>
      </c>
      <c r="E1872" s="81">
        <v>0</v>
      </c>
      <c r="F1872" s="82">
        <v>0</v>
      </c>
      <c r="G1872" s="83">
        <v>5</v>
      </c>
      <c r="H1872" s="84">
        <v>122744.02</v>
      </c>
      <c r="I1872" s="339">
        <v>0</v>
      </c>
      <c r="J1872" s="86">
        <v>0</v>
      </c>
      <c r="K1872" s="339">
        <v>5</v>
      </c>
      <c r="L1872" s="86">
        <v>121849.02</v>
      </c>
      <c r="M1872" s="87">
        <f>SUM(I1872,K1872)</f>
        <v>5</v>
      </c>
      <c r="N1872" s="88">
        <f>SUM(J1872,L1872)</f>
        <v>121849.02</v>
      </c>
      <c r="O1872" s="89">
        <v>0</v>
      </c>
      <c r="P1872" s="90">
        <v>0</v>
      </c>
      <c r="Q1872" s="89">
        <v>0</v>
      </c>
      <c r="R1872" s="90">
        <v>0</v>
      </c>
      <c r="S1872" s="91">
        <f>SUM(O1872,Q1872)</f>
        <v>0</v>
      </c>
      <c r="T1872" s="92">
        <f>SUM(P1872,R1872)</f>
        <v>0</v>
      </c>
      <c r="U1872" s="93">
        <v>0</v>
      </c>
      <c r="V1872" s="94">
        <v>0</v>
      </c>
      <c r="W1872" s="95">
        <v>0</v>
      </c>
      <c r="X1872" s="96">
        <v>0</v>
      </c>
      <c r="Y1872" s="534">
        <v>0</v>
      </c>
      <c r="Z1872" s="535">
        <v>0</v>
      </c>
      <c r="AA1872" s="97">
        <f>SUM(U1872,X1872)</f>
        <v>0</v>
      </c>
      <c r="AB1872" s="536">
        <f>SUM(W1872,Z1872)</f>
        <v>0</v>
      </c>
      <c r="AC1872" s="99">
        <v>0</v>
      </c>
      <c r="AD1872" s="100">
        <v>0</v>
      </c>
      <c r="AE1872" s="99">
        <v>4</v>
      </c>
      <c r="AF1872" s="100">
        <v>63639.46</v>
      </c>
      <c r="AG1872" s="101">
        <f>SUM(AC1872,AE1872)</f>
        <v>4</v>
      </c>
      <c r="AH1872" s="102">
        <f>SUM(AD1872,AF1872,AB1872)</f>
        <v>63639.46</v>
      </c>
      <c r="AI1872" s="103">
        <f>IFERROR(AD1872/C1872,0)</f>
        <v>0</v>
      </c>
      <c r="AJ1872" s="134">
        <f>IFERROR(AF1872/C1872,0)</f>
        <v>0.28618116815701133</v>
      </c>
      <c r="AK1872" s="222">
        <f>IFERROR(AH1872/C1872,0)</f>
        <v>0.28618116815701133</v>
      </c>
      <c r="AL1872" s="223"/>
    </row>
    <row r="1873" spans="1:38" ht="75" x14ac:dyDescent="0.25">
      <c r="A1873" s="224">
        <v>2</v>
      </c>
      <c r="B1873" s="203" t="s">
        <v>288</v>
      </c>
      <c r="C1873" s="659"/>
      <c r="D1873" s="660"/>
      <c r="E1873" s="81"/>
      <c r="F1873" s="82"/>
      <c r="G1873" s="83"/>
      <c r="H1873" s="84"/>
      <c r="I1873" s="339"/>
      <c r="J1873" s="86"/>
      <c r="K1873" s="339"/>
      <c r="L1873" s="86"/>
      <c r="M1873" s="87"/>
      <c r="N1873" s="88"/>
      <c r="O1873" s="89"/>
      <c r="P1873" s="90"/>
      <c r="Q1873" s="89"/>
      <c r="R1873" s="90"/>
      <c r="S1873" s="91"/>
      <c r="T1873" s="92"/>
      <c r="U1873" s="93"/>
      <c r="V1873" s="94"/>
      <c r="W1873" s="95"/>
      <c r="X1873" s="96"/>
      <c r="Y1873" s="94"/>
      <c r="Z1873" s="95"/>
      <c r="AA1873" s="97"/>
      <c r="AB1873" s="98"/>
      <c r="AC1873" s="99"/>
      <c r="AD1873" s="100"/>
      <c r="AE1873" s="99"/>
      <c r="AF1873" s="100"/>
      <c r="AG1873" s="101"/>
      <c r="AH1873" s="102"/>
      <c r="AI1873" s="103"/>
      <c r="AJ1873" s="134"/>
      <c r="AK1873" s="222"/>
      <c r="AL1873" s="223"/>
    </row>
    <row r="1874" spans="1:38" ht="37.5" x14ac:dyDescent="0.25">
      <c r="A1874" s="224">
        <v>3</v>
      </c>
      <c r="B1874" s="203" t="s">
        <v>289</v>
      </c>
      <c r="C1874" s="659"/>
      <c r="D1874" s="660"/>
      <c r="E1874" s="81"/>
      <c r="F1874" s="82"/>
      <c r="G1874" s="83"/>
      <c r="H1874" s="84"/>
      <c r="I1874" s="339"/>
      <c r="J1874" s="86"/>
      <c r="K1874" s="339"/>
      <c r="L1874" s="86"/>
      <c r="M1874" s="87"/>
      <c r="N1874" s="88"/>
      <c r="O1874" s="89"/>
      <c r="P1874" s="90"/>
      <c r="Q1874" s="89"/>
      <c r="R1874" s="90"/>
      <c r="S1874" s="91"/>
      <c r="T1874" s="92"/>
      <c r="U1874" s="93"/>
      <c r="V1874" s="94"/>
      <c r="W1874" s="95"/>
      <c r="X1874" s="96"/>
      <c r="Y1874" s="94"/>
      <c r="Z1874" s="95"/>
      <c r="AA1874" s="97"/>
      <c r="AB1874" s="98"/>
      <c r="AC1874" s="99"/>
      <c r="AD1874" s="100"/>
      <c r="AE1874" s="99"/>
      <c r="AF1874" s="100"/>
      <c r="AG1874" s="101"/>
      <c r="AH1874" s="102"/>
      <c r="AI1874" s="103"/>
      <c r="AJ1874" s="134"/>
      <c r="AK1874" s="222"/>
      <c r="AL1874" s="223"/>
    </row>
    <row r="1875" spans="1:38" ht="37.5" x14ac:dyDescent="0.25">
      <c r="A1875" s="224">
        <v>4</v>
      </c>
      <c r="B1875" s="203" t="s">
        <v>290</v>
      </c>
      <c r="C1875" s="659"/>
      <c r="D1875" s="660"/>
      <c r="E1875" s="81"/>
      <c r="F1875" s="82"/>
      <c r="G1875" s="83"/>
      <c r="H1875" s="84"/>
      <c r="I1875" s="339"/>
      <c r="J1875" s="86"/>
      <c r="K1875" s="339"/>
      <c r="L1875" s="86"/>
      <c r="M1875" s="87"/>
      <c r="N1875" s="88"/>
      <c r="O1875" s="89"/>
      <c r="P1875" s="90"/>
      <c r="Q1875" s="89"/>
      <c r="R1875" s="90"/>
      <c r="S1875" s="91"/>
      <c r="T1875" s="92"/>
      <c r="U1875" s="93"/>
      <c r="V1875" s="94"/>
      <c r="W1875" s="95"/>
      <c r="X1875" s="96"/>
      <c r="Y1875" s="94"/>
      <c r="Z1875" s="95"/>
      <c r="AA1875" s="97"/>
      <c r="AB1875" s="98"/>
      <c r="AC1875" s="99"/>
      <c r="AD1875" s="100"/>
      <c r="AE1875" s="99"/>
      <c r="AF1875" s="100"/>
      <c r="AG1875" s="101"/>
      <c r="AH1875" s="102"/>
      <c r="AI1875" s="103"/>
      <c r="AJ1875" s="134"/>
      <c r="AK1875" s="222"/>
      <c r="AL1875" s="223"/>
    </row>
    <row r="1876" spans="1:38" ht="37.5" x14ac:dyDescent="0.25">
      <c r="A1876" s="224">
        <v>5</v>
      </c>
      <c r="B1876" s="203" t="s">
        <v>291</v>
      </c>
      <c r="C1876" s="659"/>
      <c r="D1876" s="660"/>
      <c r="E1876" s="81"/>
      <c r="F1876" s="82"/>
      <c r="G1876" s="83"/>
      <c r="H1876" s="84"/>
      <c r="I1876" s="339"/>
      <c r="J1876" s="86"/>
      <c r="K1876" s="339"/>
      <c r="L1876" s="86"/>
      <c r="M1876" s="87"/>
      <c r="N1876" s="88"/>
      <c r="O1876" s="89"/>
      <c r="P1876" s="342"/>
      <c r="Q1876" s="89"/>
      <c r="R1876" s="90"/>
      <c r="S1876" s="91"/>
      <c r="T1876" s="92"/>
      <c r="U1876" s="93"/>
      <c r="V1876" s="94"/>
      <c r="W1876" s="95"/>
      <c r="X1876" s="96"/>
      <c r="Y1876" s="94"/>
      <c r="Z1876" s="95"/>
      <c r="AA1876" s="97"/>
      <c r="AB1876" s="98"/>
      <c r="AC1876" s="99"/>
      <c r="AD1876" s="100"/>
      <c r="AE1876" s="99"/>
      <c r="AF1876" s="100"/>
      <c r="AG1876" s="101"/>
      <c r="AH1876" s="102"/>
      <c r="AI1876" s="103"/>
      <c r="AJ1876" s="134"/>
      <c r="AK1876" s="222"/>
      <c r="AL1876" s="223"/>
    </row>
    <row r="1877" spans="1:38" ht="37.5" x14ac:dyDescent="0.25">
      <c r="A1877" s="224">
        <v>6</v>
      </c>
      <c r="B1877" s="203" t="s">
        <v>292</v>
      </c>
      <c r="C1877" s="659"/>
      <c r="D1877" s="660"/>
      <c r="E1877" s="81"/>
      <c r="F1877" s="82"/>
      <c r="G1877" s="83"/>
      <c r="H1877" s="84"/>
      <c r="I1877" s="339"/>
      <c r="J1877" s="340"/>
      <c r="K1877" s="339"/>
      <c r="L1877" s="340"/>
      <c r="M1877" s="87"/>
      <c r="N1877" s="88"/>
      <c r="O1877" s="89"/>
      <c r="P1877" s="342"/>
      <c r="Q1877" s="89"/>
      <c r="R1877" s="90"/>
      <c r="S1877" s="91"/>
      <c r="T1877" s="92"/>
      <c r="U1877" s="93"/>
      <c r="V1877" s="94"/>
      <c r="W1877" s="95"/>
      <c r="X1877" s="96"/>
      <c r="Y1877" s="94"/>
      <c r="Z1877" s="95"/>
      <c r="AA1877" s="97"/>
      <c r="AB1877" s="98"/>
      <c r="AC1877" s="99"/>
      <c r="AD1877" s="100"/>
      <c r="AE1877" s="99"/>
      <c r="AF1877" s="100"/>
      <c r="AG1877" s="101"/>
      <c r="AH1877" s="102"/>
      <c r="AI1877" s="103"/>
      <c r="AJ1877" s="134"/>
      <c r="AK1877" s="222"/>
      <c r="AL1877" s="223"/>
    </row>
    <row r="1878" spans="1:38" ht="37.5" x14ac:dyDescent="0.3">
      <c r="A1878" s="306">
        <v>7</v>
      </c>
      <c r="B1878" s="225" t="s">
        <v>293</v>
      </c>
      <c r="C1878" s="659"/>
      <c r="D1878" s="660"/>
      <c r="E1878" s="81"/>
      <c r="F1878" s="82"/>
      <c r="G1878" s="83"/>
      <c r="H1878" s="84"/>
      <c r="I1878" s="339"/>
      <c r="J1878" s="340"/>
      <c r="K1878" s="339"/>
      <c r="L1878" s="340"/>
      <c r="M1878" s="87"/>
      <c r="N1878" s="88"/>
      <c r="O1878" s="89"/>
      <c r="P1878" s="342"/>
      <c r="Q1878" s="89"/>
      <c r="R1878" s="90"/>
      <c r="S1878" s="91"/>
      <c r="T1878" s="92"/>
      <c r="U1878" s="93"/>
      <c r="V1878" s="94"/>
      <c r="W1878" s="95"/>
      <c r="X1878" s="96"/>
      <c r="Y1878" s="94"/>
      <c r="Z1878" s="95"/>
      <c r="AA1878" s="97"/>
      <c r="AB1878" s="98"/>
      <c r="AC1878" s="99"/>
      <c r="AD1878" s="100"/>
      <c r="AE1878" s="99"/>
      <c r="AF1878" s="100"/>
      <c r="AG1878" s="101"/>
      <c r="AH1878" s="102"/>
      <c r="AI1878" s="103"/>
      <c r="AJ1878" s="134"/>
      <c r="AK1878" s="222"/>
      <c r="AL1878" s="223"/>
    </row>
    <row r="1879" spans="1:38" ht="37.5" x14ac:dyDescent="0.25">
      <c r="A1879" s="229">
        <v>8</v>
      </c>
      <c r="B1879" s="226" t="s">
        <v>294</v>
      </c>
      <c r="C1879" s="659"/>
      <c r="D1879" s="660"/>
      <c r="E1879" s="81"/>
      <c r="F1879" s="82"/>
      <c r="G1879" s="83"/>
      <c r="H1879" s="84"/>
      <c r="I1879" s="339"/>
      <c r="J1879" s="340"/>
      <c r="K1879" s="339"/>
      <c r="L1879" s="340"/>
      <c r="M1879" s="122"/>
      <c r="N1879" s="123"/>
      <c r="O1879" s="89"/>
      <c r="P1879" s="342"/>
      <c r="Q1879" s="89"/>
      <c r="R1879" s="90"/>
      <c r="S1879" s="91"/>
      <c r="T1879" s="92"/>
      <c r="U1879" s="93"/>
      <c r="V1879" s="94"/>
      <c r="W1879" s="95"/>
      <c r="X1879" s="96"/>
      <c r="Y1879" s="94"/>
      <c r="Z1879" s="95"/>
      <c r="AA1879" s="97"/>
      <c r="AB1879" s="98"/>
      <c r="AC1879" s="99"/>
      <c r="AD1879" s="100"/>
      <c r="AE1879" s="99"/>
      <c r="AF1879" s="100"/>
      <c r="AG1879" s="101"/>
      <c r="AH1879" s="102"/>
      <c r="AI1879" s="103"/>
      <c r="AJ1879" s="134"/>
      <c r="AK1879" s="222"/>
      <c r="AL1879" s="223"/>
    </row>
    <row r="1880" spans="1:38" ht="75" x14ac:dyDescent="0.25">
      <c r="A1880" s="229" t="s">
        <v>309</v>
      </c>
      <c r="B1880" s="226" t="s">
        <v>130</v>
      </c>
      <c r="C1880" s="659"/>
      <c r="D1880" s="660"/>
      <c r="E1880" s="81">
        <v>0</v>
      </c>
      <c r="F1880" s="82">
        <v>0</v>
      </c>
      <c r="G1880" s="83">
        <v>3</v>
      </c>
      <c r="H1880" s="84">
        <v>78375.649999999994</v>
      </c>
      <c r="I1880" s="339">
        <v>0</v>
      </c>
      <c r="J1880" s="340">
        <v>0</v>
      </c>
      <c r="K1880" s="339">
        <v>2</v>
      </c>
      <c r="L1880" s="340">
        <v>34207.56</v>
      </c>
      <c r="M1880" s="122">
        <f>SUM(I1880,K1880)</f>
        <v>2</v>
      </c>
      <c r="N1880" s="123">
        <f>SUM(J1880,L1880)</f>
        <v>34207.56</v>
      </c>
      <c r="O1880" s="89">
        <v>0</v>
      </c>
      <c r="P1880" s="342">
        <v>0</v>
      </c>
      <c r="Q1880" s="89">
        <v>0</v>
      </c>
      <c r="R1880" s="90">
        <v>0</v>
      </c>
      <c r="S1880" s="91">
        <f>SUM(O1880,Q1880)</f>
        <v>0</v>
      </c>
      <c r="T1880" s="92">
        <f>SUM(P1880,R1880)</f>
        <v>0</v>
      </c>
      <c r="U1880" s="93">
        <v>0</v>
      </c>
      <c r="V1880" s="94">
        <v>0</v>
      </c>
      <c r="W1880" s="95">
        <v>0</v>
      </c>
      <c r="X1880" s="96">
        <v>0</v>
      </c>
      <c r="Y1880" s="94">
        <v>0</v>
      </c>
      <c r="Z1880" s="95">
        <v>0</v>
      </c>
      <c r="AA1880" s="97">
        <f>SUM(U1880,X1880)</f>
        <v>0</v>
      </c>
      <c r="AB1880" s="98">
        <f>SUM(W1880,Z1880)</f>
        <v>0</v>
      </c>
      <c r="AC1880" s="99">
        <v>0</v>
      </c>
      <c r="AD1880" s="100">
        <v>0</v>
      </c>
      <c r="AE1880" s="99">
        <v>2</v>
      </c>
      <c r="AF1880" s="100">
        <v>29160.25</v>
      </c>
      <c r="AG1880" s="101">
        <f>SUM(AC1880,AE1880)</f>
        <v>2</v>
      </c>
      <c r="AH1880" s="102">
        <f>SUM(AD1880,AF1880,AB1880)</f>
        <v>29160.25</v>
      </c>
      <c r="AI1880" s="103">
        <f>IFERROR(AD1880/C1872,0)</f>
        <v>0</v>
      </c>
      <c r="AJ1880" s="134">
        <f>IFERROR(AF1880/C1872,0)</f>
        <v>0.13113113167130094</v>
      </c>
      <c r="AK1880" s="222">
        <f>IFERROR(AH1880/C1872,0)</f>
        <v>0.13113113167130094</v>
      </c>
      <c r="AL1880" s="223"/>
    </row>
    <row r="1881" spans="1:38" ht="56.25" x14ac:dyDescent="0.25">
      <c r="A1881" s="229" t="s">
        <v>310</v>
      </c>
      <c r="B1881" s="226" t="s">
        <v>131</v>
      </c>
      <c r="C1881" s="659"/>
      <c r="D1881" s="660"/>
      <c r="E1881" s="81">
        <v>1</v>
      </c>
      <c r="F1881" s="82">
        <v>19140.57</v>
      </c>
      <c r="G1881" s="83">
        <v>3</v>
      </c>
      <c r="H1881" s="84">
        <v>66318.149999999994</v>
      </c>
      <c r="I1881" s="339">
        <v>0</v>
      </c>
      <c r="J1881" s="340">
        <v>0</v>
      </c>
      <c r="K1881" s="339">
        <v>3</v>
      </c>
      <c r="L1881" s="340">
        <v>66318.149999999994</v>
      </c>
      <c r="M1881" s="122">
        <f>SUM(I1881,K1881)</f>
        <v>3</v>
      </c>
      <c r="N1881" s="123">
        <f>SUM(J1881,L1881)</f>
        <v>66318.149999999994</v>
      </c>
      <c r="O1881" s="89">
        <v>0</v>
      </c>
      <c r="P1881" s="342">
        <v>0</v>
      </c>
      <c r="Q1881" s="89">
        <v>0</v>
      </c>
      <c r="R1881" s="90">
        <v>0</v>
      </c>
      <c r="S1881" s="91">
        <f>SUM(O1881,Q1881)</f>
        <v>0</v>
      </c>
      <c r="T1881" s="92">
        <f>SUM(P1881,R1881)</f>
        <v>0</v>
      </c>
      <c r="U1881" s="93">
        <v>0</v>
      </c>
      <c r="V1881" s="94">
        <v>0</v>
      </c>
      <c r="W1881" s="95">
        <v>0</v>
      </c>
      <c r="X1881" s="96">
        <v>0</v>
      </c>
      <c r="Y1881" s="94">
        <v>0</v>
      </c>
      <c r="Z1881" s="95">
        <v>0</v>
      </c>
      <c r="AA1881" s="97">
        <f>SUM(U1881,X1881)</f>
        <v>0</v>
      </c>
      <c r="AB1881" s="98">
        <f>SUM(W1881,Z1881)</f>
        <v>0</v>
      </c>
      <c r="AC1881" s="99">
        <v>0</v>
      </c>
      <c r="AD1881" s="100">
        <v>0</v>
      </c>
      <c r="AE1881" s="99">
        <v>2</v>
      </c>
      <c r="AF1881" s="100">
        <v>32547.97</v>
      </c>
      <c r="AG1881" s="101">
        <f>SUM(AC1881,AE1881)</f>
        <v>2</v>
      </c>
      <c r="AH1881" s="102">
        <f>SUM(AD1881,AF1881,AB1881)</f>
        <v>32547.97</v>
      </c>
      <c r="AI1881" s="103">
        <f>IFERROR(AD1881/C1872,0)</f>
        <v>0</v>
      </c>
      <c r="AJ1881" s="134">
        <f>IFERROR(AF1881/C1872,0)</f>
        <v>0.14636541661006175</v>
      </c>
      <c r="AK1881" s="222">
        <f>IFERROR(AH1881/C1872,0)</f>
        <v>0.14636541661006175</v>
      </c>
      <c r="AL1881" s="223"/>
    </row>
    <row r="1882" spans="1:38" ht="24" thickBot="1" x14ac:dyDescent="0.3">
      <c r="A1882" s="641" t="s">
        <v>277</v>
      </c>
      <c r="B1882" s="642"/>
      <c r="C1882" s="231">
        <f>C1872</f>
        <v>222374.73</v>
      </c>
      <c r="D1882" s="231">
        <f>D1872</f>
        <v>97027.050000000017</v>
      </c>
      <c r="E1882" s="167">
        <f t="shared" ref="E1882:AH1882" si="250">SUM(E1872:E1881)</f>
        <v>1</v>
      </c>
      <c r="F1882" s="168">
        <f t="shared" si="250"/>
        <v>19140.57</v>
      </c>
      <c r="G1882" s="167">
        <f t="shared" si="250"/>
        <v>11</v>
      </c>
      <c r="H1882" s="232">
        <f t="shared" si="250"/>
        <v>267437.81999999995</v>
      </c>
      <c r="I1882" s="233">
        <f t="shared" si="250"/>
        <v>0</v>
      </c>
      <c r="J1882" s="168">
        <f t="shared" si="250"/>
        <v>0</v>
      </c>
      <c r="K1882" s="233">
        <f t="shared" si="250"/>
        <v>10</v>
      </c>
      <c r="L1882" s="168">
        <f t="shared" si="250"/>
        <v>222374.73</v>
      </c>
      <c r="M1882" s="233">
        <f t="shared" si="250"/>
        <v>10</v>
      </c>
      <c r="N1882" s="168">
        <f t="shared" si="250"/>
        <v>222374.73</v>
      </c>
      <c r="O1882" s="172">
        <f t="shared" si="250"/>
        <v>0</v>
      </c>
      <c r="P1882" s="168">
        <f t="shared" si="250"/>
        <v>0</v>
      </c>
      <c r="Q1882" s="172">
        <f t="shared" si="250"/>
        <v>0</v>
      </c>
      <c r="R1882" s="234">
        <f t="shared" si="250"/>
        <v>0</v>
      </c>
      <c r="S1882" s="173">
        <f t="shared" si="250"/>
        <v>0</v>
      </c>
      <c r="T1882" s="234">
        <f t="shared" si="250"/>
        <v>0</v>
      </c>
      <c r="U1882" s="235">
        <f t="shared" si="250"/>
        <v>0</v>
      </c>
      <c r="V1882" s="234">
        <f t="shared" si="250"/>
        <v>0</v>
      </c>
      <c r="W1882" s="232">
        <f t="shared" si="250"/>
        <v>0</v>
      </c>
      <c r="X1882" s="173">
        <f t="shared" si="250"/>
        <v>0</v>
      </c>
      <c r="Y1882" s="234">
        <f t="shared" si="250"/>
        <v>0</v>
      </c>
      <c r="Z1882" s="234">
        <f t="shared" si="250"/>
        <v>0</v>
      </c>
      <c r="AA1882" s="236">
        <f t="shared" si="250"/>
        <v>0</v>
      </c>
      <c r="AB1882" s="168">
        <f t="shared" si="250"/>
        <v>0</v>
      </c>
      <c r="AC1882" s="171">
        <f t="shared" si="250"/>
        <v>0</v>
      </c>
      <c r="AD1882" s="168">
        <f t="shared" si="250"/>
        <v>0</v>
      </c>
      <c r="AE1882" s="172">
        <f t="shared" si="250"/>
        <v>8</v>
      </c>
      <c r="AF1882" s="168">
        <f t="shared" si="250"/>
        <v>125347.68</v>
      </c>
      <c r="AG1882" s="173">
        <f t="shared" si="250"/>
        <v>8</v>
      </c>
      <c r="AH1882" s="232">
        <f t="shared" si="250"/>
        <v>125347.68</v>
      </c>
      <c r="AI1882" s="237">
        <f>AD1882/C1839</f>
        <v>0</v>
      </c>
      <c r="AJ1882" s="238">
        <f>AF1882/C1839</f>
        <v>0.56367771643837405</v>
      </c>
      <c r="AK1882" s="239">
        <f>AH1882/C1839</f>
        <v>0.56367771643837405</v>
      </c>
      <c r="AL1882" s="223"/>
    </row>
    <row r="1883" spans="1:38" ht="15.75" thickBot="1" x14ac:dyDescent="0.3">
      <c r="E1883" s="240"/>
      <c r="F1883" s="241"/>
      <c r="G1883" s="240"/>
      <c r="H1883" s="241"/>
      <c r="I1883" s="242"/>
      <c r="J1883" s="240"/>
      <c r="K1883" s="242"/>
      <c r="L1883" s="241"/>
      <c r="M1883" s="240"/>
      <c r="N1883" s="240"/>
      <c r="O1883" s="240"/>
      <c r="P1883" s="240"/>
      <c r="Q1883" s="240"/>
      <c r="R1883" s="240"/>
      <c r="S1883" s="240"/>
      <c r="T1883" s="240"/>
      <c r="U1883" s="240"/>
      <c r="V1883" s="240"/>
      <c r="W1883" s="240"/>
      <c r="X1883" s="240"/>
      <c r="Y1883" s="240"/>
      <c r="Z1883" s="240"/>
      <c r="AA1883" s="240"/>
      <c r="AB1883" s="240"/>
      <c r="AC1883" s="240"/>
      <c r="AD1883" s="240"/>
      <c r="AE1883" s="240"/>
      <c r="AF1883" s="240"/>
      <c r="AG1883" s="240"/>
      <c r="AH1883" s="240"/>
      <c r="AJ1883" s="243"/>
      <c r="AK1883" s="243"/>
      <c r="AL1883" s="243"/>
    </row>
    <row r="1884" spans="1:38" ht="19.5" thickTop="1" x14ac:dyDescent="0.3">
      <c r="A1884" s="591" t="s">
        <v>332</v>
      </c>
      <c r="B1884" s="592"/>
      <c r="C1884" s="592"/>
      <c r="D1884" s="592"/>
      <c r="E1884" s="592"/>
      <c r="F1884" s="592"/>
      <c r="G1884" s="592"/>
      <c r="H1884" s="592"/>
      <c r="I1884" s="592"/>
      <c r="J1884" s="592"/>
      <c r="K1884" s="593"/>
      <c r="L1884" s="592"/>
      <c r="M1884" s="592"/>
      <c r="N1884" s="592"/>
      <c r="O1884" s="592"/>
      <c r="P1884" s="592"/>
      <c r="Q1884" s="594"/>
      <c r="AD1884" s="180"/>
    </row>
    <row r="1885" spans="1:38" x14ac:dyDescent="0.25">
      <c r="A1885" s="595"/>
      <c r="B1885" s="596"/>
      <c r="C1885" s="596"/>
      <c r="D1885" s="596"/>
      <c r="E1885" s="596"/>
      <c r="F1885" s="596"/>
      <c r="G1885" s="596"/>
      <c r="H1885" s="596"/>
      <c r="I1885" s="596"/>
      <c r="J1885" s="596"/>
      <c r="K1885" s="597"/>
      <c r="L1885" s="596"/>
      <c r="M1885" s="596"/>
      <c r="N1885" s="596"/>
      <c r="O1885" s="596"/>
      <c r="P1885" s="596"/>
      <c r="Q1885" s="598"/>
    </row>
    <row r="1886" spans="1:38" x14ac:dyDescent="0.25">
      <c r="A1886" s="595"/>
      <c r="B1886" s="596"/>
      <c r="C1886" s="596"/>
      <c r="D1886" s="596"/>
      <c r="E1886" s="596"/>
      <c r="F1886" s="596"/>
      <c r="G1886" s="596"/>
      <c r="H1886" s="596"/>
      <c r="I1886" s="596"/>
      <c r="J1886" s="596"/>
      <c r="K1886" s="597"/>
      <c r="L1886" s="596"/>
      <c r="M1886" s="596"/>
      <c r="N1886" s="596"/>
      <c r="O1886" s="596"/>
      <c r="P1886" s="596"/>
      <c r="Q1886" s="598"/>
    </row>
    <row r="1887" spans="1:38" x14ac:dyDescent="0.25">
      <c r="A1887" s="595"/>
      <c r="B1887" s="596"/>
      <c r="C1887" s="596"/>
      <c r="D1887" s="596"/>
      <c r="E1887" s="596"/>
      <c r="F1887" s="596"/>
      <c r="G1887" s="596"/>
      <c r="H1887" s="596"/>
      <c r="I1887" s="596"/>
      <c r="J1887" s="596"/>
      <c r="K1887" s="597"/>
      <c r="L1887" s="596"/>
      <c r="M1887" s="596"/>
      <c r="N1887" s="596"/>
      <c r="O1887" s="596"/>
      <c r="P1887" s="596"/>
      <c r="Q1887" s="598"/>
    </row>
    <row r="1888" spans="1:38" x14ac:dyDescent="0.25">
      <c r="A1888" s="595"/>
      <c r="B1888" s="596"/>
      <c r="C1888" s="596"/>
      <c r="D1888" s="596"/>
      <c r="E1888" s="596"/>
      <c r="F1888" s="596"/>
      <c r="G1888" s="596"/>
      <c r="H1888" s="596"/>
      <c r="I1888" s="596"/>
      <c r="J1888" s="596"/>
      <c r="K1888" s="597"/>
      <c r="L1888" s="596"/>
      <c r="M1888" s="596"/>
      <c r="N1888" s="596"/>
      <c r="O1888" s="596"/>
      <c r="P1888" s="596"/>
      <c r="Q1888" s="598"/>
    </row>
    <row r="1889" spans="1:38" x14ac:dyDescent="0.25">
      <c r="A1889" s="595"/>
      <c r="B1889" s="596"/>
      <c r="C1889" s="596"/>
      <c r="D1889" s="596"/>
      <c r="E1889" s="596"/>
      <c r="F1889" s="596"/>
      <c r="G1889" s="596"/>
      <c r="H1889" s="596"/>
      <c r="I1889" s="596"/>
      <c r="J1889" s="596"/>
      <c r="K1889" s="597"/>
      <c r="L1889" s="596"/>
      <c r="M1889" s="596"/>
      <c r="N1889" s="596"/>
      <c r="O1889" s="596"/>
      <c r="P1889" s="596"/>
      <c r="Q1889" s="598"/>
    </row>
    <row r="1890" spans="1:38" x14ac:dyDescent="0.25">
      <c r="A1890" s="595"/>
      <c r="B1890" s="596"/>
      <c r="C1890" s="596"/>
      <c r="D1890" s="596"/>
      <c r="E1890" s="596"/>
      <c r="F1890" s="596"/>
      <c r="G1890" s="596"/>
      <c r="H1890" s="596"/>
      <c r="I1890" s="596"/>
      <c r="J1890" s="596"/>
      <c r="K1890" s="597"/>
      <c r="L1890" s="596"/>
      <c r="M1890" s="596"/>
      <c r="N1890" s="596"/>
      <c r="O1890" s="596"/>
      <c r="P1890" s="596"/>
      <c r="Q1890" s="598"/>
    </row>
    <row r="1891" spans="1:38" x14ac:dyDescent="0.25">
      <c r="A1891" s="595"/>
      <c r="B1891" s="596"/>
      <c r="C1891" s="596"/>
      <c r="D1891" s="596"/>
      <c r="E1891" s="596"/>
      <c r="F1891" s="596"/>
      <c r="G1891" s="596"/>
      <c r="H1891" s="596"/>
      <c r="I1891" s="596"/>
      <c r="J1891" s="596"/>
      <c r="K1891" s="597"/>
      <c r="L1891" s="596"/>
      <c r="M1891" s="596"/>
      <c r="N1891" s="596"/>
      <c r="O1891" s="596"/>
      <c r="P1891" s="596"/>
      <c r="Q1891" s="598"/>
    </row>
    <row r="1892" spans="1:38" ht="15.75" thickBot="1" x14ac:dyDescent="0.3">
      <c r="A1892" s="599"/>
      <c r="B1892" s="600"/>
      <c r="C1892" s="600"/>
      <c r="D1892" s="600"/>
      <c r="E1892" s="600"/>
      <c r="F1892" s="600"/>
      <c r="G1892" s="600"/>
      <c r="H1892" s="600"/>
      <c r="I1892" s="600"/>
      <c r="J1892" s="600"/>
      <c r="K1892" s="601"/>
      <c r="L1892" s="600"/>
      <c r="M1892" s="600"/>
      <c r="N1892" s="600"/>
      <c r="O1892" s="600"/>
      <c r="P1892" s="600"/>
      <c r="Q1892" s="602"/>
    </row>
    <row r="1893" spans="1:38" ht="15.75" thickTop="1" x14ac:dyDescent="0.25"/>
    <row r="1894" spans="1:38" x14ac:dyDescent="0.25">
      <c r="B1894" s="244"/>
      <c r="C1894" s="244"/>
    </row>
    <row r="1897" spans="1:38" ht="23.25" x14ac:dyDescent="0.35">
      <c r="A1897" s="367"/>
      <c r="B1897" s="661" t="s">
        <v>383</v>
      </c>
      <c r="C1897" s="661"/>
      <c r="D1897" s="661"/>
      <c r="E1897" s="661"/>
      <c r="F1897" s="661"/>
      <c r="G1897" s="661"/>
      <c r="H1897" s="661"/>
      <c r="I1897" s="661"/>
      <c r="J1897" s="661"/>
      <c r="K1897" s="662"/>
      <c r="L1897" s="661"/>
      <c r="M1897" s="661"/>
      <c r="N1897" s="661"/>
      <c r="O1897" s="661"/>
      <c r="S1897" s="4"/>
      <c r="X1897" s="4"/>
      <c r="AA1897" s="4"/>
      <c r="AG1897" s="4"/>
    </row>
    <row r="1898" spans="1:38" ht="21.75" thickBot="1" x14ac:dyDescent="0.4">
      <c r="B1898" s="37"/>
      <c r="C1898" s="37"/>
      <c r="D1898" s="37"/>
      <c r="E1898" s="37"/>
      <c r="F1898" s="38"/>
      <c r="G1898" s="37"/>
      <c r="H1898" s="38"/>
      <c r="I1898" s="39"/>
      <c r="J1898" s="38"/>
      <c r="K1898" s="39"/>
      <c r="L1898" s="38"/>
    </row>
    <row r="1899" spans="1:38" ht="27" customHeight="1" thickBot="1" x14ac:dyDescent="0.3">
      <c r="A1899" s="663" t="s">
        <v>391</v>
      </c>
      <c r="B1899" s="664"/>
      <c r="C1899" s="664"/>
      <c r="D1899" s="664"/>
      <c r="E1899" s="664"/>
      <c r="F1899" s="664"/>
      <c r="G1899" s="664"/>
      <c r="H1899" s="664"/>
      <c r="I1899" s="664"/>
      <c r="J1899" s="664"/>
      <c r="K1899" s="665"/>
      <c r="L1899" s="664"/>
      <c r="M1899" s="664"/>
      <c r="N1899" s="664"/>
      <c r="O1899" s="664"/>
      <c r="P1899" s="664"/>
      <c r="Q1899" s="664"/>
      <c r="R1899" s="664"/>
      <c r="S1899" s="664"/>
      <c r="T1899" s="664"/>
      <c r="U1899" s="664"/>
      <c r="V1899" s="664"/>
      <c r="W1899" s="664"/>
      <c r="X1899" s="664"/>
      <c r="Y1899" s="664"/>
      <c r="Z1899" s="664"/>
      <c r="AA1899" s="664"/>
      <c r="AB1899" s="664"/>
      <c r="AC1899" s="664"/>
      <c r="AD1899" s="664"/>
      <c r="AE1899" s="664"/>
      <c r="AF1899" s="664"/>
      <c r="AG1899" s="664"/>
      <c r="AH1899" s="664"/>
      <c r="AI1899" s="664"/>
      <c r="AJ1899" s="664"/>
      <c r="AK1899" s="664"/>
      <c r="AL1899" s="40"/>
    </row>
    <row r="1900" spans="1:38" ht="33.75" customHeight="1" x14ac:dyDescent="0.25">
      <c r="A1900" s="666" t="s">
        <v>8</v>
      </c>
      <c r="B1900" s="667"/>
      <c r="C1900" s="614" t="s">
        <v>392</v>
      </c>
      <c r="D1900" s="615"/>
      <c r="E1900" s="618" t="s">
        <v>210</v>
      </c>
      <c r="F1900" s="619"/>
      <c r="G1900" s="619"/>
      <c r="H1900" s="619"/>
      <c r="I1900" s="619"/>
      <c r="J1900" s="619"/>
      <c r="K1900" s="620"/>
      <c r="L1900" s="619"/>
      <c r="M1900" s="619"/>
      <c r="N1900" s="674"/>
      <c r="O1900" s="624" t="s">
        <v>393</v>
      </c>
      <c r="P1900" s="625"/>
      <c r="Q1900" s="625"/>
      <c r="R1900" s="625"/>
      <c r="S1900" s="625"/>
      <c r="T1900" s="625"/>
      <c r="U1900" s="625"/>
      <c r="V1900" s="625"/>
      <c r="W1900" s="625"/>
      <c r="X1900" s="625"/>
      <c r="Y1900" s="625"/>
      <c r="Z1900" s="625"/>
      <c r="AA1900" s="625"/>
      <c r="AB1900" s="625"/>
      <c r="AC1900" s="625"/>
      <c r="AD1900" s="625"/>
      <c r="AE1900" s="625"/>
      <c r="AF1900" s="625"/>
      <c r="AG1900" s="625"/>
      <c r="AH1900" s="625"/>
      <c r="AI1900" s="625"/>
      <c r="AJ1900" s="625"/>
      <c r="AK1900" s="625"/>
      <c r="AL1900" s="626"/>
    </row>
    <row r="1901" spans="1:38" ht="51" customHeight="1" thickBot="1" x14ac:dyDescent="0.3">
      <c r="A1901" s="668"/>
      <c r="B1901" s="669"/>
      <c r="C1901" s="672"/>
      <c r="D1901" s="673"/>
      <c r="E1901" s="675"/>
      <c r="F1901" s="676"/>
      <c r="G1901" s="676"/>
      <c r="H1901" s="676"/>
      <c r="I1901" s="676"/>
      <c r="J1901" s="676"/>
      <c r="K1901" s="677"/>
      <c r="L1901" s="676"/>
      <c r="M1901" s="676"/>
      <c r="N1901" s="678"/>
      <c r="O1901" s="641"/>
      <c r="P1901" s="679"/>
      <c r="Q1901" s="679"/>
      <c r="R1901" s="679"/>
      <c r="S1901" s="679"/>
      <c r="T1901" s="679"/>
      <c r="U1901" s="679"/>
      <c r="V1901" s="679"/>
      <c r="W1901" s="679"/>
      <c r="X1901" s="679"/>
      <c r="Y1901" s="679"/>
      <c r="Z1901" s="679"/>
      <c r="AA1901" s="679"/>
      <c r="AB1901" s="679"/>
      <c r="AC1901" s="679"/>
      <c r="AD1901" s="679"/>
      <c r="AE1901" s="679"/>
      <c r="AF1901" s="679"/>
      <c r="AG1901" s="679"/>
      <c r="AH1901" s="679"/>
      <c r="AI1901" s="679"/>
      <c r="AJ1901" s="679"/>
      <c r="AK1901" s="679"/>
      <c r="AL1901" s="642"/>
    </row>
    <row r="1902" spans="1:38" ht="75" customHeight="1" x14ac:dyDescent="0.25">
      <c r="A1902" s="668"/>
      <c r="B1902" s="669"/>
      <c r="C1902" s="680" t="s">
        <v>211</v>
      </c>
      <c r="D1902" s="682" t="s">
        <v>212</v>
      </c>
      <c r="E1902" s="684" t="s">
        <v>0</v>
      </c>
      <c r="F1902" s="685"/>
      <c r="G1902" s="685"/>
      <c r="H1902" s="686"/>
      <c r="I1902" s="690" t="s">
        <v>1</v>
      </c>
      <c r="J1902" s="691"/>
      <c r="K1902" s="692"/>
      <c r="L1902" s="693"/>
      <c r="M1902" s="698" t="s">
        <v>2</v>
      </c>
      <c r="N1902" s="699"/>
      <c r="O1902" s="702" t="s">
        <v>213</v>
      </c>
      <c r="P1902" s="703"/>
      <c r="Q1902" s="703"/>
      <c r="R1902" s="703"/>
      <c r="S1902" s="725" t="s">
        <v>2</v>
      </c>
      <c r="T1902" s="726"/>
      <c r="U1902" s="708" t="s">
        <v>214</v>
      </c>
      <c r="V1902" s="709"/>
      <c r="W1902" s="709"/>
      <c r="X1902" s="709"/>
      <c r="Y1902" s="709"/>
      <c r="Z1902" s="710"/>
      <c r="AA1902" s="729" t="s">
        <v>2</v>
      </c>
      <c r="AB1902" s="730"/>
      <c r="AC1902" s="733" t="s">
        <v>5</v>
      </c>
      <c r="AD1902" s="734"/>
      <c r="AE1902" s="734"/>
      <c r="AF1902" s="735"/>
      <c r="AG1902" s="739" t="s">
        <v>2</v>
      </c>
      <c r="AH1902" s="740"/>
      <c r="AI1902" s="719" t="s">
        <v>215</v>
      </c>
      <c r="AJ1902" s="720"/>
      <c r="AK1902" s="720"/>
      <c r="AL1902" s="721"/>
    </row>
    <row r="1903" spans="1:38" ht="75" customHeight="1" thickBot="1" x14ac:dyDescent="0.3">
      <c r="A1903" s="668"/>
      <c r="B1903" s="669"/>
      <c r="C1903" s="680"/>
      <c r="D1903" s="682"/>
      <c r="E1903" s="687"/>
      <c r="F1903" s="688"/>
      <c r="G1903" s="688"/>
      <c r="H1903" s="689"/>
      <c r="I1903" s="694"/>
      <c r="J1903" s="695"/>
      <c r="K1903" s="696"/>
      <c r="L1903" s="697"/>
      <c r="M1903" s="700"/>
      <c r="N1903" s="701"/>
      <c r="O1903" s="704"/>
      <c r="P1903" s="705"/>
      <c r="Q1903" s="705"/>
      <c r="R1903" s="705"/>
      <c r="S1903" s="727"/>
      <c r="T1903" s="728"/>
      <c r="U1903" s="711"/>
      <c r="V1903" s="712"/>
      <c r="W1903" s="712"/>
      <c r="X1903" s="712"/>
      <c r="Y1903" s="712"/>
      <c r="Z1903" s="713"/>
      <c r="AA1903" s="731"/>
      <c r="AB1903" s="732"/>
      <c r="AC1903" s="736"/>
      <c r="AD1903" s="737"/>
      <c r="AE1903" s="737"/>
      <c r="AF1903" s="738"/>
      <c r="AG1903" s="741"/>
      <c r="AH1903" s="742"/>
      <c r="AI1903" s="722"/>
      <c r="AJ1903" s="723"/>
      <c r="AK1903" s="723"/>
      <c r="AL1903" s="724"/>
    </row>
    <row r="1904" spans="1:38" ht="139.5" customHeight="1" thickBot="1" x14ac:dyDescent="0.3">
      <c r="A1904" s="670"/>
      <c r="B1904" s="671"/>
      <c r="C1904" s="681"/>
      <c r="D1904" s="683"/>
      <c r="E1904" s="41" t="s">
        <v>15</v>
      </c>
      <c r="F1904" s="42" t="s">
        <v>216</v>
      </c>
      <c r="G1904" s="41" t="s">
        <v>217</v>
      </c>
      <c r="H1904" s="42" t="s">
        <v>14</v>
      </c>
      <c r="I1904" s="43" t="s">
        <v>15</v>
      </c>
      <c r="J1904" s="44" t="s">
        <v>218</v>
      </c>
      <c r="K1904" s="43" t="s">
        <v>17</v>
      </c>
      <c r="L1904" s="44" t="s">
        <v>219</v>
      </c>
      <c r="M1904" s="45" t="s">
        <v>19</v>
      </c>
      <c r="N1904" s="46" t="s">
        <v>20</v>
      </c>
      <c r="O1904" s="47" t="s">
        <v>220</v>
      </c>
      <c r="P1904" s="48" t="s">
        <v>221</v>
      </c>
      <c r="Q1904" s="47" t="s">
        <v>222</v>
      </c>
      <c r="R1904" s="48" t="s">
        <v>223</v>
      </c>
      <c r="S1904" s="49" t="s">
        <v>224</v>
      </c>
      <c r="T1904" s="50" t="s">
        <v>225</v>
      </c>
      <c r="U1904" s="51" t="s">
        <v>220</v>
      </c>
      <c r="V1904" s="52" t="s">
        <v>226</v>
      </c>
      <c r="W1904" s="53" t="s">
        <v>227</v>
      </c>
      <c r="X1904" s="54" t="s">
        <v>222</v>
      </c>
      <c r="Y1904" s="52" t="s">
        <v>228</v>
      </c>
      <c r="Z1904" s="53" t="s">
        <v>229</v>
      </c>
      <c r="AA1904" s="55" t="s">
        <v>230</v>
      </c>
      <c r="AB1904" s="56" t="s">
        <v>231</v>
      </c>
      <c r="AC1904" s="57" t="s">
        <v>220</v>
      </c>
      <c r="AD1904" s="58" t="s">
        <v>221</v>
      </c>
      <c r="AE1904" s="57" t="s">
        <v>222</v>
      </c>
      <c r="AF1904" s="58" t="s">
        <v>223</v>
      </c>
      <c r="AG1904" s="59" t="s">
        <v>232</v>
      </c>
      <c r="AH1904" s="60" t="s">
        <v>233</v>
      </c>
      <c r="AI1904" s="61" t="s">
        <v>234</v>
      </c>
      <c r="AJ1904" s="62" t="s">
        <v>235</v>
      </c>
      <c r="AK1904" s="63" t="s">
        <v>236</v>
      </c>
      <c r="AL1904" s="64" t="s">
        <v>237</v>
      </c>
    </row>
    <row r="1905" spans="1:38" ht="38.25" customHeight="1" thickBot="1" x14ac:dyDescent="0.3">
      <c r="A1905" s="581" t="s">
        <v>238</v>
      </c>
      <c r="B1905" s="582"/>
      <c r="C1905" s="65" t="s">
        <v>239</v>
      </c>
      <c r="D1905" s="575" t="s">
        <v>240</v>
      </c>
      <c r="E1905" s="65" t="s">
        <v>241</v>
      </c>
      <c r="F1905" s="66" t="s">
        <v>242</v>
      </c>
      <c r="G1905" s="65" t="s">
        <v>243</v>
      </c>
      <c r="H1905" s="66" t="s">
        <v>244</v>
      </c>
      <c r="I1905" s="67" t="s">
        <v>245</v>
      </c>
      <c r="J1905" s="66" t="s">
        <v>246</v>
      </c>
      <c r="K1905" s="67" t="s">
        <v>247</v>
      </c>
      <c r="L1905" s="66" t="s">
        <v>248</v>
      </c>
      <c r="M1905" s="65" t="s">
        <v>249</v>
      </c>
      <c r="N1905" s="66" t="s">
        <v>250</v>
      </c>
      <c r="O1905" s="65" t="s">
        <v>251</v>
      </c>
      <c r="P1905" s="66" t="s">
        <v>252</v>
      </c>
      <c r="Q1905" s="65" t="s">
        <v>253</v>
      </c>
      <c r="R1905" s="66" t="s">
        <v>254</v>
      </c>
      <c r="S1905" s="65" t="s">
        <v>255</v>
      </c>
      <c r="T1905" s="66" t="s">
        <v>256</v>
      </c>
      <c r="U1905" s="65" t="s">
        <v>257</v>
      </c>
      <c r="V1905" s="68" t="s">
        <v>258</v>
      </c>
      <c r="W1905" s="66" t="s">
        <v>259</v>
      </c>
      <c r="X1905" s="575" t="s">
        <v>260</v>
      </c>
      <c r="Y1905" s="66" t="s">
        <v>261</v>
      </c>
      <c r="Z1905" s="66" t="s">
        <v>262</v>
      </c>
      <c r="AA1905" s="65" t="s">
        <v>263</v>
      </c>
      <c r="AB1905" s="65" t="s">
        <v>264</v>
      </c>
      <c r="AC1905" s="65" t="s">
        <v>265</v>
      </c>
      <c r="AD1905" s="65" t="s">
        <v>266</v>
      </c>
      <c r="AE1905" s="65" t="s">
        <v>267</v>
      </c>
      <c r="AF1905" s="65" t="s">
        <v>268</v>
      </c>
      <c r="AG1905" s="65" t="s">
        <v>269</v>
      </c>
      <c r="AH1905" s="65" t="s">
        <v>270</v>
      </c>
      <c r="AI1905" s="65" t="s">
        <v>271</v>
      </c>
      <c r="AJ1905" s="575" t="s">
        <v>272</v>
      </c>
      <c r="AK1905" s="65" t="s">
        <v>273</v>
      </c>
      <c r="AL1905" s="576" t="s">
        <v>274</v>
      </c>
    </row>
    <row r="1906" spans="1:38" ht="99" customHeight="1" x14ac:dyDescent="0.25">
      <c r="A1906" s="69">
        <v>1</v>
      </c>
      <c r="B1906" s="70" t="s">
        <v>275</v>
      </c>
      <c r="C1906" s="583">
        <f>N1919</f>
        <v>342222.53</v>
      </c>
      <c r="D1906" s="586">
        <f>C1906-AH1919</f>
        <v>81184.650000000023</v>
      </c>
      <c r="E1906" s="71"/>
      <c r="F1906" s="72"/>
      <c r="G1906" s="71"/>
      <c r="H1906" s="72"/>
      <c r="I1906" s="73"/>
      <c r="J1906" s="72"/>
      <c r="K1906" s="73"/>
      <c r="L1906" s="72"/>
      <c r="M1906" s="71"/>
      <c r="N1906" s="72"/>
      <c r="O1906" s="71"/>
      <c r="P1906" s="72"/>
      <c r="Q1906" s="71"/>
      <c r="R1906" s="72"/>
      <c r="S1906" s="71"/>
      <c r="T1906" s="72"/>
      <c r="U1906" s="71"/>
      <c r="V1906" s="74"/>
      <c r="W1906" s="72"/>
      <c r="X1906" s="71"/>
      <c r="Y1906" s="74"/>
      <c r="Z1906" s="72"/>
      <c r="AA1906" s="71"/>
      <c r="AB1906" s="72"/>
      <c r="AC1906" s="71"/>
      <c r="AD1906" s="72"/>
      <c r="AE1906" s="71"/>
      <c r="AF1906" s="72"/>
      <c r="AG1906" s="71"/>
      <c r="AH1906" s="72"/>
      <c r="AI1906" s="75"/>
      <c r="AJ1906" s="76"/>
      <c r="AK1906" s="77"/>
      <c r="AL1906" s="78"/>
    </row>
    <row r="1907" spans="1:38" ht="87" customHeight="1" x14ac:dyDescent="0.25">
      <c r="A1907" s="79">
        <v>2</v>
      </c>
      <c r="B1907" s="80" t="s">
        <v>96</v>
      </c>
      <c r="C1907" s="584"/>
      <c r="D1907" s="587"/>
      <c r="E1907" s="81">
        <v>0</v>
      </c>
      <c r="F1907" s="82">
        <v>0</v>
      </c>
      <c r="G1907" s="83">
        <v>7</v>
      </c>
      <c r="H1907" s="84">
        <v>246189.13</v>
      </c>
      <c r="I1907" s="85">
        <v>0</v>
      </c>
      <c r="J1907" s="86">
        <v>0</v>
      </c>
      <c r="K1907" s="85">
        <v>5</v>
      </c>
      <c r="L1907" s="86">
        <v>172092.38</v>
      </c>
      <c r="M1907" s="87">
        <f>SUM(I1907,K1907)</f>
        <v>5</v>
      </c>
      <c r="N1907" s="88">
        <f>SUM(J1907,L1907)</f>
        <v>172092.38</v>
      </c>
      <c r="O1907" s="89">
        <v>0</v>
      </c>
      <c r="P1907" s="90">
        <v>0</v>
      </c>
      <c r="Q1907" s="89">
        <v>0</v>
      </c>
      <c r="R1907" s="90">
        <v>0</v>
      </c>
      <c r="S1907" s="91">
        <f>SUM(O1907,Q1907)</f>
        <v>0</v>
      </c>
      <c r="T1907" s="92">
        <f>SUM(P1907,R1907)</f>
        <v>0</v>
      </c>
      <c r="U1907" s="93">
        <v>0</v>
      </c>
      <c r="V1907" s="94">
        <v>0</v>
      </c>
      <c r="W1907" s="95">
        <v>0</v>
      </c>
      <c r="X1907" s="96">
        <v>0</v>
      </c>
      <c r="Y1907" s="94">
        <v>0</v>
      </c>
      <c r="Z1907" s="95">
        <v>0</v>
      </c>
      <c r="AA1907" s="97">
        <f>SUM(U1907,X1907)</f>
        <v>0</v>
      </c>
      <c r="AB1907" s="98">
        <f>SUM(W1907,Z1907)</f>
        <v>0</v>
      </c>
      <c r="AC1907" s="99">
        <v>0</v>
      </c>
      <c r="AD1907" s="100">
        <v>0</v>
      </c>
      <c r="AE1907" s="99">
        <v>5</v>
      </c>
      <c r="AF1907" s="100">
        <v>144980.83000000002</v>
      </c>
      <c r="AG1907" s="101">
        <f>SUM(AC1907,AE1907)</f>
        <v>5</v>
      </c>
      <c r="AH1907" s="102">
        <f>SUM(AD1907,AF1907,AB1907)</f>
        <v>144980.83000000002</v>
      </c>
      <c r="AI1907" s="103">
        <f>IFERROR(AD1907/(C1906-AH1913),0)</f>
        <v>0</v>
      </c>
      <c r="AJ1907" s="104">
        <f>IFERROR(AF1907/(C1906-AH1913),0)</f>
        <v>0.42364490146221523</v>
      </c>
      <c r="AK1907" s="77"/>
      <c r="AL1907" s="105">
        <f>IFERROR(AH1907/C1906,0)</f>
        <v>0.42364490146221523</v>
      </c>
    </row>
    <row r="1908" spans="1:38" ht="85.5" customHeight="1" x14ac:dyDescent="0.25">
      <c r="A1908" s="79">
        <v>3</v>
      </c>
      <c r="B1908" s="80" t="s">
        <v>202</v>
      </c>
      <c r="C1908" s="584"/>
      <c r="D1908" s="587"/>
      <c r="E1908" s="442"/>
      <c r="F1908" s="443"/>
      <c r="G1908" s="444"/>
      <c r="H1908" s="445"/>
      <c r="I1908" s="441"/>
      <c r="J1908" s="445"/>
      <c r="K1908" s="441"/>
      <c r="L1908" s="445"/>
      <c r="M1908" s="446"/>
      <c r="N1908" s="445"/>
      <c r="O1908" s="444"/>
      <c r="P1908" s="445"/>
      <c r="Q1908" s="444"/>
      <c r="R1908" s="445"/>
      <c r="S1908" s="446"/>
      <c r="T1908" s="445"/>
      <c r="U1908" s="444"/>
      <c r="V1908" s="447"/>
      <c r="W1908" s="445"/>
      <c r="X1908" s="446"/>
      <c r="Y1908" s="447"/>
      <c r="Z1908" s="445"/>
      <c r="AA1908" s="446"/>
      <c r="AB1908" s="445"/>
      <c r="AC1908" s="444"/>
      <c r="AD1908" s="445"/>
      <c r="AE1908" s="444"/>
      <c r="AF1908" s="445"/>
      <c r="AG1908" s="446"/>
      <c r="AH1908" s="445"/>
      <c r="AI1908" s="132"/>
      <c r="AJ1908" s="133"/>
      <c r="AK1908" s="448"/>
      <c r="AL1908" s="449"/>
    </row>
    <row r="1909" spans="1:38" ht="101.25" customHeight="1" x14ac:dyDescent="0.25">
      <c r="A1909" s="79">
        <v>4</v>
      </c>
      <c r="B1909" s="80" t="s">
        <v>40</v>
      </c>
      <c r="C1909" s="584"/>
      <c r="D1909" s="587"/>
      <c r="E1909" s="442"/>
      <c r="F1909" s="443"/>
      <c r="G1909" s="444"/>
      <c r="H1909" s="445"/>
      <c r="I1909" s="441"/>
      <c r="J1909" s="445"/>
      <c r="K1909" s="441"/>
      <c r="L1909" s="445"/>
      <c r="M1909" s="446"/>
      <c r="N1909" s="445"/>
      <c r="O1909" s="444"/>
      <c r="P1909" s="445"/>
      <c r="Q1909" s="444"/>
      <c r="R1909" s="445"/>
      <c r="S1909" s="446"/>
      <c r="T1909" s="445"/>
      <c r="U1909" s="444"/>
      <c r="V1909" s="447"/>
      <c r="W1909" s="445"/>
      <c r="X1909" s="446"/>
      <c r="Y1909" s="447"/>
      <c r="Z1909" s="445"/>
      <c r="AA1909" s="446"/>
      <c r="AB1909" s="445"/>
      <c r="AC1909" s="444"/>
      <c r="AD1909" s="445"/>
      <c r="AE1909" s="444"/>
      <c r="AF1909" s="445"/>
      <c r="AG1909" s="446"/>
      <c r="AH1909" s="445"/>
      <c r="AI1909" s="132"/>
      <c r="AJ1909" s="133"/>
      <c r="AK1909" s="448"/>
      <c r="AL1909" s="449"/>
    </row>
    <row r="1910" spans="1:38" ht="138" customHeight="1" x14ac:dyDescent="0.25">
      <c r="A1910" s="79">
        <v>5</v>
      </c>
      <c r="B1910" s="80" t="s">
        <v>98</v>
      </c>
      <c r="C1910" s="584"/>
      <c r="D1910" s="587"/>
      <c r="E1910" s="81">
        <v>1</v>
      </c>
      <c r="F1910" s="82">
        <v>19115.5</v>
      </c>
      <c r="G1910" s="83">
        <v>2</v>
      </c>
      <c r="H1910" s="84">
        <v>170130.15</v>
      </c>
      <c r="I1910" s="85">
        <v>0</v>
      </c>
      <c r="J1910" s="86">
        <v>0</v>
      </c>
      <c r="K1910" s="85">
        <v>2</v>
      </c>
      <c r="L1910" s="86">
        <v>170130.15</v>
      </c>
      <c r="M1910" s="87">
        <f>SUM(I1910,K1910)</f>
        <v>2</v>
      </c>
      <c r="N1910" s="88">
        <f>SUM(J1910,L1910)</f>
        <v>170130.15</v>
      </c>
      <c r="O1910" s="89">
        <v>0</v>
      </c>
      <c r="P1910" s="90">
        <v>0</v>
      </c>
      <c r="Q1910" s="89">
        <v>0</v>
      </c>
      <c r="R1910" s="90">
        <v>0</v>
      </c>
      <c r="S1910" s="91">
        <f>SUM(O1910,Q1910)</f>
        <v>0</v>
      </c>
      <c r="T1910" s="92">
        <f>SUM(P1910,R1910)</f>
        <v>0</v>
      </c>
      <c r="U1910" s="93">
        <v>0</v>
      </c>
      <c r="V1910" s="94">
        <v>0</v>
      </c>
      <c r="W1910" s="95">
        <v>0</v>
      </c>
      <c r="X1910" s="96">
        <v>0</v>
      </c>
      <c r="Y1910" s="94">
        <v>0</v>
      </c>
      <c r="Z1910" s="95">
        <v>0</v>
      </c>
      <c r="AA1910" s="97">
        <f>SUM(U1910,X1910)</f>
        <v>0</v>
      </c>
      <c r="AB1910" s="98">
        <f>SUM(W1910,Z1910)</f>
        <v>0</v>
      </c>
      <c r="AC1910" s="99">
        <v>0</v>
      </c>
      <c r="AD1910" s="100">
        <v>0</v>
      </c>
      <c r="AE1910" s="99">
        <v>2</v>
      </c>
      <c r="AF1910" s="100">
        <v>116057.04999999999</v>
      </c>
      <c r="AG1910" s="101">
        <f>SUM(AC1910,AE1910)</f>
        <v>2</v>
      </c>
      <c r="AH1910" s="102">
        <f>SUM(AD1910,AF1910,AB1910)</f>
        <v>116057.04999999999</v>
      </c>
      <c r="AI1910" s="103">
        <f>IFERROR(AD1910/(C1906-AH1913),0)</f>
        <v>0</v>
      </c>
      <c r="AJ1910" s="104">
        <f>IFERROR(AF1910/(C1906-AH1913),0)</f>
        <v>0.33912743851201138</v>
      </c>
      <c r="AK1910" s="77"/>
      <c r="AL1910" s="105">
        <f>IFERROR(AH1910/C1906,0)</f>
        <v>0.33912743851201138</v>
      </c>
    </row>
    <row r="1911" spans="1:38" ht="116.25" customHeight="1" x14ac:dyDescent="0.25">
      <c r="A1911" s="79">
        <v>6</v>
      </c>
      <c r="B1911" s="80" t="s">
        <v>42</v>
      </c>
      <c r="C1911" s="584"/>
      <c r="D1911" s="587"/>
      <c r="E1911" s="442"/>
      <c r="F1911" s="443"/>
      <c r="G1911" s="444"/>
      <c r="H1911" s="445"/>
      <c r="I1911" s="441"/>
      <c r="J1911" s="445"/>
      <c r="K1911" s="441"/>
      <c r="L1911" s="445"/>
      <c r="M1911" s="446"/>
      <c r="N1911" s="445"/>
      <c r="O1911" s="444"/>
      <c r="P1911" s="445"/>
      <c r="Q1911" s="444"/>
      <c r="R1911" s="445"/>
      <c r="S1911" s="446"/>
      <c r="T1911" s="445"/>
      <c r="U1911" s="444"/>
      <c r="V1911" s="447"/>
      <c r="W1911" s="445"/>
      <c r="X1911" s="446"/>
      <c r="Y1911" s="447"/>
      <c r="Z1911" s="445"/>
      <c r="AA1911" s="446"/>
      <c r="AB1911" s="445"/>
      <c r="AC1911" s="444"/>
      <c r="AD1911" s="445"/>
      <c r="AE1911" s="444"/>
      <c r="AF1911" s="445"/>
      <c r="AG1911" s="446"/>
      <c r="AH1911" s="445"/>
      <c r="AI1911" s="132"/>
      <c r="AJ1911" s="133"/>
      <c r="AK1911" s="448"/>
      <c r="AL1911" s="449"/>
    </row>
    <row r="1912" spans="1:38" ht="65.25" customHeight="1" x14ac:dyDescent="0.25">
      <c r="A1912" s="79">
        <v>7</v>
      </c>
      <c r="B1912" s="80" t="s">
        <v>203</v>
      </c>
      <c r="C1912" s="584"/>
      <c r="D1912" s="587"/>
      <c r="E1912" s="442"/>
      <c r="F1912" s="443"/>
      <c r="G1912" s="444"/>
      <c r="H1912" s="445"/>
      <c r="I1912" s="444"/>
      <c r="J1912" s="445"/>
      <c r="K1912" s="444"/>
      <c r="L1912" s="445"/>
      <c r="M1912" s="446"/>
      <c r="N1912" s="445"/>
      <c r="O1912" s="444"/>
      <c r="P1912" s="445"/>
      <c r="Q1912" s="444"/>
      <c r="R1912" s="445"/>
      <c r="S1912" s="446"/>
      <c r="T1912" s="472"/>
      <c r="U1912" s="444"/>
      <c r="V1912" s="447"/>
      <c r="W1912" s="445"/>
      <c r="X1912" s="446"/>
      <c r="Y1912" s="447"/>
      <c r="Z1912" s="445"/>
      <c r="AA1912" s="446"/>
      <c r="AB1912" s="472"/>
      <c r="AC1912" s="444"/>
      <c r="AD1912" s="445"/>
      <c r="AE1912" s="444"/>
      <c r="AF1912" s="445"/>
      <c r="AG1912" s="441"/>
      <c r="AH1912" s="445"/>
      <c r="AI1912" s="132"/>
      <c r="AJ1912" s="133"/>
      <c r="AK1912" s="448"/>
      <c r="AL1912" s="450"/>
    </row>
    <row r="1913" spans="1:38" ht="59.25" customHeight="1" x14ac:dyDescent="0.25">
      <c r="A1913" s="79">
        <v>8</v>
      </c>
      <c r="B1913" s="80" t="s">
        <v>276</v>
      </c>
      <c r="C1913" s="584"/>
      <c r="D1913" s="587"/>
      <c r="E1913" s="473"/>
      <c r="F1913" s="474"/>
      <c r="G1913" s="451"/>
      <c r="H1913" s="452"/>
      <c r="I1913" s="444"/>
      <c r="J1913" s="445"/>
      <c r="K1913" s="441"/>
      <c r="L1913" s="445"/>
      <c r="M1913" s="475"/>
      <c r="N1913" s="443"/>
      <c r="O1913" s="451"/>
      <c r="P1913" s="452"/>
      <c r="Q1913" s="451"/>
      <c r="R1913" s="452"/>
      <c r="S1913" s="475"/>
      <c r="T1913" s="443"/>
      <c r="U1913" s="444"/>
      <c r="V1913" s="447"/>
      <c r="W1913" s="445"/>
      <c r="X1913" s="446"/>
      <c r="Y1913" s="447"/>
      <c r="Z1913" s="445"/>
      <c r="AA1913" s="475"/>
      <c r="AB1913" s="443"/>
      <c r="AC1913" s="444"/>
      <c r="AD1913" s="445"/>
      <c r="AE1913" s="444"/>
      <c r="AF1913" s="445"/>
      <c r="AG1913" s="446"/>
      <c r="AH1913" s="445"/>
      <c r="AI1913" s="132"/>
      <c r="AJ1913" s="133"/>
      <c r="AK1913" s="448"/>
      <c r="AL1913" s="449"/>
    </row>
    <row r="1914" spans="1:38" ht="60" customHeight="1" x14ac:dyDescent="0.25">
      <c r="A1914" s="79">
        <v>9</v>
      </c>
      <c r="B1914" s="80" t="s">
        <v>44</v>
      </c>
      <c r="C1914" s="584"/>
      <c r="D1914" s="587"/>
      <c r="E1914" s="442"/>
      <c r="F1914" s="443"/>
      <c r="G1914" s="444"/>
      <c r="H1914" s="445"/>
      <c r="I1914" s="441"/>
      <c r="J1914" s="445"/>
      <c r="K1914" s="441"/>
      <c r="L1914" s="445"/>
      <c r="M1914" s="446"/>
      <c r="N1914" s="445"/>
      <c r="O1914" s="444"/>
      <c r="P1914" s="445"/>
      <c r="Q1914" s="444"/>
      <c r="R1914" s="445"/>
      <c r="S1914" s="446"/>
      <c r="T1914" s="445"/>
      <c r="U1914" s="444"/>
      <c r="V1914" s="447"/>
      <c r="W1914" s="445"/>
      <c r="X1914" s="446"/>
      <c r="Y1914" s="447"/>
      <c r="Z1914" s="445"/>
      <c r="AA1914" s="446"/>
      <c r="AB1914" s="445"/>
      <c r="AC1914" s="444"/>
      <c r="AD1914" s="445"/>
      <c r="AE1914" s="444"/>
      <c r="AF1914" s="445"/>
      <c r="AG1914" s="446"/>
      <c r="AH1914" s="445"/>
      <c r="AI1914" s="132"/>
      <c r="AJ1914" s="133"/>
      <c r="AK1914" s="448"/>
      <c r="AL1914" s="449"/>
    </row>
    <row r="1915" spans="1:38" ht="73.5" customHeight="1" x14ac:dyDescent="0.25">
      <c r="A1915" s="79">
        <v>10</v>
      </c>
      <c r="B1915" s="80" t="s">
        <v>45</v>
      </c>
      <c r="C1915" s="584"/>
      <c r="D1915" s="587"/>
      <c r="E1915" s="442"/>
      <c r="F1915" s="443"/>
      <c r="G1915" s="444"/>
      <c r="H1915" s="445"/>
      <c r="I1915" s="441"/>
      <c r="J1915" s="445"/>
      <c r="K1915" s="441"/>
      <c r="L1915" s="445"/>
      <c r="M1915" s="446"/>
      <c r="N1915" s="445"/>
      <c r="O1915" s="444"/>
      <c r="P1915" s="445"/>
      <c r="Q1915" s="444"/>
      <c r="R1915" s="445"/>
      <c r="S1915" s="446"/>
      <c r="T1915" s="445"/>
      <c r="U1915" s="444"/>
      <c r="V1915" s="447"/>
      <c r="W1915" s="445"/>
      <c r="X1915" s="446"/>
      <c r="Y1915" s="447"/>
      <c r="Z1915" s="445"/>
      <c r="AA1915" s="446"/>
      <c r="AB1915" s="445"/>
      <c r="AC1915" s="451"/>
      <c r="AD1915" s="452"/>
      <c r="AE1915" s="451"/>
      <c r="AF1915" s="452"/>
      <c r="AG1915" s="446"/>
      <c r="AH1915" s="445"/>
      <c r="AI1915" s="132"/>
      <c r="AJ1915" s="133"/>
      <c r="AK1915" s="448"/>
      <c r="AL1915" s="449"/>
    </row>
    <row r="1916" spans="1:38" ht="120" customHeight="1" x14ac:dyDescent="0.25">
      <c r="A1916" s="79">
        <v>11</v>
      </c>
      <c r="B1916" s="80" t="s">
        <v>46</v>
      </c>
      <c r="C1916" s="584"/>
      <c r="D1916" s="587"/>
      <c r="E1916" s="442"/>
      <c r="F1916" s="443"/>
      <c r="G1916" s="444"/>
      <c r="H1916" s="445"/>
      <c r="I1916" s="441"/>
      <c r="J1916" s="445"/>
      <c r="K1916" s="441"/>
      <c r="L1916" s="445"/>
      <c r="M1916" s="446"/>
      <c r="N1916" s="445"/>
      <c r="O1916" s="444"/>
      <c r="P1916" s="445"/>
      <c r="Q1916" s="444"/>
      <c r="R1916" s="445"/>
      <c r="S1916" s="446"/>
      <c r="T1916" s="445"/>
      <c r="U1916" s="444"/>
      <c r="V1916" s="447"/>
      <c r="W1916" s="445"/>
      <c r="X1916" s="446"/>
      <c r="Y1916" s="447"/>
      <c r="Z1916" s="445"/>
      <c r="AA1916" s="446"/>
      <c r="AB1916" s="445"/>
      <c r="AC1916" s="444"/>
      <c r="AD1916" s="445"/>
      <c r="AE1916" s="444"/>
      <c r="AF1916" s="445"/>
      <c r="AG1916" s="446"/>
      <c r="AH1916" s="445"/>
      <c r="AI1916" s="132"/>
      <c r="AJ1916" s="133"/>
      <c r="AK1916" s="448"/>
      <c r="AL1916" s="449"/>
    </row>
    <row r="1917" spans="1:38" ht="63.75" customHeight="1" x14ac:dyDescent="0.25">
      <c r="A1917" s="79">
        <v>12</v>
      </c>
      <c r="B1917" s="80" t="s">
        <v>47</v>
      </c>
      <c r="C1917" s="584"/>
      <c r="D1917" s="587"/>
      <c r="E1917" s="442"/>
      <c r="F1917" s="443"/>
      <c r="G1917" s="444"/>
      <c r="H1917" s="445"/>
      <c r="I1917" s="441"/>
      <c r="J1917" s="445"/>
      <c r="K1917" s="441"/>
      <c r="L1917" s="445"/>
      <c r="M1917" s="446"/>
      <c r="N1917" s="445"/>
      <c r="O1917" s="444"/>
      <c r="P1917" s="445"/>
      <c r="Q1917" s="444"/>
      <c r="R1917" s="445"/>
      <c r="S1917" s="446"/>
      <c r="T1917" s="445"/>
      <c r="U1917" s="444"/>
      <c r="V1917" s="447"/>
      <c r="W1917" s="445"/>
      <c r="X1917" s="446"/>
      <c r="Y1917" s="447"/>
      <c r="Z1917" s="445"/>
      <c r="AA1917" s="446"/>
      <c r="AB1917" s="445"/>
      <c r="AC1917" s="444"/>
      <c r="AD1917" s="445"/>
      <c r="AE1917" s="444"/>
      <c r="AF1917" s="445"/>
      <c r="AG1917" s="446"/>
      <c r="AH1917" s="445"/>
      <c r="AI1917" s="132"/>
      <c r="AJ1917" s="133"/>
      <c r="AK1917" s="448"/>
      <c r="AL1917" s="449"/>
    </row>
    <row r="1918" spans="1:38" ht="62.25" customHeight="1" thickBot="1" x14ac:dyDescent="0.3">
      <c r="A1918" s="138">
        <v>13</v>
      </c>
      <c r="B1918" s="139" t="s">
        <v>48</v>
      </c>
      <c r="C1918" s="585"/>
      <c r="D1918" s="588"/>
      <c r="E1918" s="453"/>
      <c r="F1918" s="454"/>
      <c r="G1918" s="455"/>
      <c r="H1918" s="456"/>
      <c r="I1918" s="476"/>
      <c r="J1918" s="458"/>
      <c r="K1918" s="476"/>
      <c r="L1918" s="458"/>
      <c r="M1918" s="457"/>
      <c r="N1918" s="458"/>
      <c r="O1918" s="455"/>
      <c r="P1918" s="456"/>
      <c r="Q1918" s="455"/>
      <c r="R1918" s="456"/>
      <c r="S1918" s="459"/>
      <c r="T1918" s="456"/>
      <c r="U1918" s="455"/>
      <c r="V1918" s="460"/>
      <c r="W1918" s="456"/>
      <c r="X1918" s="459"/>
      <c r="Y1918" s="460"/>
      <c r="Z1918" s="456"/>
      <c r="AA1918" s="459"/>
      <c r="AB1918" s="456"/>
      <c r="AC1918" s="455"/>
      <c r="AD1918" s="456"/>
      <c r="AE1918" s="455"/>
      <c r="AF1918" s="456"/>
      <c r="AG1918" s="459"/>
      <c r="AH1918" s="456"/>
      <c r="AI1918" s="461"/>
      <c r="AJ1918" s="462"/>
      <c r="AK1918" s="463"/>
      <c r="AL1918" s="464"/>
    </row>
    <row r="1919" spans="1:38" ht="29.25" customHeight="1" thickBot="1" x14ac:dyDescent="0.3">
      <c r="A1919" s="589" t="s">
        <v>277</v>
      </c>
      <c r="B1919" s="590"/>
      <c r="C1919" s="166">
        <f>C1906</f>
        <v>342222.53</v>
      </c>
      <c r="D1919" s="166">
        <f>D1906</f>
        <v>81184.650000000023</v>
      </c>
      <c r="E1919" s="167">
        <f t="shared" ref="E1919:L1919" si="251">SUM(E1906:E1918)</f>
        <v>1</v>
      </c>
      <c r="F1919" s="168">
        <f t="shared" si="251"/>
        <v>19115.5</v>
      </c>
      <c r="G1919" s="167">
        <f t="shared" si="251"/>
        <v>9</v>
      </c>
      <c r="H1919" s="168">
        <f t="shared" si="251"/>
        <v>416319.28</v>
      </c>
      <c r="I1919" s="169">
        <f t="shared" si="251"/>
        <v>0</v>
      </c>
      <c r="J1919" s="170">
        <f t="shared" si="251"/>
        <v>0</v>
      </c>
      <c r="K1919" s="169">
        <f t="shared" si="251"/>
        <v>7</v>
      </c>
      <c r="L1919" s="170">
        <f t="shared" si="251"/>
        <v>342222.53</v>
      </c>
      <c r="M1919" s="169">
        <f>SUM(M1906:M1918)</f>
        <v>7</v>
      </c>
      <c r="N1919" s="170">
        <f>SUM(N1906:N1918)</f>
        <v>342222.53</v>
      </c>
      <c r="O1919" s="171">
        <f>SUM(O1906:O1918)</f>
        <v>0</v>
      </c>
      <c r="P1919" s="168">
        <f>SUM(P1906:P1918)</f>
        <v>0</v>
      </c>
      <c r="Q1919" s="172">
        <f t="shared" ref="Q1919:AJ1919" si="252">SUM(Q1906:Q1918)</f>
        <v>0</v>
      </c>
      <c r="R1919" s="168">
        <f t="shared" si="252"/>
        <v>0</v>
      </c>
      <c r="S1919" s="173">
        <f t="shared" si="252"/>
        <v>0</v>
      </c>
      <c r="T1919" s="168">
        <f t="shared" si="252"/>
        <v>0</v>
      </c>
      <c r="U1919" s="172">
        <f t="shared" si="252"/>
        <v>0</v>
      </c>
      <c r="V1919" s="168">
        <f t="shared" si="252"/>
        <v>0</v>
      </c>
      <c r="W1919" s="168">
        <f t="shared" si="252"/>
        <v>0</v>
      </c>
      <c r="X1919" s="173">
        <f t="shared" si="252"/>
        <v>0</v>
      </c>
      <c r="Y1919" s="168">
        <f t="shared" si="252"/>
        <v>0</v>
      </c>
      <c r="Z1919" s="168">
        <f t="shared" si="252"/>
        <v>0</v>
      </c>
      <c r="AA1919" s="173">
        <f t="shared" si="252"/>
        <v>0</v>
      </c>
      <c r="AB1919" s="168">
        <f t="shared" si="252"/>
        <v>0</v>
      </c>
      <c r="AC1919" s="172">
        <f t="shared" si="252"/>
        <v>0</v>
      </c>
      <c r="AD1919" s="168">
        <f t="shared" si="252"/>
        <v>0</v>
      </c>
      <c r="AE1919" s="172">
        <f t="shared" si="252"/>
        <v>7</v>
      </c>
      <c r="AF1919" s="168">
        <f t="shared" si="252"/>
        <v>261037.88</v>
      </c>
      <c r="AG1919" s="173">
        <f t="shared" si="252"/>
        <v>7</v>
      </c>
      <c r="AH1919" s="168">
        <f t="shared" si="252"/>
        <v>261037.88</v>
      </c>
      <c r="AI1919" s="174">
        <f t="shared" si="252"/>
        <v>0</v>
      </c>
      <c r="AJ1919" s="174">
        <f t="shared" si="252"/>
        <v>0.76277233997422655</v>
      </c>
      <c r="AK1919" s="175">
        <f>AK1913</f>
        <v>0</v>
      </c>
      <c r="AL1919" s="176">
        <f>AH1919/C1906</f>
        <v>0.76277233997422667</v>
      </c>
    </row>
    <row r="1920" spans="1:38" ht="21.75" thickBot="1" x14ac:dyDescent="0.4">
      <c r="AF1920" s="177" t="s">
        <v>278</v>
      </c>
      <c r="AG1920" s="178">
        <v>4.4240000000000004</v>
      </c>
      <c r="AH1920" s="179">
        <f>AH1919/AG1920</f>
        <v>59004.945750452076</v>
      </c>
    </row>
    <row r="1921" spans="1:38" ht="15.75" thickTop="1" x14ac:dyDescent="0.25">
      <c r="A1921" s="591" t="s">
        <v>279</v>
      </c>
      <c r="B1921" s="592"/>
      <c r="C1921" s="592"/>
      <c r="D1921" s="592"/>
      <c r="E1921" s="592"/>
      <c r="F1921" s="592"/>
      <c r="G1921" s="592"/>
      <c r="H1921" s="592"/>
      <c r="I1921" s="592"/>
      <c r="J1921" s="592"/>
      <c r="K1921" s="593"/>
      <c r="L1921" s="592"/>
      <c r="M1921" s="592"/>
      <c r="N1921" s="592"/>
      <c r="O1921" s="592"/>
      <c r="P1921" s="592"/>
      <c r="Q1921" s="594"/>
    </row>
    <row r="1922" spans="1:38" ht="18.75" x14ac:dyDescent="0.3">
      <c r="A1922" s="595"/>
      <c r="B1922" s="596"/>
      <c r="C1922" s="596"/>
      <c r="D1922" s="596"/>
      <c r="E1922" s="596"/>
      <c r="F1922" s="596"/>
      <c r="G1922" s="596"/>
      <c r="H1922" s="596"/>
      <c r="I1922" s="596"/>
      <c r="J1922" s="596"/>
      <c r="K1922" s="597"/>
      <c r="L1922" s="596"/>
      <c r="M1922" s="596"/>
      <c r="N1922" s="596"/>
      <c r="O1922" s="596"/>
      <c r="P1922" s="596"/>
      <c r="Q1922" s="598"/>
      <c r="AF1922" s="180"/>
    </row>
    <row r="1923" spans="1:38" ht="15.75" x14ac:dyDescent="0.25">
      <c r="A1923" s="595"/>
      <c r="B1923" s="596"/>
      <c r="C1923" s="596"/>
      <c r="D1923" s="596"/>
      <c r="E1923" s="596"/>
      <c r="F1923" s="596"/>
      <c r="G1923" s="596"/>
      <c r="H1923" s="596"/>
      <c r="I1923" s="596"/>
      <c r="J1923" s="596"/>
      <c r="K1923" s="597"/>
      <c r="L1923" s="596"/>
      <c r="M1923" s="596"/>
      <c r="N1923" s="596"/>
      <c r="O1923" s="596"/>
      <c r="P1923" s="596"/>
      <c r="Q1923" s="598"/>
      <c r="AE1923" s="181" t="s">
        <v>280</v>
      </c>
      <c r="AF1923" s="182"/>
    </row>
    <row r="1924" spans="1:38" ht="15.75" x14ac:dyDescent="0.25">
      <c r="A1924" s="595"/>
      <c r="B1924" s="596"/>
      <c r="C1924" s="596"/>
      <c r="D1924" s="596"/>
      <c r="E1924" s="596"/>
      <c r="F1924" s="596"/>
      <c r="G1924" s="596"/>
      <c r="H1924" s="596"/>
      <c r="I1924" s="596"/>
      <c r="J1924" s="596"/>
      <c r="K1924" s="597"/>
      <c r="L1924" s="596"/>
      <c r="M1924" s="596"/>
      <c r="N1924" s="596"/>
      <c r="O1924" s="596"/>
      <c r="P1924" s="596"/>
      <c r="Q1924" s="598"/>
      <c r="AE1924" s="181" t="s">
        <v>281</v>
      </c>
      <c r="AF1924" s="183">
        <f>(AF1919-AF1913)+(Z1919-Z1913)</f>
        <v>261037.88</v>
      </c>
    </row>
    <row r="1925" spans="1:38" ht="15.75" x14ac:dyDescent="0.25">
      <c r="A1925" s="595"/>
      <c r="B1925" s="596"/>
      <c r="C1925" s="596"/>
      <c r="D1925" s="596"/>
      <c r="E1925" s="596"/>
      <c r="F1925" s="596"/>
      <c r="G1925" s="596"/>
      <c r="H1925" s="596"/>
      <c r="I1925" s="596"/>
      <c r="J1925" s="596"/>
      <c r="K1925" s="597"/>
      <c r="L1925" s="596"/>
      <c r="M1925" s="596"/>
      <c r="N1925" s="596"/>
      <c r="O1925" s="596"/>
      <c r="P1925" s="596"/>
      <c r="Q1925" s="598"/>
      <c r="AE1925" s="181" t="s">
        <v>282</v>
      </c>
      <c r="AF1925" s="183">
        <f>AD1919+W1919</f>
        <v>0</v>
      </c>
    </row>
    <row r="1926" spans="1:38" ht="15.75" x14ac:dyDescent="0.25">
      <c r="A1926" s="595"/>
      <c r="B1926" s="596"/>
      <c r="C1926" s="596"/>
      <c r="D1926" s="596"/>
      <c r="E1926" s="596"/>
      <c r="F1926" s="596"/>
      <c r="G1926" s="596"/>
      <c r="H1926" s="596"/>
      <c r="I1926" s="596"/>
      <c r="J1926" s="596"/>
      <c r="K1926" s="597"/>
      <c r="L1926" s="596"/>
      <c r="M1926" s="596"/>
      <c r="N1926" s="596"/>
      <c r="O1926" s="596"/>
      <c r="P1926" s="596"/>
      <c r="Q1926" s="598"/>
      <c r="AE1926" s="181" t="s">
        <v>283</v>
      </c>
      <c r="AF1926" s="183">
        <f>AF1913+Z1913</f>
        <v>0</v>
      </c>
    </row>
    <row r="1927" spans="1:38" ht="15.75" x14ac:dyDescent="0.25">
      <c r="A1927" s="595"/>
      <c r="B1927" s="596"/>
      <c r="C1927" s="596"/>
      <c r="D1927" s="596"/>
      <c r="E1927" s="596"/>
      <c r="F1927" s="596"/>
      <c r="G1927" s="596"/>
      <c r="H1927" s="596"/>
      <c r="I1927" s="596"/>
      <c r="J1927" s="596"/>
      <c r="K1927" s="597"/>
      <c r="L1927" s="596"/>
      <c r="M1927" s="596"/>
      <c r="N1927" s="596"/>
      <c r="O1927" s="596"/>
      <c r="P1927" s="596"/>
      <c r="Q1927" s="598"/>
      <c r="AE1927" s="181" t="s">
        <v>2</v>
      </c>
      <c r="AF1927" s="184">
        <f>SUM(AF1924:AF1926)</f>
        <v>261037.88</v>
      </c>
    </row>
    <row r="1928" spans="1:38" x14ac:dyDescent="0.25">
      <c r="A1928" s="595"/>
      <c r="B1928" s="596"/>
      <c r="C1928" s="596"/>
      <c r="D1928" s="596"/>
      <c r="E1928" s="596"/>
      <c r="F1928" s="596"/>
      <c r="G1928" s="596"/>
      <c r="H1928" s="596"/>
      <c r="I1928" s="596"/>
      <c r="J1928" s="596"/>
      <c r="K1928" s="597"/>
      <c r="L1928" s="596"/>
      <c r="M1928" s="596"/>
      <c r="N1928" s="596"/>
      <c r="O1928" s="596"/>
      <c r="P1928" s="596"/>
      <c r="Q1928" s="598"/>
    </row>
    <row r="1929" spans="1:38" ht="15.75" thickBot="1" x14ac:dyDescent="0.3">
      <c r="A1929" s="599"/>
      <c r="B1929" s="600"/>
      <c r="C1929" s="600"/>
      <c r="D1929" s="600"/>
      <c r="E1929" s="600"/>
      <c r="F1929" s="600"/>
      <c r="G1929" s="600"/>
      <c r="H1929" s="600"/>
      <c r="I1929" s="600"/>
      <c r="J1929" s="600"/>
      <c r="K1929" s="601"/>
      <c r="L1929" s="600"/>
      <c r="M1929" s="600"/>
      <c r="N1929" s="600"/>
      <c r="O1929" s="600"/>
      <c r="P1929" s="600"/>
      <c r="Q1929" s="602"/>
    </row>
    <row r="1930" spans="1:38" ht="15.75" thickTop="1" x14ac:dyDescent="0.25"/>
    <row r="1932" spans="1:38" ht="15.75" thickBot="1" x14ac:dyDescent="0.3"/>
    <row r="1933" spans="1:38" ht="27" thickBot="1" x14ac:dyDescent="0.3">
      <c r="A1933" s="603" t="s">
        <v>391</v>
      </c>
      <c r="B1933" s="604"/>
      <c r="C1933" s="604"/>
      <c r="D1933" s="604"/>
      <c r="E1933" s="604"/>
      <c r="F1933" s="604"/>
      <c r="G1933" s="604"/>
      <c r="H1933" s="604"/>
      <c r="I1933" s="604"/>
      <c r="J1933" s="604"/>
      <c r="K1933" s="605"/>
      <c r="L1933" s="604"/>
      <c r="M1933" s="604"/>
      <c r="N1933" s="604"/>
      <c r="O1933" s="604"/>
      <c r="P1933" s="604"/>
      <c r="Q1933" s="604"/>
      <c r="R1933" s="604"/>
      <c r="S1933" s="604"/>
      <c r="T1933" s="604"/>
      <c r="U1933" s="604"/>
      <c r="V1933" s="604"/>
      <c r="W1933" s="604"/>
      <c r="X1933" s="604"/>
      <c r="Y1933" s="604"/>
      <c r="Z1933" s="604"/>
      <c r="AA1933" s="604"/>
      <c r="AB1933" s="604"/>
      <c r="AC1933" s="604"/>
      <c r="AD1933" s="604"/>
      <c r="AE1933" s="604"/>
      <c r="AF1933" s="604"/>
      <c r="AG1933" s="604"/>
      <c r="AH1933" s="604"/>
      <c r="AI1933" s="604"/>
      <c r="AJ1933" s="604"/>
      <c r="AK1933" s="606"/>
      <c r="AL1933" s="185"/>
    </row>
    <row r="1934" spans="1:38" ht="21" customHeight="1" x14ac:dyDescent="0.25">
      <c r="A1934" s="607" t="s">
        <v>284</v>
      </c>
      <c r="B1934" s="608"/>
      <c r="C1934" s="614" t="s">
        <v>392</v>
      </c>
      <c r="D1934" s="615"/>
      <c r="E1934" s="618" t="s">
        <v>285</v>
      </c>
      <c r="F1934" s="619"/>
      <c r="G1934" s="619"/>
      <c r="H1934" s="619"/>
      <c r="I1934" s="619"/>
      <c r="J1934" s="619"/>
      <c r="K1934" s="620"/>
      <c r="L1934" s="619"/>
      <c r="M1934" s="619"/>
      <c r="N1934" s="619"/>
      <c r="O1934" s="624" t="s">
        <v>394</v>
      </c>
      <c r="P1934" s="625"/>
      <c r="Q1934" s="625"/>
      <c r="R1934" s="625"/>
      <c r="S1934" s="625"/>
      <c r="T1934" s="625"/>
      <c r="U1934" s="625"/>
      <c r="V1934" s="625"/>
      <c r="W1934" s="625"/>
      <c r="X1934" s="625"/>
      <c r="Y1934" s="625"/>
      <c r="Z1934" s="625"/>
      <c r="AA1934" s="625"/>
      <c r="AB1934" s="625"/>
      <c r="AC1934" s="625"/>
      <c r="AD1934" s="625"/>
      <c r="AE1934" s="625"/>
      <c r="AF1934" s="625"/>
      <c r="AG1934" s="625"/>
      <c r="AH1934" s="625"/>
      <c r="AI1934" s="625"/>
      <c r="AJ1934" s="625"/>
      <c r="AK1934" s="626"/>
      <c r="AL1934" s="186"/>
    </row>
    <row r="1935" spans="1:38" ht="36" customHeight="1" thickBot="1" x14ac:dyDescent="0.3">
      <c r="A1935" s="609"/>
      <c r="B1935" s="610"/>
      <c r="C1935" s="616"/>
      <c r="D1935" s="617"/>
      <c r="E1935" s="621"/>
      <c r="F1935" s="622"/>
      <c r="G1935" s="622"/>
      <c r="H1935" s="622"/>
      <c r="I1935" s="622"/>
      <c r="J1935" s="622"/>
      <c r="K1935" s="623"/>
      <c r="L1935" s="622"/>
      <c r="M1935" s="622"/>
      <c r="N1935" s="622"/>
      <c r="O1935" s="627"/>
      <c r="P1935" s="628"/>
      <c r="Q1935" s="628"/>
      <c r="R1935" s="628"/>
      <c r="S1935" s="628"/>
      <c r="T1935" s="628"/>
      <c r="U1935" s="628"/>
      <c r="V1935" s="628"/>
      <c r="W1935" s="628"/>
      <c r="X1935" s="628"/>
      <c r="Y1935" s="628"/>
      <c r="Z1935" s="628"/>
      <c r="AA1935" s="628"/>
      <c r="AB1935" s="628"/>
      <c r="AC1935" s="628"/>
      <c r="AD1935" s="628"/>
      <c r="AE1935" s="628"/>
      <c r="AF1935" s="628"/>
      <c r="AG1935" s="628"/>
      <c r="AH1935" s="628"/>
      <c r="AI1935" s="628"/>
      <c r="AJ1935" s="628"/>
      <c r="AK1935" s="629"/>
      <c r="AL1935" s="186"/>
    </row>
    <row r="1936" spans="1:38" s="180" customFormat="1" ht="84" customHeight="1" thickBot="1" x14ac:dyDescent="0.35">
      <c r="A1936" s="609"/>
      <c r="B1936" s="611"/>
      <c r="C1936" s="630" t="s">
        <v>211</v>
      </c>
      <c r="D1936" s="632" t="s">
        <v>212</v>
      </c>
      <c r="E1936" s="634" t="s">
        <v>0</v>
      </c>
      <c r="F1936" s="635"/>
      <c r="G1936" s="635"/>
      <c r="H1936" s="636"/>
      <c r="I1936" s="637" t="s">
        <v>1</v>
      </c>
      <c r="J1936" s="638"/>
      <c r="K1936" s="639"/>
      <c r="L1936" s="640"/>
      <c r="M1936" s="643" t="s">
        <v>2</v>
      </c>
      <c r="N1936" s="644"/>
      <c r="O1936" s="645" t="s">
        <v>213</v>
      </c>
      <c r="P1936" s="646"/>
      <c r="Q1936" s="646"/>
      <c r="R1936" s="647"/>
      <c r="S1936" s="648" t="s">
        <v>2</v>
      </c>
      <c r="T1936" s="649"/>
      <c r="U1936" s="650" t="s">
        <v>214</v>
      </c>
      <c r="V1936" s="651"/>
      <c r="W1936" s="651"/>
      <c r="X1936" s="651"/>
      <c r="Y1936" s="651"/>
      <c r="Z1936" s="652"/>
      <c r="AA1936" s="653" t="s">
        <v>2</v>
      </c>
      <c r="AB1936" s="654"/>
      <c r="AC1936" s="655" t="s">
        <v>5</v>
      </c>
      <c r="AD1936" s="656"/>
      <c r="AE1936" s="656"/>
      <c r="AF1936" s="657"/>
      <c r="AG1936" s="717" t="s">
        <v>2</v>
      </c>
      <c r="AH1936" s="718"/>
      <c r="AI1936" s="743" t="s">
        <v>215</v>
      </c>
      <c r="AJ1936" s="744"/>
      <c r="AK1936" s="745"/>
      <c r="AL1936" s="187"/>
    </row>
    <row r="1937" spans="1:38" ht="113.25" thickBot="1" x14ac:dyDescent="0.3">
      <c r="A1937" s="612"/>
      <c r="B1937" s="613"/>
      <c r="C1937" s="631"/>
      <c r="D1937" s="633"/>
      <c r="E1937" s="41" t="s">
        <v>15</v>
      </c>
      <c r="F1937" s="42" t="s">
        <v>216</v>
      </c>
      <c r="G1937" s="41" t="s">
        <v>217</v>
      </c>
      <c r="H1937" s="42" t="s">
        <v>14</v>
      </c>
      <c r="I1937" s="43" t="s">
        <v>15</v>
      </c>
      <c r="J1937" s="44" t="s">
        <v>218</v>
      </c>
      <c r="K1937" s="43" t="s">
        <v>17</v>
      </c>
      <c r="L1937" s="44" t="s">
        <v>219</v>
      </c>
      <c r="M1937" s="45" t="s">
        <v>19</v>
      </c>
      <c r="N1937" s="46" t="s">
        <v>20</v>
      </c>
      <c r="O1937" s="47" t="s">
        <v>220</v>
      </c>
      <c r="P1937" s="48" t="s">
        <v>221</v>
      </c>
      <c r="Q1937" s="47" t="s">
        <v>222</v>
      </c>
      <c r="R1937" s="48" t="s">
        <v>223</v>
      </c>
      <c r="S1937" s="49" t="s">
        <v>224</v>
      </c>
      <c r="T1937" s="50" t="s">
        <v>225</v>
      </c>
      <c r="U1937" s="51" t="s">
        <v>220</v>
      </c>
      <c r="V1937" s="52" t="s">
        <v>226</v>
      </c>
      <c r="W1937" s="53" t="s">
        <v>227</v>
      </c>
      <c r="X1937" s="54" t="s">
        <v>222</v>
      </c>
      <c r="Y1937" s="52" t="s">
        <v>228</v>
      </c>
      <c r="Z1937" s="53" t="s">
        <v>229</v>
      </c>
      <c r="AA1937" s="55" t="s">
        <v>230</v>
      </c>
      <c r="AB1937" s="56" t="s">
        <v>231</v>
      </c>
      <c r="AC1937" s="57" t="s">
        <v>220</v>
      </c>
      <c r="AD1937" s="58" t="s">
        <v>221</v>
      </c>
      <c r="AE1937" s="57" t="s">
        <v>222</v>
      </c>
      <c r="AF1937" s="58" t="s">
        <v>223</v>
      </c>
      <c r="AG1937" s="59" t="s">
        <v>232</v>
      </c>
      <c r="AH1937" s="60" t="s">
        <v>233</v>
      </c>
      <c r="AI1937" s="61" t="s">
        <v>234</v>
      </c>
      <c r="AJ1937" s="63" t="s">
        <v>235</v>
      </c>
      <c r="AK1937" s="188" t="s">
        <v>286</v>
      </c>
      <c r="AL1937" s="189"/>
    </row>
    <row r="1938" spans="1:38" ht="15.75" thickBot="1" x14ac:dyDescent="0.3">
      <c r="A1938" s="581" t="s">
        <v>238</v>
      </c>
      <c r="B1938" s="658"/>
      <c r="C1938" s="190" t="s">
        <v>239</v>
      </c>
      <c r="D1938" s="191" t="s">
        <v>240</v>
      </c>
      <c r="E1938" s="192" t="s">
        <v>241</v>
      </c>
      <c r="F1938" s="193" t="s">
        <v>242</v>
      </c>
      <c r="G1938" s="192" t="s">
        <v>243</v>
      </c>
      <c r="H1938" s="193" t="s">
        <v>244</v>
      </c>
      <c r="I1938" s="194" t="s">
        <v>245</v>
      </c>
      <c r="J1938" s="193" t="s">
        <v>246</v>
      </c>
      <c r="K1938" s="194" t="s">
        <v>247</v>
      </c>
      <c r="L1938" s="193" t="s">
        <v>248</v>
      </c>
      <c r="M1938" s="194" t="s">
        <v>249</v>
      </c>
      <c r="N1938" s="193" t="s">
        <v>250</v>
      </c>
      <c r="O1938" s="192" t="s">
        <v>251</v>
      </c>
      <c r="P1938" s="193" t="s">
        <v>252</v>
      </c>
      <c r="Q1938" s="192" t="s">
        <v>253</v>
      </c>
      <c r="R1938" s="193" t="s">
        <v>254</v>
      </c>
      <c r="S1938" s="194" t="s">
        <v>255</v>
      </c>
      <c r="T1938" s="193" t="s">
        <v>256</v>
      </c>
      <c r="U1938" s="192" t="s">
        <v>257</v>
      </c>
      <c r="V1938" s="195" t="s">
        <v>258</v>
      </c>
      <c r="W1938" s="196" t="s">
        <v>259</v>
      </c>
      <c r="X1938" s="197" t="s">
        <v>260</v>
      </c>
      <c r="Y1938" s="198" t="s">
        <v>261</v>
      </c>
      <c r="Z1938" s="193" t="s">
        <v>262</v>
      </c>
      <c r="AA1938" s="194" t="s">
        <v>263</v>
      </c>
      <c r="AB1938" s="199" t="s">
        <v>264</v>
      </c>
      <c r="AC1938" s="192" t="s">
        <v>265</v>
      </c>
      <c r="AD1938" s="199" t="s">
        <v>266</v>
      </c>
      <c r="AE1938" s="192" t="s">
        <v>267</v>
      </c>
      <c r="AF1938" s="199" t="s">
        <v>268</v>
      </c>
      <c r="AG1938" s="194" t="s">
        <v>269</v>
      </c>
      <c r="AH1938" s="199" t="s">
        <v>270</v>
      </c>
      <c r="AI1938" s="190" t="s">
        <v>271</v>
      </c>
      <c r="AJ1938" s="199" t="s">
        <v>272</v>
      </c>
      <c r="AK1938" s="200" t="s">
        <v>273</v>
      </c>
      <c r="AL1938" s="201"/>
    </row>
    <row r="1939" spans="1:38" ht="37.5" x14ac:dyDescent="0.25">
      <c r="A1939" s="202">
        <v>1</v>
      </c>
      <c r="B1939" s="203" t="s">
        <v>287</v>
      </c>
      <c r="C1939" s="659">
        <f>N1947</f>
        <v>342222.53</v>
      </c>
      <c r="D1939" s="660">
        <f>C1939-AH1947</f>
        <v>81184.650000000023</v>
      </c>
      <c r="E1939" s="81">
        <v>1</v>
      </c>
      <c r="F1939" s="82">
        <v>19115.5</v>
      </c>
      <c r="G1939" s="83">
        <v>9</v>
      </c>
      <c r="H1939" s="84">
        <v>416319.28</v>
      </c>
      <c r="I1939" s="339">
        <v>0</v>
      </c>
      <c r="J1939" s="86">
        <v>0</v>
      </c>
      <c r="K1939" s="339">
        <v>7</v>
      </c>
      <c r="L1939" s="86">
        <v>342222.53</v>
      </c>
      <c r="M1939" s="87">
        <f>SUM(I1939,K1939)</f>
        <v>7</v>
      </c>
      <c r="N1939" s="88">
        <f>SUM(J1939,L1939)</f>
        <v>342222.53</v>
      </c>
      <c r="O1939" s="89">
        <v>0</v>
      </c>
      <c r="P1939" s="90">
        <v>0</v>
      </c>
      <c r="Q1939" s="89">
        <v>0</v>
      </c>
      <c r="R1939" s="90">
        <v>0</v>
      </c>
      <c r="S1939" s="91">
        <f>SUM(O1939,Q1939)</f>
        <v>0</v>
      </c>
      <c r="T1939" s="92">
        <f>SUM(P1939,R1939)</f>
        <v>0</v>
      </c>
      <c r="U1939" s="93">
        <v>0</v>
      </c>
      <c r="V1939" s="94">
        <v>0</v>
      </c>
      <c r="W1939" s="95">
        <v>0</v>
      </c>
      <c r="X1939" s="96">
        <v>0</v>
      </c>
      <c r="Y1939" s="94">
        <v>0</v>
      </c>
      <c r="Z1939" s="95">
        <v>0</v>
      </c>
      <c r="AA1939" s="97">
        <f>SUM(U1939,X1939)</f>
        <v>0</v>
      </c>
      <c r="AB1939" s="98">
        <f>SUM(W1939,Z1939)</f>
        <v>0</v>
      </c>
      <c r="AC1939" s="99">
        <v>0</v>
      </c>
      <c r="AD1939" s="100">
        <v>0</v>
      </c>
      <c r="AE1939" s="99">
        <v>7</v>
      </c>
      <c r="AF1939" s="100">
        <v>261037.88</v>
      </c>
      <c r="AG1939" s="101">
        <f>SUM(AC1939,AE1939)</f>
        <v>7</v>
      </c>
      <c r="AH1939" s="102">
        <f>SUM(AD1939,AF1939,AB1939)</f>
        <v>261037.88</v>
      </c>
      <c r="AI1939" s="103">
        <f>IFERROR(AD1939/C1939,0)</f>
        <v>0</v>
      </c>
      <c r="AJ1939" s="134">
        <f>IFERROR(AF1939/C1939,0)</f>
        <v>0.76277233997422667</v>
      </c>
      <c r="AK1939" s="222">
        <f>IFERROR(AH1939/C1939,0)</f>
        <v>0.76277233997422667</v>
      </c>
      <c r="AL1939" s="223"/>
    </row>
    <row r="1940" spans="1:38" ht="75" x14ac:dyDescent="0.25">
      <c r="A1940" s="224">
        <v>2</v>
      </c>
      <c r="B1940" s="203" t="s">
        <v>288</v>
      </c>
      <c r="C1940" s="659"/>
      <c r="D1940" s="660"/>
      <c r="E1940" s="81"/>
      <c r="F1940" s="82"/>
      <c r="G1940" s="83"/>
      <c r="H1940" s="84"/>
      <c r="I1940" s="339"/>
      <c r="J1940" s="86"/>
      <c r="K1940" s="339"/>
      <c r="L1940" s="86"/>
      <c r="M1940" s="87"/>
      <c r="N1940" s="88"/>
      <c r="O1940" s="89"/>
      <c r="P1940" s="90"/>
      <c r="Q1940" s="89"/>
      <c r="R1940" s="90"/>
      <c r="S1940" s="91"/>
      <c r="T1940" s="92"/>
      <c r="U1940" s="93"/>
      <c r="V1940" s="94"/>
      <c r="W1940" s="95"/>
      <c r="X1940" s="96"/>
      <c r="Y1940" s="94"/>
      <c r="Z1940" s="95"/>
      <c r="AA1940" s="97"/>
      <c r="AB1940" s="98"/>
      <c r="AC1940" s="99"/>
      <c r="AD1940" s="100"/>
      <c r="AE1940" s="99"/>
      <c r="AF1940" s="100"/>
      <c r="AG1940" s="101"/>
      <c r="AH1940" s="102"/>
      <c r="AI1940" s="103"/>
      <c r="AJ1940" s="134"/>
      <c r="AK1940" s="222"/>
      <c r="AL1940" s="223"/>
    </row>
    <row r="1941" spans="1:38" ht="37.5" x14ac:dyDescent="0.25">
      <c r="A1941" s="224">
        <v>3</v>
      </c>
      <c r="B1941" s="203" t="s">
        <v>289</v>
      </c>
      <c r="C1941" s="659"/>
      <c r="D1941" s="660"/>
      <c r="E1941" s="81"/>
      <c r="F1941" s="82"/>
      <c r="G1941" s="83"/>
      <c r="H1941" s="84"/>
      <c r="I1941" s="339"/>
      <c r="J1941" s="86"/>
      <c r="K1941" s="339"/>
      <c r="L1941" s="86"/>
      <c r="M1941" s="87"/>
      <c r="N1941" s="88"/>
      <c r="O1941" s="89"/>
      <c r="P1941" s="90"/>
      <c r="Q1941" s="89"/>
      <c r="R1941" s="90"/>
      <c r="S1941" s="91"/>
      <c r="T1941" s="92"/>
      <c r="U1941" s="93"/>
      <c r="V1941" s="94"/>
      <c r="W1941" s="95"/>
      <c r="X1941" s="96"/>
      <c r="Y1941" s="94"/>
      <c r="Z1941" s="95"/>
      <c r="AA1941" s="97"/>
      <c r="AB1941" s="98"/>
      <c r="AC1941" s="99"/>
      <c r="AD1941" s="100"/>
      <c r="AE1941" s="99"/>
      <c r="AF1941" s="100"/>
      <c r="AG1941" s="101"/>
      <c r="AH1941" s="102"/>
      <c r="AI1941" s="103"/>
      <c r="AJ1941" s="134"/>
      <c r="AK1941" s="222"/>
      <c r="AL1941" s="223"/>
    </row>
    <row r="1942" spans="1:38" ht="37.5" x14ac:dyDescent="0.25">
      <c r="A1942" s="224">
        <v>4</v>
      </c>
      <c r="B1942" s="203" t="s">
        <v>290</v>
      </c>
      <c r="C1942" s="659"/>
      <c r="D1942" s="660"/>
      <c r="E1942" s="81"/>
      <c r="F1942" s="82"/>
      <c r="G1942" s="83"/>
      <c r="H1942" s="84"/>
      <c r="I1942" s="339"/>
      <c r="J1942" s="86"/>
      <c r="K1942" s="339"/>
      <c r="L1942" s="86"/>
      <c r="M1942" s="87"/>
      <c r="N1942" s="88"/>
      <c r="O1942" s="89"/>
      <c r="P1942" s="90"/>
      <c r="Q1942" s="89"/>
      <c r="R1942" s="90"/>
      <c r="S1942" s="91"/>
      <c r="T1942" s="92"/>
      <c r="U1942" s="93"/>
      <c r="V1942" s="94"/>
      <c r="W1942" s="95"/>
      <c r="X1942" s="96"/>
      <c r="Y1942" s="94"/>
      <c r="Z1942" s="95"/>
      <c r="AA1942" s="97"/>
      <c r="AB1942" s="98"/>
      <c r="AC1942" s="99"/>
      <c r="AD1942" s="100"/>
      <c r="AE1942" s="99"/>
      <c r="AF1942" s="100"/>
      <c r="AG1942" s="101"/>
      <c r="AH1942" s="102"/>
      <c r="AI1942" s="103"/>
      <c r="AJ1942" s="134"/>
      <c r="AK1942" s="222"/>
      <c r="AL1942" s="223"/>
    </row>
    <row r="1943" spans="1:38" ht="37.5" x14ac:dyDescent="0.25">
      <c r="A1943" s="224">
        <v>5</v>
      </c>
      <c r="B1943" s="203" t="s">
        <v>291</v>
      </c>
      <c r="C1943" s="659"/>
      <c r="D1943" s="660"/>
      <c r="E1943" s="81"/>
      <c r="F1943" s="82"/>
      <c r="G1943" s="83"/>
      <c r="H1943" s="84"/>
      <c r="I1943" s="339"/>
      <c r="J1943" s="86"/>
      <c r="K1943" s="339"/>
      <c r="L1943" s="86"/>
      <c r="M1943" s="87"/>
      <c r="N1943" s="88"/>
      <c r="O1943" s="89"/>
      <c r="P1943" s="342"/>
      <c r="Q1943" s="89"/>
      <c r="R1943" s="90"/>
      <c r="S1943" s="91"/>
      <c r="T1943" s="92"/>
      <c r="U1943" s="93"/>
      <c r="V1943" s="94"/>
      <c r="W1943" s="95"/>
      <c r="X1943" s="96"/>
      <c r="Y1943" s="94"/>
      <c r="Z1943" s="95"/>
      <c r="AA1943" s="97"/>
      <c r="AB1943" s="98"/>
      <c r="AC1943" s="99"/>
      <c r="AD1943" s="100"/>
      <c r="AE1943" s="99"/>
      <c r="AF1943" s="100"/>
      <c r="AG1943" s="101"/>
      <c r="AH1943" s="102"/>
      <c r="AI1943" s="103"/>
      <c r="AJ1943" s="134"/>
      <c r="AK1943" s="222"/>
      <c r="AL1943" s="223"/>
    </row>
    <row r="1944" spans="1:38" ht="37.5" x14ac:dyDescent="0.25">
      <c r="A1944" s="224">
        <v>6</v>
      </c>
      <c r="B1944" s="203" t="s">
        <v>292</v>
      </c>
      <c r="C1944" s="659"/>
      <c r="D1944" s="660"/>
      <c r="E1944" s="81"/>
      <c r="F1944" s="82"/>
      <c r="G1944" s="83"/>
      <c r="H1944" s="84"/>
      <c r="I1944" s="339"/>
      <c r="J1944" s="340"/>
      <c r="K1944" s="339"/>
      <c r="L1944" s="340"/>
      <c r="M1944" s="87"/>
      <c r="N1944" s="88"/>
      <c r="O1944" s="89"/>
      <c r="P1944" s="342"/>
      <c r="Q1944" s="89"/>
      <c r="R1944" s="90"/>
      <c r="S1944" s="91"/>
      <c r="T1944" s="92"/>
      <c r="U1944" s="93"/>
      <c r="V1944" s="94"/>
      <c r="W1944" s="95"/>
      <c r="X1944" s="96"/>
      <c r="Y1944" s="94"/>
      <c r="Z1944" s="95"/>
      <c r="AA1944" s="97"/>
      <c r="AB1944" s="98"/>
      <c r="AC1944" s="99"/>
      <c r="AD1944" s="100"/>
      <c r="AE1944" s="99"/>
      <c r="AF1944" s="100"/>
      <c r="AG1944" s="101"/>
      <c r="AH1944" s="102"/>
      <c r="AI1944" s="103"/>
      <c r="AJ1944" s="134"/>
      <c r="AK1944" s="222"/>
      <c r="AL1944" s="223"/>
    </row>
    <row r="1945" spans="1:38" ht="37.5" x14ac:dyDescent="0.3">
      <c r="A1945" s="306">
        <v>7</v>
      </c>
      <c r="B1945" s="225" t="s">
        <v>293</v>
      </c>
      <c r="C1945" s="659"/>
      <c r="D1945" s="660"/>
      <c r="E1945" s="81"/>
      <c r="F1945" s="82"/>
      <c r="G1945" s="83"/>
      <c r="H1945" s="84"/>
      <c r="I1945" s="339"/>
      <c r="J1945" s="340"/>
      <c r="K1945" s="339"/>
      <c r="L1945" s="340"/>
      <c r="M1945" s="87"/>
      <c r="N1945" s="88"/>
      <c r="O1945" s="89"/>
      <c r="P1945" s="342"/>
      <c r="Q1945" s="89"/>
      <c r="R1945" s="90"/>
      <c r="S1945" s="91"/>
      <c r="T1945" s="92"/>
      <c r="U1945" s="93"/>
      <c r="V1945" s="94"/>
      <c r="W1945" s="95"/>
      <c r="X1945" s="96"/>
      <c r="Y1945" s="94"/>
      <c r="Z1945" s="95"/>
      <c r="AA1945" s="97"/>
      <c r="AB1945" s="98"/>
      <c r="AC1945" s="99"/>
      <c r="AD1945" s="100"/>
      <c r="AE1945" s="99"/>
      <c r="AF1945" s="100"/>
      <c r="AG1945" s="101"/>
      <c r="AH1945" s="102"/>
      <c r="AI1945" s="103"/>
      <c r="AJ1945" s="134"/>
      <c r="AK1945" s="222"/>
      <c r="AL1945" s="223"/>
    </row>
    <row r="1946" spans="1:38" ht="37.5" x14ac:dyDescent="0.25">
      <c r="A1946" s="229">
        <v>8</v>
      </c>
      <c r="B1946" s="226" t="s">
        <v>294</v>
      </c>
      <c r="C1946" s="659"/>
      <c r="D1946" s="660"/>
      <c r="E1946" s="81"/>
      <c r="F1946" s="82"/>
      <c r="G1946" s="83"/>
      <c r="H1946" s="84"/>
      <c r="I1946" s="339"/>
      <c r="J1946" s="340"/>
      <c r="K1946" s="339"/>
      <c r="L1946" s="340"/>
      <c r="M1946" s="122"/>
      <c r="N1946" s="123"/>
      <c r="O1946" s="89"/>
      <c r="P1946" s="342"/>
      <c r="Q1946" s="89"/>
      <c r="R1946" s="90"/>
      <c r="S1946" s="91"/>
      <c r="T1946" s="92"/>
      <c r="U1946" s="93"/>
      <c r="V1946" s="94"/>
      <c r="W1946" s="95"/>
      <c r="X1946" s="96"/>
      <c r="Y1946" s="94"/>
      <c r="Z1946" s="95"/>
      <c r="AA1946" s="97"/>
      <c r="AB1946" s="98"/>
      <c r="AC1946" s="99"/>
      <c r="AD1946" s="100"/>
      <c r="AE1946" s="99"/>
      <c r="AF1946" s="100"/>
      <c r="AG1946" s="101"/>
      <c r="AH1946" s="102"/>
      <c r="AI1946" s="103"/>
      <c r="AJ1946" s="134"/>
      <c r="AK1946" s="222"/>
      <c r="AL1946" s="223"/>
    </row>
    <row r="1947" spans="1:38" ht="24" thickBot="1" x14ac:dyDescent="0.3">
      <c r="A1947" s="641" t="s">
        <v>277</v>
      </c>
      <c r="B1947" s="642"/>
      <c r="C1947" s="231">
        <f>C1939</f>
        <v>342222.53</v>
      </c>
      <c r="D1947" s="231">
        <f>D1939</f>
        <v>81184.650000000023</v>
      </c>
      <c r="E1947" s="167">
        <f t="shared" ref="E1947:AH1947" si="253">SUM(E1939:E1946)</f>
        <v>1</v>
      </c>
      <c r="F1947" s="168">
        <f t="shared" si="253"/>
        <v>19115.5</v>
      </c>
      <c r="G1947" s="167">
        <f t="shared" si="253"/>
        <v>9</v>
      </c>
      <c r="H1947" s="232">
        <f t="shared" si="253"/>
        <v>416319.28</v>
      </c>
      <c r="I1947" s="233">
        <f t="shared" si="253"/>
        <v>0</v>
      </c>
      <c r="J1947" s="168">
        <f t="shared" si="253"/>
        <v>0</v>
      </c>
      <c r="K1947" s="233">
        <f t="shared" si="253"/>
        <v>7</v>
      </c>
      <c r="L1947" s="168">
        <f t="shared" si="253"/>
        <v>342222.53</v>
      </c>
      <c r="M1947" s="233">
        <f t="shared" si="253"/>
        <v>7</v>
      </c>
      <c r="N1947" s="168">
        <f t="shared" si="253"/>
        <v>342222.53</v>
      </c>
      <c r="O1947" s="172">
        <f t="shared" si="253"/>
        <v>0</v>
      </c>
      <c r="P1947" s="168">
        <f t="shared" si="253"/>
        <v>0</v>
      </c>
      <c r="Q1947" s="172">
        <f t="shared" si="253"/>
        <v>0</v>
      </c>
      <c r="R1947" s="234">
        <f t="shared" si="253"/>
        <v>0</v>
      </c>
      <c r="S1947" s="173">
        <f t="shared" si="253"/>
        <v>0</v>
      </c>
      <c r="T1947" s="234">
        <f t="shared" si="253"/>
        <v>0</v>
      </c>
      <c r="U1947" s="235">
        <f t="shared" si="253"/>
        <v>0</v>
      </c>
      <c r="V1947" s="234">
        <f t="shared" si="253"/>
        <v>0</v>
      </c>
      <c r="W1947" s="232">
        <f t="shared" si="253"/>
        <v>0</v>
      </c>
      <c r="X1947" s="173">
        <f t="shared" si="253"/>
        <v>0</v>
      </c>
      <c r="Y1947" s="234">
        <f t="shared" si="253"/>
        <v>0</v>
      </c>
      <c r="Z1947" s="234">
        <f t="shared" si="253"/>
        <v>0</v>
      </c>
      <c r="AA1947" s="236">
        <f t="shared" si="253"/>
        <v>0</v>
      </c>
      <c r="AB1947" s="168">
        <f t="shared" si="253"/>
        <v>0</v>
      </c>
      <c r="AC1947" s="171">
        <f t="shared" si="253"/>
        <v>0</v>
      </c>
      <c r="AD1947" s="168">
        <f t="shared" si="253"/>
        <v>0</v>
      </c>
      <c r="AE1947" s="172">
        <f t="shared" si="253"/>
        <v>7</v>
      </c>
      <c r="AF1947" s="168">
        <f t="shared" si="253"/>
        <v>261037.88</v>
      </c>
      <c r="AG1947" s="173">
        <f t="shared" si="253"/>
        <v>7</v>
      </c>
      <c r="AH1947" s="232">
        <f t="shared" si="253"/>
        <v>261037.88</v>
      </c>
      <c r="AI1947" s="237">
        <f>AD1947/C1906</f>
        <v>0</v>
      </c>
      <c r="AJ1947" s="238">
        <f>AF1947/C1906</f>
        <v>0.76277233997422667</v>
      </c>
      <c r="AK1947" s="239">
        <f>AH1947/C1906</f>
        <v>0.76277233997422667</v>
      </c>
      <c r="AL1947" s="223"/>
    </row>
    <row r="1948" spans="1:38" ht="15.75" thickBot="1" x14ac:dyDescent="0.3">
      <c r="E1948" s="240"/>
      <c r="F1948" s="241"/>
      <c r="G1948" s="240"/>
      <c r="H1948" s="241"/>
      <c r="I1948" s="242"/>
      <c r="J1948" s="240"/>
      <c r="K1948" s="242"/>
      <c r="L1948" s="241"/>
      <c r="M1948" s="240"/>
      <c r="N1948" s="240"/>
      <c r="O1948" s="240"/>
      <c r="P1948" s="240"/>
      <c r="Q1948" s="240"/>
      <c r="R1948" s="240"/>
      <c r="S1948" s="240"/>
      <c r="T1948" s="240"/>
      <c r="U1948" s="240"/>
      <c r="V1948" s="240"/>
      <c r="W1948" s="240"/>
      <c r="X1948" s="240"/>
      <c r="Y1948" s="240"/>
      <c r="Z1948" s="240"/>
      <c r="AA1948" s="240"/>
      <c r="AB1948" s="240"/>
      <c r="AC1948" s="240"/>
      <c r="AD1948" s="240"/>
      <c r="AE1948" s="240"/>
      <c r="AF1948" s="240"/>
      <c r="AG1948" s="240"/>
      <c r="AH1948" s="240"/>
      <c r="AJ1948" s="243"/>
      <c r="AK1948" s="243"/>
      <c r="AL1948" s="243"/>
    </row>
    <row r="1949" spans="1:38" ht="19.5" thickTop="1" x14ac:dyDescent="0.3">
      <c r="A1949" s="591" t="s">
        <v>279</v>
      </c>
      <c r="B1949" s="592"/>
      <c r="C1949" s="592"/>
      <c r="D1949" s="592"/>
      <c r="E1949" s="592"/>
      <c r="F1949" s="592"/>
      <c r="G1949" s="592"/>
      <c r="H1949" s="592"/>
      <c r="I1949" s="592"/>
      <c r="J1949" s="592"/>
      <c r="K1949" s="593"/>
      <c r="L1949" s="592"/>
      <c r="M1949" s="592"/>
      <c r="N1949" s="592"/>
      <c r="O1949" s="592"/>
      <c r="P1949" s="592"/>
      <c r="Q1949" s="594"/>
      <c r="AD1949" s="180"/>
    </row>
    <row r="1950" spans="1:38" x14ac:dyDescent="0.25">
      <c r="A1950" s="595"/>
      <c r="B1950" s="596"/>
      <c r="C1950" s="596"/>
      <c r="D1950" s="596"/>
      <c r="E1950" s="596"/>
      <c r="F1950" s="596"/>
      <c r="G1950" s="596"/>
      <c r="H1950" s="596"/>
      <c r="I1950" s="596"/>
      <c r="J1950" s="596"/>
      <c r="K1950" s="597"/>
      <c r="L1950" s="596"/>
      <c r="M1950" s="596"/>
      <c r="N1950" s="596"/>
      <c r="O1950" s="596"/>
      <c r="P1950" s="596"/>
      <c r="Q1950" s="598"/>
    </row>
    <row r="1951" spans="1:38" x14ac:dyDescent="0.25">
      <c r="A1951" s="595"/>
      <c r="B1951" s="596"/>
      <c r="C1951" s="596"/>
      <c r="D1951" s="596"/>
      <c r="E1951" s="596"/>
      <c r="F1951" s="596"/>
      <c r="G1951" s="596"/>
      <c r="H1951" s="596"/>
      <c r="I1951" s="596"/>
      <c r="J1951" s="596"/>
      <c r="K1951" s="597"/>
      <c r="L1951" s="596"/>
      <c r="M1951" s="596"/>
      <c r="N1951" s="596"/>
      <c r="O1951" s="596"/>
      <c r="P1951" s="596"/>
      <c r="Q1951" s="598"/>
    </row>
    <row r="1952" spans="1:38" x14ac:dyDescent="0.25">
      <c r="A1952" s="595"/>
      <c r="B1952" s="596"/>
      <c r="C1952" s="596"/>
      <c r="D1952" s="596"/>
      <c r="E1952" s="596"/>
      <c r="F1952" s="596"/>
      <c r="G1952" s="596"/>
      <c r="H1952" s="596"/>
      <c r="I1952" s="596"/>
      <c r="J1952" s="596"/>
      <c r="K1952" s="597"/>
      <c r="L1952" s="596"/>
      <c r="M1952" s="596"/>
      <c r="N1952" s="596"/>
      <c r="O1952" s="596"/>
      <c r="P1952" s="596"/>
      <c r="Q1952" s="598"/>
    </row>
    <row r="1953" spans="1:38" x14ac:dyDescent="0.25">
      <c r="A1953" s="595"/>
      <c r="B1953" s="596"/>
      <c r="C1953" s="596"/>
      <c r="D1953" s="596"/>
      <c r="E1953" s="596"/>
      <c r="F1953" s="596"/>
      <c r="G1953" s="596"/>
      <c r="H1953" s="596"/>
      <c r="I1953" s="596"/>
      <c r="J1953" s="596"/>
      <c r="K1953" s="597"/>
      <c r="L1953" s="596"/>
      <c r="M1953" s="596"/>
      <c r="N1953" s="596"/>
      <c r="O1953" s="596"/>
      <c r="P1953" s="596"/>
      <c r="Q1953" s="598"/>
    </row>
    <row r="1954" spans="1:38" x14ac:dyDescent="0.25">
      <c r="A1954" s="595"/>
      <c r="B1954" s="596"/>
      <c r="C1954" s="596"/>
      <c r="D1954" s="596"/>
      <c r="E1954" s="596"/>
      <c r="F1954" s="596"/>
      <c r="G1954" s="596"/>
      <c r="H1954" s="596"/>
      <c r="I1954" s="596"/>
      <c r="J1954" s="596"/>
      <c r="K1954" s="597"/>
      <c r="L1954" s="596"/>
      <c r="M1954" s="596"/>
      <c r="N1954" s="596"/>
      <c r="O1954" s="596"/>
      <c r="P1954" s="596"/>
      <c r="Q1954" s="598"/>
    </row>
    <row r="1955" spans="1:38" x14ac:dyDescent="0.25">
      <c r="A1955" s="595"/>
      <c r="B1955" s="596"/>
      <c r="C1955" s="596"/>
      <c r="D1955" s="596"/>
      <c r="E1955" s="596"/>
      <c r="F1955" s="596"/>
      <c r="G1955" s="596"/>
      <c r="H1955" s="596"/>
      <c r="I1955" s="596"/>
      <c r="J1955" s="596"/>
      <c r="K1955" s="597"/>
      <c r="L1955" s="596"/>
      <c r="M1955" s="596"/>
      <c r="N1955" s="596"/>
      <c r="O1955" s="596"/>
      <c r="P1955" s="596"/>
      <c r="Q1955" s="598"/>
    </row>
    <row r="1956" spans="1:38" x14ac:dyDescent="0.25">
      <c r="A1956" s="595"/>
      <c r="B1956" s="596"/>
      <c r="C1956" s="596"/>
      <c r="D1956" s="596"/>
      <c r="E1956" s="596"/>
      <c r="F1956" s="596"/>
      <c r="G1956" s="596"/>
      <c r="H1956" s="596"/>
      <c r="I1956" s="596"/>
      <c r="J1956" s="596"/>
      <c r="K1956" s="597"/>
      <c r="L1956" s="596"/>
      <c r="M1956" s="596"/>
      <c r="N1956" s="596"/>
      <c r="O1956" s="596"/>
      <c r="P1956" s="596"/>
      <c r="Q1956" s="598"/>
    </row>
    <row r="1957" spans="1:38" ht="15.75" thickBot="1" x14ac:dyDescent="0.3">
      <c r="A1957" s="599"/>
      <c r="B1957" s="600"/>
      <c r="C1957" s="600"/>
      <c r="D1957" s="600"/>
      <c r="E1957" s="600"/>
      <c r="F1957" s="600"/>
      <c r="G1957" s="600"/>
      <c r="H1957" s="600"/>
      <c r="I1957" s="600"/>
      <c r="J1957" s="600"/>
      <c r="K1957" s="601"/>
      <c r="L1957" s="600"/>
      <c r="M1957" s="600"/>
      <c r="N1957" s="600"/>
      <c r="O1957" s="600"/>
      <c r="P1957" s="600"/>
      <c r="Q1957" s="602"/>
    </row>
    <row r="1958" spans="1:38" ht="15.75" thickTop="1" x14ac:dyDescent="0.25"/>
    <row r="1959" spans="1:38" x14ac:dyDescent="0.25">
      <c r="B1959" s="244"/>
      <c r="C1959" s="244"/>
    </row>
    <row r="1962" spans="1:38" ht="23.25" x14ac:dyDescent="0.35">
      <c r="A1962" s="367"/>
      <c r="B1962" s="661" t="s">
        <v>384</v>
      </c>
      <c r="C1962" s="661"/>
      <c r="D1962" s="661"/>
      <c r="E1962" s="661"/>
      <c r="F1962" s="661"/>
      <c r="G1962" s="661"/>
      <c r="H1962" s="661"/>
      <c r="I1962" s="661"/>
      <c r="J1962" s="661"/>
      <c r="K1962" s="662"/>
      <c r="L1962" s="661"/>
      <c r="M1962" s="661"/>
      <c r="N1962" s="661"/>
      <c r="O1962" s="661"/>
      <c r="S1962" s="4"/>
      <c r="X1962" s="4"/>
      <c r="AA1962" s="4"/>
      <c r="AG1962" s="4"/>
    </row>
    <row r="1963" spans="1:38" ht="21.75" thickBot="1" x14ac:dyDescent="0.4">
      <c r="B1963" s="37"/>
      <c r="C1963" s="37"/>
      <c r="D1963" s="37"/>
      <c r="E1963" s="37"/>
      <c r="F1963" s="38"/>
      <c r="G1963" s="37"/>
      <c r="H1963" s="38"/>
      <c r="I1963" s="39"/>
      <c r="J1963" s="38"/>
      <c r="K1963" s="39"/>
      <c r="L1963" s="38"/>
    </row>
    <row r="1964" spans="1:38" ht="27" customHeight="1" thickBot="1" x14ac:dyDescent="0.3">
      <c r="A1964" s="663" t="s">
        <v>391</v>
      </c>
      <c r="B1964" s="664"/>
      <c r="C1964" s="664"/>
      <c r="D1964" s="664"/>
      <c r="E1964" s="664"/>
      <c r="F1964" s="664"/>
      <c r="G1964" s="664"/>
      <c r="H1964" s="664"/>
      <c r="I1964" s="664"/>
      <c r="J1964" s="664"/>
      <c r="K1964" s="665"/>
      <c r="L1964" s="664"/>
      <c r="M1964" s="664"/>
      <c r="N1964" s="664"/>
      <c r="O1964" s="664"/>
      <c r="P1964" s="664"/>
      <c r="Q1964" s="664"/>
      <c r="R1964" s="664"/>
      <c r="S1964" s="664"/>
      <c r="T1964" s="664"/>
      <c r="U1964" s="664"/>
      <c r="V1964" s="664"/>
      <c r="W1964" s="664"/>
      <c r="X1964" s="664"/>
      <c r="Y1964" s="664"/>
      <c r="Z1964" s="664"/>
      <c r="AA1964" s="664"/>
      <c r="AB1964" s="664"/>
      <c r="AC1964" s="664"/>
      <c r="AD1964" s="664"/>
      <c r="AE1964" s="664"/>
      <c r="AF1964" s="664"/>
      <c r="AG1964" s="664"/>
      <c r="AH1964" s="664"/>
      <c r="AI1964" s="664"/>
      <c r="AJ1964" s="664"/>
      <c r="AK1964" s="664"/>
      <c r="AL1964" s="40"/>
    </row>
    <row r="1965" spans="1:38" ht="33.75" customHeight="1" x14ac:dyDescent="0.25">
      <c r="A1965" s="666" t="s">
        <v>8</v>
      </c>
      <c r="B1965" s="667"/>
      <c r="C1965" s="614" t="s">
        <v>392</v>
      </c>
      <c r="D1965" s="615"/>
      <c r="E1965" s="618" t="s">
        <v>210</v>
      </c>
      <c r="F1965" s="619"/>
      <c r="G1965" s="619"/>
      <c r="H1965" s="619"/>
      <c r="I1965" s="619"/>
      <c r="J1965" s="619"/>
      <c r="K1965" s="620"/>
      <c r="L1965" s="619"/>
      <c r="M1965" s="619"/>
      <c r="N1965" s="674"/>
      <c r="O1965" s="624" t="s">
        <v>393</v>
      </c>
      <c r="P1965" s="625"/>
      <c r="Q1965" s="625"/>
      <c r="R1965" s="625"/>
      <c r="S1965" s="625"/>
      <c r="T1965" s="625"/>
      <c r="U1965" s="625"/>
      <c r="V1965" s="625"/>
      <c r="W1965" s="625"/>
      <c r="X1965" s="625"/>
      <c r="Y1965" s="625"/>
      <c r="Z1965" s="625"/>
      <c r="AA1965" s="625"/>
      <c r="AB1965" s="625"/>
      <c r="AC1965" s="625"/>
      <c r="AD1965" s="625"/>
      <c r="AE1965" s="625"/>
      <c r="AF1965" s="625"/>
      <c r="AG1965" s="625"/>
      <c r="AH1965" s="625"/>
      <c r="AI1965" s="625"/>
      <c r="AJ1965" s="625"/>
      <c r="AK1965" s="625"/>
      <c r="AL1965" s="626"/>
    </row>
    <row r="1966" spans="1:38" ht="51" customHeight="1" thickBot="1" x14ac:dyDescent="0.3">
      <c r="A1966" s="668"/>
      <c r="B1966" s="669"/>
      <c r="C1966" s="672"/>
      <c r="D1966" s="673"/>
      <c r="E1966" s="675"/>
      <c r="F1966" s="676"/>
      <c r="G1966" s="676"/>
      <c r="H1966" s="676"/>
      <c r="I1966" s="676"/>
      <c r="J1966" s="676"/>
      <c r="K1966" s="677"/>
      <c r="L1966" s="676"/>
      <c r="M1966" s="676"/>
      <c r="N1966" s="678"/>
      <c r="O1966" s="641"/>
      <c r="P1966" s="679"/>
      <c r="Q1966" s="679"/>
      <c r="R1966" s="679"/>
      <c r="S1966" s="679"/>
      <c r="T1966" s="679"/>
      <c r="U1966" s="679"/>
      <c r="V1966" s="679"/>
      <c r="W1966" s="679"/>
      <c r="X1966" s="679"/>
      <c r="Y1966" s="679"/>
      <c r="Z1966" s="679"/>
      <c r="AA1966" s="679"/>
      <c r="AB1966" s="679"/>
      <c r="AC1966" s="679"/>
      <c r="AD1966" s="679"/>
      <c r="AE1966" s="679"/>
      <c r="AF1966" s="679"/>
      <c r="AG1966" s="679"/>
      <c r="AH1966" s="679"/>
      <c r="AI1966" s="679"/>
      <c r="AJ1966" s="679"/>
      <c r="AK1966" s="679"/>
      <c r="AL1966" s="642"/>
    </row>
    <row r="1967" spans="1:38" ht="75" customHeight="1" x14ac:dyDescent="0.25">
      <c r="A1967" s="668"/>
      <c r="B1967" s="669"/>
      <c r="C1967" s="680" t="s">
        <v>211</v>
      </c>
      <c r="D1967" s="682" t="s">
        <v>212</v>
      </c>
      <c r="E1967" s="684" t="s">
        <v>0</v>
      </c>
      <c r="F1967" s="685"/>
      <c r="G1967" s="685"/>
      <c r="H1967" s="686"/>
      <c r="I1967" s="690" t="s">
        <v>1</v>
      </c>
      <c r="J1967" s="691"/>
      <c r="K1967" s="692"/>
      <c r="L1967" s="693"/>
      <c r="M1967" s="698" t="s">
        <v>2</v>
      </c>
      <c r="N1967" s="699"/>
      <c r="O1967" s="702" t="s">
        <v>213</v>
      </c>
      <c r="P1967" s="703"/>
      <c r="Q1967" s="703"/>
      <c r="R1967" s="703"/>
      <c r="S1967" s="725" t="s">
        <v>2</v>
      </c>
      <c r="T1967" s="726"/>
      <c r="U1967" s="708" t="s">
        <v>214</v>
      </c>
      <c r="V1967" s="709"/>
      <c r="W1967" s="709"/>
      <c r="X1967" s="709"/>
      <c r="Y1967" s="709"/>
      <c r="Z1967" s="710"/>
      <c r="AA1967" s="729" t="s">
        <v>2</v>
      </c>
      <c r="AB1967" s="730"/>
      <c r="AC1967" s="733" t="s">
        <v>5</v>
      </c>
      <c r="AD1967" s="734"/>
      <c r="AE1967" s="734"/>
      <c r="AF1967" s="735"/>
      <c r="AG1967" s="739" t="s">
        <v>2</v>
      </c>
      <c r="AH1967" s="740"/>
      <c r="AI1967" s="719" t="s">
        <v>215</v>
      </c>
      <c r="AJ1967" s="720"/>
      <c r="AK1967" s="720"/>
      <c r="AL1967" s="721"/>
    </row>
    <row r="1968" spans="1:38" ht="75" customHeight="1" thickBot="1" x14ac:dyDescent="0.3">
      <c r="A1968" s="668"/>
      <c r="B1968" s="669"/>
      <c r="C1968" s="680"/>
      <c r="D1968" s="682"/>
      <c r="E1968" s="687"/>
      <c r="F1968" s="688"/>
      <c r="G1968" s="688"/>
      <c r="H1968" s="689"/>
      <c r="I1968" s="694"/>
      <c r="J1968" s="695"/>
      <c r="K1968" s="696"/>
      <c r="L1968" s="697"/>
      <c r="M1968" s="700"/>
      <c r="N1968" s="701"/>
      <c r="O1968" s="704"/>
      <c r="P1968" s="705"/>
      <c r="Q1968" s="705"/>
      <c r="R1968" s="705"/>
      <c r="S1968" s="727"/>
      <c r="T1968" s="728"/>
      <c r="U1968" s="711"/>
      <c r="V1968" s="712"/>
      <c r="W1968" s="712"/>
      <c r="X1968" s="712"/>
      <c r="Y1968" s="712"/>
      <c r="Z1968" s="713"/>
      <c r="AA1968" s="731"/>
      <c r="AB1968" s="732"/>
      <c r="AC1968" s="736"/>
      <c r="AD1968" s="737"/>
      <c r="AE1968" s="737"/>
      <c r="AF1968" s="738"/>
      <c r="AG1968" s="741"/>
      <c r="AH1968" s="742"/>
      <c r="AI1968" s="722"/>
      <c r="AJ1968" s="723"/>
      <c r="AK1968" s="723"/>
      <c r="AL1968" s="724"/>
    </row>
    <row r="1969" spans="1:38" ht="139.5" customHeight="1" thickBot="1" x14ac:dyDescent="0.3">
      <c r="A1969" s="670"/>
      <c r="B1969" s="671"/>
      <c r="C1969" s="681"/>
      <c r="D1969" s="683"/>
      <c r="E1969" s="41" t="s">
        <v>15</v>
      </c>
      <c r="F1969" s="42" t="s">
        <v>216</v>
      </c>
      <c r="G1969" s="41" t="s">
        <v>217</v>
      </c>
      <c r="H1969" s="42" t="s">
        <v>14</v>
      </c>
      <c r="I1969" s="43" t="s">
        <v>15</v>
      </c>
      <c r="J1969" s="44" t="s">
        <v>218</v>
      </c>
      <c r="K1969" s="43" t="s">
        <v>17</v>
      </c>
      <c r="L1969" s="44" t="s">
        <v>219</v>
      </c>
      <c r="M1969" s="45" t="s">
        <v>19</v>
      </c>
      <c r="N1969" s="46" t="s">
        <v>20</v>
      </c>
      <c r="O1969" s="47" t="s">
        <v>220</v>
      </c>
      <c r="P1969" s="48" t="s">
        <v>221</v>
      </c>
      <c r="Q1969" s="47" t="s">
        <v>222</v>
      </c>
      <c r="R1969" s="48" t="s">
        <v>223</v>
      </c>
      <c r="S1969" s="49" t="s">
        <v>224</v>
      </c>
      <c r="T1969" s="50" t="s">
        <v>225</v>
      </c>
      <c r="U1969" s="51" t="s">
        <v>220</v>
      </c>
      <c r="V1969" s="52" t="s">
        <v>226</v>
      </c>
      <c r="W1969" s="53" t="s">
        <v>227</v>
      </c>
      <c r="X1969" s="54" t="s">
        <v>222</v>
      </c>
      <c r="Y1969" s="52" t="s">
        <v>228</v>
      </c>
      <c r="Z1969" s="53" t="s">
        <v>229</v>
      </c>
      <c r="AA1969" s="55" t="s">
        <v>230</v>
      </c>
      <c r="AB1969" s="56" t="s">
        <v>231</v>
      </c>
      <c r="AC1969" s="57" t="s">
        <v>220</v>
      </c>
      <c r="AD1969" s="58" t="s">
        <v>221</v>
      </c>
      <c r="AE1969" s="57" t="s">
        <v>222</v>
      </c>
      <c r="AF1969" s="58" t="s">
        <v>223</v>
      </c>
      <c r="AG1969" s="59" t="s">
        <v>232</v>
      </c>
      <c r="AH1969" s="60" t="s">
        <v>233</v>
      </c>
      <c r="AI1969" s="61" t="s">
        <v>234</v>
      </c>
      <c r="AJ1969" s="62" t="s">
        <v>235</v>
      </c>
      <c r="AK1969" s="63" t="s">
        <v>236</v>
      </c>
      <c r="AL1969" s="64" t="s">
        <v>237</v>
      </c>
    </row>
    <row r="1970" spans="1:38" ht="38.25" customHeight="1" thickBot="1" x14ac:dyDescent="0.3">
      <c r="A1970" s="581" t="s">
        <v>238</v>
      </c>
      <c r="B1970" s="582"/>
      <c r="C1970" s="65" t="s">
        <v>239</v>
      </c>
      <c r="D1970" s="575" t="s">
        <v>240</v>
      </c>
      <c r="E1970" s="65" t="s">
        <v>241</v>
      </c>
      <c r="F1970" s="66" t="s">
        <v>242</v>
      </c>
      <c r="G1970" s="65" t="s">
        <v>243</v>
      </c>
      <c r="H1970" s="66" t="s">
        <v>244</v>
      </c>
      <c r="I1970" s="67" t="s">
        <v>245</v>
      </c>
      <c r="J1970" s="66" t="s">
        <v>246</v>
      </c>
      <c r="K1970" s="67" t="s">
        <v>247</v>
      </c>
      <c r="L1970" s="66" t="s">
        <v>248</v>
      </c>
      <c r="M1970" s="65" t="s">
        <v>249</v>
      </c>
      <c r="N1970" s="66" t="s">
        <v>250</v>
      </c>
      <c r="O1970" s="65" t="s">
        <v>251</v>
      </c>
      <c r="P1970" s="66" t="s">
        <v>252</v>
      </c>
      <c r="Q1970" s="65" t="s">
        <v>253</v>
      </c>
      <c r="R1970" s="66" t="s">
        <v>254</v>
      </c>
      <c r="S1970" s="65" t="s">
        <v>255</v>
      </c>
      <c r="T1970" s="66" t="s">
        <v>256</v>
      </c>
      <c r="U1970" s="65" t="s">
        <v>257</v>
      </c>
      <c r="V1970" s="68" t="s">
        <v>258</v>
      </c>
      <c r="W1970" s="66" t="s">
        <v>259</v>
      </c>
      <c r="X1970" s="575" t="s">
        <v>260</v>
      </c>
      <c r="Y1970" s="66" t="s">
        <v>261</v>
      </c>
      <c r="Z1970" s="66" t="s">
        <v>262</v>
      </c>
      <c r="AA1970" s="65" t="s">
        <v>263</v>
      </c>
      <c r="AB1970" s="65" t="s">
        <v>264</v>
      </c>
      <c r="AC1970" s="65" t="s">
        <v>265</v>
      </c>
      <c r="AD1970" s="65" t="s">
        <v>266</v>
      </c>
      <c r="AE1970" s="65" t="s">
        <v>267</v>
      </c>
      <c r="AF1970" s="65" t="s">
        <v>268</v>
      </c>
      <c r="AG1970" s="65" t="s">
        <v>269</v>
      </c>
      <c r="AH1970" s="65" t="s">
        <v>270</v>
      </c>
      <c r="AI1970" s="65" t="s">
        <v>271</v>
      </c>
      <c r="AJ1970" s="575" t="s">
        <v>272</v>
      </c>
      <c r="AK1970" s="65" t="s">
        <v>273</v>
      </c>
      <c r="AL1970" s="576" t="s">
        <v>274</v>
      </c>
    </row>
    <row r="1971" spans="1:38" ht="99" customHeight="1" x14ac:dyDescent="0.25">
      <c r="A1971" s="69">
        <v>1</v>
      </c>
      <c r="B1971" s="70" t="s">
        <v>275</v>
      </c>
      <c r="C1971" s="583">
        <f>N1984</f>
        <v>374801.43</v>
      </c>
      <c r="D1971" s="586">
        <f>C1971-AH1984</f>
        <v>168583.02999999997</v>
      </c>
      <c r="E1971" s="71"/>
      <c r="F1971" s="72"/>
      <c r="G1971" s="71"/>
      <c r="H1971" s="72"/>
      <c r="I1971" s="73"/>
      <c r="J1971" s="72"/>
      <c r="K1971" s="73"/>
      <c r="L1971" s="72"/>
      <c r="M1971" s="71"/>
      <c r="N1971" s="72"/>
      <c r="O1971" s="71"/>
      <c r="P1971" s="72"/>
      <c r="Q1971" s="71"/>
      <c r="R1971" s="72"/>
      <c r="S1971" s="71"/>
      <c r="T1971" s="72"/>
      <c r="U1971" s="71"/>
      <c r="V1971" s="74"/>
      <c r="W1971" s="72"/>
      <c r="X1971" s="71"/>
      <c r="Y1971" s="74"/>
      <c r="Z1971" s="72"/>
      <c r="AA1971" s="71"/>
      <c r="AB1971" s="72"/>
      <c r="AC1971" s="71"/>
      <c r="AD1971" s="72"/>
      <c r="AE1971" s="71"/>
      <c r="AF1971" s="72"/>
      <c r="AG1971" s="71"/>
      <c r="AH1971" s="72"/>
      <c r="AI1971" s="75"/>
      <c r="AJ1971" s="76"/>
      <c r="AK1971" s="77"/>
      <c r="AL1971" s="78"/>
    </row>
    <row r="1972" spans="1:38" ht="87" customHeight="1" x14ac:dyDescent="0.25">
      <c r="A1972" s="79">
        <v>2</v>
      </c>
      <c r="B1972" s="80" t="s">
        <v>96</v>
      </c>
      <c r="C1972" s="584"/>
      <c r="D1972" s="587"/>
      <c r="E1972" s="81">
        <v>0</v>
      </c>
      <c r="F1972" s="82">
        <v>0</v>
      </c>
      <c r="G1972" s="83">
        <v>18</v>
      </c>
      <c r="H1972" s="84">
        <v>269472.42</v>
      </c>
      <c r="I1972" s="85">
        <v>0</v>
      </c>
      <c r="J1972" s="86">
        <v>0</v>
      </c>
      <c r="K1972" s="85">
        <v>17</v>
      </c>
      <c r="L1972" s="86">
        <v>261094.42</v>
      </c>
      <c r="M1972" s="87">
        <f>SUM(I1972,K1972)</f>
        <v>17</v>
      </c>
      <c r="N1972" s="88">
        <f>SUM(J1972,L1972)</f>
        <v>261094.42</v>
      </c>
      <c r="O1972" s="89">
        <v>0</v>
      </c>
      <c r="P1972" s="90">
        <v>0</v>
      </c>
      <c r="Q1972" s="89">
        <v>0</v>
      </c>
      <c r="R1972" s="90">
        <v>0</v>
      </c>
      <c r="S1972" s="91">
        <f>SUM(O1972,Q1972)</f>
        <v>0</v>
      </c>
      <c r="T1972" s="92">
        <f>SUM(P1972,R1972)</f>
        <v>0</v>
      </c>
      <c r="U1972" s="93">
        <v>0</v>
      </c>
      <c r="V1972" s="94">
        <v>0</v>
      </c>
      <c r="W1972" s="95">
        <v>0</v>
      </c>
      <c r="X1972" s="96">
        <v>1</v>
      </c>
      <c r="Y1972" s="94">
        <v>8359.41</v>
      </c>
      <c r="Z1972" s="95">
        <v>10339.61</v>
      </c>
      <c r="AA1972" s="97">
        <f>SUM(U1972,X1972)</f>
        <v>1</v>
      </c>
      <c r="AB1972" s="98">
        <f>SUM(W1972,Z1972)</f>
        <v>10339.61</v>
      </c>
      <c r="AC1972" s="99">
        <v>0</v>
      </c>
      <c r="AD1972" s="100">
        <v>0</v>
      </c>
      <c r="AE1972" s="99">
        <v>13</v>
      </c>
      <c r="AF1972" s="100">
        <v>146665.34</v>
      </c>
      <c r="AG1972" s="101">
        <f>SUM(AC1972,AE1972)</f>
        <v>13</v>
      </c>
      <c r="AH1972" s="102">
        <f>SUM(AD1972,AF1972,AB1972)</f>
        <v>157004.95000000001</v>
      </c>
      <c r="AI1972" s="103">
        <f>IFERROR(AD1972/(C1971-AH1978),0)</f>
        <v>0</v>
      </c>
      <c r="AJ1972" s="104">
        <f>IFERROR(AF1972/(C1971-AH1978),0)</f>
        <v>0.39131478233687633</v>
      </c>
      <c r="AK1972" s="77"/>
      <c r="AL1972" s="105">
        <f>IFERROR(AH1972/C1971,0)</f>
        <v>0.41890168348610629</v>
      </c>
    </row>
    <row r="1973" spans="1:38" ht="85.5" customHeight="1" x14ac:dyDescent="0.25">
      <c r="A1973" s="79">
        <v>3</v>
      </c>
      <c r="B1973" s="80" t="s">
        <v>202</v>
      </c>
      <c r="C1973" s="584"/>
      <c r="D1973" s="587"/>
      <c r="E1973" s="442"/>
      <c r="F1973" s="443"/>
      <c r="G1973" s="444"/>
      <c r="H1973" s="445"/>
      <c r="I1973" s="441"/>
      <c r="J1973" s="445"/>
      <c r="K1973" s="441"/>
      <c r="L1973" s="445"/>
      <c r="M1973" s="446"/>
      <c r="N1973" s="445"/>
      <c r="O1973" s="444"/>
      <c r="P1973" s="445"/>
      <c r="Q1973" s="444"/>
      <c r="R1973" s="445"/>
      <c r="S1973" s="446"/>
      <c r="T1973" s="445"/>
      <c r="U1973" s="444"/>
      <c r="V1973" s="447"/>
      <c r="W1973" s="445"/>
      <c r="X1973" s="446"/>
      <c r="Y1973" s="447"/>
      <c r="Z1973" s="445"/>
      <c r="AA1973" s="446"/>
      <c r="AB1973" s="445"/>
      <c r="AC1973" s="444"/>
      <c r="AD1973" s="445"/>
      <c r="AE1973" s="444"/>
      <c r="AF1973" s="445"/>
      <c r="AG1973" s="446"/>
      <c r="AH1973" s="445"/>
      <c r="AI1973" s="132"/>
      <c r="AJ1973" s="133"/>
      <c r="AK1973" s="448"/>
      <c r="AL1973" s="449"/>
    </row>
    <row r="1974" spans="1:38" ht="101.25" customHeight="1" x14ac:dyDescent="0.25">
      <c r="A1974" s="79">
        <v>4</v>
      </c>
      <c r="B1974" s="80" t="s">
        <v>40</v>
      </c>
      <c r="C1974" s="584"/>
      <c r="D1974" s="587"/>
      <c r="E1974" s="442"/>
      <c r="F1974" s="443"/>
      <c r="G1974" s="444"/>
      <c r="H1974" s="445"/>
      <c r="I1974" s="441"/>
      <c r="J1974" s="445"/>
      <c r="K1974" s="441"/>
      <c r="L1974" s="445"/>
      <c r="M1974" s="446"/>
      <c r="N1974" s="445"/>
      <c r="O1974" s="444"/>
      <c r="P1974" s="445"/>
      <c r="Q1974" s="444"/>
      <c r="R1974" s="445"/>
      <c r="S1974" s="446"/>
      <c r="T1974" s="445"/>
      <c r="U1974" s="444"/>
      <c r="V1974" s="447"/>
      <c r="W1974" s="445"/>
      <c r="X1974" s="446"/>
      <c r="Y1974" s="447"/>
      <c r="Z1974" s="445"/>
      <c r="AA1974" s="446"/>
      <c r="AB1974" s="445"/>
      <c r="AC1974" s="444"/>
      <c r="AD1974" s="445"/>
      <c r="AE1974" s="444"/>
      <c r="AF1974" s="445"/>
      <c r="AG1974" s="446"/>
      <c r="AH1974" s="445"/>
      <c r="AI1974" s="132"/>
      <c r="AJ1974" s="133"/>
      <c r="AK1974" s="448"/>
      <c r="AL1974" s="449"/>
    </row>
    <row r="1975" spans="1:38" ht="138" customHeight="1" x14ac:dyDescent="0.25">
      <c r="A1975" s="79">
        <v>5</v>
      </c>
      <c r="B1975" s="80" t="s">
        <v>98</v>
      </c>
      <c r="C1975" s="584"/>
      <c r="D1975" s="587"/>
      <c r="E1975" s="81">
        <v>7</v>
      </c>
      <c r="F1975" s="82">
        <v>365520.71</v>
      </c>
      <c r="G1975" s="83">
        <v>2</v>
      </c>
      <c r="H1975" s="84">
        <v>68457.009999999995</v>
      </c>
      <c r="I1975" s="85">
        <v>1</v>
      </c>
      <c r="J1975" s="86">
        <v>45250</v>
      </c>
      <c r="K1975" s="85">
        <v>2</v>
      </c>
      <c r="L1975" s="86">
        <v>68457.009999999995</v>
      </c>
      <c r="M1975" s="87">
        <f>SUM(I1975,K1975)</f>
        <v>3</v>
      </c>
      <c r="N1975" s="88">
        <f>SUM(J1975,L1975)</f>
        <v>113707.01</v>
      </c>
      <c r="O1975" s="89">
        <v>0</v>
      </c>
      <c r="P1975" s="90">
        <v>0</v>
      </c>
      <c r="Q1975" s="89">
        <v>0</v>
      </c>
      <c r="R1975" s="90">
        <v>0</v>
      </c>
      <c r="S1975" s="91">
        <f>SUM(O1975,Q1975)</f>
        <v>0</v>
      </c>
      <c r="T1975" s="92">
        <f>SUM(P1975,R1975)</f>
        <v>0</v>
      </c>
      <c r="U1975" s="93">
        <v>1</v>
      </c>
      <c r="V1975" s="94">
        <v>36284.730000000003</v>
      </c>
      <c r="W1975" s="95">
        <v>8965.27</v>
      </c>
      <c r="X1975" s="96">
        <v>0</v>
      </c>
      <c r="Y1975" s="94">
        <v>0</v>
      </c>
      <c r="Z1975" s="95">
        <v>0</v>
      </c>
      <c r="AA1975" s="97">
        <f>SUM(U1975,X1975)</f>
        <v>1</v>
      </c>
      <c r="AB1975" s="98">
        <f>SUM(W1975,Z1975)</f>
        <v>8965.27</v>
      </c>
      <c r="AC1975" s="99">
        <v>0</v>
      </c>
      <c r="AD1975" s="100">
        <v>0</v>
      </c>
      <c r="AE1975" s="99">
        <v>2</v>
      </c>
      <c r="AF1975" s="100">
        <v>40248.18</v>
      </c>
      <c r="AG1975" s="101">
        <f>SUM(AC1975,AE1975)</f>
        <v>2</v>
      </c>
      <c r="AH1975" s="102">
        <f>SUM(AD1975,AF1975,AB1975)</f>
        <v>49213.45</v>
      </c>
      <c r="AI1975" s="103">
        <f>IFERROR(AD1975/(C1971-AH1978),0)</f>
        <v>0</v>
      </c>
      <c r="AJ1975" s="104">
        <f>IFERROR(AF1975/(C1971-AH1978),0)</f>
        <v>0.10738534268665945</v>
      </c>
      <c r="AK1975" s="77"/>
      <c r="AL1975" s="105">
        <f>IFERROR(AH1975/C1971,0)</f>
        <v>0.13130539549969167</v>
      </c>
    </row>
    <row r="1976" spans="1:38" ht="116.25" customHeight="1" x14ac:dyDescent="0.25">
      <c r="A1976" s="79">
        <v>6</v>
      </c>
      <c r="B1976" s="80" t="s">
        <v>42</v>
      </c>
      <c r="C1976" s="584"/>
      <c r="D1976" s="587"/>
      <c r="E1976" s="442"/>
      <c r="F1976" s="443"/>
      <c r="G1976" s="444"/>
      <c r="H1976" s="445"/>
      <c r="I1976" s="441"/>
      <c r="J1976" s="445"/>
      <c r="K1976" s="441"/>
      <c r="L1976" s="445"/>
      <c r="M1976" s="446"/>
      <c r="N1976" s="445"/>
      <c r="O1976" s="444"/>
      <c r="P1976" s="445"/>
      <c r="Q1976" s="444"/>
      <c r="R1976" s="445"/>
      <c r="S1976" s="446"/>
      <c r="T1976" s="445"/>
      <c r="U1976" s="444"/>
      <c r="V1976" s="447"/>
      <c r="W1976" s="445"/>
      <c r="X1976" s="446"/>
      <c r="Y1976" s="447"/>
      <c r="Z1976" s="445"/>
      <c r="AA1976" s="446"/>
      <c r="AB1976" s="445"/>
      <c r="AC1976" s="444"/>
      <c r="AD1976" s="445"/>
      <c r="AE1976" s="444"/>
      <c r="AF1976" s="445"/>
      <c r="AG1976" s="446"/>
      <c r="AH1976" s="445"/>
      <c r="AI1976" s="132"/>
      <c r="AJ1976" s="133"/>
      <c r="AK1976" s="448"/>
      <c r="AL1976" s="449"/>
    </row>
    <row r="1977" spans="1:38" ht="65.25" customHeight="1" x14ac:dyDescent="0.25">
      <c r="A1977" s="79">
        <v>7</v>
      </c>
      <c r="B1977" s="80" t="s">
        <v>203</v>
      </c>
      <c r="C1977" s="584"/>
      <c r="D1977" s="587"/>
      <c r="E1977" s="442"/>
      <c r="F1977" s="443"/>
      <c r="G1977" s="444"/>
      <c r="H1977" s="445"/>
      <c r="I1977" s="444"/>
      <c r="J1977" s="445"/>
      <c r="K1977" s="444"/>
      <c r="L1977" s="445"/>
      <c r="M1977" s="446"/>
      <c r="N1977" s="445"/>
      <c r="O1977" s="444"/>
      <c r="P1977" s="445"/>
      <c r="Q1977" s="444"/>
      <c r="R1977" s="445"/>
      <c r="S1977" s="446"/>
      <c r="T1977" s="472"/>
      <c r="U1977" s="444"/>
      <c r="V1977" s="447"/>
      <c r="W1977" s="445"/>
      <c r="X1977" s="446"/>
      <c r="Y1977" s="447"/>
      <c r="Z1977" s="445"/>
      <c r="AA1977" s="446"/>
      <c r="AB1977" s="472"/>
      <c r="AC1977" s="444"/>
      <c r="AD1977" s="445"/>
      <c r="AE1977" s="444"/>
      <c r="AF1977" s="445"/>
      <c r="AG1977" s="441"/>
      <c r="AH1977" s="445"/>
      <c r="AI1977" s="132"/>
      <c r="AJ1977" s="133"/>
      <c r="AK1977" s="448"/>
      <c r="AL1977" s="450"/>
    </row>
    <row r="1978" spans="1:38" ht="59.25" customHeight="1" x14ac:dyDescent="0.25">
      <c r="A1978" s="79">
        <v>8</v>
      </c>
      <c r="B1978" s="80" t="s">
        <v>276</v>
      </c>
      <c r="C1978" s="584"/>
      <c r="D1978" s="587"/>
      <c r="E1978" s="473"/>
      <c r="F1978" s="474"/>
      <c r="G1978" s="451"/>
      <c r="H1978" s="452"/>
      <c r="I1978" s="444"/>
      <c r="J1978" s="445"/>
      <c r="K1978" s="441"/>
      <c r="L1978" s="445"/>
      <c r="M1978" s="475"/>
      <c r="N1978" s="443"/>
      <c r="O1978" s="451"/>
      <c r="P1978" s="452"/>
      <c r="Q1978" s="451"/>
      <c r="R1978" s="452"/>
      <c r="S1978" s="475"/>
      <c r="T1978" s="443"/>
      <c r="U1978" s="444"/>
      <c r="V1978" s="447"/>
      <c r="W1978" s="445"/>
      <c r="X1978" s="446"/>
      <c r="Y1978" s="447"/>
      <c r="Z1978" s="445"/>
      <c r="AA1978" s="475"/>
      <c r="AB1978" s="443"/>
      <c r="AC1978" s="444"/>
      <c r="AD1978" s="445"/>
      <c r="AE1978" s="444"/>
      <c r="AF1978" s="445"/>
      <c r="AG1978" s="446"/>
      <c r="AH1978" s="445"/>
      <c r="AI1978" s="132"/>
      <c r="AJ1978" s="133"/>
      <c r="AK1978" s="448"/>
      <c r="AL1978" s="449"/>
    </row>
    <row r="1979" spans="1:38" ht="60" customHeight="1" x14ac:dyDescent="0.25">
      <c r="A1979" s="79">
        <v>9</v>
      </c>
      <c r="B1979" s="80" t="s">
        <v>44</v>
      </c>
      <c r="C1979" s="584"/>
      <c r="D1979" s="587"/>
      <c r="E1979" s="442"/>
      <c r="F1979" s="443"/>
      <c r="G1979" s="444"/>
      <c r="H1979" s="445"/>
      <c r="I1979" s="441"/>
      <c r="J1979" s="445"/>
      <c r="K1979" s="441"/>
      <c r="L1979" s="445"/>
      <c r="M1979" s="446"/>
      <c r="N1979" s="445"/>
      <c r="O1979" s="444"/>
      <c r="P1979" s="445"/>
      <c r="Q1979" s="444"/>
      <c r="R1979" s="445"/>
      <c r="S1979" s="446"/>
      <c r="T1979" s="445"/>
      <c r="U1979" s="444"/>
      <c r="V1979" s="447"/>
      <c r="W1979" s="445"/>
      <c r="X1979" s="446"/>
      <c r="Y1979" s="447"/>
      <c r="Z1979" s="445"/>
      <c r="AA1979" s="446"/>
      <c r="AB1979" s="445"/>
      <c r="AC1979" s="444"/>
      <c r="AD1979" s="445"/>
      <c r="AE1979" s="444"/>
      <c r="AF1979" s="445"/>
      <c r="AG1979" s="446"/>
      <c r="AH1979" s="445"/>
      <c r="AI1979" s="132"/>
      <c r="AJ1979" s="133"/>
      <c r="AK1979" s="448"/>
      <c r="AL1979" s="449"/>
    </row>
    <row r="1980" spans="1:38" ht="73.5" customHeight="1" x14ac:dyDescent="0.25">
      <c r="A1980" s="79">
        <v>10</v>
      </c>
      <c r="B1980" s="80" t="s">
        <v>45</v>
      </c>
      <c r="C1980" s="584"/>
      <c r="D1980" s="587"/>
      <c r="E1980" s="442"/>
      <c r="F1980" s="443"/>
      <c r="G1980" s="444"/>
      <c r="H1980" s="445"/>
      <c r="I1980" s="441"/>
      <c r="J1980" s="445"/>
      <c r="K1980" s="441"/>
      <c r="L1980" s="445"/>
      <c r="M1980" s="446"/>
      <c r="N1980" s="445"/>
      <c r="O1980" s="444"/>
      <c r="P1980" s="445"/>
      <c r="Q1980" s="444"/>
      <c r="R1980" s="445"/>
      <c r="S1980" s="446"/>
      <c r="T1980" s="445"/>
      <c r="U1980" s="444"/>
      <c r="V1980" s="447"/>
      <c r="W1980" s="445"/>
      <c r="X1980" s="446"/>
      <c r="Y1980" s="447"/>
      <c r="Z1980" s="445"/>
      <c r="AA1980" s="446"/>
      <c r="AB1980" s="445"/>
      <c r="AC1980" s="451"/>
      <c r="AD1980" s="452"/>
      <c r="AE1980" s="451"/>
      <c r="AF1980" s="452"/>
      <c r="AG1980" s="446"/>
      <c r="AH1980" s="445"/>
      <c r="AI1980" s="132"/>
      <c r="AJ1980" s="133"/>
      <c r="AK1980" s="448"/>
      <c r="AL1980" s="449"/>
    </row>
    <row r="1981" spans="1:38" ht="120" customHeight="1" x14ac:dyDescent="0.25">
      <c r="A1981" s="79">
        <v>11</v>
      </c>
      <c r="B1981" s="80" t="s">
        <v>46</v>
      </c>
      <c r="C1981" s="584"/>
      <c r="D1981" s="587"/>
      <c r="E1981" s="442"/>
      <c r="F1981" s="443"/>
      <c r="G1981" s="444"/>
      <c r="H1981" s="445"/>
      <c r="I1981" s="441"/>
      <c r="J1981" s="445"/>
      <c r="K1981" s="441"/>
      <c r="L1981" s="445"/>
      <c r="M1981" s="446"/>
      <c r="N1981" s="445"/>
      <c r="O1981" s="444"/>
      <c r="P1981" s="445"/>
      <c r="Q1981" s="444"/>
      <c r="R1981" s="445"/>
      <c r="S1981" s="446"/>
      <c r="T1981" s="445"/>
      <c r="U1981" s="444"/>
      <c r="V1981" s="447"/>
      <c r="W1981" s="445"/>
      <c r="X1981" s="446"/>
      <c r="Y1981" s="447"/>
      <c r="Z1981" s="445"/>
      <c r="AA1981" s="446"/>
      <c r="AB1981" s="445"/>
      <c r="AC1981" s="444"/>
      <c r="AD1981" s="445"/>
      <c r="AE1981" s="444"/>
      <c r="AF1981" s="445"/>
      <c r="AG1981" s="446"/>
      <c r="AH1981" s="445"/>
      <c r="AI1981" s="132"/>
      <c r="AJ1981" s="133"/>
      <c r="AK1981" s="448"/>
      <c r="AL1981" s="449"/>
    </row>
    <row r="1982" spans="1:38" ht="63.75" customHeight="1" x14ac:dyDescent="0.25">
      <c r="A1982" s="79">
        <v>12</v>
      </c>
      <c r="B1982" s="80" t="s">
        <v>47</v>
      </c>
      <c r="C1982" s="584"/>
      <c r="D1982" s="587"/>
      <c r="E1982" s="442"/>
      <c r="F1982" s="443"/>
      <c r="G1982" s="444"/>
      <c r="H1982" s="445"/>
      <c r="I1982" s="441"/>
      <c r="J1982" s="445"/>
      <c r="K1982" s="441"/>
      <c r="L1982" s="445"/>
      <c r="M1982" s="446"/>
      <c r="N1982" s="445"/>
      <c r="O1982" s="444"/>
      <c r="P1982" s="445"/>
      <c r="Q1982" s="444"/>
      <c r="R1982" s="445"/>
      <c r="S1982" s="446"/>
      <c r="T1982" s="445"/>
      <c r="U1982" s="444"/>
      <c r="V1982" s="447"/>
      <c r="W1982" s="445"/>
      <c r="X1982" s="446"/>
      <c r="Y1982" s="447"/>
      <c r="Z1982" s="445"/>
      <c r="AA1982" s="446"/>
      <c r="AB1982" s="445"/>
      <c r="AC1982" s="444"/>
      <c r="AD1982" s="445"/>
      <c r="AE1982" s="444"/>
      <c r="AF1982" s="445"/>
      <c r="AG1982" s="446"/>
      <c r="AH1982" s="445"/>
      <c r="AI1982" s="132"/>
      <c r="AJ1982" s="133"/>
      <c r="AK1982" s="448"/>
      <c r="AL1982" s="449"/>
    </row>
    <row r="1983" spans="1:38" ht="62.25" customHeight="1" thickBot="1" x14ac:dyDescent="0.3">
      <c r="A1983" s="138">
        <v>13</v>
      </c>
      <c r="B1983" s="139" t="s">
        <v>48</v>
      </c>
      <c r="C1983" s="585"/>
      <c r="D1983" s="588"/>
      <c r="E1983" s="453"/>
      <c r="F1983" s="454"/>
      <c r="G1983" s="455"/>
      <c r="H1983" s="456"/>
      <c r="I1983" s="476"/>
      <c r="J1983" s="458"/>
      <c r="K1983" s="476"/>
      <c r="L1983" s="458"/>
      <c r="M1983" s="457"/>
      <c r="N1983" s="458"/>
      <c r="O1983" s="455"/>
      <c r="P1983" s="456"/>
      <c r="Q1983" s="455"/>
      <c r="R1983" s="456"/>
      <c r="S1983" s="459"/>
      <c r="T1983" s="456"/>
      <c r="U1983" s="455"/>
      <c r="V1983" s="460"/>
      <c r="W1983" s="456"/>
      <c r="X1983" s="459"/>
      <c r="Y1983" s="460"/>
      <c r="Z1983" s="456"/>
      <c r="AA1983" s="459"/>
      <c r="AB1983" s="456"/>
      <c r="AC1983" s="455"/>
      <c r="AD1983" s="456"/>
      <c r="AE1983" s="455"/>
      <c r="AF1983" s="456"/>
      <c r="AG1983" s="459"/>
      <c r="AH1983" s="456"/>
      <c r="AI1983" s="461"/>
      <c r="AJ1983" s="462"/>
      <c r="AK1983" s="463"/>
      <c r="AL1983" s="464"/>
    </row>
    <row r="1984" spans="1:38" ht="29.25" customHeight="1" thickBot="1" x14ac:dyDescent="0.3">
      <c r="A1984" s="589" t="s">
        <v>277</v>
      </c>
      <c r="B1984" s="590"/>
      <c r="C1984" s="166">
        <f>C1971</f>
        <v>374801.43</v>
      </c>
      <c r="D1984" s="166">
        <f>D1971</f>
        <v>168583.02999999997</v>
      </c>
      <c r="E1984" s="167">
        <f t="shared" ref="E1984:L1984" si="254">SUM(E1971:E1983)</f>
        <v>7</v>
      </c>
      <c r="F1984" s="168">
        <f t="shared" si="254"/>
        <v>365520.71</v>
      </c>
      <c r="G1984" s="167">
        <f t="shared" si="254"/>
        <v>20</v>
      </c>
      <c r="H1984" s="168">
        <f t="shared" si="254"/>
        <v>337929.43</v>
      </c>
      <c r="I1984" s="169">
        <f t="shared" si="254"/>
        <v>1</v>
      </c>
      <c r="J1984" s="170">
        <f t="shared" si="254"/>
        <v>45250</v>
      </c>
      <c r="K1984" s="169">
        <f t="shared" si="254"/>
        <v>19</v>
      </c>
      <c r="L1984" s="170">
        <f t="shared" si="254"/>
        <v>329551.43</v>
      </c>
      <c r="M1984" s="169">
        <f>SUM(M1971:M1983)</f>
        <v>20</v>
      </c>
      <c r="N1984" s="170">
        <f>SUM(N1971:N1983)</f>
        <v>374801.43</v>
      </c>
      <c r="O1984" s="171">
        <f>SUM(O1971:O1983)</f>
        <v>0</v>
      </c>
      <c r="P1984" s="168">
        <f>SUM(P1971:P1983)</f>
        <v>0</v>
      </c>
      <c r="Q1984" s="172">
        <f t="shared" ref="Q1984:AJ1984" si="255">SUM(Q1971:Q1983)</f>
        <v>0</v>
      </c>
      <c r="R1984" s="168">
        <f t="shared" si="255"/>
        <v>0</v>
      </c>
      <c r="S1984" s="173">
        <f t="shared" si="255"/>
        <v>0</v>
      </c>
      <c r="T1984" s="168">
        <f t="shared" si="255"/>
        <v>0</v>
      </c>
      <c r="U1984" s="172">
        <f t="shared" si="255"/>
        <v>1</v>
      </c>
      <c r="V1984" s="168">
        <f t="shared" si="255"/>
        <v>36284.730000000003</v>
      </c>
      <c r="W1984" s="168">
        <f t="shared" si="255"/>
        <v>8965.27</v>
      </c>
      <c r="X1984" s="173">
        <f t="shared" si="255"/>
        <v>1</v>
      </c>
      <c r="Y1984" s="168">
        <f t="shared" si="255"/>
        <v>8359.41</v>
      </c>
      <c r="Z1984" s="168">
        <f t="shared" si="255"/>
        <v>10339.61</v>
      </c>
      <c r="AA1984" s="173">
        <f t="shared" si="255"/>
        <v>2</v>
      </c>
      <c r="AB1984" s="168">
        <f t="shared" si="255"/>
        <v>19304.88</v>
      </c>
      <c r="AC1984" s="172">
        <f t="shared" si="255"/>
        <v>0</v>
      </c>
      <c r="AD1984" s="168">
        <f t="shared" si="255"/>
        <v>0</v>
      </c>
      <c r="AE1984" s="172">
        <f t="shared" si="255"/>
        <v>15</v>
      </c>
      <c r="AF1984" s="168">
        <f t="shared" si="255"/>
        <v>186913.52</v>
      </c>
      <c r="AG1984" s="173">
        <f t="shared" si="255"/>
        <v>15</v>
      </c>
      <c r="AH1984" s="168">
        <f t="shared" si="255"/>
        <v>206218.40000000002</v>
      </c>
      <c r="AI1984" s="174">
        <f t="shared" si="255"/>
        <v>0</v>
      </c>
      <c r="AJ1984" s="174">
        <f t="shared" si="255"/>
        <v>0.49870012502353578</v>
      </c>
      <c r="AK1984" s="175">
        <f>AK1978</f>
        <v>0</v>
      </c>
      <c r="AL1984" s="176">
        <f>AH1984/C1971</f>
        <v>0.55020707898579801</v>
      </c>
    </row>
    <row r="1985" spans="1:38" ht="21.75" thickBot="1" x14ac:dyDescent="0.4">
      <c r="AF1985" s="177" t="s">
        <v>278</v>
      </c>
      <c r="AG1985" s="178">
        <v>4.4240000000000004</v>
      </c>
      <c r="AH1985" s="179">
        <f>AH1984/AG1985</f>
        <v>46613.562386980113</v>
      </c>
    </row>
    <row r="1986" spans="1:38" ht="15.75" thickTop="1" x14ac:dyDescent="0.25">
      <c r="A1986" s="591" t="s">
        <v>279</v>
      </c>
      <c r="B1986" s="592"/>
      <c r="C1986" s="592"/>
      <c r="D1986" s="592"/>
      <c r="E1986" s="592"/>
      <c r="F1986" s="592"/>
      <c r="G1986" s="592"/>
      <c r="H1986" s="592"/>
      <c r="I1986" s="592"/>
      <c r="J1986" s="592"/>
      <c r="K1986" s="593"/>
      <c r="L1986" s="592"/>
      <c r="M1986" s="592"/>
      <c r="N1986" s="592"/>
      <c r="O1986" s="592"/>
      <c r="P1986" s="592"/>
      <c r="Q1986" s="594"/>
    </row>
    <row r="1987" spans="1:38" ht="18.75" x14ac:dyDescent="0.3">
      <c r="A1987" s="595"/>
      <c r="B1987" s="596"/>
      <c r="C1987" s="596"/>
      <c r="D1987" s="596"/>
      <c r="E1987" s="596"/>
      <c r="F1987" s="596"/>
      <c r="G1987" s="596"/>
      <c r="H1987" s="596"/>
      <c r="I1987" s="596"/>
      <c r="J1987" s="596"/>
      <c r="K1987" s="597"/>
      <c r="L1987" s="596"/>
      <c r="M1987" s="596"/>
      <c r="N1987" s="596"/>
      <c r="O1987" s="596"/>
      <c r="P1987" s="596"/>
      <c r="Q1987" s="598"/>
      <c r="AF1987" s="180"/>
    </row>
    <row r="1988" spans="1:38" ht="15.75" x14ac:dyDescent="0.25">
      <c r="A1988" s="595"/>
      <c r="B1988" s="596"/>
      <c r="C1988" s="596"/>
      <c r="D1988" s="596"/>
      <c r="E1988" s="596"/>
      <c r="F1988" s="596"/>
      <c r="G1988" s="596"/>
      <c r="H1988" s="596"/>
      <c r="I1988" s="596"/>
      <c r="J1988" s="596"/>
      <c r="K1988" s="597"/>
      <c r="L1988" s="596"/>
      <c r="M1988" s="596"/>
      <c r="N1988" s="596"/>
      <c r="O1988" s="596"/>
      <c r="P1988" s="596"/>
      <c r="Q1988" s="598"/>
      <c r="AE1988" s="181" t="s">
        <v>280</v>
      </c>
      <c r="AF1988" s="182"/>
    </row>
    <row r="1989" spans="1:38" ht="15.75" x14ac:dyDescent="0.25">
      <c r="A1989" s="595"/>
      <c r="B1989" s="596"/>
      <c r="C1989" s="596"/>
      <c r="D1989" s="596"/>
      <c r="E1989" s="596"/>
      <c r="F1989" s="596"/>
      <c r="G1989" s="596"/>
      <c r="H1989" s="596"/>
      <c r="I1989" s="596"/>
      <c r="J1989" s="596"/>
      <c r="K1989" s="597"/>
      <c r="L1989" s="596"/>
      <c r="M1989" s="596"/>
      <c r="N1989" s="596"/>
      <c r="O1989" s="596"/>
      <c r="P1989" s="596"/>
      <c r="Q1989" s="598"/>
      <c r="AE1989" s="181" t="s">
        <v>281</v>
      </c>
      <c r="AF1989" s="183">
        <f>(AF1984-AF1978)+(Z1984-Z1978)</f>
        <v>197253.13</v>
      </c>
    </row>
    <row r="1990" spans="1:38" ht="15.75" x14ac:dyDescent="0.25">
      <c r="A1990" s="595"/>
      <c r="B1990" s="596"/>
      <c r="C1990" s="596"/>
      <c r="D1990" s="596"/>
      <c r="E1990" s="596"/>
      <c r="F1990" s="596"/>
      <c r="G1990" s="596"/>
      <c r="H1990" s="596"/>
      <c r="I1990" s="596"/>
      <c r="J1990" s="596"/>
      <c r="K1990" s="597"/>
      <c r="L1990" s="596"/>
      <c r="M1990" s="596"/>
      <c r="N1990" s="596"/>
      <c r="O1990" s="596"/>
      <c r="P1990" s="596"/>
      <c r="Q1990" s="598"/>
      <c r="AE1990" s="181" t="s">
        <v>282</v>
      </c>
      <c r="AF1990" s="183">
        <f>AD1984+W1984</f>
        <v>8965.27</v>
      </c>
    </row>
    <row r="1991" spans="1:38" ht="15.75" x14ac:dyDescent="0.25">
      <c r="A1991" s="595"/>
      <c r="B1991" s="596"/>
      <c r="C1991" s="596"/>
      <c r="D1991" s="596"/>
      <c r="E1991" s="596"/>
      <c r="F1991" s="596"/>
      <c r="G1991" s="596"/>
      <c r="H1991" s="596"/>
      <c r="I1991" s="596"/>
      <c r="J1991" s="596"/>
      <c r="K1991" s="597"/>
      <c r="L1991" s="596"/>
      <c r="M1991" s="596"/>
      <c r="N1991" s="596"/>
      <c r="O1991" s="596"/>
      <c r="P1991" s="596"/>
      <c r="Q1991" s="598"/>
      <c r="AE1991" s="181" t="s">
        <v>283</v>
      </c>
      <c r="AF1991" s="183">
        <f>AF1978+Z1978</f>
        <v>0</v>
      </c>
    </row>
    <row r="1992" spans="1:38" ht="15.75" x14ac:dyDescent="0.25">
      <c r="A1992" s="595"/>
      <c r="B1992" s="596"/>
      <c r="C1992" s="596"/>
      <c r="D1992" s="596"/>
      <c r="E1992" s="596"/>
      <c r="F1992" s="596"/>
      <c r="G1992" s="596"/>
      <c r="H1992" s="596"/>
      <c r="I1992" s="596"/>
      <c r="J1992" s="596"/>
      <c r="K1992" s="597"/>
      <c r="L1992" s="596"/>
      <c r="M1992" s="596"/>
      <c r="N1992" s="596"/>
      <c r="O1992" s="596"/>
      <c r="P1992" s="596"/>
      <c r="Q1992" s="598"/>
      <c r="AE1992" s="181" t="s">
        <v>2</v>
      </c>
      <c r="AF1992" s="184">
        <f>SUM(AF1989:AF1991)</f>
        <v>206218.4</v>
      </c>
    </row>
    <row r="1993" spans="1:38" x14ac:dyDescent="0.25">
      <c r="A1993" s="595"/>
      <c r="B1993" s="596"/>
      <c r="C1993" s="596"/>
      <c r="D1993" s="596"/>
      <c r="E1993" s="596"/>
      <c r="F1993" s="596"/>
      <c r="G1993" s="596"/>
      <c r="H1993" s="596"/>
      <c r="I1993" s="596"/>
      <c r="J1993" s="596"/>
      <c r="K1993" s="597"/>
      <c r="L1993" s="596"/>
      <c r="M1993" s="596"/>
      <c r="N1993" s="596"/>
      <c r="O1993" s="596"/>
      <c r="P1993" s="596"/>
      <c r="Q1993" s="598"/>
    </row>
    <row r="1994" spans="1:38" ht="15.75" thickBot="1" x14ac:dyDescent="0.3">
      <c r="A1994" s="599"/>
      <c r="B1994" s="600"/>
      <c r="C1994" s="600"/>
      <c r="D1994" s="600"/>
      <c r="E1994" s="600"/>
      <c r="F1994" s="600"/>
      <c r="G1994" s="600"/>
      <c r="H1994" s="600"/>
      <c r="I1994" s="600"/>
      <c r="J1994" s="600"/>
      <c r="K1994" s="601"/>
      <c r="L1994" s="600"/>
      <c r="M1994" s="600"/>
      <c r="N1994" s="600"/>
      <c r="O1994" s="600"/>
      <c r="P1994" s="600"/>
      <c r="Q1994" s="602"/>
    </row>
    <row r="1995" spans="1:38" ht="15.75" thickTop="1" x14ac:dyDescent="0.25"/>
    <row r="1997" spans="1:38" ht="15.75" thickBot="1" x14ac:dyDescent="0.3"/>
    <row r="1998" spans="1:38" ht="27" thickBot="1" x14ac:dyDescent="0.3">
      <c r="A1998" s="603" t="s">
        <v>391</v>
      </c>
      <c r="B1998" s="604"/>
      <c r="C1998" s="604"/>
      <c r="D1998" s="604"/>
      <c r="E1998" s="604"/>
      <c r="F1998" s="604"/>
      <c r="G1998" s="604"/>
      <c r="H1998" s="604"/>
      <c r="I1998" s="604"/>
      <c r="J1998" s="604"/>
      <c r="K1998" s="605"/>
      <c r="L1998" s="604"/>
      <c r="M1998" s="604"/>
      <c r="N1998" s="604"/>
      <c r="O1998" s="604"/>
      <c r="P1998" s="604"/>
      <c r="Q1998" s="604"/>
      <c r="R1998" s="604"/>
      <c r="S1998" s="604"/>
      <c r="T1998" s="604"/>
      <c r="U1998" s="604"/>
      <c r="V1998" s="604"/>
      <c r="W1998" s="604"/>
      <c r="X1998" s="604"/>
      <c r="Y1998" s="604"/>
      <c r="Z1998" s="604"/>
      <c r="AA1998" s="604"/>
      <c r="AB1998" s="604"/>
      <c r="AC1998" s="604"/>
      <c r="AD1998" s="604"/>
      <c r="AE1998" s="604"/>
      <c r="AF1998" s="604"/>
      <c r="AG1998" s="604"/>
      <c r="AH1998" s="604"/>
      <c r="AI1998" s="604"/>
      <c r="AJ1998" s="604"/>
      <c r="AK1998" s="606"/>
      <c r="AL1998" s="185"/>
    </row>
    <row r="1999" spans="1:38" ht="21" customHeight="1" x14ac:dyDescent="0.25">
      <c r="A1999" s="607" t="s">
        <v>284</v>
      </c>
      <c r="B1999" s="608"/>
      <c r="C1999" s="614" t="s">
        <v>392</v>
      </c>
      <c r="D1999" s="615"/>
      <c r="E1999" s="618" t="s">
        <v>285</v>
      </c>
      <c r="F1999" s="619"/>
      <c r="G1999" s="619"/>
      <c r="H1999" s="619"/>
      <c r="I1999" s="619"/>
      <c r="J1999" s="619"/>
      <c r="K1999" s="620"/>
      <c r="L1999" s="619"/>
      <c r="M1999" s="619"/>
      <c r="N1999" s="619"/>
      <c r="O1999" s="624" t="s">
        <v>394</v>
      </c>
      <c r="P1999" s="625"/>
      <c r="Q1999" s="625"/>
      <c r="R1999" s="625"/>
      <c r="S1999" s="625"/>
      <c r="T1999" s="625"/>
      <c r="U1999" s="625"/>
      <c r="V1999" s="625"/>
      <c r="W1999" s="625"/>
      <c r="X1999" s="625"/>
      <c r="Y1999" s="625"/>
      <c r="Z1999" s="625"/>
      <c r="AA1999" s="625"/>
      <c r="AB1999" s="625"/>
      <c r="AC1999" s="625"/>
      <c r="AD1999" s="625"/>
      <c r="AE1999" s="625"/>
      <c r="AF1999" s="625"/>
      <c r="AG1999" s="625"/>
      <c r="AH1999" s="625"/>
      <c r="AI1999" s="625"/>
      <c r="AJ1999" s="625"/>
      <c r="AK1999" s="626"/>
      <c r="AL1999" s="186"/>
    </row>
    <row r="2000" spans="1:38" ht="36" customHeight="1" thickBot="1" x14ac:dyDescent="0.3">
      <c r="A2000" s="609"/>
      <c r="B2000" s="610"/>
      <c r="C2000" s="616"/>
      <c r="D2000" s="617"/>
      <c r="E2000" s="621"/>
      <c r="F2000" s="622"/>
      <c r="G2000" s="622"/>
      <c r="H2000" s="622"/>
      <c r="I2000" s="622"/>
      <c r="J2000" s="622"/>
      <c r="K2000" s="623"/>
      <c r="L2000" s="622"/>
      <c r="M2000" s="622"/>
      <c r="N2000" s="622"/>
      <c r="O2000" s="627"/>
      <c r="P2000" s="628"/>
      <c r="Q2000" s="628"/>
      <c r="R2000" s="628"/>
      <c r="S2000" s="628"/>
      <c r="T2000" s="628"/>
      <c r="U2000" s="628"/>
      <c r="V2000" s="628"/>
      <c r="W2000" s="628"/>
      <c r="X2000" s="628"/>
      <c r="Y2000" s="628"/>
      <c r="Z2000" s="628"/>
      <c r="AA2000" s="628"/>
      <c r="AB2000" s="628"/>
      <c r="AC2000" s="628"/>
      <c r="AD2000" s="628"/>
      <c r="AE2000" s="628"/>
      <c r="AF2000" s="628"/>
      <c r="AG2000" s="628"/>
      <c r="AH2000" s="628"/>
      <c r="AI2000" s="628"/>
      <c r="AJ2000" s="628"/>
      <c r="AK2000" s="629"/>
      <c r="AL2000" s="186"/>
    </row>
    <row r="2001" spans="1:38" s="180" customFormat="1" ht="84" customHeight="1" thickBot="1" x14ac:dyDescent="0.35">
      <c r="A2001" s="609"/>
      <c r="B2001" s="611"/>
      <c r="C2001" s="630" t="s">
        <v>211</v>
      </c>
      <c r="D2001" s="632" t="s">
        <v>212</v>
      </c>
      <c r="E2001" s="634" t="s">
        <v>0</v>
      </c>
      <c r="F2001" s="635"/>
      <c r="G2001" s="635"/>
      <c r="H2001" s="636"/>
      <c r="I2001" s="637" t="s">
        <v>1</v>
      </c>
      <c r="J2001" s="638"/>
      <c r="K2001" s="639"/>
      <c r="L2001" s="640"/>
      <c r="M2001" s="643" t="s">
        <v>2</v>
      </c>
      <c r="N2001" s="644"/>
      <c r="O2001" s="645" t="s">
        <v>213</v>
      </c>
      <c r="P2001" s="646"/>
      <c r="Q2001" s="646"/>
      <c r="R2001" s="647"/>
      <c r="S2001" s="648" t="s">
        <v>2</v>
      </c>
      <c r="T2001" s="649"/>
      <c r="U2001" s="650" t="s">
        <v>214</v>
      </c>
      <c r="V2001" s="651"/>
      <c r="W2001" s="651"/>
      <c r="X2001" s="651"/>
      <c r="Y2001" s="651"/>
      <c r="Z2001" s="652"/>
      <c r="AA2001" s="653" t="s">
        <v>2</v>
      </c>
      <c r="AB2001" s="654"/>
      <c r="AC2001" s="655" t="s">
        <v>5</v>
      </c>
      <c r="AD2001" s="656"/>
      <c r="AE2001" s="656"/>
      <c r="AF2001" s="657"/>
      <c r="AG2001" s="717" t="s">
        <v>2</v>
      </c>
      <c r="AH2001" s="718"/>
      <c r="AI2001" s="743" t="s">
        <v>215</v>
      </c>
      <c r="AJ2001" s="744"/>
      <c r="AK2001" s="745"/>
      <c r="AL2001" s="187"/>
    </row>
    <row r="2002" spans="1:38" ht="113.25" thickBot="1" x14ac:dyDescent="0.3">
      <c r="A2002" s="612"/>
      <c r="B2002" s="613"/>
      <c r="C2002" s="631"/>
      <c r="D2002" s="633"/>
      <c r="E2002" s="41" t="s">
        <v>15</v>
      </c>
      <c r="F2002" s="42" t="s">
        <v>216</v>
      </c>
      <c r="G2002" s="41" t="s">
        <v>217</v>
      </c>
      <c r="H2002" s="42" t="s">
        <v>14</v>
      </c>
      <c r="I2002" s="43" t="s">
        <v>15</v>
      </c>
      <c r="J2002" s="44" t="s">
        <v>218</v>
      </c>
      <c r="K2002" s="43" t="s">
        <v>17</v>
      </c>
      <c r="L2002" s="44" t="s">
        <v>219</v>
      </c>
      <c r="M2002" s="45" t="s">
        <v>19</v>
      </c>
      <c r="N2002" s="46" t="s">
        <v>20</v>
      </c>
      <c r="O2002" s="47" t="s">
        <v>220</v>
      </c>
      <c r="P2002" s="48" t="s">
        <v>221</v>
      </c>
      <c r="Q2002" s="47" t="s">
        <v>222</v>
      </c>
      <c r="R2002" s="48" t="s">
        <v>223</v>
      </c>
      <c r="S2002" s="49" t="s">
        <v>224</v>
      </c>
      <c r="T2002" s="50" t="s">
        <v>225</v>
      </c>
      <c r="U2002" s="51" t="s">
        <v>220</v>
      </c>
      <c r="V2002" s="52" t="s">
        <v>226</v>
      </c>
      <c r="W2002" s="53" t="s">
        <v>227</v>
      </c>
      <c r="X2002" s="54" t="s">
        <v>222</v>
      </c>
      <c r="Y2002" s="52" t="s">
        <v>228</v>
      </c>
      <c r="Z2002" s="53" t="s">
        <v>229</v>
      </c>
      <c r="AA2002" s="55" t="s">
        <v>230</v>
      </c>
      <c r="AB2002" s="56" t="s">
        <v>231</v>
      </c>
      <c r="AC2002" s="57" t="s">
        <v>220</v>
      </c>
      <c r="AD2002" s="58" t="s">
        <v>221</v>
      </c>
      <c r="AE2002" s="57" t="s">
        <v>222</v>
      </c>
      <c r="AF2002" s="58" t="s">
        <v>223</v>
      </c>
      <c r="AG2002" s="59" t="s">
        <v>232</v>
      </c>
      <c r="AH2002" s="60" t="s">
        <v>233</v>
      </c>
      <c r="AI2002" s="61" t="s">
        <v>234</v>
      </c>
      <c r="AJ2002" s="63" t="s">
        <v>235</v>
      </c>
      <c r="AK2002" s="188" t="s">
        <v>286</v>
      </c>
      <c r="AL2002" s="189"/>
    </row>
    <row r="2003" spans="1:38" ht="15.75" thickBot="1" x14ac:dyDescent="0.3">
      <c r="A2003" s="581" t="s">
        <v>238</v>
      </c>
      <c r="B2003" s="658"/>
      <c r="C2003" s="190" t="s">
        <v>239</v>
      </c>
      <c r="D2003" s="191" t="s">
        <v>240</v>
      </c>
      <c r="E2003" s="192" t="s">
        <v>241</v>
      </c>
      <c r="F2003" s="193" t="s">
        <v>242</v>
      </c>
      <c r="G2003" s="192" t="s">
        <v>243</v>
      </c>
      <c r="H2003" s="193" t="s">
        <v>244</v>
      </c>
      <c r="I2003" s="194" t="s">
        <v>245</v>
      </c>
      <c r="J2003" s="193" t="s">
        <v>246</v>
      </c>
      <c r="K2003" s="194" t="s">
        <v>247</v>
      </c>
      <c r="L2003" s="193" t="s">
        <v>248</v>
      </c>
      <c r="M2003" s="194" t="s">
        <v>249</v>
      </c>
      <c r="N2003" s="193" t="s">
        <v>250</v>
      </c>
      <c r="O2003" s="192" t="s">
        <v>251</v>
      </c>
      <c r="P2003" s="193" t="s">
        <v>252</v>
      </c>
      <c r="Q2003" s="192" t="s">
        <v>253</v>
      </c>
      <c r="R2003" s="193" t="s">
        <v>254</v>
      </c>
      <c r="S2003" s="194" t="s">
        <v>255</v>
      </c>
      <c r="T2003" s="193" t="s">
        <v>256</v>
      </c>
      <c r="U2003" s="192" t="s">
        <v>257</v>
      </c>
      <c r="V2003" s="195" t="s">
        <v>258</v>
      </c>
      <c r="W2003" s="196" t="s">
        <v>259</v>
      </c>
      <c r="X2003" s="197" t="s">
        <v>260</v>
      </c>
      <c r="Y2003" s="198" t="s">
        <v>261</v>
      </c>
      <c r="Z2003" s="193" t="s">
        <v>262</v>
      </c>
      <c r="AA2003" s="194" t="s">
        <v>263</v>
      </c>
      <c r="AB2003" s="199" t="s">
        <v>264</v>
      </c>
      <c r="AC2003" s="192" t="s">
        <v>265</v>
      </c>
      <c r="AD2003" s="199" t="s">
        <v>266</v>
      </c>
      <c r="AE2003" s="192" t="s">
        <v>267</v>
      </c>
      <c r="AF2003" s="199" t="s">
        <v>268</v>
      </c>
      <c r="AG2003" s="194" t="s">
        <v>269</v>
      </c>
      <c r="AH2003" s="199" t="s">
        <v>270</v>
      </c>
      <c r="AI2003" s="190" t="s">
        <v>271</v>
      </c>
      <c r="AJ2003" s="199" t="s">
        <v>272</v>
      </c>
      <c r="AK2003" s="200" t="s">
        <v>273</v>
      </c>
      <c r="AL2003" s="201"/>
    </row>
    <row r="2004" spans="1:38" ht="37.5" x14ac:dyDescent="0.25">
      <c r="A2004" s="202">
        <v>1</v>
      </c>
      <c r="B2004" s="203" t="s">
        <v>287</v>
      </c>
      <c r="C2004" s="659">
        <f>N2026</f>
        <v>374801.43</v>
      </c>
      <c r="D2004" s="660">
        <f>C2004-AH2026</f>
        <v>168583.02999999994</v>
      </c>
      <c r="E2004" s="81">
        <v>1</v>
      </c>
      <c r="F2004" s="82">
        <v>9212.32</v>
      </c>
      <c r="G2004" s="83">
        <v>7</v>
      </c>
      <c r="H2004" s="84">
        <v>80654.53</v>
      </c>
      <c r="I2004" s="339">
        <v>0</v>
      </c>
      <c r="J2004" s="86">
        <v>0</v>
      </c>
      <c r="K2004" s="339">
        <v>6</v>
      </c>
      <c r="L2004" s="86">
        <v>72276.53</v>
      </c>
      <c r="M2004" s="87">
        <f t="shared" ref="M2004:N2006" si="256">SUM(I2004,K2004)</f>
        <v>6</v>
      </c>
      <c r="N2004" s="88">
        <f t="shared" si="256"/>
        <v>72276.53</v>
      </c>
      <c r="O2004" s="89">
        <v>0</v>
      </c>
      <c r="P2004" s="90">
        <v>0</v>
      </c>
      <c r="Q2004" s="89">
        <v>0</v>
      </c>
      <c r="R2004" s="90">
        <v>0</v>
      </c>
      <c r="S2004" s="91">
        <f t="shared" ref="S2004:T2006" si="257">SUM(O2004,Q2004)</f>
        <v>0</v>
      </c>
      <c r="T2004" s="92">
        <f t="shared" si="257"/>
        <v>0</v>
      </c>
      <c r="U2004" s="93">
        <v>0</v>
      </c>
      <c r="V2004" s="94">
        <v>0</v>
      </c>
      <c r="W2004" s="95">
        <v>0</v>
      </c>
      <c r="X2004" s="96">
        <v>0</v>
      </c>
      <c r="Y2004" s="94">
        <v>0</v>
      </c>
      <c r="Z2004" s="95">
        <v>0</v>
      </c>
      <c r="AA2004" s="97">
        <f>SUM(U2004,X2004)</f>
        <v>0</v>
      </c>
      <c r="AB2004" s="98">
        <f>SUM(W2004,Z2004)</f>
        <v>0</v>
      </c>
      <c r="AC2004" s="99">
        <v>0</v>
      </c>
      <c r="AD2004" s="100">
        <v>0</v>
      </c>
      <c r="AE2004" s="99">
        <v>4</v>
      </c>
      <c r="AF2004" s="100">
        <v>28552.33</v>
      </c>
      <c r="AG2004" s="101">
        <f>SUM(AC2004,AE2004)</f>
        <v>4</v>
      </c>
      <c r="AH2004" s="102">
        <f>SUM(AD2004,AF2004,AB2004)</f>
        <v>28552.33</v>
      </c>
      <c r="AI2004" s="103">
        <f>IFERROR(AD2004/C2004,0)</f>
        <v>0</v>
      </c>
      <c r="AJ2004" s="134">
        <f>IFERROR(AF2004/C2004,0)</f>
        <v>7.6179885439604647E-2</v>
      </c>
      <c r="AK2004" s="222">
        <f>IFERROR(AH2004/C2004,0)</f>
        <v>7.6179885439604647E-2</v>
      </c>
      <c r="AL2004" s="223"/>
    </row>
    <row r="2005" spans="1:38" ht="75" x14ac:dyDescent="0.25">
      <c r="A2005" s="224">
        <v>2</v>
      </c>
      <c r="B2005" s="203" t="s">
        <v>288</v>
      </c>
      <c r="C2005" s="659"/>
      <c r="D2005" s="660"/>
      <c r="E2005" s="81">
        <v>0</v>
      </c>
      <c r="F2005" s="82">
        <v>0</v>
      </c>
      <c r="G2005" s="83">
        <v>1</v>
      </c>
      <c r="H2005" s="84">
        <v>9717</v>
      </c>
      <c r="I2005" s="339">
        <v>0</v>
      </c>
      <c r="J2005" s="86">
        <v>0</v>
      </c>
      <c r="K2005" s="339">
        <v>1</v>
      </c>
      <c r="L2005" s="86">
        <v>9717</v>
      </c>
      <c r="M2005" s="87">
        <f t="shared" si="256"/>
        <v>1</v>
      </c>
      <c r="N2005" s="88">
        <f t="shared" si="256"/>
        <v>9717</v>
      </c>
      <c r="O2005" s="89">
        <v>0</v>
      </c>
      <c r="P2005" s="90">
        <v>0</v>
      </c>
      <c r="Q2005" s="89">
        <v>0</v>
      </c>
      <c r="R2005" s="90">
        <v>0</v>
      </c>
      <c r="S2005" s="91">
        <f t="shared" si="257"/>
        <v>0</v>
      </c>
      <c r="T2005" s="92">
        <f t="shared" si="257"/>
        <v>0</v>
      </c>
      <c r="U2005" s="93">
        <v>0</v>
      </c>
      <c r="V2005" s="94">
        <v>0</v>
      </c>
      <c r="W2005" s="95">
        <v>0</v>
      </c>
      <c r="X2005" s="96">
        <v>0</v>
      </c>
      <c r="Y2005" s="94">
        <v>0</v>
      </c>
      <c r="Z2005" s="95">
        <v>0</v>
      </c>
      <c r="AA2005" s="97">
        <f>SUM(U2005,X2005)</f>
        <v>0</v>
      </c>
      <c r="AB2005" s="98">
        <f>SUM(W2005,Z2005)</f>
        <v>0</v>
      </c>
      <c r="AC2005" s="99">
        <v>0</v>
      </c>
      <c r="AD2005" s="100">
        <v>0</v>
      </c>
      <c r="AE2005" s="99">
        <v>1</v>
      </c>
      <c r="AF2005" s="100">
        <v>3675.9</v>
      </c>
      <c r="AG2005" s="101">
        <f>SUM(AC2005,AE2005)</f>
        <v>1</v>
      </c>
      <c r="AH2005" s="102">
        <f>SUM(AD2005,AF2005,AB2005)</f>
        <v>3675.9</v>
      </c>
      <c r="AI2005" s="103">
        <f>IFERROR(AD2005/C2004,0)</f>
        <v>0</v>
      </c>
      <c r="AJ2005" s="134">
        <f>IFERROR(AF2005/C2004,0)</f>
        <v>9.807593316813119E-3</v>
      </c>
      <c r="AK2005" s="222">
        <f>IFERROR(AH2005/C2004,0)</f>
        <v>9.807593316813119E-3</v>
      </c>
      <c r="AL2005" s="223"/>
    </row>
    <row r="2006" spans="1:38" ht="37.5" x14ac:dyDescent="0.25">
      <c r="A2006" s="224">
        <v>3</v>
      </c>
      <c r="B2006" s="203" t="s">
        <v>289</v>
      </c>
      <c r="C2006" s="659"/>
      <c r="D2006" s="660"/>
      <c r="E2006" s="81">
        <v>0</v>
      </c>
      <c r="F2006" s="82">
        <v>0</v>
      </c>
      <c r="G2006" s="83">
        <v>1</v>
      </c>
      <c r="H2006" s="84">
        <v>19248</v>
      </c>
      <c r="I2006" s="339">
        <v>0</v>
      </c>
      <c r="J2006" s="86">
        <v>0</v>
      </c>
      <c r="K2006" s="339">
        <v>1</v>
      </c>
      <c r="L2006" s="86">
        <v>19248</v>
      </c>
      <c r="M2006" s="87">
        <f t="shared" si="256"/>
        <v>1</v>
      </c>
      <c r="N2006" s="88">
        <f t="shared" si="256"/>
        <v>19248</v>
      </c>
      <c r="O2006" s="89">
        <v>0</v>
      </c>
      <c r="P2006" s="90">
        <v>0</v>
      </c>
      <c r="Q2006" s="89">
        <v>0</v>
      </c>
      <c r="R2006" s="90">
        <v>0</v>
      </c>
      <c r="S2006" s="91">
        <f t="shared" si="257"/>
        <v>0</v>
      </c>
      <c r="T2006" s="92">
        <f t="shared" si="257"/>
        <v>0</v>
      </c>
      <c r="U2006" s="93">
        <v>0</v>
      </c>
      <c r="V2006" s="94">
        <v>0</v>
      </c>
      <c r="W2006" s="95">
        <v>0</v>
      </c>
      <c r="X2006" s="96">
        <v>0</v>
      </c>
      <c r="Y2006" s="94">
        <v>0</v>
      </c>
      <c r="Z2006" s="95">
        <v>0</v>
      </c>
      <c r="AA2006" s="97">
        <f>SUM(U2006,X2006)</f>
        <v>0</v>
      </c>
      <c r="AB2006" s="98">
        <f>SUM(W2006,Z2006)</f>
        <v>0</v>
      </c>
      <c r="AC2006" s="99">
        <v>0</v>
      </c>
      <c r="AD2006" s="100">
        <v>0</v>
      </c>
      <c r="AE2006" s="99">
        <v>1</v>
      </c>
      <c r="AF2006" s="100">
        <v>14348.81</v>
      </c>
      <c r="AG2006" s="101">
        <f>SUM(AC2006,AE2006)</f>
        <v>1</v>
      </c>
      <c r="AH2006" s="102">
        <f>SUM(AD2006,AF2006,AB2006)</f>
        <v>14348.81</v>
      </c>
      <c r="AI2006" s="103">
        <f>IFERROR(AD2006/C2004,0)</f>
        <v>0</v>
      </c>
      <c r="AJ2006" s="134">
        <f>IFERROR(AF2006/C2004,0)</f>
        <v>3.8283765352762927E-2</v>
      </c>
      <c r="AK2006" s="222">
        <f>IFERROR(AH2006/C2004,0)</f>
        <v>3.8283765352762927E-2</v>
      </c>
      <c r="AL2006" s="223"/>
    </row>
    <row r="2007" spans="1:38" ht="37.5" x14ac:dyDescent="0.25">
      <c r="A2007" s="224">
        <v>4</v>
      </c>
      <c r="B2007" s="203" t="s">
        <v>290</v>
      </c>
      <c r="C2007" s="659"/>
      <c r="D2007" s="660"/>
      <c r="E2007" s="81"/>
      <c r="F2007" s="82"/>
      <c r="G2007" s="83"/>
      <c r="H2007" s="84"/>
      <c r="I2007" s="339"/>
      <c r="J2007" s="86"/>
      <c r="K2007" s="339"/>
      <c r="L2007" s="86"/>
      <c r="M2007" s="87"/>
      <c r="N2007" s="88"/>
      <c r="O2007" s="89"/>
      <c r="P2007" s="90"/>
      <c r="Q2007" s="89"/>
      <c r="R2007" s="90"/>
      <c r="S2007" s="91"/>
      <c r="T2007" s="92"/>
      <c r="U2007" s="93"/>
      <c r="V2007" s="94"/>
      <c r="W2007" s="95"/>
      <c r="X2007" s="96"/>
      <c r="Y2007" s="94"/>
      <c r="Z2007" s="95"/>
      <c r="AA2007" s="97"/>
      <c r="AB2007" s="98"/>
      <c r="AC2007" s="99"/>
      <c r="AD2007" s="100"/>
      <c r="AE2007" s="99"/>
      <c r="AF2007" s="100"/>
      <c r="AG2007" s="101">
        <f t="shared" ref="AG2007:AG2010" si="258">AC2007+AE2007</f>
        <v>0</v>
      </c>
      <c r="AH2007" s="102">
        <f t="shared" ref="AH2007:AH2011" si="259">AD2007+AF2007</f>
        <v>0</v>
      </c>
      <c r="AI2007" s="103"/>
      <c r="AJ2007" s="134"/>
      <c r="AK2007" s="222"/>
      <c r="AL2007" s="223"/>
    </row>
    <row r="2008" spans="1:38" ht="37.5" x14ac:dyDescent="0.25">
      <c r="A2008" s="224">
        <v>5</v>
      </c>
      <c r="B2008" s="203" t="s">
        <v>291</v>
      </c>
      <c r="C2008" s="659"/>
      <c r="D2008" s="660"/>
      <c r="E2008" s="81"/>
      <c r="F2008" s="82"/>
      <c r="G2008" s="83"/>
      <c r="H2008" s="84"/>
      <c r="I2008" s="339"/>
      <c r="J2008" s="86"/>
      <c r="K2008" s="339"/>
      <c r="L2008" s="86"/>
      <c r="M2008" s="87"/>
      <c r="N2008" s="88"/>
      <c r="O2008" s="89"/>
      <c r="P2008" s="342"/>
      <c r="Q2008" s="89"/>
      <c r="R2008" s="90"/>
      <c r="S2008" s="91"/>
      <c r="T2008" s="92"/>
      <c r="U2008" s="93"/>
      <c r="V2008" s="94"/>
      <c r="W2008" s="95"/>
      <c r="X2008" s="96"/>
      <c r="Y2008" s="94"/>
      <c r="Z2008" s="95"/>
      <c r="AA2008" s="97"/>
      <c r="AB2008" s="98"/>
      <c r="AC2008" s="99"/>
      <c r="AD2008" s="100"/>
      <c r="AE2008" s="99"/>
      <c r="AF2008" s="100"/>
      <c r="AG2008" s="101">
        <f t="shared" si="258"/>
        <v>0</v>
      </c>
      <c r="AH2008" s="102">
        <f t="shared" si="259"/>
        <v>0</v>
      </c>
      <c r="AI2008" s="103"/>
      <c r="AJ2008" s="134"/>
      <c r="AK2008" s="222"/>
      <c r="AL2008" s="223"/>
    </row>
    <row r="2009" spans="1:38" ht="37.5" x14ac:dyDescent="0.25">
      <c r="A2009" s="224">
        <v>6</v>
      </c>
      <c r="B2009" s="203" t="s">
        <v>292</v>
      </c>
      <c r="C2009" s="659"/>
      <c r="D2009" s="660"/>
      <c r="E2009" s="81"/>
      <c r="F2009" s="82"/>
      <c r="G2009" s="83"/>
      <c r="H2009" s="84"/>
      <c r="I2009" s="339"/>
      <c r="J2009" s="340"/>
      <c r="K2009" s="339"/>
      <c r="L2009" s="340"/>
      <c r="M2009" s="87"/>
      <c r="N2009" s="88"/>
      <c r="O2009" s="89"/>
      <c r="P2009" s="342"/>
      <c r="Q2009" s="89"/>
      <c r="R2009" s="90"/>
      <c r="S2009" s="91"/>
      <c r="T2009" s="92"/>
      <c r="U2009" s="93"/>
      <c r="V2009" s="94"/>
      <c r="W2009" s="95"/>
      <c r="X2009" s="96"/>
      <c r="Y2009" s="94"/>
      <c r="Z2009" s="95"/>
      <c r="AA2009" s="97"/>
      <c r="AB2009" s="98"/>
      <c r="AC2009" s="99"/>
      <c r="AD2009" s="100"/>
      <c r="AE2009" s="99"/>
      <c r="AF2009" s="100"/>
      <c r="AG2009" s="101">
        <f t="shared" si="258"/>
        <v>0</v>
      </c>
      <c r="AH2009" s="102">
        <f t="shared" si="259"/>
        <v>0</v>
      </c>
      <c r="AI2009" s="103"/>
      <c r="AJ2009" s="134"/>
      <c r="AK2009" s="222"/>
      <c r="AL2009" s="223"/>
    </row>
    <row r="2010" spans="1:38" ht="37.5" x14ac:dyDescent="0.3">
      <c r="A2010" s="306">
        <v>7</v>
      </c>
      <c r="B2010" s="225" t="s">
        <v>293</v>
      </c>
      <c r="C2010" s="659"/>
      <c r="D2010" s="660"/>
      <c r="E2010" s="81"/>
      <c r="F2010" s="82"/>
      <c r="G2010" s="83"/>
      <c r="H2010" s="84"/>
      <c r="I2010" s="339"/>
      <c r="J2010" s="340"/>
      <c r="K2010" s="339"/>
      <c r="L2010" s="340"/>
      <c r="M2010" s="87"/>
      <c r="N2010" s="88"/>
      <c r="O2010" s="89"/>
      <c r="P2010" s="342"/>
      <c r="Q2010" s="89"/>
      <c r="R2010" s="90"/>
      <c r="S2010" s="91"/>
      <c r="T2010" s="92"/>
      <c r="U2010" s="93"/>
      <c r="V2010" s="94"/>
      <c r="W2010" s="95"/>
      <c r="X2010" s="96"/>
      <c r="Y2010" s="94"/>
      <c r="Z2010" s="95"/>
      <c r="AA2010" s="97"/>
      <c r="AB2010" s="98"/>
      <c r="AC2010" s="99"/>
      <c r="AD2010" s="100"/>
      <c r="AE2010" s="99"/>
      <c r="AF2010" s="100"/>
      <c r="AG2010" s="101">
        <f t="shared" si="258"/>
        <v>0</v>
      </c>
      <c r="AH2010" s="102">
        <f t="shared" si="259"/>
        <v>0</v>
      </c>
      <c r="AI2010" s="103"/>
      <c r="AJ2010" s="134"/>
      <c r="AK2010" s="222"/>
      <c r="AL2010" s="223"/>
    </row>
    <row r="2011" spans="1:38" ht="37.5" x14ac:dyDescent="0.25">
      <c r="A2011" s="229">
        <v>8</v>
      </c>
      <c r="B2011" s="226" t="s">
        <v>294</v>
      </c>
      <c r="C2011" s="659"/>
      <c r="D2011" s="660"/>
      <c r="E2011" s="81"/>
      <c r="F2011" s="82"/>
      <c r="G2011" s="83"/>
      <c r="H2011" s="84"/>
      <c r="I2011" s="339"/>
      <c r="J2011" s="340"/>
      <c r="K2011" s="339"/>
      <c r="L2011" s="340"/>
      <c r="M2011" s="122"/>
      <c r="N2011" s="123"/>
      <c r="O2011" s="89"/>
      <c r="P2011" s="342"/>
      <c r="Q2011" s="89"/>
      <c r="R2011" s="90"/>
      <c r="S2011" s="91"/>
      <c r="T2011" s="92"/>
      <c r="U2011" s="93"/>
      <c r="V2011" s="94"/>
      <c r="W2011" s="95"/>
      <c r="X2011" s="96"/>
      <c r="Y2011" s="94"/>
      <c r="Z2011" s="95"/>
      <c r="AA2011" s="97"/>
      <c r="AB2011" s="98"/>
      <c r="AC2011" s="99"/>
      <c r="AD2011" s="100"/>
      <c r="AE2011" s="99"/>
      <c r="AF2011" s="100"/>
      <c r="AG2011" s="101">
        <v>0</v>
      </c>
      <c r="AH2011" s="102">
        <f t="shared" si="259"/>
        <v>0</v>
      </c>
      <c r="AI2011" s="103"/>
      <c r="AJ2011" s="134"/>
      <c r="AK2011" s="222"/>
      <c r="AL2011" s="223"/>
    </row>
    <row r="2012" spans="1:38" ht="21" x14ac:dyDescent="0.25">
      <c r="A2012" s="229" t="s">
        <v>309</v>
      </c>
      <c r="B2012" s="226" t="s">
        <v>135</v>
      </c>
      <c r="C2012" s="659"/>
      <c r="D2012" s="660"/>
      <c r="E2012" s="81">
        <v>1</v>
      </c>
      <c r="F2012" s="82">
        <v>16725.05</v>
      </c>
      <c r="G2012" s="83">
        <v>1</v>
      </c>
      <c r="H2012" s="84">
        <v>14557.01</v>
      </c>
      <c r="I2012" s="339">
        <v>0</v>
      </c>
      <c r="J2012" s="340">
        <v>0</v>
      </c>
      <c r="K2012" s="339">
        <v>1</v>
      </c>
      <c r="L2012" s="340">
        <v>14557.01</v>
      </c>
      <c r="M2012" s="122">
        <f t="shared" ref="M2012:M2025" si="260">SUM(I2012,K2012)</f>
        <v>1</v>
      </c>
      <c r="N2012" s="123">
        <f t="shared" ref="N2012:N2025" si="261">SUM(J2012,L2012)</f>
        <v>14557.01</v>
      </c>
      <c r="O2012" s="89">
        <v>0</v>
      </c>
      <c r="P2012" s="342">
        <v>0</v>
      </c>
      <c r="Q2012" s="89">
        <v>0</v>
      </c>
      <c r="R2012" s="90">
        <v>0</v>
      </c>
      <c r="S2012" s="91">
        <f t="shared" ref="S2012:S2025" si="262">SUM(O2012,Q2012)</f>
        <v>0</v>
      </c>
      <c r="T2012" s="92">
        <f t="shared" ref="T2012:T2025" si="263">SUM(P2012,R2012)</f>
        <v>0</v>
      </c>
      <c r="U2012" s="93">
        <v>0</v>
      </c>
      <c r="V2012" s="94">
        <v>0</v>
      </c>
      <c r="W2012" s="95">
        <v>0</v>
      </c>
      <c r="X2012" s="96">
        <v>0</v>
      </c>
      <c r="Y2012" s="94">
        <v>0</v>
      </c>
      <c r="Z2012" s="95">
        <v>0</v>
      </c>
      <c r="AA2012" s="97">
        <f t="shared" ref="AA2012:AA2025" si="264">SUM(U2012,X2012)</f>
        <v>0</v>
      </c>
      <c r="AB2012" s="98">
        <f t="shared" ref="AB2012:AB2025" si="265">SUM(W2012,Z2012)</f>
        <v>0</v>
      </c>
      <c r="AC2012" s="99">
        <v>0</v>
      </c>
      <c r="AD2012" s="100">
        <v>0</v>
      </c>
      <c r="AE2012" s="99">
        <v>1</v>
      </c>
      <c r="AF2012" s="100">
        <v>11619.98</v>
      </c>
      <c r="AG2012" s="101">
        <f t="shared" ref="AG2012:AG2025" si="266">SUM(AC2012,AE2012)</f>
        <v>1</v>
      </c>
      <c r="AH2012" s="102">
        <f t="shared" ref="AH2012:AH2025" si="267">SUM(AD2012,AF2012,AB2012)</f>
        <v>11619.98</v>
      </c>
      <c r="AI2012" s="103">
        <f>IFERROR(AD2012/C2004,0)</f>
        <v>0</v>
      </c>
      <c r="AJ2012" s="134">
        <f>IFERROR(AF2012/C2004,0)</f>
        <v>3.1003030057809543E-2</v>
      </c>
      <c r="AK2012" s="222">
        <f>IFERROR(AH2012/C2004,0)</f>
        <v>3.1003030057809543E-2</v>
      </c>
      <c r="AL2012" s="223"/>
    </row>
    <row r="2013" spans="1:38" ht="21" x14ac:dyDescent="0.25">
      <c r="A2013" s="229" t="s">
        <v>310</v>
      </c>
      <c r="B2013" s="226" t="s">
        <v>136</v>
      </c>
      <c r="C2013" s="659"/>
      <c r="D2013" s="660"/>
      <c r="E2013" s="81">
        <v>1</v>
      </c>
      <c r="F2013" s="82">
        <v>45250</v>
      </c>
      <c r="G2013" s="83">
        <v>0</v>
      </c>
      <c r="H2013" s="84">
        <v>0</v>
      </c>
      <c r="I2013" s="339">
        <v>1</v>
      </c>
      <c r="J2013" s="340">
        <v>45250</v>
      </c>
      <c r="K2013" s="339">
        <v>0</v>
      </c>
      <c r="L2013" s="340">
        <v>0</v>
      </c>
      <c r="M2013" s="122">
        <f t="shared" si="260"/>
        <v>1</v>
      </c>
      <c r="N2013" s="123">
        <f t="shared" si="261"/>
        <v>45250</v>
      </c>
      <c r="O2013" s="89">
        <v>0</v>
      </c>
      <c r="P2013" s="342">
        <v>0</v>
      </c>
      <c r="Q2013" s="89">
        <v>0</v>
      </c>
      <c r="R2013" s="90">
        <v>0</v>
      </c>
      <c r="S2013" s="91">
        <f t="shared" si="262"/>
        <v>0</v>
      </c>
      <c r="T2013" s="92">
        <f t="shared" si="263"/>
        <v>0</v>
      </c>
      <c r="U2013" s="93">
        <v>1</v>
      </c>
      <c r="V2013" s="94">
        <v>36284.730000000003</v>
      </c>
      <c r="W2013" s="95">
        <v>8965.27</v>
      </c>
      <c r="X2013" s="96">
        <v>0</v>
      </c>
      <c r="Y2013" s="94">
        <v>0</v>
      </c>
      <c r="Z2013" s="95">
        <v>0</v>
      </c>
      <c r="AA2013" s="97">
        <f t="shared" si="264"/>
        <v>1</v>
      </c>
      <c r="AB2013" s="98">
        <f t="shared" si="265"/>
        <v>8965.27</v>
      </c>
      <c r="AC2013" s="99">
        <v>0</v>
      </c>
      <c r="AD2013" s="100">
        <v>0</v>
      </c>
      <c r="AE2013" s="99">
        <v>0</v>
      </c>
      <c r="AF2013" s="100">
        <v>0</v>
      </c>
      <c r="AG2013" s="101">
        <f t="shared" si="266"/>
        <v>0</v>
      </c>
      <c r="AH2013" s="102">
        <f t="shared" si="267"/>
        <v>8965.27</v>
      </c>
      <c r="AI2013" s="103">
        <f>IFERROR(AD2013/C2004,0)</f>
        <v>0</v>
      </c>
      <c r="AJ2013" s="134">
        <f>IFERROR(AF2013/C2004,0)</f>
        <v>0</v>
      </c>
      <c r="AK2013" s="222">
        <f>IFERROR(AH2013/C2004,0)</f>
        <v>2.3920052813032226E-2</v>
      </c>
      <c r="AL2013" s="223"/>
    </row>
    <row r="2014" spans="1:38" ht="21" x14ac:dyDescent="0.25">
      <c r="A2014" s="229" t="s">
        <v>311</v>
      </c>
      <c r="B2014" s="226" t="s">
        <v>137</v>
      </c>
      <c r="C2014" s="659"/>
      <c r="D2014" s="660"/>
      <c r="E2014" s="81">
        <v>1</v>
      </c>
      <c r="F2014" s="82">
        <v>72000</v>
      </c>
      <c r="G2014" s="83">
        <v>0</v>
      </c>
      <c r="H2014" s="84">
        <v>0</v>
      </c>
      <c r="I2014" s="339">
        <v>0</v>
      </c>
      <c r="J2014" s="340">
        <v>0</v>
      </c>
      <c r="K2014" s="339">
        <v>0</v>
      </c>
      <c r="L2014" s="340">
        <v>0</v>
      </c>
      <c r="M2014" s="122">
        <f t="shared" si="260"/>
        <v>0</v>
      </c>
      <c r="N2014" s="123">
        <f t="shared" si="261"/>
        <v>0</v>
      </c>
      <c r="O2014" s="89">
        <v>0</v>
      </c>
      <c r="P2014" s="342">
        <v>0</v>
      </c>
      <c r="Q2014" s="89">
        <v>0</v>
      </c>
      <c r="R2014" s="90">
        <v>0</v>
      </c>
      <c r="S2014" s="91">
        <f t="shared" si="262"/>
        <v>0</v>
      </c>
      <c r="T2014" s="92">
        <f t="shared" si="263"/>
        <v>0</v>
      </c>
      <c r="U2014" s="93">
        <v>0</v>
      </c>
      <c r="V2014" s="94">
        <v>0</v>
      </c>
      <c r="W2014" s="95">
        <v>0</v>
      </c>
      <c r="X2014" s="96">
        <v>0</v>
      </c>
      <c r="Y2014" s="94">
        <v>0</v>
      </c>
      <c r="Z2014" s="95">
        <v>0</v>
      </c>
      <c r="AA2014" s="97">
        <f t="shared" si="264"/>
        <v>0</v>
      </c>
      <c r="AB2014" s="98">
        <f t="shared" si="265"/>
        <v>0</v>
      </c>
      <c r="AC2014" s="99">
        <v>0</v>
      </c>
      <c r="AD2014" s="100">
        <v>0</v>
      </c>
      <c r="AE2014" s="99">
        <v>0</v>
      </c>
      <c r="AF2014" s="100">
        <v>0</v>
      </c>
      <c r="AG2014" s="101">
        <f t="shared" si="266"/>
        <v>0</v>
      </c>
      <c r="AH2014" s="102">
        <f t="shared" si="267"/>
        <v>0</v>
      </c>
      <c r="AI2014" s="103">
        <f>IFERROR(AD2014/C2004,0)</f>
        <v>0</v>
      </c>
      <c r="AJ2014" s="134">
        <f>IFERROR(AF2014/C2004,0)</f>
        <v>0</v>
      </c>
      <c r="AK2014" s="222">
        <f>IFERROR(AH2014/C2004,0)</f>
        <v>0</v>
      </c>
      <c r="AL2014" s="223"/>
    </row>
    <row r="2015" spans="1:38" ht="21" x14ac:dyDescent="0.25">
      <c r="A2015" s="229" t="s">
        <v>312</v>
      </c>
      <c r="B2015" s="226" t="s">
        <v>138</v>
      </c>
      <c r="C2015" s="659"/>
      <c r="D2015" s="660"/>
      <c r="E2015" s="81">
        <v>1</v>
      </c>
      <c r="F2015" s="82">
        <v>182352</v>
      </c>
      <c r="G2015" s="83">
        <v>0</v>
      </c>
      <c r="H2015" s="84">
        <v>0</v>
      </c>
      <c r="I2015" s="339">
        <v>0</v>
      </c>
      <c r="J2015" s="340">
        <v>0</v>
      </c>
      <c r="K2015" s="339">
        <v>0</v>
      </c>
      <c r="L2015" s="340">
        <v>0</v>
      </c>
      <c r="M2015" s="122">
        <f t="shared" si="260"/>
        <v>0</v>
      </c>
      <c r="N2015" s="123">
        <f t="shared" si="261"/>
        <v>0</v>
      </c>
      <c r="O2015" s="89">
        <v>0</v>
      </c>
      <c r="P2015" s="342">
        <v>0</v>
      </c>
      <c r="Q2015" s="89">
        <v>0</v>
      </c>
      <c r="R2015" s="90">
        <v>0</v>
      </c>
      <c r="S2015" s="91">
        <f t="shared" si="262"/>
        <v>0</v>
      </c>
      <c r="T2015" s="92">
        <f t="shared" si="263"/>
        <v>0</v>
      </c>
      <c r="U2015" s="93">
        <v>0</v>
      </c>
      <c r="V2015" s="94">
        <v>0</v>
      </c>
      <c r="W2015" s="95">
        <v>0</v>
      </c>
      <c r="X2015" s="96">
        <v>0</v>
      </c>
      <c r="Y2015" s="94">
        <v>0</v>
      </c>
      <c r="Z2015" s="95">
        <v>0</v>
      </c>
      <c r="AA2015" s="97">
        <f t="shared" si="264"/>
        <v>0</v>
      </c>
      <c r="AB2015" s="98">
        <f t="shared" si="265"/>
        <v>0</v>
      </c>
      <c r="AC2015" s="99">
        <v>0</v>
      </c>
      <c r="AD2015" s="100">
        <v>0</v>
      </c>
      <c r="AE2015" s="99">
        <v>0</v>
      </c>
      <c r="AF2015" s="100">
        <v>0</v>
      </c>
      <c r="AG2015" s="101">
        <f t="shared" si="266"/>
        <v>0</v>
      </c>
      <c r="AH2015" s="102">
        <f t="shared" si="267"/>
        <v>0</v>
      </c>
      <c r="AI2015" s="103">
        <f>IFERROR(AD2015/C2004,0)</f>
        <v>0</v>
      </c>
      <c r="AJ2015" s="134">
        <f>IFERROR(AF2015/C2004,0)</f>
        <v>0</v>
      </c>
      <c r="AK2015" s="222">
        <f>IFERROR(AH2015/C2004,0)</f>
        <v>0</v>
      </c>
      <c r="AL2015" s="223"/>
    </row>
    <row r="2016" spans="1:38" ht="21" x14ac:dyDescent="0.25">
      <c r="A2016" s="229" t="s">
        <v>313</v>
      </c>
      <c r="B2016" s="226" t="s">
        <v>139</v>
      </c>
      <c r="C2016" s="659"/>
      <c r="D2016" s="660"/>
      <c r="E2016" s="81">
        <v>1</v>
      </c>
      <c r="F2016" s="82">
        <v>18948.34</v>
      </c>
      <c r="G2016" s="83">
        <v>1</v>
      </c>
      <c r="H2016" s="84">
        <v>29174.28</v>
      </c>
      <c r="I2016" s="339">
        <v>0</v>
      </c>
      <c r="J2016" s="340">
        <v>0</v>
      </c>
      <c r="K2016" s="339">
        <v>1</v>
      </c>
      <c r="L2016" s="340">
        <v>29174.28</v>
      </c>
      <c r="M2016" s="122">
        <f t="shared" si="260"/>
        <v>1</v>
      </c>
      <c r="N2016" s="123">
        <f t="shared" si="261"/>
        <v>29174.28</v>
      </c>
      <c r="O2016" s="89">
        <v>0</v>
      </c>
      <c r="P2016" s="342">
        <v>0</v>
      </c>
      <c r="Q2016" s="89">
        <v>0</v>
      </c>
      <c r="R2016" s="90">
        <v>0</v>
      </c>
      <c r="S2016" s="91">
        <f t="shared" si="262"/>
        <v>0</v>
      </c>
      <c r="T2016" s="92">
        <f t="shared" si="263"/>
        <v>0</v>
      </c>
      <c r="U2016" s="93">
        <v>0</v>
      </c>
      <c r="V2016" s="94">
        <v>0</v>
      </c>
      <c r="W2016" s="95">
        <v>0</v>
      </c>
      <c r="X2016" s="96">
        <v>0</v>
      </c>
      <c r="Y2016" s="94">
        <v>0</v>
      </c>
      <c r="Z2016" s="95">
        <v>0</v>
      </c>
      <c r="AA2016" s="97">
        <f t="shared" si="264"/>
        <v>0</v>
      </c>
      <c r="AB2016" s="98">
        <f t="shared" si="265"/>
        <v>0</v>
      </c>
      <c r="AC2016" s="99">
        <v>0</v>
      </c>
      <c r="AD2016" s="100">
        <v>0</v>
      </c>
      <c r="AE2016" s="99">
        <v>1</v>
      </c>
      <c r="AF2016" s="100">
        <v>27250.29</v>
      </c>
      <c r="AG2016" s="101">
        <f t="shared" si="266"/>
        <v>1</v>
      </c>
      <c r="AH2016" s="102">
        <f t="shared" si="267"/>
        <v>27250.29</v>
      </c>
      <c r="AI2016" s="103">
        <f>IFERROR(AD2016/C2004,0)</f>
        <v>0</v>
      </c>
      <c r="AJ2016" s="134">
        <f>IFERROR(AF2016/C2004,0)</f>
        <v>7.2705939248951107E-2</v>
      </c>
      <c r="AK2016" s="222">
        <f>IFERROR(AH2016/C2004,0)</f>
        <v>7.2705939248951107E-2</v>
      </c>
      <c r="AL2016" s="223"/>
    </row>
    <row r="2017" spans="1:38" ht="21" x14ac:dyDescent="0.25">
      <c r="A2017" s="229" t="s">
        <v>314</v>
      </c>
      <c r="B2017" s="226" t="s">
        <v>140</v>
      </c>
      <c r="C2017" s="659"/>
      <c r="D2017" s="660"/>
      <c r="E2017" s="81">
        <v>1</v>
      </c>
      <c r="F2017" s="82">
        <v>21033</v>
      </c>
      <c r="G2017" s="83">
        <v>0</v>
      </c>
      <c r="H2017" s="84">
        <v>0</v>
      </c>
      <c r="I2017" s="339">
        <v>0</v>
      </c>
      <c r="J2017" s="340">
        <v>0</v>
      </c>
      <c r="K2017" s="339">
        <v>0</v>
      </c>
      <c r="L2017" s="340">
        <v>0</v>
      </c>
      <c r="M2017" s="122">
        <f t="shared" si="260"/>
        <v>0</v>
      </c>
      <c r="N2017" s="123">
        <f t="shared" si="261"/>
        <v>0</v>
      </c>
      <c r="O2017" s="89">
        <v>0</v>
      </c>
      <c r="P2017" s="342">
        <v>0</v>
      </c>
      <c r="Q2017" s="89">
        <v>0</v>
      </c>
      <c r="R2017" s="90">
        <v>0</v>
      </c>
      <c r="S2017" s="91">
        <f t="shared" si="262"/>
        <v>0</v>
      </c>
      <c r="T2017" s="92">
        <f t="shared" si="263"/>
        <v>0</v>
      </c>
      <c r="U2017" s="93">
        <v>0</v>
      </c>
      <c r="V2017" s="94">
        <v>0</v>
      </c>
      <c r="W2017" s="95">
        <v>0</v>
      </c>
      <c r="X2017" s="96">
        <v>0</v>
      </c>
      <c r="Y2017" s="94">
        <v>0</v>
      </c>
      <c r="Z2017" s="95">
        <v>0</v>
      </c>
      <c r="AA2017" s="97">
        <f t="shared" si="264"/>
        <v>0</v>
      </c>
      <c r="AB2017" s="98">
        <f t="shared" si="265"/>
        <v>0</v>
      </c>
      <c r="AC2017" s="99">
        <v>0</v>
      </c>
      <c r="AD2017" s="100">
        <v>0</v>
      </c>
      <c r="AE2017" s="99">
        <v>0</v>
      </c>
      <c r="AF2017" s="100">
        <v>0</v>
      </c>
      <c r="AG2017" s="101">
        <f t="shared" si="266"/>
        <v>0</v>
      </c>
      <c r="AH2017" s="102">
        <f t="shared" si="267"/>
        <v>0</v>
      </c>
      <c r="AI2017" s="103">
        <f>IFERROR(AD2017/C2004,0)</f>
        <v>0</v>
      </c>
      <c r="AJ2017" s="134">
        <f>IFERROR(AF2017/C2004,0)</f>
        <v>0</v>
      </c>
      <c r="AK2017" s="222">
        <f>IFERROR(AH2017/C2004,0)</f>
        <v>0</v>
      </c>
      <c r="AL2017" s="223"/>
    </row>
    <row r="2018" spans="1:38" ht="21" x14ac:dyDescent="0.25">
      <c r="A2018" s="229" t="s">
        <v>315</v>
      </c>
      <c r="B2018" s="226" t="s">
        <v>141</v>
      </c>
      <c r="C2018" s="659"/>
      <c r="D2018" s="660"/>
      <c r="E2018" s="81">
        <v>0</v>
      </c>
      <c r="F2018" s="82">
        <v>0</v>
      </c>
      <c r="G2018" s="83">
        <v>1</v>
      </c>
      <c r="H2018" s="84">
        <v>53900</v>
      </c>
      <c r="I2018" s="339">
        <v>0</v>
      </c>
      <c r="J2018" s="340">
        <v>0</v>
      </c>
      <c r="K2018" s="339">
        <v>1</v>
      </c>
      <c r="L2018" s="340">
        <v>53900</v>
      </c>
      <c r="M2018" s="122">
        <f t="shared" si="260"/>
        <v>1</v>
      </c>
      <c r="N2018" s="123">
        <f t="shared" si="261"/>
        <v>53900</v>
      </c>
      <c r="O2018" s="89">
        <v>0</v>
      </c>
      <c r="P2018" s="342">
        <v>0</v>
      </c>
      <c r="Q2018" s="89">
        <v>0</v>
      </c>
      <c r="R2018" s="90">
        <v>0</v>
      </c>
      <c r="S2018" s="91">
        <f t="shared" si="262"/>
        <v>0</v>
      </c>
      <c r="T2018" s="92">
        <f t="shared" si="263"/>
        <v>0</v>
      </c>
      <c r="U2018" s="93">
        <v>0</v>
      </c>
      <c r="V2018" s="94">
        <v>0</v>
      </c>
      <c r="W2018" s="95">
        <v>0</v>
      </c>
      <c r="X2018" s="96">
        <v>0</v>
      </c>
      <c r="Y2018" s="94">
        <v>0</v>
      </c>
      <c r="Z2018" s="95">
        <v>0</v>
      </c>
      <c r="AA2018" s="97">
        <f t="shared" si="264"/>
        <v>0</v>
      </c>
      <c r="AB2018" s="98">
        <f t="shared" si="265"/>
        <v>0</v>
      </c>
      <c r="AC2018" s="99">
        <v>0</v>
      </c>
      <c r="AD2018" s="100">
        <v>0</v>
      </c>
      <c r="AE2018" s="99">
        <v>1</v>
      </c>
      <c r="AF2018" s="100">
        <v>28628.2</v>
      </c>
      <c r="AG2018" s="101">
        <f t="shared" si="266"/>
        <v>1</v>
      </c>
      <c r="AH2018" s="102">
        <f t="shared" si="267"/>
        <v>28628.2</v>
      </c>
      <c r="AI2018" s="103">
        <f>IFERROR(AD2018/C2004,0)</f>
        <v>0</v>
      </c>
      <c r="AJ2018" s="134">
        <f>IFERROR(AF2018/C2004,0)</f>
        <v>7.6382312628849897E-2</v>
      </c>
      <c r="AK2018" s="222">
        <f>IFERROR(AH2018/C2004,0)</f>
        <v>7.6382312628849897E-2</v>
      </c>
      <c r="AL2018" s="223"/>
    </row>
    <row r="2019" spans="1:38" ht="21" x14ac:dyDescent="0.25">
      <c r="A2019" s="229" t="s">
        <v>316</v>
      </c>
      <c r="B2019" s="226" t="s">
        <v>142</v>
      </c>
      <c r="C2019" s="659"/>
      <c r="D2019" s="660"/>
      <c r="E2019" s="81">
        <v>0</v>
      </c>
      <c r="F2019" s="82">
        <v>0</v>
      </c>
      <c r="G2019" s="83">
        <v>1</v>
      </c>
      <c r="H2019" s="84">
        <v>20050</v>
      </c>
      <c r="I2019" s="339">
        <v>0</v>
      </c>
      <c r="J2019" s="340">
        <v>0</v>
      </c>
      <c r="K2019" s="339">
        <v>1</v>
      </c>
      <c r="L2019" s="340">
        <v>20050</v>
      </c>
      <c r="M2019" s="122">
        <f t="shared" si="260"/>
        <v>1</v>
      </c>
      <c r="N2019" s="123">
        <f t="shared" si="261"/>
        <v>20050</v>
      </c>
      <c r="O2019" s="89">
        <v>0</v>
      </c>
      <c r="P2019" s="342">
        <v>0</v>
      </c>
      <c r="Q2019" s="89">
        <v>0</v>
      </c>
      <c r="R2019" s="90">
        <v>0</v>
      </c>
      <c r="S2019" s="91">
        <f t="shared" si="262"/>
        <v>0</v>
      </c>
      <c r="T2019" s="92">
        <f t="shared" si="263"/>
        <v>0</v>
      </c>
      <c r="U2019" s="93">
        <v>0</v>
      </c>
      <c r="V2019" s="94">
        <v>0</v>
      </c>
      <c r="W2019" s="95">
        <v>0</v>
      </c>
      <c r="X2019" s="96">
        <v>0</v>
      </c>
      <c r="Y2019" s="94">
        <v>0</v>
      </c>
      <c r="Z2019" s="95">
        <v>0</v>
      </c>
      <c r="AA2019" s="97">
        <f t="shared" si="264"/>
        <v>0</v>
      </c>
      <c r="AB2019" s="98">
        <f t="shared" si="265"/>
        <v>0</v>
      </c>
      <c r="AC2019" s="99">
        <v>0</v>
      </c>
      <c r="AD2019" s="100">
        <v>0</v>
      </c>
      <c r="AE2019" s="99">
        <v>1</v>
      </c>
      <c r="AF2019" s="100">
        <v>13552.03</v>
      </c>
      <c r="AG2019" s="101">
        <f t="shared" si="266"/>
        <v>1</v>
      </c>
      <c r="AH2019" s="102">
        <f t="shared" si="267"/>
        <v>13552.03</v>
      </c>
      <c r="AI2019" s="103">
        <f>IFERROR(AD2019/C2004,0)</f>
        <v>0</v>
      </c>
      <c r="AJ2019" s="134">
        <f>IFERROR(AF2019/C2004,0)</f>
        <v>3.6157892994164942E-2</v>
      </c>
      <c r="AK2019" s="222">
        <f>IFERROR(AH2019/C2004,0)</f>
        <v>3.6157892994164942E-2</v>
      </c>
      <c r="AL2019" s="223"/>
    </row>
    <row r="2020" spans="1:38" ht="21" x14ac:dyDescent="0.25">
      <c r="A2020" s="229" t="s">
        <v>333</v>
      </c>
      <c r="B2020" s="226" t="s">
        <v>143</v>
      </c>
      <c r="C2020" s="659"/>
      <c r="D2020" s="660"/>
      <c r="E2020" s="81">
        <v>0</v>
      </c>
      <c r="F2020" s="82">
        <v>0</v>
      </c>
      <c r="G2020" s="83">
        <v>2</v>
      </c>
      <c r="H2020" s="84">
        <v>13344.76</v>
      </c>
      <c r="I2020" s="339">
        <v>0</v>
      </c>
      <c r="J2020" s="340">
        <v>0</v>
      </c>
      <c r="K2020" s="339">
        <v>2</v>
      </c>
      <c r="L2020" s="340">
        <v>13344.76</v>
      </c>
      <c r="M2020" s="122">
        <f t="shared" si="260"/>
        <v>2</v>
      </c>
      <c r="N2020" s="123">
        <f t="shared" si="261"/>
        <v>13344.76</v>
      </c>
      <c r="O2020" s="89">
        <v>0</v>
      </c>
      <c r="P2020" s="342">
        <v>0</v>
      </c>
      <c r="Q2020" s="89">
        <v>0</v>
      </c>
      <c r="R2020" s="90">
        <v>0</v>
      </c>
      <c r="S2020" s="91">
        <f t="shared" si="262"/>
        <v>0</v>
      </c>
      <c r="T2020" s="92">
        <f t="shared" si="263"/>
        <v>0</v>
      </c>
      <c r="U2020" s="93">
        <v>0</v>
      </c>
      <c r="V2020" s="94">
        <v>0</v>
      </c>
      <c r="W2020" s="95">
        <v>0</v>
      </c>
      <c r="X2020" s="96">
        <v>0</v>
      </c>
      <c r="Y2020" s="94">
        <v>0</v>
      </c>
      <c r="Z2020" s="95">
        <v>0</v>
      </c>
      <c r="AA2020" s="97">
        <f t="shared" si="264"/>
        <v>0</v>
      </c>
      <c r="AB2020" s="98">
        <f t="shared" si="265"/>
        <v>0</v>
      </c>
      <c r="AC2020" s="99">
        <v>0</v>
      </c>
      <c r="AD2020" s="100">
        <v>0</v>
      </c>
      <c r="AE2020" s="99">
        <v>1</v>
      </c>
      <c r="AF2020" s="100">
        <v>2591.5300000000002</v>
      </c>
      <c r="AG2020" s="101">
        <f t="shared" si="266"/>
        <v>1</v>
      </c>
      <c r="AH2020" s="102">
        <f t="shared" si="267"/>
        <v>2591.5300000000002</v>
      </c>
      <c r="AI2020" s="103">
        <f>IFERROR(AD2020/C2004,0)</f>
        <v>0</v>
      </c>
      <c r="AJ2020" s="134">
        <f>IFERROR(AF2020/C2004,0)</f>
        <v>6.9144079839823453E-3</v>
      </c>
      <c r="AK2020" s="222">
        <f>IFERROR(AH2020/C2004,0)</f>
        <v>6.9144079839823453E-3</v>
      </c>
      <c r="AL2020" s="223"/>
    </row>
    <row r="2021" spans="1:38" ht="21" x14ac:dyDescent="0.25">
      <c r="A2021" s="229" t="s">
        <v>334</v>
      </c>
      <c r="B2021" s="226" t="s">
        <v>139</v>
      </c>
      <c r="C2021" s="659"/>
      <c r="D2021" s="660"/>
      <c r="E2021" s="81">
        <v>0</v>
      </c>
      <c r="F2021" s="82">
        <v>0</v>
      </c>
      <c r="G2021" s="83">
        <v>1</v>
      </c>
      <c r="H2021" s="84">
        <v>13388.4</v>
      </c>
      <c r="I2021" s="339">
        <v>0</v>
      </c>
      <c r="J2021" s="340">
        <v>0</v>
      </c>
      <c r="K2021" s="339">
        <v>1</v>
      </c>
      <c r="L2021" s="340">
        <v>13388.4</v>
      </c>
      <c r="M2021" s="122">
        <f t="shared" si="260"/>
        <v>1</v>
      </c>
      <c r="N2021" s="123">
        <f t="shared" si="261"/>
        <v>13388.4</v>
      </c>
      <c r="O2021" s="89">
        <v>0</v>
      </c>
      <c r="P2021" s="342">
        <v>0</v>
      </c>
      <c r="Q2021" s="89">
        <v>0</v>
      </c>
      <c r="R2021" s="90">
        <v>0</v>
      </c>
      <c r="S2021" s="91">
        <f t="shared" si="262"/>
        <v>0</v>
      </c>
      <c r="T2021" s="92">
        <f t="shared" si="263"/>
        <v>0</v>
      </c>
      <c r="U2021" s="93">
        <v>0</v>
      </c>
      <c r="V2021" s="94">
        <v>0</v>
      </c>
      <c r="W2021" s="95">
        <v>0</v>
      </c>
      <c r="X2021" s="96">
        <v>0</v>
      </c>
      <c r="Y2021" s="94">
        <v>0</v>
      </c>
      <c r="Z2021" s="95">
        <v>0</v>
      </c>
      <c r="AA2021" s="97">
        <f t="shared" si="264"/>
        <v>0</v>
      </c>
      <c r="AB2021" s="98">
        <f t="shared" si="265"/>
        <v>0</v>
      </c>
      <c r="AC2021" s="99">
        <v>0</v>
      </c>
      <c r="AD2021" s="100">
        <v>0</v>
      </c>
      <c r="AE2021" s="99">
        <v>1</v>
      </c>
      <c r="AF2021" s="100">
        <v>12410.22</v>
      </c>
      <c r="AG2021" s="101">
        <f t="shared" si="266"/>
        <v>1</v>
      </c>
      <c r="AH2021" s="102">
        <f t="shared" si="267"/>
        <v>12410.22</v>
      </c>
      <c r="AI2021" s="103">
        <f>IFERROR(AD2021/C2004,0)</f>
        <v>0</v>
      </c>
      <c r="AJ2021" s="134">
        <f>IFERROR(AF2021/C2004,0)</f>
        <v>3.3111453176686116E-2</v>
      </c>
      <c r="AK2021" s="222">
        <f>IFERROR(AH2021/C2004,0)</f>
        <v>3.3111453176686116E-2</v>
      </c>
      <c r="AL2021" s="223"/>
    </row>
    <row r="2022" spans="1:38" ht="21" x14ac:dyDescent="0.25">
      <c r="A2022" s="229" t="s">
        <v>335</v>
      </c>
      <c r="B2022" s="226" t="s">
        <v>144</v>
      </c>
      <c r="C2022" s="659"/>
      <c r="D2022" s="660"/>
      <c r="E2022" s="81">
        <v>0</v>
      </c>
      <c r="F2022" s="82">
        <v>0</v>
      </c>
      <c r="G2022" s="83">
        <v>1</v>
      </c>
      <c r="H2022" s="84">
        <v>18699.02</v>
      </c>
      <c r="I2022" s="339">
        <v>0</v>
      </c>
      <c r="J2022" s="340">
        <v>0</v>
      </c>
      <c r="K2022" s="339">
        <v>1</v>
      </c>
      <c r="L2022" s="340">
        <v>18699.02</v>
      </c>
      <c r="M2022" s="122">
        <f t="shared" si="260"/>
        <v>1</v>
      </c>
      <c r="N2022" s="123">
        <f t="shared" si="261"/>
        <v>18699.02</v>
      </c>
      <c r="O2022" s="89">
        <v>0</v>
      </c>
      <c r="P2022" s="342">
        <v>0</v>
      </c>
      <c r="Q2022" s="89">
        <v>0</v>
      </c>
      <c r="R2022" s="90">
        <v>0</v>
      </c>
      <c r="S2022" s="91">
        <f t="shared" si="262"/>
        <v>0</v>
      </c>
      <c r="T2022" s="92">
        <f t="shared" si="263"/>
        <v>0</v>
      </c>
      <c r="U2022" s="93">
        <v>0</v>
      </c>
      <c r="V2022" s="94">
        <v>0</v>
      </c>
      <c r="W2022" s="95">
        <v>0</v>
      </c>
      <c r="X2022" s="96">
        <v>1</v>
      </c>
      <c r="Y2022" s="94">
        <v>8359.41</v>
      </c>
      <c r="Z2022" s="95">
        <v>10339.61</v>
      </c>
      <c r="AA2022" s="97">
        <f t="shared" si="264"/>
        <v>1</v>
      </c>
      <c r="AB2022" s="98">
        <f t="shared" si="265"/>
        <v>10339.61</v>
      </c>
      <c r="AC2022" s="99">
        <v>0</v>
      </c>
      <c r="AD2022" s="100">
        <v>0</v>
      </c>
      <c r="AE2022" s="99">
        <v>0</v>
      </c>
      <c r="AF2022" s="100">
        <v>0</v>
      </c>
      <c r="AG2022" s="101">
        <f t="shared" si="266"/>
        <v>0</v>
      </c>
      <c r="AH2022" s="102">
        <f t="shared" si="267"/>
        <v>10339.61</v>
      </c>
      <c r="AI2022" s="103">
        <f>IFERROR(AD2022/C2004,0)</f>
        <v>0</v>
      </c>
      <c r="AJ2022" s="134">
        <f>IFERROR(AF2022/C2004,0)</f>
        <v>0</v>
      </c>
      <c r="AK2022" s="222">
        <f>IFERROR(AH2022/C2004,0)</f>
        <v>2.7586901149229875E-2</v>
      </c>
      <c r="AL2022" s="223"/>
    </row>
    <row r="2023" spans="1:38" ht="21" x14ac:dyDescent="0.25">
      <c r="A2023" s="229" t="s">
        <v>336</v>
      </c>
      <c r="B2023" s="226" t="s">
        <v>145</v>
      </c>
      <c r="C2023" s="659"/>
      <c r="D2023" s="660"/>
      <c r="E2023" s="81">
        <v>0</v>
      </c>
      <c r="F2023" s="82">
        <v>0</v>
      </c>
      <c r="G2023" s="83">
        <v>1</v>
      </c>
      <c r="H2023" s="84">
        <v>14354</v>
      </c>
      <c r="I2023" s="339">
        <v>0</v>
      </c>
      <c r="J2023" s="340">
        <v>0</v>
      </c>
      <c r="K2023" s="339">
        <v>1</v>
      </c>
      <c r="L2023" s="340">
        <v>14354</v>
      </c>
      <c r="M2023" s="122">
        <f t="shared" si="260"/>
        <v>1</v>
      </c>
      <c r="N2023" s="123">
        <f t="shared" si="261"/>
        <v>14354</v>
      </c>
      <c r="O2023" s="89">
        <v>0</v>
      </c>
      <c r="P2023" s="342">
        <v>0</v>
      </c>
      <c r="Q2023" s="89">
        <v>0</v>
      </c>
      <c r="R2023" s="90">
        <v>0</v>
      </c>
      <c r="S2023" s="91">
        <f t="shared" si="262"/>
        <v>0</v>
      </c>
      <c r="T2023" s="92">
        <f t="shared" si="263"/>
        <v>0</v>
      </c>
      <c r="U2023" s="93">
        <v>0</v>
      </c>
      <c r="V2023" s="94">
        <v>0</v>
      </c>
      <c r="W2023" s="95">
        <v>0</v>
      </c>
      <c r="X2023" s="96">
        <v>0</v>
      </c>
      <c r="Y2023" s="94">
        <v>0</v>
      </c>
      <c r="Z2023" s="95">
        <v>0</v>
      </c>
      <c r="AA2023" s="97">
        <f t="shared" si="264"/>
        <v>0</v>
      </c>
      <c r="AB2023" s="98">
        <f t="shared" si="265"/>
        <v>0</v>
      </c>
      <c r="AC2023" s="99">
        <v>0</v>
      </c>
      <c r="AD2023" s="100">
        <v>0</v>
      </c>
      <c r="AE2023" s="99">
        <v>1</v>
      </c>
      <c r="AF2023" s="100">
        <v>8747.5400000000009</v>
      </c>
      <c r="AG2023" s="101">
        <f t="shared" si="266"/>
        <v>1</v>
      </c>
      <c r="AH2023" s="102">
        <f t="shared" si="267"/>
        <v>8747.5400000000009</v>
      </c>
      <c r="AI2023" s="103">
        <f>IFERROR(AD2023/C2004,0)</f>
        <v>0</v>
      </c>
      <c r="AJ2023" s="134">
        <f>IFERROR(AF2023/C2004,0)</f>
        <v>2.3339131870441371E-2</v>
      </c>
      <c r="AK2023" s="222">
        <f>IFERROR(AH2023/C2004,0)</f>
        <v>2.3339131870441371E-2</v>
      </c>
      <c r="AL2023" s="223"/>
    </row>
    <row r="2024" spans="1:38" ht="21" x14ac:dyDescent="0.25">
      <c r="A2024" s="229" t="s">
        <v>337</v>
      </c>
      <c r="B2024" s="226" t="s">
        <v>146</v>
      </c>
      <c r="C2024" s="659"/>
      <c r="D2024" s="660"/>
      <c r="E2024" s="81">
        <v>0</v>
      </c>
      <c r="F2024" s="82">
        <v>0</v>
      </c>
      <c r="G2024" s="83">
        <v>1</v>
      </c>
      <c r="H2024" s="84">
        <v>24611.759999999998</v>
      </c>
      <c r="I2024" s="339">
        <v>0</v>
      </c>
      <c r="J2024" s="340">
        <v>0</v>
      </c>
      <c r="K2024" s="339">
        <v>1</v>
      </c>
      <c r="L2024" s="340">
        <v>24611.759999999998</v>
      </c>
      <c r="M2024" s="122">
        <f t="shared" si="260"/>
        <v>1</v>
      </c>
      <c r="N2024" s="123">
        <f t="shared" si="261"/>
        <v>24611.759999999998</v>
      </c>
      <c r="O2024" s="89">
        <v>0</v>
      </c>
      <c r="P2024" s="342">
        <v>0</v>
      </c>
      <c r="Q2024" s="89">
        <v>0</v>
      </c>
      <c r="R2024" s="90">
        <v>0</v>
      </c>
      <c r="S2024" s="91">
        <f t="shared" si="262"/>
        <v>0</v>
      </c>
      <c r="T2024" s="92">
        <f t="shared" si="263"/>
        <v>0</v>
      </c>
      <c r="U2024" s="93">
        <v>0</v>
      </c>
      <c r="V2024" s="94">
        <v>0</v>
      </c>
      <c r="W2024" s="95">
        <v>0</v>
      </c>
      <c r="X2024" s="96">
        <v>0</v>
      </c>
      <c r="Y2024" s="94">
        <v>0</v>
      </c>
      <c r="Z2024" s="95">
        <v>0</v>
      </c>
      <c r="AA2024" s="97">
        <f t="shared" si="264"/>
        <v>0</v>
      </c>
      <c r="AB2024" s="98">
        <f t="shared" si="265"/>
        <v>0</v>
      </c>
      <c r="AC2024" s="99">
        <v>0</v>
      </c>
      <c r="AD2024" s="100">
        <v>0</v>
      </c>
      <c r="AE2024" s="99">
        <v>1</v>
      </c>
      <c r="AF2024" s="100">
        <v>17371.82</v>
      </c>
      <c r="AG2024" s="101">
        <f t="shared" si="266"/>
        <v>1</v>
      </c>
      <c r="AH2024" s="102">
        <f t="shared" si="267"/>
        <v>17371.82</v>
      </c>
      <c r="AI2024" s="103">
        <f>IFERROR(AD2024/C2004,0)</f>
        <v>0</v>
      </c>
      <c r="AJ2024" s="134">
        <f>IFERROR(AF2024/C2004,0)</f>
        <v>4.6349396265643918E-2</v>
      </c>
      <c r="AK2024" s="222">
        <f>IFERROR(AH2024/C2004,0)</f>
        <v>4.6349396265643918E-2</v>
      </c>
      <c r="AL2024" s="223"/>
    </row>
    <row r="2025" spans="1:38" ht="21" x14ac:dyDescent="0.25">
      <c r="A2025" s="229" t="s">
        <v>338</v>
      </c>
      <c r="B2025" s="226" t="s">
        <v>147</v>
      </c>
      <c r="C2025" s="659"/>
      <c r="D2025" s="660"/>
      <c r="E2025" s="81">
        <v>0</v>
      </c>
      <c r="F2025" s="82">
        <v>0</v>
      </c>
      <c r="G2025" s="83">
        <v>1</v>
      </c>
      <c r="H2025" s="84">
        <v>26230.67</v>
      </c>
      <c r="I2025" s="339">
        <v>0</v>
      </c>
      <c r="J2025" s="340">
        <v>0</v>
      </c>
      <c r="K2025" s="339">
        <v>1</v>
      </c>
      <c r="L2025" s="340">
        <v>26230.67</v>
      </c>
      <c r="M2025" s="122">
        <f t="shared" si="260"/>
        <v>1</v>
      </c>
      <c r="N2025" s="123">
        <f t="shared" si="261"/>
        <v>26230.67</v>
      </c>
      <c r="O2025" s="89">
        <v>0</v>
      </c>
      <c r="P2025" s="342">
        <v>0</v>
      </c>
      <c r="Q2025" s="89">
        <v>0</v>
      </c>
      <c r="R2025" s="90">
        <v>0</v>
      </c>
      <c r="S2025" s="91">
        <f t="shared" si="262"/>
        <v>0</v>
      </c>
      <c r="T2025" s="92">
        <f t="shared" si="263"/>
        <v>0</v>
      </c>
      <c r="U2025" s="93">
        <v>0</v>
      </c>
      <c r="V2025" s="94">
        <v>0</v>
      </c>
      <c r="W2025" s="95">
        <v>0</v>
      </c>
      <c r="X2025" s="96">
        <v>0</v>
      </c>
      <c r="Y2025" s="94">
        <v>0</v>
      </c>
      <c r="Z2025" s="95">
        <v>0</v>
      </c>
      <c r="AA2025" s="97">
        <f t="shared" si="264"/>
        <v>0</v>
      </c>
      <c r="AB2025" s="98">
        <f t="shared" si="265"/>
        <v>0</v>
      </c>
      <c r="AC2025" s="99">
        <v>0</v>
      </c>
      <c r="AD2025" s="100">
        <v>0</v>
      </c>
      <c r="AE2025" s="99">
        <v>1</v>
      </c>
      <c r="AF2025" s="100">
        <v>18164.87</v>
      </c>
      <c r="AG2025" s="101">
        <f t="shared" si="266"/>
        <v>1</v>
      </c>
      <c r="AH2025" s="102">
        <f t="shared" si="267"/>
        <v>18164.87</v>
      </c>
      <c r="AI2025" s="103">
        <f>IFERROR(AD2025/C2004,0)</f>
        <v>0</v>
      </c>
      <c r="AJ2025" s="134">
        <f>IFERROR(AF2025/C2004,0)</f>
        <v>4.8465316687825867E-2</v>
      </c>
      <c r="AK2025" s="222">
        <f>IFERROR(AH2025/C2004,0)</f>
        <v>4.8465316687825867E-2</v>
      </c>
      <c r="AL2025" s="223"/>
    </row>
    <row r="2026" spans="1:38" ht="24" thickBot="1" x14ac:dyDescent="0.3">
      <c r="A2026" s="641" t="s">
        <v>277</v>
      </c>
      <c r="B2026" s="642"/>
      <c r="C2026" s="231">
        <f>C2004</f>
        <v>374801.43</v>
      </c>
      <c r="D2026" s="231">
        <f>D2004</f>
        <v>168583.02999999994</v>
      </c>
      <c r="E2026" s="167">
        <f t="shared" ref="E2026:AH2026" si="268">SUM(E2004:E2025)</f>
        <v>7</v>
      </c>
      <c r="F2026" s="168">
        <f t="shared" si="268"/>
        <v>365520.71</v>
      </c>
      <c r="G2026" s="167">
        <f t="shared" si="268"/>
        <v>20</v>
      </c>
      <c r="H2026" s="232">
        <f t="shared" si="268"/>
        <v>337929.43</v>
      </c>
      <c r="I2026" s="233">
        <f t="shared" si="268"/>
        <v>1</v>
      </c>
      <c r="J2026" s="168">
        <f t="shared" si="268"/>
        <v>45250</v>
      </c>
      <c r="K2026" s="233">
        <f t="shared" si="268"/>
        <v>19</v>
      </c>
      <c r="L2026" s="168">
        <f t="shared" si="268"/>
        <v>329551.43</v>
      </c>
      <c r="M2026" s="233">
        <f t="shared" si="268"/>
        <v>20</v>
      </c>
      <c r="N2026" s="168">
        <f t="shared" si="268"/>
        <v>374801.43</v>
      </c>
      <c r="O2026" s="172">
        <f t="shared" si="268"/>
        <v>0</v>
      </c>
      <c r="P2026" s="168">
        <f t="shared" si="268"/>
        <v>0</v>
      </c>
      <c r="Q2026" s="172">
        <f t="shared" si="268"/>
        <v>0</v>
      </c>
      <c r="R2026" s="234">
        <f t="shared" si="268"/>
        <v>0</v>
      </c>
      <c r="S2026" s="173">
        <f t="shared" si="268"/>
        <v>0</v>
      </c>
      <c r="T2026" s="234">
        <f t="shared" si="268"/>
        <v>0</v>
      </c>
      <c r="U2026" s="235">
        <f t="shared" si="268"/>
        <v>1</v>
      </c>
      <c r="V2026" s="234">
        <f t="shared" si="268"/>
        <v>36284.730000000003</v>
      </c>
      <c r="W2026" s="232">
        <f t="shared" si="268"/>
        <v>8965.27</v>
      </c>
      <c r="X2026" s="173">
        <f t="shared" si="268"/>
        <v>1</v>
      </c>
      <c r="Y2026" s="234">
        <f t="shared" si="268"/>
        <v>8359.41</v>
      </c>
      <c r="Z2026" s="234">
        <f t="shared" si="268"/>
        <v>10339.61</v>
      </c>
      <c r="AA2026" s="236">
        <f t="shared" si="268"/>
        <v>2</v>
      </c>
      <c r="AB2026" s="168">
        <f t="shared" si="268"/>
        <v>19304.88</v>
      </c>
      <c r="AC2026" s="171">
        <f t="shared" si="268"/>
        <v>0</v>
      </c>
      <c r="AD2026" s="168">
        <f t="shared" si="268"/>
        <v>0</v>
      </c>
      <c r="AE2026" s="172">
        <f t="shared" si="268"/>
        <v>15</v>
      </c>
      <c r="AF2026" s="168">
        <f t="shared" si="268"/>
        <v>186913.52</v>
      </c>
      <c r="AG2026" s="173">
        <f t="shared" si="268"/>
        <v>15</v>
      </c>
      <c r="AH2026" s="232">
        <f t="shared" si="268"/>
        <v>206218.40000000005</v>
      </c>
      <c r="AI2026" s="237">
        <f>AD2026/C1971</f>
        <v>0</v>
      </c>
      <c r="AJ2026" s="238">
        <f>AF2026/C1971</f>
        <v>0.49870012502353578</v>
      </c>
      <c r="AK2026" s="239">
        <f>AH2026/C1971</f>
        <v>0.55020707898579801</v>
      </c>
      <c r="AL2026" s="223"/>
    </row>
    <row r="2027" spans="1:38" ht="15.75" thickBot="1" x14ac:dyDescent="0.3">
      <c r="E2027" s="240"/>
      <c r="F2027" s="241"/>
      <c r="G2027" s="240"/>
      <c r="H2027" s="241"/>
      <c r="I2027" s="242"/>
      <c r="J2027" s="240"/>
      <c r="K2027" s="242"/>
      <c r="L2027" s="241"/>
      <c r="M2027" s="240"/>
      <c r="N2027" s="240"/>
      <c r="O2027" s="240"/>
      <c r="P2027" s="240"/>
      <c r="Q2027" s="240"/>
      <c r="R2027" s="240"/>
      <c r="S2027" s="240"/>
      <c r="T2027" s="240"/>
      <c r="U2027" s="240"/>
      <c r="V2027" s="240"/>
      <c r="W2027" s="240"/>
      <c r="X2027" s="240"/>
      <c r="Y2027" s="240"/>
      <c r="Z2027" s="240"/>
      <c r="AA2027" s="240"/>
      <c r="AB2027" s="240"/>
      <c r="AC2027" s="240"/>
      <c r="AD2027" s="240"/>
      <c r="AE2027" s="240"/>
      <c r="AF2027" s="240"/>
      <c r="AG2027" s="240"/>
      <c r="AH2027" s="240"/>
      <c r="AJ2027" s="243"/>
      <c r="AK2027" s="243"/>
      <c r="AL2027" s="243"/>
    </row>
    <row r="2028" spans="1:38" ht="19.5" thickTop="1" x14ac:dyDescent="0.3">
      <c r="A2028" s="591" t="s">
        <v>279</v>
      </c>
      <c r="B2028" s="592"/>
      <c r="C2028" s="592"/>
      <c r="D2028" s="592"/>
      <c r="E2028" s="592"/>
      <c r="F2028" s="592"/>
      <c r="G2028" s="592"/>
      <c r="H2028" s="592"/>
      <c r="I2028" s="592"/>
      <c r="J2028" s="592"/>
      <c r="K2028" s="593"/>
      <c r="L2028" s="592"/>
      <c r="M2028" s="592"/>
      <c r="N2028" s="592"/>
      <c r="O2028" s="592"/>
      <c r="P2028" s="592"/>
      <c r="Q2028" s="594"/>
      <c r="AD2028" s="180"/>
    </row>
    <row r="2029" spans="1:38" x14ac:dyDescent="0.25">
      <c r="A2029" s="595"/>
      <c r="B2029" s="596"/>
      <c r="C2029" s="596"/>
      <c r="D2029" s="596"/>
      <c r="E2029" s="596"/>
      <c r="F2029" s="596"/>
      <c r="G2029" s="596"/>
      <c r="H2029" s="596"/>
      <c r="I2029" s="596"/>
      <c r="J2029" s="596"/>
      <c r="K2029" s="597"/>
      <c r="L2029" s="596"/>
      <c r="M2029" s="596"/>
      <c r="N2029" s="596"/>
      <c r="O2029" s="596"/>
      <c r="P2029" s="596"/>
      <c r="Q2029" s="598"/>
    </row>
    <row r="2030" spans="1:38" x14ac:dyDescent="0.25">
      <c r="A2030" s="595"/>
      <c r="B2030" s="596"/>
      <c r="C2030" s="596"/>
      <c r="D2030" s="596"/>
      <c r="E2030" s="596"/>
      <c r="F2030" s="596"/>
      <c r="G2030" s="596"/>
      <c r="H2030" s="596"/>
      <c r="I2030" s="596"/>
      <c r="J2030" s="596"/>
      <c r="K2030" s="597"/>
      <c r="L2030" s="596"/>
      <c r="M2030" s="596"/>
      <c r="N2030" s="596"/>
      <c r="O2030" s="596"/>
      <c r="P2030" s="596"/>
      <c r="Q2030" s="598"/>
    </row>
    <row r="2031" spans="1:38" x14ac:dyDescent="0.25">
      <c r="A2031" s="595"/>
      <c r="B2031" s="596"/>
      <c r="C2031" s="596"/>
      <c r="D2031" s="596"/>
      <c r="E2031" s="596"/>
      <c r="F2031" s="596"/>
      <c r="G2031" s="596"/>
      <c r="H2031" s="596"/>
      <c r="I2031" s="596"/>
      <c r="J2031" s="596"/>
      <c r="K2031" s="597"/>
      <c r="L2031" s="596"/>
      <c r="M2031" s="596"/>
      <c r="N2031" s="596"/>
      <c r="O2031" s="596"/>
      <c r="P2031" s="596"/>
      <c r="Q2031" s="598"/>
    </row>
    <row r="2032" spans="1:38" x14ac:dyDescent="0.25">
      <c r="A2032" s="595"/>
      <c r="B2032" s="596"/>
      <c r="C2032" s="596"/>
      <c r="D2032" s="596"/>
      <c r="E2032" s="596"/>
      <c r="F2032" s="596"/>
      <c r="G2032" s="596"/>
      <c r="H2032" s="596"/>
      <c r="I2032" s="596"/>
      <c r="J2032" s="596"/>
      <c r="K2032" s="597"/>
      <c r="L2032" s="596"/>
      <c r="M2032" s="596"/>
      <c r="N2032" s="596"/>
      <c r="O2032" s="596"/>
      <c r="P2032" s="596"/>
      <c r="Q2032" s="598"/>
    </row>
    <row r="2033" spans="1:38" x14ac:dyDescent="0.25">
      <c r="A2033" s="595"/>
      <c r="B2033" s="596"/>
      <c r="C2033" s="596"/>
      <c r="D2033" s="596"/>
      <c r="E2033" s="596"/>
      <c r="F2033" s="596"/>
      <c r="G2033" s="596"/>
      <c r="H2033" s="596"/>
      <c r="I2033" s="596"/>
      <c r="J2033" s="596"/>
      <c r="K2033" s="597"/>
      <c r="L2033" s="596"/>
      <c r="M2033" s="596"/>
      <c r="N2033" s="596"/>
      <c r="O2033" s="596"/>
      <c r="P2033" s="596"/>
      <c r="Q2033" s="598"/>
    </row>
    <row r="2034" spans="1:38" x14ac:dyDescent="0.25">
      <c r="A2034" s="595"/>
      <c r="B2034" s="596"/>
      <c r="C2034" s="596"/>
      <c r="D2034" s="596"/>
      <c r="E2034" s="596"/>
      <c r="F2034" s="596"/>
      <c r="G2034" s="596"/>
      <c r="H2034" s="596"/>
      <c r="I2034" s="596"/>
      <c r="J2034" s="596"/>
      <c r="K2034" s="597"/>
      <c r="L2034" s="596"/>
      <c r="M2034" s="596"/>
      <c r="N2034" s="596"/>
      <c r="O2034" s="596"/>
      <c r="P2034" s="596"/>
      <c r="Q2034" s="598"/>
    </row>
    <row r="2035" spans="1:38" x14ac:dyDescent="0.25">
      <c r="A2035" s="595"/>
      <c r="B2035" s="596"/>
      <c r="C2035" s="596"/>
      <c r="D2035" s="596"/>
      <c r="E2035" s="596"/>
      <c r="F2035" s="596"/>
      <c r="G2035" s="596"/>
      <c r="H2035" s="596"/>
      <c r="I2035" s="596"/>
      <c r="J2035" s="596"/>
      <c r="K2035" s="597"/>
      <c r="L2035" s="596"/>
      <c r="M2035" s="596"/>
      <c r="N2035" s="596"/>
      <c r="O2035" s="596"/>
      <c r="P2035" s="596"/>
      <c r="Q2035" s="598"/>
    </row>
    <row r="2036" spans="1:38" ht="15.75" thickBot="1" x14ac:dyDescent="0.3">
      <c r="A2036" s="599"/>
      <c r="B2036" s="600"/>
      <c r="C2036" s="600"/>
      <c r="D2036" s="600"/>
      <c r="E2036" s="600"/>
      <c r="F2036" s="600"/>
      <c r="G2036" s="600"/>
      <c r="H2036" s="600"/>
      <c r="I2036" s="600"/>
      <c r="J2036" s="600"/>
      <c r="K2036" s="601"/>
      <c r="L2036" s="600"/>
      <c r="M2036" s="600"/>
      <c r="N2036" s="600"/>
      <c r="O2036" s="600"/>
      <c r="P2036" s="600"/>
      <c r="Q2036" s="602"/>
    </row>
    <row r="2037" spans="1:38" ht="15.75" thickTop="1" x14ac:dyDescent="0.25"/>
    <row r="2038" spans="1:38" x14ac:dyDescent="0.25">
      <c r="B2038" s="244"/>
      <c r="C2038" s="244"/>
    </row>
    <row r="2041" spans="1:38" ht="23.25" x14ac:dyDescent="0.35">
      <c r="A2041" s="245"/>
      <c r="B2041" s="661" t="s">
        <v>385</v>
      </c>
      <c r="C2041" s="661"/>
      <c r="D2041" s="661"/>
      <c r="E2041" s="661"/>
      <c r="F2041" s="661"/>
      <c r="G2041" s="661"/>
      <c r="H2041" s="661"/>
      <c r="I2041" s="661"/>
      <c r="J2041" s="661"/>
      <c r="K2041" s="662"/>
      <c r="L2041" s="661"/>
      <c r="M2041" s="661"/>
      <c r="N2041" s="661"/>
      <c r="O2041" s="661"/>
      <c r="S2041" s="4"/>
      <c r="X2041" s="4"/>
      <c r="AA2041" s="4"/>
      <c r="AG2041" s="4"/>
    </row>
    <row r="2042" spans="1:38" ht="21.75" thickBot="1" x14ac:dyDescent="0.4">
      <c r="B2042" s="37"/>
      <c r="C2042" s="37"/>
      <c r="D2042" s="37"/>
      <c r="E2042" s="37"/>
      <c r="F2042" s="38"/>
      <c r="G2042" s="37"/>
      <c r="H2042" s="38"/>
      <c r="I2042" s="39"/>
      <c r="J2042" s="38"/>
      <c r="K2042" s="39"/>
      <c r="L2042" s="38"/>
    </row>
    <row r="2043" spans="1:38" ht="27" customHeight="1" thickBot="1" x14ac:dyDescent="0.3">
      <c r="A2043" s="663" t="s">
        <v>391</v>
      </c>
      <c r="B2043" s="664"/>
      <c r="C2043" s="664"/>
      <c r="D2043" s="664"/>
      <c r="E2043" s="664"/>
      <c r="F2043" s="664"/>
      <c r="G2043" s="664"/>
      <c r="H2043" s="664"/>
      <c r="I2043" s="664"/>
      <c r="J2043" s="664"/>
      <c r="K2043" s="665"/>
      <c r="L2043" s="664"/>
      <c r="M2043" s="664"/>
      <c r="N2043" s="664"/>
      <c r="O2043" s="664"/>
      <c r="P2043" s="664"/>
      <c r="Q2043" s="664"/>
      <c r="R2043" s="664"/>
      <c r="S2043" s="664"/>
      <c r="T2043" s="664"/>
      <c r="U2043" s="664"/>
      <c r="V2043" s="664"/>
      <c r="W2043" s="664"/>
      <c r="X2043" s="664"/>
      <c r="Y2043" s="664"/>
      <c r="Z2043" s="664"/>
      <c r="AA2043" s="664"/>
      <c r="AB2043" s="664"/>
      <c r="AC2043" s="664"/>
      <c r="AD2043" s="664"/>
      <c r="AE2043" s="664"/>
      <c r="AF2043" s="664"/>
      <c r="AG2043" s="664"/>
      <c r="AH2043" s="664"/>
      <c r="AI2043" s="664"/>
      <c r="AJ2043" s="664"/>
      <c r="AK2043" s="664"/>
      <c r="AL2043" s="40"/>
    </row>
    <row r="2044" spans="1:38" ht="33.75" customHeight="1" x14ac:dyDescent="0.25">
      <c r="A2044" s="666" t="s">
        <v>8</v>
      </c>
      <c r="B2044" s="667"/>
      <c r="C2044" s="614" t="s">
        <v>392</v>
      </c>
      <c r="D2044" s="615"/>
      <c r="E2044" s="618" t="s">
        <v>210</v>
      </c>
      <c r="F2044" s="619"/>
      <c r="G2044" s="619"/>
      <c r="H2044" s="619"/>
      <c r="I2044" s="619"/>
      <c r="J2044" s="619"/>
      <c r="K2044" s="620"/>
      <c r="L2044" s="619"/>
      <c r="M2044" s="619"/>
      <c r="N2044" s="674"/>
      <c r="O2044" s="624" t="s">
        <v>393</v>
      </c>
      <c r="P2044" s="625"/>
      <c r="Q2044" s="625"/>
      <c r="R2044" s="625"/>
      <c r="S2044" s="625"/>
      <c r="T2044" s="625"/>
      <c r="U2044" s="625"/>
      <c r="V2044" s="625"/>
      <c r="W2044" s="625"/>
      <c r="X2044" s="625"/>
      <c r="Y2044" s="625"/>
      <c r="Z2044" s="625"/>
      <c r="AA2044" s="625"/>
      <c r="AB2044" s="625"/>
      <c r="AC2044" s="625"/>
      <c r="AD2044" s="625"/>
      <c r="AE2044" s="625"/>
      <c r="AF2044" s="625"/>
      <c r="AG2044" s="625"/>
      <c r="AH2044" s="625"/>
      <c r="AI2044" s="625"/>
      <c r="AJ2044" s="625"/>
      <c r="AK2044" s="625"/>
      <c r="AL2044" s="626"/>
    </row>
    <row r="2045" spans="1:38" ht="51" customHeight="1" thickBot="1" x14ac:dyDescent="0.3">
      <c r="A2045" s="668"/>
      <c r="B2045" s="669"/>
      <c r="C2045" s="672"/>
      <c r="D2045" s="673"/>
      <c r="E2045" s="675"/>
      <c r="F2045" s="676"/>
      <c r="G2045" s="676"/>
      <c r="H2045" s="676"/>
      <c r="I2045" s="676"/>
      <c r="J2045" s="676"/>
      <c r="K2045" s="677"/>
      <c r="L2045" s="676"/>
      <c r="M2045" s="676"/>
      <c r="N2045" s="678"/>
      <c r="O2045" s="641"/>
      <c r="P2045" s="679"/>
      <c r="Q2045" s="679"/>
      <c r="R2045" s="679"/>
      <c r="S2045" s="679"/>
      <c r="T2045" s="679"/>
      <c r="U2045" s="679"/>
      <c r="V2045" s="679"/>
      <c r="W2045" s="679"/>
      <c r="X2045" s="679"/>
      <c r="Y2045" s="679"/>
      <c r="Z2045" s="679"/>
      <c r="AA2045" s="679"/>
      <c r="AB2045" s="679"/>
      <c r="AC2045" s="679"/>
      <c r="AD2045" s="679"/>
      <c r="AE2045" s="679"/>
      <c r="AF2045" s="679"/>
      <c r="AG2045" s="679"/>
      <c r="AH2045" s="679"/>
      <c r="AI2045" s="679"/>
      <c r="AJ2045" s="679"/>
      <c r="AK2045" s="679"/>
      <c r="AL2045" s="642"/>
    </row>
    <row r="2046" spans="1:38" ht="75" customHeight="1" x14ac:dyDescent="0.25">
      <c r="A2046" s="668"/>
      <c r="B2046" s="669"/>
      <c r="C2046" s="680" t="s">
        <v>211</v>
      </c>
      <c r="D2046" s="682" t="s">
        <v>212</v>
      </c>
      <c r="E2046" s="684" t="s">
        <v>0</v>
      </c>
      <c r="F2046" s="685"/>
      <c r="G2046" s="685"/>
      <c r="H2046" s="686"/>
      <c r="I2046" s="690" t="s">
        <v>1</v>
      </c>
      <c r="J2046" s="691"/>
      <c r="K2046" s="692"/>
      <c r="L2046" s="693"/>
      <c r="M2046" s="698" t="s">
        <v>2</v>
      </c>
      <c r="N2046" s="699"/>
      <c r="O2046" s="702" t="s">
        <v>213</v>
      </c>
      <c r="P2046" s="703"/>
      <c r="Q2046" s="703"/>
      <c r="R2046" s="703"/>
      <c r="S2046" s="725" t="s">
        <v>2</v>
      </c>
      <c r="T2046" s="726"/>
      <c r="U2046" s="708" t="s">
        <v>214</v>
      </c>
      <c r="V2046" s="709"/>
      <c r="W2046" s="709"/>
      <c r="X2046" s="709"/>
      <c r="Y2046" s="709"/>
      <c r="Z2046" s="710"/>
      <c r="AA2046" s="729" t="s">
        <v>2</v>
      </c>
      <c r="AB2046" s="730"/>
      <c r="AC2046" s="733" t="s">
        <v>5</v>
      </c>
      <c r="AD2046" s="734"/>
      <c r="AE2046" s="734"/>
      <c r="AF2046" s="735"/>
      <c r="AG2046" s="739" t="s">
        <v>2</v>
      </c>
      <c r="AH2046" s="740"/>
      <c r="AI2046" s="719" t="s">
        <v>215</v>
      </c>
      <c r="AJ2046" s="720"/>
      <c r="AK2046" s="720"/>
      <c r="AL2046" s="721"/>
    </row>
    <row r="2047" spans="1:38" ht="75" customHeight="1" thickBot="1" x14ac:dyDescent="0.3">
      <c r="A2047" s="668"/>
      <c r="B2047" s="669"/>
      <c r="C2047" s="680"/>
      <c r="D2047" s="682"/>
      <c r="E2047" s="687"/>
      <c r="F2047" s="688"/>
      <c r="G2047" s="688"/>
      <c r="H2047" s="689"/>
      <c r="I2047" s="694"/>
      <c r="J2047" s="695"/>
      <c r="K2047" s="696"/>
      <c r="L2047" s="697"/>
      <c r="M2047" s="700"/>
      <c r="N2047" s="701"/>
      <c r="O2047" s="704"/>
      <c r="P2047" s="705"/>
      <c r="Q2047" s="705"/>
      <c r="R2047" s="705"/>
      <c r="S2047" s="727"/>
      <c r="T2047" s="728"/>
      <c r="U2047" s="711"/>
      <c r="V2047" s="712"/>
      <c r="W2047" s="712"/>
      <c r="X2047" s="712"/>
      <c r="Y2047" s="712"/>
      <c r="Z2047" s="713"/>
      <c r="AA2047" s="731"/>
      <c r="AB2047" s="732"/>
      <c r="AC2047" s="736"/>
      <c r="AD2047" s="737"/>
      <c r="AE2047" s="737"/>
      <c r="AF2047" s="738"/>
      <c r="AG2047" s="741"/>
      <c r="AH2047" s="742"/>
      <c r="AI2047" s="722"/>
      <c r="AJ2047" s="723"/>
      <c r="AK2047" s="723"/>
      <c r="AL2047" s="724"/>
    </row>
    <row r="2048" spans="1:38" ht="139.5" customHeight="1" thickBot="1" x14ac:dyDescent="0.3">
      <c r="A2048" s="670"/>
      <c r="B2048" s="671"/>
      <c r="C2048" s="681"/>
      <c r="D2048" s="683"/>
      <c r="E2048" s="41" t="s">
        <v>15</v>
      </c>
      <c r="F2048" s="42" t="s">
        <v>216</v>
      </c>
      <c r="G2048" s="41" t="s">
        <v>217</v>
      </c>
      <c r="H2048" s="42" t="s">
        <v>14</v>
      </c>
      <c r="I2048" s="43" t="s">
        <v>15</v>
      </c>
      <c r="J2048" s="44" t="s">
        <v>218</v>
      </c>
      <c r="K2048" s="43" t="s">
        <v>17</v>
      </c>
      <c r="L2048" s="44" t="s">
        <v>219</v>
      </c>
      <c r="M2048" s="45" t="s">
        <v>19</v>
      </c>
      <c r="N2048" s="46" t="s">
        <v>20</v>
      </c>
      <c r="O2048" s="47" t="s">
        <v>220</v>
      </c>
      <c r="P2048" s="48" t="s">
        <v>221</v>
      </c>
      <c r="Q2048" s="47" t="s">
        <v>222</v>
      </c>
      <c r="R2048" s="48" t="s">
        <v>223</v>
      </c>
      <c r="S2048" s="49" t="s">
        <v>224</v>
      </c>
      <c r="T2048" s="50" t="s">
        <v>225</v>
      </c>
      <c r="U2048" s="51" t="s">
        <v>220</v>
      </c>
      <c r="V2048" s="52" t="s">
        <v>226</v>
      </c>
      <c r="W2048" s="53" t="s">
        <v>227</v>
      </c>
      <c r="X2048" s="54" t="s">
        <v>222</v>
      </c>
      <c r="Y2048" s="52" t="s">
        <v>228</v>
      </c>
      <c r="Z2048" s="53" t="s">
        <v>229</v>
      </c>
      <c r="AA2048" s="55" t="s">
        <v>230</v>
      </c>
      <c r="AB2048" s="56" t="s">
        <v>231</v>
      </c>
      <c r="AC2048" s="57" t="s">
        <v>220</v>
      </c>
      <c r="AD2048" s="58" t="s">
        <v>221</v>
      </c>
      <c r="AE2048" s="57" t="s">
        <v>222</v>
      </c>
      <c r="AF2048" s="58" t="s">
        <v>223</v>
      </c>
      <c r="AG2048" s="59" t="s">
        <v>232</v>
      </c>
      <c r="AH2048" s="60" t="s">
        <v>233</v>
      </c>
      <c r="AI2048" s="61" t="s">
        <v>234</v>
      </c>
      <c r="AJ2048" s="62" t="s">
        <v>235</v>
      </c>
      <c r="AK2048" s="63" t="s">
        <v>236</v>
      </c>
      <c r="AL2048" s="64" t="s">
        <v>237</v>
      </c>
    </row>
    <row r="2049" spans="1:38" ht="38.25" customHeight="1" thickBot="1" x14ac:dyDescent="0.3">
      <c r="A2049" s="581" t="s">
        <v>238</v>
      </c>
      <c r="B2049" s="582"/>
      <c r="C2049" s="65" t="s">
        <v>239</v>
      </c>
      <c r="D2049" s="575" t="s">
        <v>240</v>
      </c>
      <c r="E2049" s="65" t="s">
        <v>241</v>
      </c>
      <c r="F2049" s="66" t="s">
        <v>242</v>
      </c>
      <c r="G2049" s="65" t="s">
        <v>243</v>
      </c>
      <c r="H2049" s="66" t="s">
        <v>244</v>
      </c>
      <c r="I2049" s="67" t="s">
        <v>245</v>
      </c>
      <c r="J2049" s="66" t="s">
        <v>246</v>
      </c>
      <c r="K2049" s="67" t="s">
        <v>247</v>
      </c>
      <c r="L2049" s="66" t="s">
        <v>248</v>
      </c>
      <c r="M2049" s="65" t="s">
        <v>249</v>
      </c>
      <c r="N2049" s="66" t="s">
        <v>250</v>
      </c>
      <c r="O2049" s="65" t="s">
        <v>251</v>
      </c>
      <c r="P2049" s="66" t="s">
        <v>252</v>
      </c>
      <c r="Q2049" s="65" t="s">
        <v>253</v>
      </c>
      <c r="R2049" s="66" t="s">
        <v>254</v>
      </c>
      <c r="S2049" s="65" t="s">
        <v>255</v>
      </c>
      <c r="T2049" s="66" t="s">
        <v>256</v>
      </c>
      <c r="U2049" s="65" t="s">
        <v>257</v>
      </c>
      <c r="V2049" s="68" t="s">
        <v>258</v>
      </c>
      <c r="W2049" s="66" t="s">
        <v>259</v>
      </c>
      <c r="X2049" s="575" t="s">
        <v>260</v>
      </c>
      <c r="Y2049" s="66" t="s">
        <v>261</v>
      </c>
      <c r="Z2049" s="66" t="s">
        <v>262</v>
      </c>
      <c r="AA2049" s="65" t="s">
        <v>263</v>
      </c>
      <c r="AB2049" s="65" t="s">
        <v>264</v>
      </c>
      <c r="AC2049" s="65" t="s">
        <v>265</v>
      </c>
      <c r="AD2049" s="65" t="s">
        <v>266</v>
      </c>
      <c r="AE2049" s="65" t="s">
        <v>267</v>
      </c>
      <c r="AF2049" s="65" t="s">
        <v>268</v>
      </c>
      <c r="AG2049" s="65" t="s">
        <v>269</v>
      </c>
      <c r="AH2049" s="65" t="s">
        <v>270</v>
      </c>
      <c r="AI2049" s="65" t="s">
        <v>271</v>
      </c>
      <c r="AJ2049" s="575" t="s">
        <v>272</v>
      </c>
      <c r="AK2049" s="65" t="s">
        <v>273</v>
      </c>
      <c r="AL2049" s="576" t="s">
        <v>274</v>
      </c>
    </row>
    <row r="2050" spans="1:38" ht="99" customHeight="1" x14ac:dyDescent="0.25">
      <c r="A2050" s="69">
        <v>1</v>
      </c>
      <c r="B2050" s="70" t="s">
        <v>275</v>
      </c>
      <c r="C2050" s="583">
        <f>N2063</f>
        <v>220849.11</v>
      </c>
      <c r="D2050" s="586">
        <f>C2050-AH2063</f>
        <v>160145.95999999996</v>
      </c>
      <c r="E2050" s="71"/>
      <c r="F2050" s="72"/>
      <c r="G2050" s="71"/>
      <c r="H2050" s="72"/>
      <c r="I2050" s="73"/>
      <c r="J2050" s="72"/>
      <c r="K2050" s="73"/>
      <c r="L2050" s="72"/>
      <c r="M2050" s="71"/>
      <c r="N2050" s="72"/>
      <c r="O2050" s="71"/>
      <c r="P2050" s="72"/>
      <c r="Q2050" s="71"/>
      <c r="R2050" s="72"/>
      <c r="S2050" s="71"/>
      <c r="T2050" s="72"/>
      <c r="U2050" s="71"/>
      <c r="V2050" s="74"/>
      <c r="W2050" s="72"/>
      <c r="X2050" s="71"/>
      <c r="Y2050" s="74"/>
      <c r="Z2050" s="72"/>
      <c r="AA2050" s="71"/>
      <c r="AB2050" s="72"/>
      <c r="AC2050" s="71"/>
      <c r="AD2050" s="72"/>
      <c r="AE2050" s="71"/>
      <c r="AF2050" s="72"/>
      <c r="AG2050" s="71"/>
      <c r="AH2050" s="72"/>
      <c r="AI2050" s="75"/>
      <c r="AJ2050" s="76"/>
      <c r="AK2050" s="77"/>
      <c r="AL2050" s="78"/>
    </row>
    <row r="2051" spans="1:38" ht="87" customHeight="1" x14ac:dyDescent="0.25">
      <c r="A2051" s="79">
        <v>2</v>
      </c>
      <c r="B2051" s="80" t="s">
        <v>96</v>
      </c>
      <c r="C2051" s="584"/>
      <c r="D2051" s="587"/>
      <c r="E2051" s="81">
        <v>0</v>
      </c>
      <c r="F2051" s="82">
        <v>0</v>
      </c>
      <c r="G2051" s="83">
        <v>4</v>
      </c>
      <c r="H2051" s="84">
        <v>143792.95999999999</v>
      </c>
      <c r="I2051" s="85">
        <v>0</v>
      </c>
      <c r="J2051" s="86">
        <v>0</v>
      </c>
      <c r="K2051" s="85">
        <v>4</v>
      </c>
      <c r="L2051" s="86">
        <v>143792.95999999999</v>
      </c>
      <c r="M2051" s="87">
        <f>SUM(I2051,K2051)</f>
        <v>4</v>
      </c>
      <c r="N2051" s="88">
        <f>SUM(J2051,L2051)</f>
        <v>143792.95999999999</v>
      </c>
      <c r="O2051" s="89">
        <v>0</v>
      </c>
      <c r="P2051" s="90">
        <v>0</v>
      </c>
      <c r="Q2051" s="89">
        <v>0</v>
      </c>
      <c r="R2051" s="90">
        <v>0</v>
      </c>
      <c r="S2051" s="91">
        <f>SUM(O2051,Q2051)</f>
        <v>0</v>
      </c>
      <c r="T2051" s="92">
        <f>SUM(P2051,R2051)</f>
        <v>0</v>
      </c>
      <c r="U2051" s="93">
        <v>0</v>
      </c>
      <c r="V2051" s="94">
        <v>0</v>
      </c>
      <c r="W2051" s="95">
        <v>0</v>
      </c>
      <c r="X2051" s="96">
        <v>1</v>
      </c>
      <c r="Y2051" s="94">
        <v>80693.45</v>
      </c>
      <c r="Z2051" s="95">
        <v>843.95</v>
      </c>
      <c r="AA2051" s="97">
        <f>SUM(U2051,X2051)</f>
        <v>1</v>
      </c>
      <c r="AB2051" s="98">
        <f>SUM(W2051,Z2051)</f>
        <v>843.95</v>
      </c>
      <c r="AC2051" s="99">
        <v>0</v>
      </c>
      <c r="AD2051" s="100">
        <v>0</v>
      </c>
      <c r="AE2051" s="99">
        <v>1</v>
      </c>
      <c r="AF2051" s="100">
        <v>8554.0400000000009</v>
      </c>
      <c r="AG2051" s="101">
        <f>SUM(AC2051,AE2051)</f>
        <v>1</v>
      </c>
      <c r="AH2051" s="102">
        <f>SUM(AD2051,AF2051,AB2051)</f>
        <v>9397.9900000000016</v>
      </c>
      <c r="AI2051" s="103">
        <f>IFERROR(AD2051/(C2050-AH2057),0)</f>
        <v>0</v>
      </c>
      <c r="AJ2051" s="104">
        <f>IFERROR(AF2051/(C2050-AH2057),0)</f>
        <v>3.8732508362836517E-2</v>
      </c>
      <c r="AK2051" s="77"/>
      <c r="AL2051" s="105">
        <f>IFERROR(AH2051/C2050,0)</f>
        <v>4.2553895734513042E-2</v>
      </c>
    </row>
    <row r="2052" spans="1:38" ht="85.5" customHeight="1" x14ac:dyDescent="0.25">
      <c r="A2052" s="79">
        <v>3</v>
      </c>
      <c r="B2052" s="80" t="s">
        <v>202</v>
      </c>
      <c r="C2052" s="584"/>
      <c r="D2052" s="587"/>
      <c r="E2052" s="442"/>
      <c r="F2052" s="443"/>
      <c r="G2052" s="444"/>
      <c r="H2052" s="445"/>
      <c r="I2052" s="441"/>
      <c r="J2052" s="445"/>
      <c r="K2052" s="441"/>
      <c r="L2052" s="445"/>
      <c r="M2052" s="446"/>
      <c r="N2052" s="445"/>
      <c r="O2052" s="444"/>
      <c r="P2052" s="445"/>
      <c r="Q2052" s="444"/>
      <c r="R2052" s="445"/>
      <c r="S2052" s="446"/>
      <c r="T2052" s="445"/>
      <c r="U2052" s="444"/>
      <c r="V2052" s="447"/>
      <c r="W2052" s="445"/>
      <c r="X2052" s="446"/>
      <c r="Y2052" s="447"/>
      <c r="Z2052" s="445"/>
      <c r="AA2052" s="446"/>
      <c r="AB2052" s="445"/>
      <c r="AC2052" s="444"/>
      <c r="AD2052" s="445"/>
      <c r="AE2052" s="444"/>
      <c r="AF2052" s="445"/>
      <c r="AG2052" s="446"/>
      <c r="AH2052" s="445"/>
      <c r="AI2052" s="132"/>
      <c r="AJ2052" s="133"/>
      <c r="AK2052" s="448"/>
      <c r="AL2052" s="449"/>
    </row>
    <row r="2053" spans="1:38" ht="101.25" customHeight="1" x14ac:dyDescent="0.25">
      <c r="A2053" s="79">
        <v>4</v>
      </c>
      <c r="B2053" s="80" t="s">
        <v>40</v>
      </c>
      <c r="C2053" s="584"/>
      <c r="D2053" s="587"/>
      <c r="E2053" s="442"/>
      <c r="F2053" s="443"/>
      <c r="G2053" s="444"/>
      <c r="H2053" s="445"/>
      <c r="I2053" s="441"/>
      <c r="J2053" s="445"/>
      <c r="K2053" s="441"/>
      <c r="L2053" s="445"/>
      <c r="M2053" s="446"/>
      <c r="N2053" s="445"/>
      <c r="O2053" s="444"/>
      <c r="P2053" s="445"/>
      <c r="Q2053" s="444"/>
      <c r="R2053" s="445"/>
      <c r="S2053" s="446"/>
      <c r="T2053" s="445"/>
      <c r="U2053" s="444"/>
      <c r="V2053" s="447"/>
      <c r="W2053" s="445"/>
      <c r="X2053" s="446"/>
      <c r="Y2053" s="447"/>
      <c r="Z2053" s="445"/>
      <c r="AA2053" s="446"/>
      <c r="AB2053" s="445"/>
      <c r="AC2053" s="444"/>
      <c r="AD2053" s="445"/>
      <c r="AE2053" s="444"/>
      <c r="AF2053" s="445"/>
      <c r="AG2053" s="446"/>
      <c r="AH2053" s="445"/>
      <c r="AI2053" s="132"/>
      <c r="AJ2053" s="133"/>
      <c r="AK2053" s="448"/>
      <c r="AL2053" s="449"/>
    </row>
    <row r="2054" spans="1:38" ht="138" customHeight="1" x14ac:dyDescent="0.25">
      <c r="A2054" s="79">
        <v>5</v>
      </c>
      <c r="B2054" s="80" t="s">
        <v>98</v>
      </c>
      <c r="C2054" s="584"/>
      <c r="D2054" s="587"/>
      <c r="E2054" s="81">
        <v>1</v>
      </c>
      <c r="F2054" s="82">
        <v>19282.66</v>
      </c>
      <c r="G2054" s="83">
        <v>3</v>
      </c>
      <c r="H2054" s="84">
        <v>115624.03</v>
      </c>
      <c r="I2054" s="85">
        <v>0</v>
      </c>
      <c r="J2054" s="86">
        <v>0</v>
      </c>
      <c r="K2054" s="85">
        <v>2</v>
      </c>
      <c r="L2054" s="86">
        <v>77056.149999999994</v>
      </c>
      <c r="M2054" s="87">
        <f>SUM(I2054,K2054)</f>
        <v>2</v>
      </c>
      <c r="N2054" s="88">
        <f>SUM(J2054,L2054)</f>
        <v>77056.149999999994</v>
      </c>
      <c r="O2054" s="89">
        <v>0</v>
      </c>
      <c r="P2054" s="90">
        <v>0</v>
      </c>
      <c r="Q2054" s="89">
        <v>0</v>
      </c>
      <c r="R2054" s="90">
        <v>0</v>
      </c>
      <c r="S2054" s="91">
        <f>SUM(O2054,Q2054)</f>
        <v>0</v>
      </c>
      <c r="T2054" s="92">
        <f>SUM(P2054,R2054)</f>
        <v>0</v>
      </c>
      <c r="U2054" s="93">
        <v>0</v>
      </c>
      <c r="V2054" s="94">
        <v>0</v>
      </c>
      <c r="W2054" s="95">
        <v>0</v>
      </c>
      <c r="X2054" s="96">
        <v>0</v>
      </c>
      <c r="Y2054" s="94">
        <v>0</v>
      </c>
      <c r="Z2054" s="95">
        <v>0</v>
      </c>
      <c r="AA2054" s="97">
        <f>SUM(U2054,X2054)</f>
        <v>0</v>
      </c>
      <c r="AB2054" s="98">
        <f>SUM(W2054,Z2054)</f>
        <v>0</v>
      </c>
      <c r="AC2054" s="99">
        <v>0</v>
      </c>
      <c r="AD2054" s="100">
        <v>0</v>
      </c>
      <c r="AE2054" s="99">
        <v>1</v>
      </c>
      <c r="AF2054" s="100">
        <v>51305.16</v>
      </c>
      <c r="AG2054" s="101">
        <f>SUM(AC2054,AE2054)</f>
        <v>1</v>
      </c>
      <c r="AH2054" s="102">
        <f>SUM(AD2054,AF2054,AB2054)</f>
        <v>51305.16</v>
      </c>
      <c r="AI2054" s="103">
        <f>IFERROR(AD2054/(C2050-AH2057),0)</f>
        <v>0</v>
      </c>
      <c r="AJ2054" s="104">
        <f>IFERROR(AF2054/(C2050-AH2057),0)</f>
        <v>0.23230865634912456</v>
      </c>
      <c r="AK2054" s="77"/>
      <c r="AL2054" s="105">
        <f>IFERROR(AH2054/C2050,0)</f>
        <v>0.23230865634912456</v>
      </c>
    </row>
    <row r="2055" spans="1:38" ht="116.25" customHeight="1" x14ac:dyDescent="0.25">
      <c r="A2055" s="79">
        <v>6</v>
      </c>
      <c r="B2055" s="80" t="s">
        <v>42</v>
      </c>
      <c r="C2055" s="584"/>
      <c r="D2055" s="587"/>
      <c r="E2055" s="442"/>
      <c r="F2055" s="443"/>
      <c r="G2055" s="444"/>
      <c r="H2055" s="445"/>
      <c r="I2055" s="441"/>
      <c r="J2055" s="445"/>
      <c r="K2055" s="441"/>
      <c r="L2055" s="445"/>
      <c r="M2055" s="446"/>
      <c r="N2055" s="445"/>
      <c r="O2055" s="444"/>
      <c r="P2055" s="445"/>
      <c r="Q2055" s="444"/>
      <c r="R2055" s="445"/>
      <c r="S2055" s="446"/>
      <c r="T2055" s="445"/>
      <c r="U2055" s="444"/>
      <c r="V2055" s="447"/>
      <c r="W2055" s="445"/>
      <c r="X2055" s="446"/>
      <c r="Y2055" s="447"/>
      <c r="Z2055" s="445"/>
      <c r="AA2055" s="446"/>
      <c r="AB2055" s="445"/>
      <c r="AC2055" s="444"/>
      <c r="AD2055" s="445"/>
      <c r="AE2055" s="444"/>
      <c r="AF2055" s="445"/>
      <c r="AG2055" s="446"/>
      <c r="AH2055" s="445"/>
      <c r="AI2055" s="132"/>
      <c r="AJ2055" s="133"/>
      <c r="AK2055" s="448"/>
      <c r="AL2055" s="449"/>
    </row>
    <row r="2056" spans="1:38" ht="65.25" customHeight="1" x14ac:dyDescent="0.25">
      <c r="A2056" s="79">
        <v>7</v>
      </c>
      <c r="B2056" s="80" t="s">
        <v>203</v>
      </c>
      <c r="C2056" s="584"/>
      <c r="D2056" s="587"/>
      <c r="E2056" s="442"/>
      <c r="F2056" s="443"/>
      <c r="G2056" s="444"/>
      <c r="H2056" s="445"/>
      <c r="I2056" s="444"/>
      <c r="J2056" s="445"/>
      <c r="K2056" s="444"/>
      <c r="L2056" s="445"/>
      <c r="M2056" s="446"/>
      <c r="N2056" s="445"/>
      <c r="O2056" s="444"/>
      <c r="P2056" s="445"/>
      <c r="Q2056" s="444"/>
      <c r="R2056" s="445"/>
      <c r="S2056" s="446"/>
      <c r="T2056" s="472"/>
      <c r="U2056" s="444"/>
      <c r="V2056" s="447"/>
      <c r="W2056" s="445"/>
      <c r="X2056" s="446"/>
      <c r="Y2056" s="447"/>
      <c r="Z2056" s="445"/>
      <c r="AA2056" s="446"/>
      <c r="AB2056" s="472"/>
      <c r="AC2056" s="444"/>
      <c r="AD2056" s="445"/>
      <c r="AE2056" s="444"/>
      <c r="AF2056" s="445"/>
      <c r="AG2056" s="441"/>
      <c r="AH2056" s="445"/>
      <c r="AI2056" s="132"/>
      <c r="AJ2056" s="133"/>
      <c r="AK2056" s="448"/>
      <c r="AL2056" s="450"/>
    </row>
    <row r="2057" spans="1:38" ht="59.25" customHeight="1" x14ac:dyDescent="0.25">
      <c r="A2057" s="79">
        <v>8</v>
      </c>
      <c r="B2057" s="80" t="s">
        <v>276</v>
      </c>
      <c r="C2057" s="584"/>
      <c r="D2057" s="587"/>
      <c r="E2057" s="473"/>
      <c r="F2057" s="474"/>
      <c r="G2057" s="451"/>
      <c r="H2057" s="452"/>
      <c r="I2057" s="444"/>
      <c r="J2057" s="445"/>
      <c r="K2057" s="441"/>
      <c r="L2057" s="445"/>
      <c r="M2057" s="475"/>
      <c r="N2057" s="443"/>
      <c r="O2057" s="451"/>
      <c r="P2057" s="452"/>
      <c r="Q2057" s="451"/>
      <c r="R2057" s="452"/>
      <c r="S2057" s="475"/>
      <c r="T2057" s="443"/>
      <c r="U2057" s="444"/>
      <c r="V2057" s="447"/>
      <c r="W2057" s="445"/>
      <c r="X2057" s="446"/>
      <c r="Y2057" s="447"/>
      <c r="Z2057" s="445"/>
      <c r="AA2057" s="475"/>
      <c r="AB2057" s="443"/>
      <c r="AC2057" s="444"/>
      <c r="AD2057" s="445"/>
      <c r="AE2057" s="444"/>
      <c r="AF2057" s="445"/>
      <c r="AG2057" s="446"/>
      <c r="AH2057" s="445"/>
      <c r="AI2057" s="132"/>
      <c r="AJ2057" s="133"/>
      <c r="AK2057" s="448"/>
      <c r="AL2057" s="449"/>
    </row>
    <row r="2058" spans="1:38" ht="60" customHeight="1" x14ac:dyDescent="0.25">
      <c r="A2058" s="79">
        <v>9</v>
      </c>
      <c r="B2058" s="80" t="s">
        <v>44</v>
      </c>
      <c r="C2058" s="584"/>
      <c r="D2058" s="587"/>
      <c r="E2058" s="442"/>
      <c r="F2058" s="443"/>
      <c r="G2058" s="444"/>
      <c r="H2058" s="445"/>
      <c r="I2058" s="441"/>
      <c r="J2058" s="445"/>
      <c r="K2058" s="441"/>
      <c r="L2058" s="445"/>
      <c r="M2058" s="446"/>
      <c r="N2058" s="445"/>
      <c r="O2058" s="444"/>
      <c r="P2058" s="445"/>
      <c r="Q2058" s="444"/>
      <c r="R2058" s="445"/>
      <c r="S2058" s="446"/>
      <c r="T2058" s="445"/>
      <c r="U2058" s="444"/>
      <c r="V2058" s="447"/>
      <c r="W2058" s="445"/>
      <c r="X2058" s="446"/>
      <c r="Y2058" s="447"/>
      <c r="Z2058" s="445"/>
      <c r="AA2058" s="446"/>
      <c r="AB2058" s="445"/>
      <c r="AC2058" s="444"/>
      <c r="AD2058" s="445"/>
      <c r="AE2058" s="444"/>
      <c r="AF2058" s="445"/>
      <c r="AG2058" s="446"/>
      <c r="AH2058" s="445"/>
      <c r="AI2058" s="132"/>
      <c r="AJ2058" s="133"/>
      <c r="AK2058" s="448"/>
      <c r="AL2058" s="449"/>
    </row>
    <row r="2059" spans="1:38" ht="73.5" customHeight="1" x14ac:dyDescent="0.25">
      <c r="A2059" s="79">
        <v>10</v>
      </c>
      <c r="B2059" s="80" t="s">
        <v>45</v>
      </c>
      <c r="C2059" s="584"/>
      <c r="D2059" s="587"/>
      <c r="E2059" s="442"/>
      <c r="F2059" s="443"/>
      <c r="G2059" s="444"/>
      <c r="H2059" s="445"/>
      <c r="I2059" s="441"/>
      <c r="J2059" s="445"/>
      <c r="K2059" s="441"/>
      <c r="L2059" s="445"/>
      <c r="M2059" s="446"/>
      <c r="N2059" s="445"/>
      <c r="O2059" s="444"/>
      <c r="P2059" s="445"/>
      <c r="Q2059" s="444"/>
      <c r="R2059" s="445"/>
      <c r="S2059" s="446"/>
      <c r="T2059" s="445"/>
      <c r="U2059" s="444"/>
      <c r="V2059" s="447"/>
      <c r="W2059" s="445"/>
      <c r="X2059" s="446"/>
      <c r="Y2059" s="447"/>
      <c r="Z2059" s="445"/>
      <c r="AA2059" s="446"/>
      <c r="AB2059" s="445"/>
      <c r="AC2059" s="451"/>
      <c r="AD2059" s="452"/>
      <c r="AE2059" s="451"/>
      <c r="AF2059" s="452"/>
      <c r="AG2059" s="446"/>
      <c r="AH2059" s="445"/>
      <c r="AI2059" s="132"/>
      <c r="AJ2059" s="133"/>
      <c r="AK2059" s="448"/>
      <c r="AL2059" s="449"/>
    </row>
    <row r="2060" spans="1:38" ht="120" customHeight="1" x14ac:dyDescent="0.25">
      <c r="A2060" s="79">
        <v>11</v>
      </c>
      <c r="B2060" s="80" t="s">
        <v>46</v>
      </c>
      <c r="C2060" s="584"/>
      <c r="D2060" s="587"/>
      <c r="E2060" s="442"/>
      <c r="F2060" s="443"/>
      <c r="G2060" s="444"/>
      <c r="H2060" s="445"/>
      <c r="I2060" s="441"/>
      <c r="J2060" s="445"/>
      <c r="K2060" s="441"/>
      <c r="L2060" s="445"/>
      <c r="M2060" s="446"/>
      <c r="N2060" s="445"/>
      <c r="O2060" s="444"/>
      <c r="P2060" s="445"/>
      <c r="Q2060" s="444"/>
      <c r="R2060" s="445"/>
      <c r="S2060" s="446"/>
      <c r="T2060" s="445"/>
      <c r="U2060" s="444"/>
      <c r="V2060" s="447"/>
      <c r="W2060" s="445"/>
      <c r="X2060" s="446"/>
      <c r="Y2060" s="447"/>
      <c r="Z2060" s="445"/>
      <c r="AA2060" s="446"/>
      <c r="AB2060" s="445"/>
      <c r="AC2060" s="444"/>
      <c r="AD2060" s="445"/>
      <c r="AE2060" s="444"/>
      <c r="AF2060" s="445"/>
      <c r="AG2060" s="446"/>
      <c r="AH2060" s="445"/>
      <c r="AI2060" s="132"/>
      <c r="AJ2060" s="133"/>
      <c r="AK2060" s="448"/>
      <c r="AL2060" s="449"/>
    </row>
    <row r="2061" spans="1:38" ht="63.75" customHeight="1" x14ac:dyDescent="0.25">
      <c r="A2061" s="79">
        <v>12</v>
      </c>
      <c r="B2061" s="80" t="s">
        <v>47</v>
      </c>
      <c r="C2061" s="584"/>
      <c r="D2061" s="587"/>
      <c r="E2061" s="442"/>
      <c r="F2061" s="443"/>
      <c r="G2061" s="444"/>
      <c r="H2061" s="445"/>
      <c r="I2061" s="441"/>
      <c r="J2061" s="445"/>
      <c r="K2061" s="441"/>
      <c r="L2061" s="445"/>
      <c r="M2061" s="446"/>
      <c r="N2061" s="445"/>
      <c r="O2061" s="444"/>
      <c r="P2061" s="445"/>
      <c r="Q2061" s="444"/>
      <c r="R2061" s="445"/>
      <c r="S2061" s="446"/>
      <c r="T2061" s="445"/>
      <c r="U2061" s="444"/>
      <c r="V2061" s="447"/>
      <c r="W2061" s="445"/>
      <c r="X2061" s="446"/>
      <c r="Y2061" s="447"/>
      <c r="Z2061" s="445"/>
      <c r="AA2061" s="446"/>
      <c r="AB2061" s="445"/>
      <c r="AC2061" s="444"/>
      <c r="AD2061" s="445"/>
      <c r="AE2061" s="444"/>
      <c r="AF2061" s="445"/>
      <c r="AG2061" s="446"/>
      <c r="AH2061" s="445"/>
      <c r="AI2061" s="132"/>
      <c r="AJ2061" s="133"/>
      <c r="AK2061" s="448"/>
      <c r="AL2061" s="449"/>
    </row>
    <row r="2062" spans="1:38" ht="62.25" customHeight="1" thickBot="1" x14ac:dyDescent="0.3">
      <c r="A2062" s="138">
        <v>13</v>
      </c>
      <c r="B2062" s="139" t="s">
        <v>48</v>
      </c>
      <c r="C2062" s="585"/>
      <c r="D2062" s="588"/>
      <c r="E2062" s="453"/>
      <c r="F2062" s="454"/>
      <c r="G2062" s="455"/>
      <c r="H2062" s="456"/>
      <c r="I2062" s="476"/>
      <c r="J2062" s="458"/>
      <c r="K2062" s="476"/>
      <c r="L2062" s="458"/>
      <c r="M2062" s="457"/>
      <c r="N2062" s="458"/>
      <c r="O2062" s="455"/>
      <c r="P2062" s="456"/>
      <c r="Q2062" s="455"/>
      <c r="R2062" s="456"/>
      <c r="S2062" s="459"/>
      <c r="T2062" s="456"/>
      <c r="U2062" s="455"/>
      <c r="V2062" s="460"/>
      <c r="W2062" s="456"/>
      <c r="X2062" s="459"/>
      <c r="Y2062" s="460"/>
      <c r="Z2062" s="456"/>
      <c r="AA2062" s="459"/>
      <c r="AB2062" s="456"/>
      <c r="AC2062" s="455"/>
      <c r="AD2062" s="456"/>
      <c r="AE2062" s="455"/>
      <c r="AF2062" s="456"/>
      <c r="AG2062" s="459"/>
      <c r="AH2062" s="456"/>
      <c r="AI2062" s="461"/>
      <c r="AJ2062" s="462"/>
      <c r="AK2062" s="463"/>
      <c r="AL2062" s="464"/>
    </row>
    <row r="2063" spans="1:38" ht="29.25" customHeight="1" thickBot="1" x14ac:dyDescent="0.3">
      <c r="A2063" s="589" t="s">
        <v>277</v>
      </c>
      <c r="B2063" s="590"/>
      <c r="C2063" s="166">
        <f>C2050</f>
        <v>220849.11</v>
      </c>
      <c r="D2063" s="166">
        <f>D2050</f>
        <v>160145.95999999996</v>
      </c>
      <c r="E2063" s="167">
        <f t="shared" ref="E2063:L2063" si="269">SUM(E2050:E2062)</f>
        <v>1</v>
      </c>
      <c r="F2063" s="168">
        <f t="shared" si="269"/>
        <v>19282.66</v>
      </c>
      <c r="G2063" s="167">
        <f t="shared" si="269"/>
        <v>7</v>
      </c>
      <c r="H2063" s="168">
        <f t="shared" si="269"/>
        <v>259416.99</v>
      </c>
      <c r="I2063" s="169">
        <f t="shared" si="269"/>
        <v>0</v>
      </c>
      <c r="J2063" s="170">
        <f t="shared" si="269"/>
        <v>0</v>
      </c>
      <c r="K2063" s="169">
        <f t="shared" si="269"/>
        <v>6</v>
      </c>
      <c r="L2063" s="170">
        <f t="shared" si="269"/>
        <v>220849.11</v>
      </c>
      <c r="M2063" s="169">
        <f>SUM(M2050:M2062)</f>
        <v>6</v>
      </c>
      <c r="N2063" s="170">
        <f>SUM(N2050:N2062)</f>
        <v>220849.11</v>
      </c>
      <c r="O2063" s="171">
        <f>SUM(O2050:O2062)</f>
        <v>0</v>
      </c>
      <c r="P2063" s="168">
        <f>SUM(P2050:P2062)</f>
        <v>0</v>
      </c>
      <c r="Q2063" s="172">
        <f t="shared" ref="Q2063:AJ2063" si="270">SUM(Q2050:Q2062)</f>
        <v>0</v>
      </c>
      <c r="R2063" s="168">
        <f t="shared" si="270"/>
        <v>0</v>
      </c>
      <c r="S2063" s="173">
        <f t="shared" si="270"/>
        <v>0</v>
      </c>
      <c r="T2063" s="168">
        <f t="shared" si="270"/>
        <v>0</v>
      </c>
      <c r="U2063" s="172">
        <f t="shared" si="270"/>
        <v>0</v>
      </c>
      <c r="V2063" s="168">
        <f t="shared" si="270"/>
        <v>0</v>
      </c>
      <c r="W2063" s="168">
        <f t="shared" si="270"/>
        <v>0</v>
      </c>
      <c r="X2063" s="173">
        <f t="shared" si="270"/>
        <v>1</v>
      </c>
      <c r="Y2063" s="168">
        <f t="shared" si="270"/>
        <v>80693.45</v>
      </c>
      <c r="Z2063" s="168">
        <f t="shared" si="270"/>
        <v>843.95</v>
      </c>
      <c r="AA2063" s="173">
        <f t="shared" si="270"/>
        <v>1</v>
      </c>
      <c r="AB2063" s="168">
        <f t="shared" si="270"/>
        <v>843.95</v>
      </c>
      <c r="AC2063" s="172">
        <f t="shared" si="270"/>
        <v>0</v>
      </c>
      <c r="AD2063" s="168">
        <f t="shared" si="270"/>
        <v>0</v>
      </c>
      <c r="AE2063" s="172">
        <f t="shared" si="270"/>
        <v>2</v>
      </c>
      <c r="AF2063" s="168">
        <f t="shared" si="270"/>
        <v>59859.200000000004</v>
      </c>
      <c r="AG2063" s="173">
        <f t="shared" si="270"/>
        <v>2</v>
      </c>
      <c r="AH2063" s="168">
        <f t="shared" si="270"/>
        <v>60703.150000000009</v>
      </c>
      <c r="AI2063" s="174">
        <f t="shared" si="270"/>
        <v>0</v>
      </c>
      <c r="AJ2063" s="174">
        <f t="shared" si="270"/>
        <v>0.2710411647119611</v>
      </c>
      <c r="AK2063" s="175">
        <f>AK2057</f>
        <v>0</v>
      </c>
      <c r="AL2063" s="176">
        <f>AH2063/C2050</f>
        <v>0.27486255208363763</v>
      </c>
    </row>
    <row r="2064" spans="1:38" ht="21.75" thickBot="1" x14ac:dyDescent="0.4">
      <c r="AF2064" s="177" t="s">
        <v>278</v>
      </c>
      <c r="AG2064" s="178">
        <v>4.4240000000000004</v>
      </c>
      <c r="AH2064" s="179">
        <f>AH2063/AG2064</f>
        <v>13721.326853526221</v>
      </c>
    </row>
    <row r="2065" spans="1:38" ht="15.75" customHeight="1" thickTop="1" x14ac:dyDescent="0.25">
      <c r="A2065" s="591" t="s">
        <v>339</v>
      </c>
      <c r="B2065" s="592"/>
      <c r="C2065" s="592"/>
      <c r="D2065" s="592"/>
      <c r="E2065" s="592"/>
      <c r="F2065" s="592"/>
      <c r="G2065" s="592"/>
      <c r="H2065" s="592"/>
      <c r="I2065" s="592"/>
      <c r="J2065" s="592"/>
      <c r="K2065" s="592"/>
      <c r="L2065" s="592"/>
      <c r="M2065" s="592"/>
      <c r="N2065" s="592"/>
      <c r="O2065" s="592"/>
      <c r="P2065" s="592"/>
      <c r="Q2065" s="594"/>
    </row>
    <row r="2066" spans="1:38" ht="18.75" x14ac:dyDescent="0.3">
      <c r="A2066" s="595"/>
      <c r="B2066" s="596"/>
      <c r="C2066" s="596"/>
      <c r="D2066" s="596"/>
      <c r="E2066" s="596"/>
      <c r="F2066" s="596"/>
      <c r="G2066" s="596"/>
      <c r="H2066" s="596"/>
      <c r="I2066" s="596"/>
      <c r="J2066" s="596"/>
      <c r="K2066" s="596"/>
      <c r="L2066" s="596"/>
      <c r="M2066" s="596"/>
      <c r="N2066" s="596"/>
      <c r="O2066" s="596"/>
      <c r="P2066" s="596"/>
      <c r="Q2066" s="598"/>
      <c r="AF2066" s="180"/>
    </row>
    <row r="2067" spans="1:38" ht="15.75" x14ac:dyDescent="0.25">
      <c r="A2067" s="595"/>
      <c r="B2067" s="596"/>
      <c r="C2067" s="596"/>
      <c r="D2067" s="596"/>
      <c r="E2067" s="596"/>
      <c r="F2067" s="596"/>
      <c r="G2067" s="596"/>
      <c r="H2067" s="596"/>
      <c r="I2067" s="596"/>
      <c r="J2067" s="596"/>
      <c r="K2067" s="596"/>
      <c r="L2067" s="596"/>
      <c r="M2067" s="596"/>
      <c r="N2067" s="596"/>
      <c r="O2067" s="596"/>
      <c r="P2067" s="596"/>
      <c r="Q2067" s="598"/>
      <c r="AE2067" s="181" t="s">
        <v>280</v>
      </c>
      <c r="AF2067" s="182"/>
    </row>
    <row r="2068" spans="1:38" ht="15.75" x14ac:dyDescent="0.25">
      <c r="A2068" s="595"/>
      <c r="B2068" s="596"/>
      <c r="C2068" s="596"/>
      <c r="D2068" s="596"/>
      <c r="E2068" s="596"/>
      <c r="F2068" s="596"/>
      <c r="G2068" s="596"/>
      <c r="H2068" s="596"/>
      <c r="I2068" s="596"/>
      <c r="J2068" s="596"/>
      <c r="K2068" s="596"/>
      <c r="L2068" s="596"/>
      <c r="M2068" s="596"/>
      <c r="N2068" s="596"/>
      <c r="O2068" s="596"/>
      <c r="P2068" s="596"/>
      <c r="Q2068" s="598"/>
      <c r="AE2068" s="181" t="s">
        <v>281</v>
      </c>
      <c r="AF2068" s="183">
        <f>(AF2063-AF2057)+(Z2063-Z2057)</f>
        <v>60703.15</v>
      </c>
    </row>
    <row r="2069" spans="1:38" ht="15.75" x14ac:dyDescent="0.25">
      <c r="A2069" s="595"/>
      <c r="B2069" s="596"/>
      <c r="C2069" s="596"/>
      <c r="D2069" s="596"/>
      <c r="E2069" s="596"/>
      <c r="F2069" s="596"/>
      <c r="G2069" s="596"/>
      <c r="H2069" s="596"/>
      <c r="I2069" s="596"/>
      <c r="J2069" s="596"/>
      <c r="K2069" s="596"/>
      <c r="L2069" s="596"/>
      <c r="M2069" s="596"/>
      <c r="N2069" s="596"/>
      <c r="O2069" s="596"/>
      <c r="P2069" s="596"/>
      <c r="Q2069" s="598"/>
      <c r="AE2069" s="181" t="s">
        <v>282</v>
      </c>
      <c r="AF2069" s="183">
        <f>AD2063+W2063</f>
        <v>0</v>
      </c>
    </row>
    <row r="2070" spans="1:38" ht="15.75" x14ac:dyDescent="0.25">
      <c r="A2070" s="595"/>
      <c r="B2070" s="596"/>
      <c r="C2070" s="596"/>
      <c r="D2070" s="596"/>
      <c r="E2070" s="596"/>
      <c r="F2070" s="596"/>
      <c r="G2070" s="596"/>
      <c r="H2070" s="596"/>
      <c r="I2070" s="596"/>
      <c r="J2070" s="596"/>
      <c r="K2070" s="596"/>
      <c r="L2070" s="596"/>
      <c r="M2070" s="596"/>
      <c r="N2070" s="596"/>
      <c r="O2070" s="596"/>
      <c r="P2070" s="596"/>
      <c r="Q2070" s="598"/>
      <c r="AE2070" s="181" t="s">
        <v>283</v>
      </c>
      <c r="AF2070" s="183">
        <f>AF2057+Z2057</f>
        <v>0</v>
      </c>
    </row>
    <row r="2071" spans="1:38" ht="15.75" x14ac:dyDescent="0.25">
      <c r="A2071" s="595"/>
      <c r="B2071" s="596"/>
      <c r="C2071" s="596"/>
      <c r="D2071" s="596"/>
      <c r="E2071" s="596"/>
      <c r="F2071" s="596"/>
      <c r="G2071" s="596"/>
      <c r="H2071" s="596"/>
      <c r="I2071" s="596"/>
      <c r="J2071" s="596"/>
      <c r="K2071" s="596"/>
      <c r="L2071" s="596"/>
      <c r="M2071" s="596"/>
      <c r="N2071" s="596"/>
      <c r="O2071" s="596"/>
      <c r="P2071" s="596"/>
      <c r="Q2071" s="598"/>
      <c r="AE2071" s="181" t="s">
        <v>2</v>
      </c>
      <c r="AF2071" s="184">
        <f>SUM(AF2068:AF2070)</f>
        <v>60703.15</v>
      </c>
    </row>
    <row r="2072" spans="1:38" x14ac:dyDescent="0.25">
      <c r="A2072" s="595"/>
      <c r="B2072" s="596"/>
      <c r="C2072" s="596"/>
      <c r="D2072" s="596"/>
      <c r="E2072" s="596"/>
      <c r="F2072" s="596"/>
      <c r="G2072" s="596"/>
      <c r="H2072" s="596"/>
      <c r="I2072" s="596"/>
      <c r="J2072" s="596"/>
      <c r="K2072" s="596"/>
      <c r="L2072" s="596"/>
      <c r="M2072" s="596"/>
      <c r="N2072" s="596"/>
      <c r="O2072" s="596"/>
      <c r="P2072" s="596"/>
      <c r="Q2072" s="598"/>
    </row>
    <row r="2073" spans="1:38" ht="15.75" thickBot="1" x14ac:dyDescent="0.3">
      <c r="A2073" s="599"/>
      <c r="B2073" s="600"/>
      <c r="C2073" s="600"/>
      <c r="D2073" s="600"/>
      <c r="E2073" s="600"/>
      <c r="F2073" s="600"/>
      <c r="G2073" s="600"/>
      <c r="H2073" s="600"/>
      <c r="I2073" s="600"/>
      <c r="J2073" s="600"/>
      <c r="K2073" s="600"/>
      <c r="L2073" s="600"/>
      <c r="M2073" s="600"/>
      <c r="N2073" s="600"/>
      <c r="O2073" s="600"/>
      <c r="P2073" s="600"/>
      <c r="Q2073" s="602"/>
    </row>
    <row r="2074" spans="1:38" ht="15.75" thickTop="1" x14ac:dyDescent="0.25"/>
    <row r="2076" spans="1:38" ht="15.75" thickBot="1" x14ac:dyDescent="0.3"/>
    <row r="2077" spans="1:38" ht="27" thickBot="1" x14ac:dyDescent="0.3">
      <c r="A2077" s="603" t="s">
        <v>391</v>
      </c>
      <c r="B2077" s="604"/>
      <c r="C2077" s="604"/>
      <c r="D2077" s="604"/>
      <c r="E2077" s="604"/>
      <c r="F2077" s="604"/>
      <c r="G2077" s="604"/>
      <c r="H2077" s="604"/>
      <c r="I2077" s="604"/>
      <c r="J2077" s="604"/>
      <c r="K2077" s="605"/>
      <c r="L2077" s="604"/>
      <c r="M2077" s="604"/>
      <c r="N2077" s="604"/>
      <c r="O2077" s="604"/>
      <c r="P2077" s="604"/>
      <c r="Q2077" s="604"/>
      <c r="R2077" s="604"/>
      <c r="S2077" s="604"/>
      <c r="T2077" s="604"/>
      <c r="U2077" s="604"/>
      <c r="V2077" s="604"/>
      <c r="W2077" s="604"/>
      <c r="X2077" s="604"/>
      <c r="Y2077" s="604"/>
      <c r="Z2077" s="604"/>
      <c r="AA2077" s="604"/>
      <c r="AB2077" s="604"/>
      <c r="AC2077" s="604"/>
      <c r="AD2077" s="604"/>
      <c r="AE2077" s="604"/>
      <c r="AF2077" s="604"/>
      <c r="AG2077" s="604"/>
      <c r="AH2077" s="604"/>
      <c r="AI2077" s="604"/>
      <c r="AJ2077" s="604"/>
      <c r="AK2077" s="606"/>
      <c r="AL2077" s="185"/>
    </row>
    <row r="2078" spans="1:38" ht="21" customHeight="1" x14ac:dyDescent="0.25">
      <c r="A2078" s="607" t="s">
        <v>284</v>
      </c>
      <c r="B2078" s="608"/>
      <c r="C2078" s="614" t="s">
        <v>392</v>
      </c>
      <c r="D2078" s="615"/>
      <c r="E2078" s="618" t="s">
        <v>285</v>
      </c>
      <c r="F2078" s="619"/>
      <c r="G2078" s="619"/>
      <c r="H2078" s="619"/>
      <c r="I2078" s="619"/>
      <c r="J2078" s="619"/>
      <c r="K2078" s="620"/>
      <c r="L2078" s="619"/>
      <c r="M2078" s="619"/>
      <c r="N2078" s="619"/>
      <c r="O2078" s="624" t="s">
        <v>394</v>
      </c>
      <c r="P2078" s="625"/>
      <c r="Q2078" s="625"/>
      <c r="R2078" s="625"/>
      <c r="S2078" s="625"/>
      <c r="T2078" s="625"/>
      <c r="U2078" s="625"/>
      <c r="V2078" s="625"/>
      <c r="W2078" s="625"/>
      <c r="X2078" s="625"/>
      <c r="Y2078" s="625"/>
      <c r="Z2078" s="625"/>
      <c r="AA2078" s="625"/>
      <c r="AB2078" s="625"/>
      <c r="AC2078" s="625"/>
      <c r="AD2078" s="625"/>
      <c r="AE2078" s="625"/>
      <c r="AF2078" s="625"/>
      <c r="AG2078" s="625"/>
      <c r="AH2078" s="625"/>
      <c r="AI2078" s="625"/>
      <c r="AJ2078" s="625"/>
      <c r="AK2078" s="626"/>
      <c r="AL2078" s="186"/>
    </row>
    <row r="2079" spans="1:38" ht="36" customHeight="1" thickBot="1" x14ac:dyDescent="0.3">
      <c r="A2079" s="609"/>
      <c r="B2079" s="610"/>
      <c r="C2079" s="616"/>
      <c r="D2079" s="617"/>
      <c r="E2079" s="621"/>
      <c r="F2079" s="622"/>
      <c r="G2079" s="622"/>
      <c r="H2079" s="622"/>
      <c r="I2079" s="622"/>
      <c r="J2079" s="622"/>
      <c r="K2079" s="623"/>
      <c r="L2079" s="622"/>
      <c r="M2079" s="622"/>
      <c r="N2079" s="622"/>
      <c r="O2079" s="627"/>
      <c r="P2079" s="628"/>
      <c r="Q2079" s="628"/>
      <c r="R2079" s="628"/>
      <c r="S2079" s="628"/>
      <c r="T2079" s="628"/>
      <c r="U2079" s="628"/>
      <c r="V2079" s="628"/>
      <c r="W2079" s="628"/>
      <c r="X2079" s="628"/>
      <c r="Y2079" s="628"/>
      <c r="Z2079" s="628"/>
      <c r="AA2079" s="628"/>
      <c r="AB2079" s="628"/>
      <c r="AC2079" s="628"/>
      <c r="AD2079" s="628"/>
      <c r="AE2079" s="628"/>
      <c r="AF2079" s="628"/>
      <c r="AG2079" s="628"/>
      <c r="AH2079" s="628"/>
      <c r="AI2079" s="628"/>
      <c r="AJ2079" s="628"/>
      <c r="AK2079" s="629"/>
      <c r="AL2079" s="186"/>
    </row>
    <row r="2080" spans="1:38" s="180" customFormat="1" ht="84" customHeight="1" thickBot="1" x14ac:dyDescent="0.35">
      <c r="A2080" s="609"/>
      <c r="B2080" s="611"/>
      <c r="C2080" s="630" t="s">
        <v>211</v>
      </c>
      <c r="D2080" s="632" t="s">
        <v>212</v>
      </c>
      <c r="E2080" s="634" t="s">
        <v>0</v>
      </c>
      <c r="F2080" s="635"/>
      <c r="G2080" s="635"/>
      <c r="H2080" s="636"/>
      <c r="I2080" s="637" t="s">
        <v>1</v>
      </c>
      <c r="J2080" s="638"/>
      <c r="K2080" s="639"/>
      <c r="L2080" s="640"/>
      <c r="M2080" s="643" t="s">
        <v>2</v>
      </c>
      <c r="N2080" s="644"/>
      <c r="O2080" s="645" t="s">
        <v>213</v>
      </c>
      <c r="P2080" s="646"/>
      <c r="Q2080" s="646"/>
      <c r="R2080" s="647"/>
      <c r="S2080" s="648" t="s">
        <v>2</v>
      </c>
      <c r="T2080" s="649"/>
      <c r="U2080" s="650" t="s">
        <v>214</v>
      </c>
      <c r="V2080" s="651"/>
      <c r="W2080" s="651"/>
      <c r="X2080" s="651"/>
      <c r="Y2080" s="651"/>
      <c r="Z2080" s="652"/>
      <c r="AA2080" s="653" t="s">
        <v>2</v>
      </c>
      <c r="AB2080" s="654"/>
      <c r="AC2080" s="655" t="s">
        <v>5</v>
      </c>
      <c r="AD2080" s="656"/>
      <c r="AE2080" s="656"/>
      <c r="AF2080" s="657"/>
      <c r="AG2080" s="717" t="s">
        <v>2</v>
      </c>
      <c r="AH2080" s="718"/>
      <c r="AI2080" s="743" t="s">
        <v>215</v>
      </c>
      <c r="AJ2080" s="744"/>
      <c r="AK2080" s="745"/>
      <c r="AL2080" s="187"/>
    </row>
    <row r="2081" spans="1:38" ht="113.25" thickBot="1" x14ac:dyDescent="0.3">
      <c r="A2081" s="612"/>
      <c r="B2081" s="613"/>
      <c r="C2081" s="631"/>
      <c r="D2081" s="633"/>
      <c r="E2081" s="41" t="s">
        <v>15</v>
      </c>
      <c r="F2081" s="42" t="s">
        <v>216</v>
      </c>
      <c r="G2081" s="41" t="s">
        <v>217</v>
      </c>
      <c r="H2081" s="42" t="s">
        <v>14</v>
      </c>
      <c r="I2081" s="43" t="s">
        <v>15</v>
      </c>
      <c r="J2081" s="44" t="s">
        <v>218</v>
      </c>
      <c r="K2081" s="43" t="s">
        <v>17</v>
      </c>
      <c r="L2081" s="44" t="s">
        <v>219</v>
      </c>
      <c r="M2081" s="45" t="s">
        <v>19</v>
      </c>
      <c r="N2081" s="46" t="s">
        <v>20</v>
      </c>
      <c r="O2081" s="47" t="s">
        <v>220</v>
      </c>
      <c r="P2081" s="48" t="s">
        <v>221</v>
      </c>
      <c r="Q2081" s="47" t="s">
        <v>222</v>
      </c>
      <c r="R2081" s="48" t="s">
        <v>223</v>
      </c>
      <c r="S2081" s="49" t="s">
        <v>224</v>
      </c>
      <c r="T2081" s="50" t="s">
        <v>225</v>
      </c>
      <c r="U2081" s="51" t="s">
        <v>220</v>
      </c>
      <c r="V2081" s="52" t="s">
        <v>226</v>
      </c>
      <c r="W2081" s="53" t="s">
        <v>227</v>
      </c>
      <c r="X2081" s="54" t="s">
        <v>222</v>
      </c>
      <c r="Y2081" s="52" t="s">
        <v>228</v>
      </c>
      <c r="Z2081" s="53" t="s">
        <v>229</v>
      </c>
      <c r="AA2081" s="55" t="s">
        <v>230</v>
      </c>
      <c r="AB2081" s="56" t="s">
        <v>231</v>
      </c>
      <c r="AC2081" s="57" t="s">
        <v>220</v>
      </c>
      <c r="AD2081" s="58" t="s">
        <v>221</v>
      </c>
      <c r="AE2081" s="57" t="s">
        <v>222</v>
      </c>
      <c r="AF2081" s="58" t="s">
        <v>223</v>
      </c>
      <c r="AG2081" s="59" t="s">
        <v>232</v>
      </c>
      <c r="AH2081" s="60" t="s">
        <v>233</v>
      </c>
      <c r="AI2081" s="61" t="s">
        <v>234</v>
      </c>
      <c r="AJ2081" s="63" t="s">
        <v>235</v>
      </c>
      <c r="AK2081" s="188" t="s">
        <v>286</v>
      </c>
      <c r="AL2081" s="189"/>
    </row>
    <row r="2082" spans="1:38" ht="15.75" thickBot="1" x14ac:dyDescent="0.3">
      <c r="A2082" s="581" t="s">
        <v>238</v>
      </c>
      <c r="B2082" s="658"/>
      <c r="C2082" s="190" t="s">
        <v>239</v>
      </c>
      <c r="D2082" s="191" t="s">
        <v>240</v>
      </c>
      <c r="E2082" s="192" t="s">
        <v>241</v>
      </c>
      <c r="F2082" s="193" t="s">
        <v>242</v>
      </c>
      <c r="G2082" s="192" t="s">
        <v>243</v>
      </c>
      <c r="H2082" s="193" t="s">
        <v>244</v>
      </c>
      <c r="I2082" s="194" t="s">
        <v>245</v>
      </c>
      <c r="J2082" s="193" t="s">
        <v>246</v>
      </c>
      <c r="K2082" s="194" t="s">
        <v>247</v>
      </c>
      <c r="L2082" s="193" t="s">
        <v>248</v>
      </c>
      <c r="M2082" s="194" t="s">
        <v>249</v>
      </c>
      <c r="N2082" s="193" t="s">
        <v>250</v>
      </c>
      <c r="O2082" s="192" t="s">
        <v>251</v>
      </c>
      <c r="P2082" s="193" t="s">
        <v>252</v>
      </c>
      <c r="Q2082" s="192" t="s">
        <v>253</v>
      </c>
      <c r="R2082" s="193" t="s">
        <v>254</v>
      </c>
      <c r="S2082" s="194" t="s">
        <v>255</v>
      </c>
      <c r="T2082" s="193" t="s">
        <v>256</v>
      </c>
      <c r="U2082" s="192" t="s">
        <v>257</v>
      </c>
      <c r="V2082" s="195" t="s">
        <v>258</v>
      </c>
      <c r="W2082" s="196" t="s">
        <v>259</v>
      </c>
      <c r="X2082" s="197" t="s">
        <v>260</v>
      </c>
      <c r="Y2082" s="198" t="s">
        <v>261</v>
      </c>
      <c r="Z2082" s="193" t="s">
        <v>262</v>
      </c>
      <c r="AA2082" s="194" t="s">
        <v>263</v>
      </c>
      <c r="AB2082" s="199" t="s">
        <v>264</v>
      </c>
      <c r="AC2082" s="192" t="s">
        <v>265</v>
      </c>
      <c r="AD2082" s="199" t="s">
        <v>266</v>
      </c>
      <c r="AE2082" s="192" t="s">
        <v>267</v>
      </c>
      <c r="AF2082" s="199" t="s">
        <v>268</v>
      </c>
      <c r="AG2082" s="194" t="s">
        <v>269</v>
      </c>
      <c r="AH2082" s="199" t="s">
        <v>270</v>
      </c>
      <c r="AI2082" s="190" t="s">
        <v>271</v>
      </c>
      <c r="AJ2082" s="199" t="s">
        <v>272</v>
      </c>
      <c r="AK2082" s="200" t="s">
        <v>273</v>
      </c>
      <c r="AL2082" s="201"/>
    </row>
    <row r="2083" spans="1:38" ht="37.5" x14ac:dyDescent="0.25">
      <c r="A2083" s="202">
        <v>1</v>
      </c>
      <c r="B2083" s="203" t="s">
        <v>287</v>
      </c>
      <c r="C2083" s="659">
        <f>N2093</f>
        <v>220849.11000000002</v>
      </c>
      <c r="D2083" s="660">
        <f>C2083-AH2093</f>
        <v>160145.96000000002</v>
      </c>
      <c r="E2083" s="81">
        <v>0</v>
      </c>
      <c r="F2083" s="82">
        <v>0</v>
      </c>
      <c r="G2083" s="83">
        <v>3</v>
      </c>
      <c r="H2083" s="84">
        <v>78736.990000000005</v>
      </c>
      <c r="I2083" s="365">
        <v>0</v>
      </c>
      <c r="J2083" s="86">
        <v>0</v>
      </c>
      <c r="K2083" s="365">
        <v>3</v>
      </c>
      <c r="L2083" s="86">
        <v>78736.990000000005</v>
      </c>
      <c r="M2083" s="87">
        <f>SUM(I2083,K2083)</f>
        <v>3</v>
      </c>
      <c r="N2083" s="88">
        <f>SUM(J2083,L2083)</f>
        <v>78736.990000000005</v>
      </c>
      <c r="O2083" s="89">
        <v>0</v>
      </c>
      <c r="P2083" s="90">
        <v>0</v>
      </c>
      <c r="Q2083" s="89">
        <v>0</v>
      </c>
      <c r="R2083" s="90">
        <v>0</v>
      </c>
      <c r="S2083" s="91">
        <f>SUM(O2083,Q2083)</f>
        <v>0</v>
      </c>
      <c r="T2083" s="92">
        <f>SUM(P2083,R2083)</f>
        <v>0</v>
      </c>
      <c r="U2083" s="93">
        <v>0</v>
      </c>
      <c r="V2083" s="94">
        <v>0</v>
      </c>
      <c r="W2083" s="95">
        <v>0</v>
      </c>
      <c r="X2083" s="96">
        <v>0</v>
      </c>
      <c r="Y2083" s="94">
        <v>0</v>
      </c>
      <c r="Z2083" s="95">
        <v>0</v>
      </c>
      <c r="AA2083" s="97">
        <f>SUM(U2083,X2083)</f>
        <v>0</v>
      </c>
      <c r="AB2083" s="98">
        <f>SUM(W2083,Z2083)</f>
        <v>0</v>
      </c>
      <c r="AC2083" s="99">
        <v>0</v>
      </c>
      <c r="AD2083" s="100">
        <v>0</v>
      </c>
      <c r="AE2083" s="99">
        <v>2</v>
      </c>
      <c r="AF2083" s="100">
        <v>59859.199999999997</v>
      </c>
      <c r="AG2083" s="101">
        <f>SUM(AC2083,AE2083)</f>
        <v>2</v>
      </c>
      <c r="AH2083" s="102">
        <f>SUM(AD2083,AF2083,AB2083)</f>
        <v>59859.199999999997</v>
      </c>
      <c r="AI2083" s="103">
        <f>IFERROR(AD2083/C2083,0)</f>
        <v>0</v>
      </c>
      <c r="AJ2083" s="134">
        <f>IFERROR(AF2083/C2083,0)</f>
        <v>0.27104116471196099</v>
      </c>
      <c r="AK2083" s="222">
        <f>IFERROR(AH2083/C2083,0)</f>
        <v>0.27104116471196099</v>
      </c>
      <c r="AL2083" s="223"/>
    </row>
    <row r="2084" spans="1:38" ht="75" x14ac:dyDescent="0.25">
      <c r="A2084" s="224">
        <v>2</v>
      </c>
      <c r="B2084" s="203" t="s">
        <v>288</v>
      </c>
      <c r="C2084" s="659"/>
      <c r="D2084" s="660"/>
      <c r="E2084" s="81"/>
      <c r="F2084" s="82"/>
      <c r="G2084" s="83"/>
      <c r="H2084" s="84"/>
      <c r="I2084" s="365"/>
      <c r="J2084" s="86"/>
      <c r="K2084" s="365"/>
      <c r="L2084" s="86"/>
      <c r="M2084" s="87"/>
      <c r="N2084" s="88"/>
      <c r="O2084" s="89"/>
      <c r="P2084" s="90"/>
      <c r="Q2084" s="89"/>
      <c r="R2084" s="90"/>
      <c r="S2084" s="91"/>
      <c r="T2084" s="92"/>
      <c r="U2084" s="93"/>
      <c r="V2084" s="94"/>
      <c r="W2084" s="95"/>
      <c r="X2084" s="96"/>
      <c r="Y2084" s="94"/>
      <c r="Z2084" s="95"/>
      <c r="AA2084" s="97"/>
      <c r="AB2084" s="98"/>
      <c r="AC2084" s="99"/>
      <c r="AD2084" s="100"/>
      <c r="AE2084" s="99"/>
      <c r="AF2084" s="100"/>
      <c r="AG2084" s="101"/>
      <c r="AH2084" s="102"/>
      <c r="AI2084" s="103"/>
      <c r="AJ2084" s="134"/>
      <c r="AK2084" s="222"/>
      <c r="AL2084" s="223"/>
    </row>
    <row r="2085" spans="1:38" ht="37.5" x14ac:dyDescent="0.25">
      <c r="A2085" s="224">
        <v>3</v>
      </c>
      <c r="B2085" s="203" t="s">
        <v>289</v>
      </c>
      <c r="C2085" s="659"/>
      <c r="D2085" s="660"/>
      <c r="E2085" s="81"/>
      <c r="F2085" s="82"/>
      <c r="G2085" s="83"/>
      <c r="H2085" s="84"/>
      <c r="I2085" s="365"/>
      <c r="J2085" s="86"/>
      <c r="K2085" s="365"/>
      <c r="L2085" s="86"/>
      <c r="M2085" s="87"/>
      <c r="N2085" s="88"/>
      <c r="O2085" s="89"/>
      <c r="P2085" s="90"/>
      <c r="Q2085" s="89"/>
      <c r="R2085" s="90"/>
      <c r="S2085" s="91"/>
      <c r="T2085" s="92"/>
      <c r="U2085" s="93"/>
      <c r="V2085" s="94"/>
      <c r="W2085" s="95"/>
      <c r="X2085" s="96"/>
      <c r="Y2085" s="94"/>
      <c r="Z2085" s="95"/>
      <c r="AA2085" s="97"/>
      <c r="AB2085" s="98"/>
      <c r="AC2085" s="99"/>
      <c r="AD2085" s="100"/>
      <c r="AE2085" s="99"/>
      <c r="AF2085" s="100"/>
      <c r="AG2085" s="101"/>
      <c r="AH2085" s="102"/>
      <c r="AI2085" s="103"/>
      <c r="AJ2085" s="134"/>
      <c r="AK2085" s="222"/>
      <c r="AL2085" s="223"/>
    </row>
    <row r="2086" spans="1:38" ht="37.5" x14ac:dyDescent="0.25">
      <c r="A2086" s="224">
        <v>4</v>
      </c>
      <c r="B2086" s="203" t="s">
        <v>290</v>
      </c>
      <c r="C2086" s="659"/>
      <c r="D2086" s="660"/>
      <c r="E2086" s="81"/>
      <c r="F2086" s="82"/>
      <c r="G2086" s="83"/>
      <c r="H2086" s="84"/>
      <c r="I2086" s="365"/>
      <c r="J2086" s="86"/>
      <c r="K2086" s="365"/>
      <c r="L2086" s="86"/>
      <c r="M2086" s="87"/>
      <c r="N2086" s="88"/>
      <c r="O2086" s="89"/>
      <c r="P2086" s="90"/>
      <c r="Q2086" s="89"/>
      <c r="R2086" s="90"/>
      <c r="S2086" s="91"/>
      <c r="T2086" s="92"/>
      <c r="U2086" s="93"/>
      <c r="V2086" s="94"/>
      <c r="W2086" s="95"/>
      <c r="X2086" s="96"/>
      <c r="Y2086" s="94"/>
      <c r="Z2086" s="95"/>
      <c r="AA2086" s="97"/>
      <c r="AB2086" s="98"/>
      <c r="AC2086" s="99"/>
      <c r="AD2086" s="100"/>
      <c r="AE2086" s="99"/>
      <c r="AF2086" s="100"/>
      <c r="AG2086" s="101"/>
      <c r="AH2086" s="102"/>
      <c r="AI2086" s="103"/>
      <c r="AJ2086" s="134"/>
      <c r="AK2086" s="222"/>
      <c r="AL2086" s="223"/>
    </row>
    <row r="2087" spans="1:38" ht="37.5" x14ac:dyDescent="0.25">
      <c r="A2087" s="224">
        <v>5</v>
      </c>
      <c r="B2087" s="203" t="s">
        <v>291</v>
      </c>
      <c r="C2087" s="659"/>
      <c r="D2087" s="660"/>
      <c r="E2087" s="81"/>
      <c r="F2087" s="82"/>
      <c r="G2087" s="83"/>
      <c r="H2087" s="84"/>
      <c r="I2087" s="365"/>
      <c r="J2087" s="86"/>
      <c r="K2087" s="365"/>
      <c r="L2087" s="86"/>
      <c r="M2087" s="87"/>
      <c r="N2087" s="88"/>
      <c r="O2087" s="89"/>
      <c r="P2087" s="90"/>
      <c r="Q2087" s="89"/>
      <c r="R2087" s="90"/>
      <c r="S2087" s="91"/>
      <c r="T2087" s="92"/>
      <c r="U2087" s="93"/>
      <c r="V2087" s="94"/>
      <c r="W2087" s="95"/>
      <c r="X2087" s="96"/>
      <c r="Y2087" s="94"/>
      <c r="Z2087" s="95"/>
      <c r="AA2087" s="97"/>
      <c r="AB2087" s="98"/>
      <c r="AC2087" s="99"/>
      <c r="AD2087" s="100"/>
      <c r="AE2087" s="99"/>
      <c r="AF2087" s="100"/>
      <c r="AG2087" s="101"/>
      <c r="AH2087" s="102"/>
      <c r="AI2087" s="103"/>
      <c r="AJ2087" s="134"/>
      <c r="AK2087" s="222"/>
      <c r="AL2087" s="223"/>
    </row>
    <row r="2088" spans="1:38" ht="37.5" x14ac:dyDescent="0.25">
      <c r="A2088" s="224">
        <v>6</v>
      </c>
      <c r="B2088" s="203" t="s">
        <v>292</v>
      </c>
      <c r="C2088" s="659"/>
      <c r="D2088" s="660"/>
      <c r="E2088" s="81"/>
      <c r="F2088" s="82"/>
      <c r="G2088" s="83"/>
      <c r="H2088" s="84"/>
      <c r="I2088" s="365"/>
      <c r="J2088" s="86"/>
      <c r="K2088" s="365"/>
      <c r="L2088" s="86"/>
      <c r="M2088" s="87"/>
      <c r="N2088" s="88"/>
      <c r="O2088" s="89"/>
      <c r="P2088" s="90"/>
      <c r="Q2088" s="89"/>
      <c r="R2088" s="90"/>
      <c r="S2088" s="91"/>
      <c r="T2088" s="92"/>
      <c r="U2088" s="93"/>
      <c r="V2088" s="94"/>
      <c r="W2088" s="95"/>
      <c r="X2088" s="96"/>
      <c r="Y2088" s="94"/>
      <c r="Z2088" s="95"/>
      <c r="AA2088" s="97"/>
      <c r="AB2088" s="98"/>
      <c r="AC2088" s="99"/>
      <c r="AD2088" s="100"/>
      <c r="AE2088" s="99"/>
      <c r="AF2088" s="100"/>
      <c r="AG2088" s="101"/>
      <c r="AH2088" s="102"/>
      <c r="AI2088" s="103"/>
      <c r="AJ2088" s="134"/>
      <c r="AK2088" s="222"/>
      <c r="AL2088" s="223"/>
    </row>
    <row r="2089" spans="1:38" ht="37.5" x14ac:dyDescent="0.3">
      <c r="A2089" s="306">
        <v>7</v>
      </c>
      <c r="B2089" s="225" t="s">
        <v>293</v>
      </c>
      <c r="C2089" s="659"/>
      <c r="D2089" s="660"/>
      <c r="E2089" s="81"/>
      <c r="F2089" s="82"/>
      <c r="G2089" s="83"/>
      <c r="H2089" s="84"/>
      <c r="I2089" s="365"/>
      <c r="J2089" s="86"/>
      <c r="K2089" s="365"/>
      <c r="L2089" s="86"/>
      <c r="M2089" s="87"/>
      <c r="N2089" s="88"/>
      <c r="O2089" s="89"/>
      <c r="P2089" s="90"/>
      <c r="Q2089" s="89"/>
      <c r="R2089" s="90"/>
      <c r="S2089" s="91"/>
      <c r="T2089" s="92"/>
      <c r="U2089" s="93"/>
      <c r="V2089" s="94"/>
      <c r="W2089" s="95"/>
      <c r="X2089" s="96"/>
      <c r="Y2089" s="94"/>
      <c r="Z2089" s="95"/>
      <c r="AA2089" s="97"/>
      <c r="AB2089" s="98"/>
      <c r="AC2089" s="99"/>
      <c r="AD2089" s="100"/>
      <c r="AE2089" s="99"/>
      <c r="AF2089" s="100"/>
      <c r="AG2089" s="101"/>
      <c r="AH2089" s="102"/>
      <c r="AI2089" s="103"/>
      <c r="AJ2089" s="134"/>
      <c r="AK2089" s="222"/>
      <c r="AL2089" s="223"/>
    </row>
    <row r="2090" spans="1:38" ht="37.5" x14ac:dyDescent="0.25">
      <c r="A2090" s="229">
        <v>8</v>
      </c>
      <c r="B2090" s="226" t="s">
        <v>294</v>
      </c>
      <c r="C2090" s="659"/>
      <c r="D2090" s="660"/>
      <c r="E2090" s="81"/>
      <c r="F2090" s="82"/>
      <c r="G2090" s="83"/>
      <c r="H2090" s="84"/>
      <c r="I2090" s="365"/>
      <c r="J2090" s="86"/>
      <c r="K2090" s="365"/>
      <c r="L2090" s="86"/>
      <c r="M2090" s="87"/>
      <c r="N2090" s="88"/>
      <c r="O2090" s="89"/>
      <c r="P2090" s="90"/>
      <c r="Q2090" s="89"/>
      <c r="R2090" s="90"/>
      <c r="S2090" s="91"/>
      <c r="T2090" s="92"/>
      <c r="U2090" s="93"/>
      <c r="V2090" s="94"/>
      <c r="W2090" s="95"/>
      <c r="X2090" s="96"/>
      <c r="Y2090" s="94"/>
      <c r="Z2090" s="95"/>
      <c r="AA2090" s="97"/>
      <c r="AB2090" s="98"/>
      <c r="AC2090" s="99"/>
      <c r="AD2090" s="100"/>
      <c r="AE2090" s="99"/>
      <c r="AF2090" s="100"/>
      <c r="AG2090" s="101"/>
      <c r="AH2090" s="102"/>
      <c r="AI2090" s="103"/>
      <c r="AJ2090" s="134"/>
      <c r="AK2090" s="222"/>
      <c r="AL2090" s="223"/>
    </row>
    <row r="2091" spans="1:38" ht="75" x14ac:dyDescent="0.25">
      <c r="A2091" s="229" t="s">
        <v>309</v>
      </c>
      <c r="B2091" s="226" t="s">
        <v>150</v>
      </c>
      <c r="C2091" s="659"/>
      <c r="D2091" s="660"/>
      <c r="E2091" s="81">
        <v>1</v>
      </c>
      <c r="F2091" s="82">
        <v>19282.66</v>
      </c>
      <c r="G2091" s="83">
        <v>3</v>
      </c>
      <c r="H2091" s="84">
        <v>155325.28</v>
      </c>
      <c r="I2091" s="365">
        <v>0</v>
      </c>
      <c r="J2091" s="86">
        <v>0</v>
      </c>
      <c r="K2091" s="365">
        <v>2</v>
      </c>
      <c r="L2091" s="86">
        <v>116757.4</v>
      </c>
      <c r="M2091" s="87">
        <f>SUM(I2091,K2091)</f>
        <v>2</v>
      </c>
      <c r="N2091" s="88">
        <f>SUM(J2091,L2091)</f>
        <v>116757.4</v>
      </c>
      <c r="O2091" s="89">
        <v>0</v>
      </c>
      <c r="P2091" s="90">
        <v>0</v>
      </c>
      <c r="Q2091" s="89">
        <v>0</v>
      </c>
      <c r="R2091" s="90">
        <v>0</v>
      </c>
      <c r="S2091" s="91">
        <f>SUM(O2091,Q2091)</f>
        <v>0</v>
      </c>
      <c r="T2091" s="92">
        <f>SUM(P2091,R2091)</f>
        <v>0</v>
      </c>
      <c r="U2091" s="93">
        <v>0</v>
      </c>
      <c r="V2091" s="94">
        <v>0</v>
      </c>
      <c r="W2091" s="95">
        <v>0</v>
      </c>
      <c r="X2091" s="96">
        <v>1</v>
      </c>
      <c r="Y2091" s="94">
        <v>80693.45</v>
      </c>
      <c r="Z2091" s="95">
        <v>843.95</v>
      </c>
      <c r="AA2091" s="97">
        <f>SUM(U2091,X2091)</f>
        <v>1</v>
      </c>
      <c r="AB2091" s="98">
        <f>SUM(W2091,Z2091)</f>
        <v>843.95</v>
      </c>
      <c r="AC2091" s="99">
        <v>0</v>
      </c>
      <c r="AD2091" s="100">
        <v>0</v>
      </c>
      <c r="AE2091" s="99">
        <v>0</v>
      </c>
      <c r="AF2091" s="100">
        <v>0</v>
      </c>
      <c r="AG2091" s="101">
        <f>SUM(AC2091,AE2091)</f>
        <v>0</v>
      </c>
      <c r="AH2091" s="102">
        <f>SUM(AD2091,AF2091,AB2091)</f>
        <v>843.95</v>
      </c>
      <c r="AI2091" s="103">
        <f>IFERROR(AD2091/C2083,0)</f>
        <v>0</v>
      </c>
      <c r="AJ2091" s="134">
        <f>IFERROR(AF2091/C2083,0)</f>
        <v>0</v>
      </c>
      <c r="AK2091" s="222">
        <f>IFERROR(AH2091/C2083,0)</f>
        <v>3.8213873716765262E-3</v>
      </c>
      <c r="AL2091" s="223"/>
    </row>
    <row r="2092" spans="1:38" ht="112.5" x14ac:dyDescent="0.25">
      <c r="A2092" s="229" t="s">
        <v>310</v>
      </c>
      <c r="B2092" s="226" t="s">
        <v>151</v>
      </c>
      <c r="C2092" s="659"/>
      <c r="D2092" s="660"/>
      <c r="E2092" s="81">
        <v>0</v>
      </c>
      <c r="F2092" s="82">
        <v>0</v>
      </c>
      <c r="G2092" s="83">
        <v>1</v>
      </c>
      <c r="H2092" s="84">
        <v>25354.720000000001</v>
      </c>
      <c r="I2092" s="365">
        <v>0</v>
      </c>
      <c r="J2092" s="86">
        <v>0</v>
      </c>
      <c r="K2092" s="365">
        <v>1</v>
      </c>
      <c r="L2092" s="86">
        <v>25354.720000000001</v>
      </c>
      <c r="M2092" s="87">
        <f>SUM(I2092,K2092)</f>
        <v>1</v>
      </c>
      <c r="N2092" s="88">
        <f>SUM(J2092,L2092)</f>
        <v>25354.720000000001</v>
      </c>
      <c r="O2092" s="89">
        <v>0</v>
      </c>
      <c r="P2092" s="90">
        <v>0</v>
      </c>
      <c r="Q2092" s="89">
        <v>0</v>
      </c>
      <c r="R2092" s="90">
        <v>0</v>
      </c>
      <c r="S2092" s="91">
        <f>SUM(O2092,Q2092)</f>
        <v>0</v>
      </c>
      <c r="T2092" s="92">
        <f>SUM(P2092,R2092)</f>
        <v>0</v>
      </c>
      <c r="U2092" s="93">
        <v>0</v>
      </c>
      <c r="V2092" s="94">
        <v>0</v>
      </c>
      <c r="W2092" s="95">
        <v>0</v>
      </c>
      <c r="X2092" s="96">
        <v>0</v>
      </c>
      <c r="Y2092" s="94">
        <v>0</v>
      </c>
      <c r="Z2092" s="95">
        <v>0</v>
      </c>
      <c r="AA2092" s="97">
        <f>SUM(U2092,X2092)</f>
        <v>0</v>
      </c>
      <c r="AB2092" s="98">
        <f>SUM(W2092,Z2092)</f>
        <v>0</v>
      </c>
      <c r="AC2092" s="99">
        <v>0</v>
      </c>
      <c r="AD2092" s="100">
        <v>0</v>
      </c>
      <c r="AE2092" s="99">
        <v>0</v>
      </c>
      <c r="AF2092" s="100">
        <v>0</v>
      </c>
      <c r="AG2092" s="101">
        <f>SUM(AC2092,AE2092)</f>
        <v>0</v>
      </c>
      <c r="AH2092" s="102">
        <f>SUM(AD2092,AF2092,AB2092)</f>
        <v>0</v>
      </c>
      <c r="AI2092" s="103">
        <f>IFERROR(AD2092/C2083,0)</f>
        <v>0</v>
      </c>
      <c r="AJ2092" s="134">
        <f>IFERROR(AF2092/C2083,0)</f>
        <v>0</v>
      </c>
      <c r="AK2092" s="222">
        <f>IFERROR(AH2092/C2083,0)</f>
        <v>0</v>
      </c>
      <c r="AL2092" s="223"/>
    </row>
    <row r="2093" spans="1:38" ht="24" thickBot="1" x14ac:dyDescent="0.3">
      <c r="A2093" s="641" t="s">
        <v>277</v>
      </c>
      <c r="B2093" s="642"/>
      <c r="C2093" s="231">
        <f>C2083</f>
        <v>220849.11000000002</v>
      </c>
      <c r="D2093" s="231">
        <f>D2083</f>
        <v>160145.96000000002</v>
      </c>
      <c r="E2093" s="167">
        <f t="shared" ref="E2093:AH2093" si="271">SUM(E2083:E2092)</f>
        <v>1</v>
      </c>
      <c r="F2093" s="168">
        <f t="shared" si="271"/>
        <v>19282.66</v>
      </c>
      <c r="G2093" s="167">
        <f t="shared" si="271"/>
        <v>7</v>
      </c>
      <c r="H2093" s="232">
        <f t="shared" si="271"/>
        <v>259416.99000000002</v>
      </c>
      <c r="I2093" s="233">
        <f t="shared" si="271"/>
        <v>0</v>
      </c>
      <c r="J2093" s="168">
        <f t="shared" si="271"/>
        <v>0</v>
      </c>
      <c r="K2093" s="233">
        <f t="shared" si="271"/>
        <v>6</v>
      </c>
      <c r="L2093" s="168">
        <f t="shared" si="271"/>
        <v>220849.11000000002</v>
      </c>
      <c r="M2093" s="233">
        <f t="shared" si="271"/>
        <v>6</v>
      </c>
      <c r="N2093" s="168">
        <f t="shared" si="271"/>
        <v>220849.11000000002</v>
      </c>
      <c r="O2093" s="172">
        <f t="shared" si="271"/>
        <v>0</v>
      </c>
      <c r="P2093" s="168">
        <f t="shared" si="271"/>
        <v>0</v>
      </c>
      <c r="Q2093" s="172">
        <f t="shared" si="271"/>
        <v>0</v>
      </c>
      <c r="R2093" s="234">
        <f t="shared" si="271"/>
        <v>0</v>
      </c>
      <c r="S2093" s="173">
        <f t="shared" si="271"/>
        <v>0</v>
      </c>
      <c r="T2093" s="234">
        <f t="shared" si="271"/>
        <v>0</v>
      </c>
      <c r="U2093" s="235">
        <f t="shared" si="271"/>
        <v>0</v>
      </c>
      <c r="V2093" s="234">
        <f t="shared" si="271"/>
        <v>0</v>
      </c>
      <c r="W2093" s="232">
        <f t="shared" si="271"/>
        <v>0</v>
      </c>
      <c r="X2093" s="173">
        <f t="shared" si="271"/>
        <v>1</v>
      </c>
      <c r="Y2093" s="234">
        <f t="shared" si="271"/>
        <v>80693.45</v>
      </c>
      <c r="Z2093" s="234">
        <f t="shared" si="271"/>
        <v>843.95</v>
      </c>
      <c r="AA2093" s="236">
        <f t="shared" si="271"/>
        <v>1</v>
      </c>
      <c r="AB2093" s="168">
        <f t="shared" si="271"/>
        <v>843.95</v>
      </c>
      <c r="AC2093" s="171">
        <f t="shared" si="271"/>
        <v>0</v>
      </c>
      <c r="AD2093" s="168">
        <f t="shared" si="271"/>
        <v>0</v>
      </c>
      <c r="AE2093" s="172">
        <f t="shared" si="271"/>
        <v>2</v>
      </c>
      <c r="AF2093" s="168">
        <f t="shared" si="271"/>
        <v>59859.199999999997</v>
      </c>
      <c r="AG2093" s="173">
        <f t="shared" si="271"/>
        <v>2</v>
      </c>
      <c r="AH2093" s="232">
        <f t="shared" si="271"/>
        <v>60703.149999999994</v>
      </c>
      <c r="AI2093" s="237">
        <f>AD2093/C2050</f>
        <v>0</v>
      </c>
      <c r="AJ2093" s="238">
        <f>AF2093/C2050</f>
        <v>0.27104116471196105</v>
      </c>
      <c r="AK2093" s="239">
        <f>AH2093/C2050</f>
        <v>0.27486255208363752</v>
      </c>
      <c r="AL2093" s="223"/>
    </row>
    <row r="2094" spans="1:38" ht="15.75" thickBot="1" x14ac:dyDescent="0.3">
      <c r="E2094" s="240"/>
      <c r="F2094" s="241"/>
      <c r="G2094" s="240"/>
      <c r="H2094" s="241"/>
      <c r="I2094" s="242"/>
      <c r="J2094" s="240"/>
      <c r="K2094" s="242"/>
      <c r="L2094" s="241"/>
      <c r="M2094" s="240"/>
      <c r="N2094" s="240"/>
      <c r="O2094" s="240"/>
      <c r="P2094" s="240"/>
      <c r="Q2094" s="240"/>
      <c r="R2094" s="240"/>
      <c r="S2094" s="240"/>
      <c r="T2094" s="240"/>
      <c r="U2094" s="240"/>
      <c r="V2094" s="240"/>
      <c r="W2094" s="240"/>
      <c r="X2094" s="240"/>
      <c r="Y2094" s="240"/>
      <c r="Z2094" s="240"/>
      <c r="AA2094" s="240"/>
      <c r="AB2094" s="240"/>
      <c r="AC2094" s="240"/>
      <c r="AD2094" s="240"/>
      <c r="AE2094" s="240"/>
      <c r="AF2094" s="240"/>
      <c r="AG2094" s="240"/>
      <c r="AH2094" s="240"/>
      <c r="AJ2094" s="243"/>
      <c r="AK2094" s="243"/>
      <c r="AL2094" s="243"/>
    </row>
    <row r="2095" spans="1:38" ht="19.5" customHeight="1" thickTop="1" x14ac:dyDescent="0.3">
      <c r="A2095" s="591" t="s">
        <v>340</v>
      </c>
      <c r="B2095" s="592"/>
      <c r="C2095" s="592"/>
      <c r="D2095" s="592"/>
      <c r="E2095" s="592"/>
      <c r="F2095" s="592"/>
      <c r="G2095" s="592"/>
      <c r="H2095" s="592"/>
      <c r="I2095" s="592"/>
      <c r="J2095" s="592"/>
      <c r="K2095" s="592"/>
      <c r="L2095" s="592"/>
      <c r="M2095" s="592"/>
      <c r="N2095" s="592"/>
      <c r="O2095" s="592"/>
      <c r="P2095" s="592"/>
      <c r="Q2095" s="594"/>
      <c r="AD2095" s="180"/>
    </row>
    <row r="2096" spans="1:38" x14ac:dyDescent="0.25">
      <c r="A2096" s="595"/>
      <c r="B2096" s="596"/>
      <c r="C2096" s="596"/>
      <c r="D2096" s="596"/>
      <c r="E2096" s="596"/>
      <c r="F2096" s="596"/>
      <c r="G2096" s="596"/>
      <c r="H2096" s="596"/>
      <c r="I2096" s="596"/>
      <c r="J2096" s="596"/>
      <c r="K2096" s="596"/>
      <c r="L2096" s="596"/>
      <c r="M2096" s="596"/>
      <c r="N2096" s="596"/>
      <c r="O2096" s="596"/>
      <c r="P2096" s="596"/>
      <c r="Q2096" s="598"/>
    </row>
    <row r="2097" spans="1:38" x14ac:dyDescent="0.25">
      <c r="A2097" s="595"/>
      <c r="B2097" s="596"/>
      <c r="C2097" s="596"/>
      <c r="D2097" s="596"/>
      <c r="E2097" s="596"/>
      <c r="F2097" s="596"/>
      <c r="G2097" s="596"/>
      <c r="H2097" s="596"/>
      <c r="I2097" s="596"/>
      <c r="J2097" s="596"/>
      <c r="K2097" s="596"/>
      <c r="L2097" s="596"/>
      <c r="M2097" s="596"/>
      <c r="N2097" s="596"/>
      <c r="O2097" s="596"/>
      <c r="P2097" s="596"/>
      <c r="Q2097" s="598"/>
    </row>
    <row r="2098" spans="1:38" x14ac:dyDescent="0.25">
      <c r="A2098" s="595"/>
      <c r="B2098" s="596"/>
      <c r="C2098" s="596"/>
      <c r="D2098" s="596"/>
      <c r="E2098" s="596"/>
      <c r="F2098" s="596"/>
      <c r="G2098" s="596"/>
      <c r="H2098" s="596"/>
      <c r="I2098" s="596"/>
      <c r="J2098" s="596"/>
      <c r="K2098" s="596"/>
      <c r="L2098" s="596"/>
      <c r="M2098" s="596"/>
      <c r="N2098" s="596"/>
      <c r="O2098" s="596"/>
      <c r="P2098" s="596"/>
      <c r="Q2098" s="598"/>
    </row>
    <row r="2099" spans="1:38" x14ac:dyDescent="0.25">
      <c r="A2099" s="595"/>
      <c r="B2099" s="596"/>
      <c r="C2099" s="596"/>
      <c r="D2099" s="596"/>
      <c r="E2099" s="596"/>
      <c r="F2099" s="596"/>
      <c r="G2099" s="596"/>
      <c r="H2099" s="596"/>
      <c r="I2099" s="596"/>
      <c r="J2099" s="596"/>
      <c r="K2099" s="596"/>
      <c r="L2099" s="596"/>
      <c r="M2099" s="596"/>
      <c r="N2099" s="596"/>
      <c r="O2099" s="596"/>
      <c r="P2099" s="596"/>
      <c r="Q2099" s="598"/>
    </row>
    <row r="2100" spans="1:38" x14ac:dyDescent="0.25">
      <c r="A2100" s="595"/>
      <c r="B2100" s="596"/>
      <c r="C2100" s="596"/>
      <c r="D2100" s="596"/>
      <c r="E2100" s="596"/>
      <c r="F2100" s="596"/>
      <c r="G2100" s="596"/>
      <c r="H2100" s="596"/>
      <c r="I2100" s="596"/>
      <c r="J2100" s="596"/>
      <c r="K2100" s="596"/>
      <c r="L2100" s="596"/>
      <c r="M2100" s="596"/>
      <c r="N2100" s="596"/>
      <c r="O2100" s="596"/>
      <c r="P2100" s="596"/>
      <c r="Q2100" s="598"/>
    </row>
    <row r="2101" spans="1:38" x14ac:dyDescent="0.25">
      <c r="A2101" s="595"/>
      <c r="B2101" s="596"/>
      <c r="C2101" s="596"/>
      <c r="D2101" s="596"/>
      <c r="E2101" s="596"/>
      <c r="F2101" s="596"/>
      <c r="G2101" s="596"/>
      <c r="H2101" s="596"/>
      <c r="I2101" s="596"/>
      <c r="J2101" s="596"/>
      <c r="K2101" s="596"/>
      <c r="L2101" s="596"/>
      <c r="M2101" s="596"/>
      <c r="N2101" s="596"/>
      <c r="O2101" s="596"/>
      <c r="P2101" s="596"/>
      <c r="Q2101" s="598"/>
    </row>
    <row r="2102" spans="1:38" x14ac:dyDescent="0.25">
      <c r="A2102" s="595"/>
      <c r="B2102" s="596"/>
      <c r="C2102" s="596"/>
      <c r="D2102" s="596"/>
      <c r="E2102" s="596"/>
      <c r="F2102" s="596"/>
      <c r="G2102" s="596"/>
      <c r="H2102" s="596"/>
      <c r="I2102" s="596"/>
      <c r="J2102" s="596"/>
      <c r="K2102" s="596"/>
      <c r="L2102" s="596"/>
      <c r="M2102" s="596"/>
      <c r="N2102" s="596"/>
      <c r="O2102" s="596"/>
      <c r="P2102" s="596"/>
      <c r="Q2102" s="598"/>
    </row>
    <row r="2103" spans="1:38" ht="15.75" thickBot="1" x14ac:dyDescent="0.3">
      <c r="A2103" s="599"/>
      <c r="B2103" s="600"/>
      <c r="C2103" s="600"/>
      <c r="D2103" s="600"/>
      <c r="E2103" s="600"/>
      <c r="F2103" s="600"/>
      <c r="G2103" s="600"/>
      <c r="H2103" s="600"/>
      <c r="I2103" s="600"/>
      <c r="J2103" s="600"/>
      <c r="K2103" s="600"/>
      <c r="L2103" s="600"/>
      <c r="M2103" s="600"/>
      <c r="N2103" s="600"/>
      <c r="O2103" s="600"/>
      <c r="P2103" s="600"/>
      <c r="Q2103" s="602"/>
    </row>
    <row r="2104" spans="1:38" ht="15.75" thickTop="1" x14ac:dyDescent="0.25"/>
    <row r="2105" spans="1:38" x14ac:dyDescent="0.25">
      <c r="B2105" s="244"/>
      <c r="C2105" s="244"/>
    </row>
    <row r="2108" spans="1:38" ht="23.25" x14ac:dyDescent="0.35">
      <c r="A2108" s="245"/>
      <c r="B2108" s="661" t="s">
        <v>386</v>
      </c>
      <c r="C2108" s="661"/>
      <c r="D2108" s="661"/>
      <c r="E2108" s="661"/>
      <c r="F2108" s="661"/>
      <c r="G2108" s="661"/>
      <c r="H2108" s="661"/>
      <c r="I2108" s="661"/>
      <c r="J2108" s="661"/>
      <c r="K2108" s="662"/>
      <c r="L2108" s="661"/>
      <c r="M2108" s="661"/>
      <c r="N2108" s="661"/>
      <c r="O2108" s="661"/>
      <c r="S2108" s="4"/>
      <c r="X2108" s="4"/>
      <c r="AA2108" s="4"/>
      <c r="AG2108" s="4"/>
    </row>
    <row r="2109" spans="1:38" ht="21.75" thickBot="1" x14ac:dyDescent="0.4">
      <c r="B2109" s="37"/>
      <c r="C2109" s="37"/>
      <c r="D2109" s="37"/>
      <c r="E2109" s="37"/>
      <c r="F2109" s="38"/>
      <c r="G2109" s="37"/>
      <c r="H2109" s="38"/>
      <c r="I2109" s="39"/>
      <c r="J2109" s="38"/>
      <c r="K2109" s="39"/>
      <c r="L2109" s="38"/>
    </row>
    <row r="2110" spans="1:38" ht="27" customHeight="1" thickBot="1" x14ac:dyDescent="0.3">
      <c r="A2110" s="663" t="s">
        <v>391</v>
      </c>
      <c r="B2110" s="664"/>
      <c r="C2110" s="664"/>
      <c r="D2110" s="664"/>
      <c r="E2110" s="664"/>
      <c r="F2110" s="664"/>
      <c r="G2110" s="664"/>
      <c r="H2110" s="664"/>
      <c r="I2110" s="664"/>
      <c r="J2110" s="664"/>
      <c r="K2110" s="665"/>
      <c r="L2110" s="664"/>
      <c r="M2110" s="664"/>
      <c r="N2110" s="664"/>
      <c r="O2110" s="664"/>
      <c r="P2110" s="664"/>
      <c r="Q2110" s="664"/>
      <c r="R2110" s="664"/>
      <c r="S2110" s="664"/>
      <c r="T2110" s="664"/>
      <c r="U2110" s="664"/>
      <c r="V2110" s="664"/>
      <c r="W2110" s="664"/>
      <c r="X2110" s="664"/>
      <c r="Y2110" s="664"/>
      <c r="Z2110" s="664"/>
      <c r="AA2110" s="664"/>
      <c r="AB2110" s="664"/>
      <c r="AC2110" s="664"/>
      <c r="AD2110" s="664"/>
      <c r="AE2110" s="664"/>
      <c r="AF2110" s="664"/>
      <c r="AG2110" s="664"/>
      <c r="AH2110" s="664"/>
      <c r="AI2110" s="664"/>
      <c r="AJ2110" s="664"/>
      <c r="AK2110" s="664"/>
      <c r="AL2110" s="40"/>
    </row>
    <row r="2111" spans="1:38" ht="33.75" customHeight="1" x14ac:dyDescent="0.25">
      <c r="A2111" s="666" t="s">
        <v>8</v>
      </c>
      <c r="B2111" s="667"/>
      <c r="C2111" s="614" t="s">
        <v>392</v>
      </c>
      <c r="D2111" s="615"/>
      <c r="E2111" s="618" t="s">
        <v>210</v>
      </c>
      <c r="F2111" s="619"/>
      <c r="G2111" s="619"/>
      <c r="H2111" s="619"/>
      <c r="I2111" s="619"/>
      <c r="J2111" s="619"/>
      <c r="K2111" s="620"/>
      <c r="L2111" s="619"/>
      <c r="M2111" s="619"/>
      <c r="N2111" s="674"/>
      <c r="O2111" s="624" t="s">
        <v>393</v>
      </c>
      <c r="P2111" s="625"/>
      <c r="Q2111" s="625"/>
      <c r="R2111" s="625"/>
      <c r="S2111" s="625"/>
      <c r="T2111" s="625"/>
      <c r="U2111" s="625"/>
      <c r="V2111" s="625"/>
      <c r="W2111" s="625"/>
      <c r="X2111" s="625"/>
      <c r="Y2111" s="625"/>
      <c r="Z2111" s="625"/>
      <c r="AA2111" s="625"/>
      <c r="AB2111" s="625"/>
      <c r="AC2111" s="625"/>
      <c r="AD2111" s="625"/>
      <c r="AE2111" s="625"/>
      <c r="AF2111" s="625"/>
      <c r="AG2111" s="625"/>
      <c r="AH2111" s="625"/>
      <c r="AI2111" s="625"/>
      <c r="AJ2111" s="625"/>
      <c r="AK2111" s="625"/>
      <c r="AL2111" s="626"/>
    </row>
    <row r="2112" spans="1:38" ht="51" customHeight="1" thickBot="1" x14ac:dyDescent="0.3">
      <c r="A2112" s="668"/>
      <c r="B2112" s="669"/>
      <c r="C2112" s="672"/>
      <c r="D2112" s="673"/>
      <c r="E2112" s="675"/>
      <c r="F2112" s="676"/>
      <c r="G2112" s="676"/>
      <c r="H2112" s="676"/>
      <c r="I2112" s="676"/>
      <c r="J2112" s="676"/>
      <c r="K2112" s="677"/>
      <c r="L2112" s="676"/>
      <c r="M2112" s="676"/>
      <c r="N2112" s="678"/>
      <c r="O2112" s="641"/>
      <c r="P2112" s="679"/>
      <c r="Q2112" s="679"/>
      <c r="R2112" s="679"/>
      <c r="S2112" s="679"/>
      <c r="T2112" s="679"/>
      <c r="U2112" s="679"/>
      <c r="V2112" s="679"/>
      <c r="W2112" s="679"/>
      <c r="X2112" s="679"/>
      <c r="Y2112" s="679"/>
      <c r="Z2112" s="679"/>
      <c r="AA2112" s="679"/>
      <c r="AB2112" s="679"/>
      <c r="AC2112" s="679"/>
      <c r="AD2112" s="679"/>
      <c r="AE2112" s="679"/>
      <c r="AF2112" s="679"/>
      <c r="AG2112" s="679"/>
      <c r="AH2112" s="679"/>
      <c r="AI2112" s="679"/>
      <c r="AJ2112" s="679"/>
      <c r="AK2112" s="679"/>
      <c r="AL2112" s="642"/>
    </row>
    <row r="2113" spans="1:38" ht="75" customHeight="1" x14ac:dyDescent="0.25">
      <c r="A2113" s="668"/>
      <c r="B2113" s="669"/>
      <c r="C2113" s="680" t="s">
        <v>211</v>
      </c>
      <c r="D2113" s="682" t="s">
        <v>212</v>
      </c>
      <c r="E2113" s="684" t="s">
        <v>0</v>
      </c>
      <c r="F2113" s="685"/>
      <c r="G2113" s="685"/>
      <c r="H2113" s="686"/>
      <c r="I2113" s="690" t="s">
        <v>1</v>
      </c>
      <c r="J2113" s="691"/>
      <c r="K2113" s="692"/>
      <c r="L2113" s="693"/>
      <c r="M2113" s="698" t="s">
        <v>2</v>
      </c>
      <c r="N2113" s="699"/>
      <c r="O2113" s="702" t="s">
        <v>213</v>
      </c>
      <c r="P2113" s="703"/>
      <c r="Q2113" s="703"/>
      <c r="R2113" s="703"/>
      <c r="S2113" s="725" t="s">
        <v>2</v>
      </c>
      <c r="T2113" s="726"/>
      <c r="U2113" s="708" t="s">
        <v>214</v>
      </c>
      <c r="V2113" s="709"/>
      <c r="W2113" s="709"/>
      <c r="X2113" s="709"/>
      <c r="Y2113" s="709"/>
      <c r="Z2113" s="710"/>
      <c r="AA2113" s="729" t="s">
        <v>2</v>
      </c>
      <c r="AB2113" s="730"/>
      <c r="AC2113" s="733" t="s">
        <v>5</v>
      </c>
      <c r="AD2113" s="734"/>
      <c r="AE2113" s="734"/>
      <c r="AF2113" s="735"/>
      <c r="AG2113" s="739" t="s">
        <v>2</v>
      </c>
      <c r="AH2113" s="740"/>
      <c r="AI2113" s="719" t="s">
        <v>215</v>
      </c>
      <c r="AJ2113" s="720"/>
      <c r="AK2113" s="720"/>
      <c r="AL2113" s="721"/>
    </row>
    <row r="2114" spans="1:38" ht="75" customHeight="1" thickBot="1" x14ac:dyDescent="0.3">
      <c r="A2114" s="668"/>
      <c r="B2114" s="669"/>
      <c r="C2114" s="680"/>
      <c r="D2114" s="682"/>
      <c r="E2114" s="687"/>
      <c r="F2114" s="688"/>
      <c r="G2114" s="688"/>
      <c r="H2114" s="689"/>
      <c r="I2114" s="694"/>
      <c r="J2114" s="695"/>
      <c r="K2114" s="696"/>
      <c r="L2114" s="697"/>
      <c r="M2114" s="700"/>
      <c r="N2114" s="701"/>
      <c r="O2114" s="704"/>
      <c r="P2114" s="705"/>
      <c r="Q2114" s="705"/>
      <c r="R2114" s="705"/>
      <c r="S2114" s="727"/>
      <c r="T2114" s="728"/>
      <c r="U2114" s="711"/>
      <c r="V2114" s="712"/>
      <c r="W2114" s="712"/>
      <c r="X2114" s="712"/>
      <c r="Y2114" s="712"/>
      <c r="Z2114" s="713"/>
      <c r="AA2114" s="731"/>
      <c r="AB2114" s="732"/>
      <c r="AC2114" s="736"/>
      <c r="AD2114" s="737"/>
      <c r="AE2114" s="737"/>
      <c r="AF2114" s="738"/>
      <c r="AG2114" s="741"/>
      <c r="AH2114" s="742"/>
      <c r="AI2114" s="722"/>
      <c r="AJ2114" s="723"/>
      <c r="AK2114" s="723"/>
      <c r="AL2114" s="724"/>
    </row>
    <row r="2115" spans="1:38" ht="139.5" customHeight="1" thickBot="1" x14ac:dyDescent="0.3">
      <c r="A2115" s="670"/>
      <c r="B2115" s="671"/>
      <c r="C2115" s="681"/>
      <c r="D2115" s="683"/>
      <c r="E2115" s="41" t="s">
        <v>15</v>
      </c>
      <c r="F2115" s="42" t="s">
        <v>216</v>
      </c>
      <c r="G2115" s="41" t="s">
        <v>217</v>
      </c>
      <c r="H2115" s="42" t="s">
        <v>14</v>
      </c>
      <c r="I2115" s="43" t="s">
        <v>15</v>
      </c>
      <c r="J2115" s="44" t="s">
        <v>218</v>
      </c>
      <c r="K2115" s="43" t="s">
        <v>17</v>
      </c>
      <c r="L2115" s="44" t="s">
        <v>219</v>
      </c>
      <c r="M2115" s="45" t="s">
        <v>19</v>
      </c>
      <c r="N2115" s="46" t="s">
        <v>20</v>
      </c>
      <c r="O2115" s="47" t="s">
        <v>220</v>
      </c>
      <c r="P2115" s="48" t="s">
        <v>221</v>
      </c>
      <c r="Q2115" s="47" t="s">
        <v>222</v>
      </c>
      <c r="R2115" s="48" t="s">
        <v>223</v>
      </c>
      <c r="S2115" s="49" t="s">
        <v>224</v>
      </c>
      <c r="T2115" s="50" t="s">
        <v>225</v>
      </c>
      <c r="U2115" s="51" t="s">
        <v>220</v>
      </c>
      <c r="V2115" s="52" t="s">
        <v>226</v>
      </c>
      <c r="W2115" s="53" t="s">
        <v>227</v>
      </c>
      <c r="X2115" s="54" t="s">
        <v>222</v>
      </c>
      <c r="Y2115" s="52" t="s">
        <v>228</v>
      </c>
      <c r="Z2115" s="53" t="s">
        <v>229</v>
      </c>
      <c r="AA2115" s="55" t="s">
        <v>230</v>
      </c>
      <c r="AB2115" s="56" t="s">
        <v>231</v>
      </c>
      <c r="AC2115" s="57" t="s">
        <v>220</v>
      </c>
      <c r="AD2115" s="58" t="s">
        <v>221</v>
      </c>
      <c r="AE2115" s="57" t="s">
        <v>222</v>
      </c>
      <c r="AF2115" s="58" t="s">
        <v>223</v>
      </c>
      <c r="AG2115" s="59" t="s">
        <v>232</v>
      </c>
      <c r="AH2115" s="60" t="s">
        <v>233</v>
      </c>
      <c r="AI2115" s="61" t="s">
        <v>234</v>
      </c>
      <c r="AJ2115" s="62" t="s">
        <v>235</v>
      </c>
      <c r="AK2115" s="63" t="s">
        <v>236</v>
      </c>
      <c r="AL2115" s="64" t="s">
        <v>237</v>
      </c>
    </row>
    <row r="2116" spans="1:38" ht="38.25" customHeight="1" thickBot="1" x14ac:dyDescent="0.3">
      <c r="A2116" s="581" t="s">
        <v>238</v>
      </c>
      <c r="B2116" s="582"/>
      <c r="C2116" s="65" t="s">
        <v>239</v>
      </c>
      <c r="D2116" s="575" t="s">
        <v>240</v>
      </c>
      <c r="E2116" s="65" t="s">
        <v>241</v>
      </c>
      <c r="F2116" s="66" t="s">
        <v>242</v>
      </c>
      <c r="G2116" s="65" t="s">
        <v>243</v>
      </c>
      <c r="H2116" s="66" t="s">
        <v>244</v>
      </c>
      <c r="I2116" s="67" t="s">
        <v>245</v>
      </c>
      <c r="J2116" s="66" t="s">
        <v>246</v>
      </c>
      <c r="K2116" s="67" t="s">
        <v>247</v>
      </c>
      <c r="L2116" s="66" t="s">
        <v>248</v>
      </c>
      <c r="M2116" s="65" t="s">
        <v>249</v>
      </c>
      <c r="N2116" s="66" t="s">
        <v>250</v>
      </c>
      <c r="O2116" s="65" t="s">
        <v>251</v>
      </c>
      <c r="P2116" s="66" t="s">
        <v>252</v>
      </c>
      <c r="Q2116" s="65" t="s">
        <v>253</v>
      </c>
      <c r="R2116" s="66" t="s">
        <v>254</v>
      </c>
      <c r="S2116" s="65" t="s">
        <v>255</v>
      </c>
      <c r="T2116" s="66" t="s">
        <v>256</v>
      </c>
      <c r="U2116" s="65" t="s">
        <v>257</v>
      </c>
      <c r="V2116" s="68" t="s">
        <v>258</v>
      </c>
      <c r="W2116" s="66" t="s">
        <v>259</v>
      </c>
      <c r="X2116" s="575" t="s">
        <v>260</v>
      </c>
      <c r="Y2116" s="66" t="s">
        <v>261</v>
      </c>
      <c r="Z2116" s="66" t="s">
        <v>262</v>
      </c>
      <c r="AA2116" s="65" t="s">
        <v>263</v>
      </c>
      <c r="AB2116" s="65" t="s">
        <v>264</v>
      </c>
      <c r="AC2116" s="65" t="s">
        <v>265</v>
      </c>
      <c r="AD2116" s="65" t="s">
        <v>266</v>
      </c>
      <c r="AE2116" s="65" t="s">
        <v>267</v>
      </c>
      <c r="AF2116" s="65" t="s">
        <v>268</v>
      </c>
      <c r="AG2116" s="65" t="s">
        <v>269</v>
      </c>
      <c r="AH2116" s="65" t="s">
        <v>270</v>
      </c>
      <c r="AI2116" s="65" t="s">
        <v>271</v>
      </c>
      <c r="AJ2116" s="575" t="s">
        <v>272</v>
      </c>
      <c r="AK2116" s="65" t="s">
        <v>273</v>
      </c>
      <c r="AL2116" s="576" t="s">
        <v>274</v>
      </c>
    </row>
    <row r="2117" spans="1:38" ht="99" customHeight="1" x14ac:dyDescent="0.25">
      <c r="A2117" s="69">
        <v>1</v>
      </c>
      <c r="B2117" s="70" t="s">
        <v>275</v>
      </c>
      <c r="C2117" s="583">
        <f>N2130</f>
        <v>410576.52</v>
      </c>
      <c r="D2117" s="586">
        <f>C2117-AH2130</f>
        <v>144406.39000000001</v>
      </c>
      <c r="E2117" s="71"/>
      <c r="F2117" s="72"/>
      <c r="G2117" s="71"/>
      <c r="H2117" s="72"/>
      <c r="I2117" s="73"/>
      <c r="J2117" s="72"/>
      <c r="K2117" s="73"/>
      <c r="L2117" s="72"/>
      <c r="M2117" s="71"/>
      <c r="N2117" s="72"/>
      <c r="O2117" s="71"/>
      <c r="P2117" s="72"/>
      <c r="Q2117" s="71"/>
      <c r="R2117" s="72"/>
      <c r="S2117" s="71"/>
      <c r="T2117" s="72"/>
      <c r="U2117" s="71"/>
      <c r="V2117" s="74"/>
      <c r="W2117" s="72"/>
      <c r="X2117" s="71"/>
      <c r="Y2117" s="74"/>
      <c r="Z2117" s="72"/>
      <c r="AA2117" s="71"/>
      <c r="AB2117" s="72"/>
      <c r="AC2117" s="71"/>
      <c r="AD2117" s="72"/>
      <c r="AE2117" s="71"/>
      <c r="AF2117" s="72"/>
      <c r="AG2117" s="71"/>
      <c r="AH2117" s="72"/>
      <c r="AI2117" s="75"/>
      <c r="AJ2117" s="76"/>
      <c r="AK2117" s="77"/>
      <c r="AL2117" s="78"/>
    </row>
    <row r="2118" spans="1:38" ht="87" customHeight="1" x14ac:dyDescent="0.25">
      <c r="A2118" s="79">
        <v>2</v>
      </c>
      <c r="B2118" s="80" t="s">
        <v>96</v>
      </c>
      <c r="C2118" s="584"/>
      <c r="D2118" s="587"/>
      <c r="E2118" s="81">
        <v>0</v>
      </c>
      <c r="F2118" s="82">
        <v>0</v>
      </c>
      <c r="G2118" s="83">
        <v>18</v>
      </c>
      <c r="H2118" s="84">
        <v>259784.56</v>
      </c>
      <c r="I2118" s="85">
        <v>0</v>
      </c>
      <c r="J2118" s="86">
        <v>0</v>
      </c>
      <c r="K2118" s="85">
        <v>17</v>
      </c>
      <c r="L2118" s="86">
        <v>232260.74</v>
      </c>
      <c r="M2118" s="87">
        <f>SUM(I2118,K2118)</f>
        <v>17</v>
      </c>
      <c r="N2118" s="88">
        <f>SUM(J2118,L2118)</f>
        <v>232260.74</v>
      </c>
      <c r="O2118" s="89">
        <v>0</v>
      </c>
      <c r="P2118" s="90">
        <v>0</v>
      </c>
      <c r="Q2118" s="89">
        <v>0</v>
      </c>
      <c r="R2118" s="90">
        <v>0</v>
      </c>
      <c r="S2118" s="91">
        <f>SUM(O2118,Q2118)</f>
        <v>0</v>
      </c>
      <c r="T2118" s="92">
        <f>SUM(P2118,R2118)</f>
        <v>0</v>
      </c>
      <c r="U2118" s="93">
        <v>0</v>
      </c>
      <c r="V2118" s="94">
        <v>0</v>
      </c>
      <c r="W2118" s="95">
        <v>0</v>
      </c>
      <c r="X2118" s="96">
        <v>0</v>
      </c>
      <c r="Y2118" s="94">
        <v>0</v>
      </c>
      <c r="Z2118" s="95">
        <v>0</v>
      </c>
      <c r="AA2118" s="97">
        <f>SUM(U2118,X2118)</f>
        <v>0</v>
      </c>
      <c r="AB2118" s="98">
        <f>SUM(W2118,Z2118)</f>
        <v>0</v>
      </c>
      <c r="AC2118" s="99">
        <v>0</v>
      </c>
      <c r="AD2118" s="100">
        <v>0</v>
      </c>
      <c r="AE2118" s="99">
        <v>16</v>
      </c>
      <c r="AF2118" s="100">
        <v>183523.07</v>
      </c>
      <c r="AG2118" s="101">
        <f>SUM(AC2118,AE2118)</f>
        <v>16</v>
      </c>
      <c r="AH2118" s="102">
        <f>SUM(AD2118,AF2118,AB2118)</f>
        <v>183523.07</v>
      </c>
      <c r="AI2118" s="103">
        <f>IFERROR(AD2118/(C2117-AH2124),0)</f>
        <v>0</v>
      </c>
      <c r="AJ2118" s="104">
        <f>IFERROR(AF2118/(C2117-AH2124),0)</f>
        <v>0.44698871235987875</v>
      </c>
      <c r="AK2118" s="77"/>
      <c r="AL2118" s="105">
        <f>IFERROR(AH2118/C2117,0)</f>
        <v>0.44698871235987875</v>
      </c>
    </row>
    <row r="2119" spans="1:38" ht="85.5" customHeight="1" x14ac:dyDescent="0.25">
      <c r="A2119" s="79">
        <v>3</v>
      </c>
      <c r="B2119" s="80" t="s">
        <v>202</v>
      </c>
      <c r="C2119" s="584"/>
      <c r="D2119" s="587"/>
      <c r="E2119" s="442"/>
      <c r="F2119" s="443"/>
      <c r="G2119" s="444"/>
      <c r="H2119" s="445"/>
      <c r="I2119" s="441"/>
      <c r="J2119" s="445"/>
      <c r="K2119" s="441"/>
      <c r="L2119" s="445"/>
      <c r="M2119" s="446"/>
      <c r="N2119" s="445"/>
      <c r="O2119" s="444"/>
      <c r="P2119" s="445"/>
      <c r="Q2119" s="444"/>
      <c r="R2119" s="445"/>
      <c r="S2119" s="446"/>
      <c r="T2119" s="445"/>
      <c r="U2119" s="444"/>
      <c r="V2119" s="447"/>
      <c r="W2119" s="445"/>
      <c r="X2119" s="446"/>
      <c r="Y2119" s="447"/>
      <c r="Z2119" s="445"/>
      <c r="AA2119" s="446"/>
      <c r="AB2119" s="445"/>
      <c r="AC2119" s="444"/>
      <c r="AD2119" s="445"/>
      <c r="AE2119" s="444"/>
      <c r="AF2119" s="445"/>
      <c r="AG2119" s="446"/>
      <c r="AH2119" s="445"/>
      <c r="AI2119" s="132"/>
      <c r="AJ2119" s="133"/>
      <c r="AK2119" s="448"/>
      <c r="AL2119" s="449"/>
    </row>
    <row r="2120" spans="1:38" ht="101.25" customHeight="1" x14ac:dyDescent="0.25">
      <c r="A2120" s="79">
        <v>4</v>
      </c>
      <c r="B2120" s="80" t="s">
        <v>40</v>
      </c>
      <c r="C2120" s="584"/>
      <c r="D2120" s="587"/>
      <c r="E2120" s="442"/>
      <c r="F2120" s="443"/>
      <c r="G2120" s="444"/>
      <c r="H2120" s="445"/>
      <c r="I2120" s="441"/>
      <c r="J2120" s="445"/>
      <c r="K2120" s="441"/>
      <c r="L2120" s="445"/>
      <c r="M2120" s="446"/>
      <c r="N2120" s="445"/>
      <c r="O2120" s="444"/>
      <c r="P2120" s="445"/>
      <c r="Q2120" s="444"/>
      <c r="R2120" s="445"/>
      <c r="S2120" s="446"/>
      <c r="T2120" s="445"/>
      <c r="U2120" s="444"/>
      <c r="V2120" s="447"/>
      <c r="W2120" s="445"/>
      <c r="X2120" s="446"/>
      <c r="Y2120" s="447"/>
      <c r="Z2120" s="445"/>
      <c r="AA2120" s="446"/>
      <c r="AB2120" s="445"/>
      <c r="AC2120" s="444"/>
      <c r="AD2120" s="445"/>
      <c r="AE2120" s="444"/>
      <c r="AF2120" s="445"/>
      <c r="AG2120" s="446"/>
      <c r="AH2120" s="445"/>
      <c r="AI2120" s="132"/>
      <c r="AJ2120" s="133"/>
      <c r="AK2120" s="448"/>
      <c r="AL2120" s="449"/>
    </row>
    <row r="2121" spans="1:38" ht="138" customHeight="1" x14ac:dyDescent="0.25">
      <c r="A2121" s="79">
        <v>5</v>
      </c>
      <c r="B2121" s="80" t="s">
        <v>98</v>
      </c>
      <c r="C2121" s="584"/>
      <c r="D2121" s="587"/>
      <c r="E2121" s="81">
        <v>2</v>
      </c>
      <c r="F2121" s="82">
        <v>75165.5</v>
      </c>
      <c r="G2121" s="83">
        <v>3</v>
      </c>
      <c r="H2121" s="84">
        <v>122265.78</v>
      </c>
      <c r="I2121" s="85">
        <v>1</v>
      </c>
      <c r="J2121" s="86">
        <v>56050</v>
      </c>
      <c r="K2121" s="85">
        <v>3</v>
      </c>
      <c r="L2121" s="86">
        <v>122265.78</v>
      </c>
      <c r="M2121" s="87">
        <f>SUM(I2121,K2121)</f>
        <v>4</v>
      </c>
      <c r="N2121" s="88">
        <f>SUM(J2121,L2121)</f>
        <v>178315.78</v>
      </c>
      <c r="O2121" s="89">
        <v>0</v>
      </c>
      <c r="P2121" s="90">
        <v>0</v>
      </c>
      <c r="Q2121" s="89">
        <v>0</v>
      </c>
      <c r="R2121" s="90">
        <v>0</v>
      </c>
      <c r="S2121" s="91">
        <f>SUM(O2121,Q2121)</f>
        <v>0</v>
      </c>
      <c r="T2121" s="92">
        <f>SUM(P2121,R2121)</f>
        <v>0</v>
      </c>
      <c r="U2121" s="93">
        <v>0</v>
      </c>
      <c r="V2121" s="94">
        <v>0</v>
      </c>
      <c r="W2121" s="95">
        <v>0</v>
      </c>
      <c r="X2121" s="96">
        <v>0</v>
      </c>
      <c r="Y2121" s="94">
        <v>0</v>
      </c>
      <c r="Z2121" s="95">
        <v>0</v>
      </c>
      <c r="AA2121" s="97">
        <f>SUM(U2121,X2121)</f>
        <v>0</v>
      </c>
      <c r="AB2121" s="98">
        <f>SUM(W2121,Z2121)</f>
        <v>0</v>
      </c>
      <c r="AC2121" s="99">
        <v>1</v>
      </c>
      <c r="AD2121" s="100">
        <v>53173.14</v>
      </c>
      <c r="AE2121" s="99">
        <v>1</v>
      </c>
      <c r="AF2121" s="100">
        <v>29473.920000000002</v>
      </c>
      <c r="AG2121" s="101">
        <f>SUM(AC2121,AE2121)</f>
        <v>2</v>
      </c>
      <c r="AH2121" s="102">
        <f>SUM(AD2121,AF2121,AB2121)</f>
        <v>82647.06</v>
      </c>
      <c r="AI2121" s="103">
        <f>IFERROR(AD2121/(C2117-AH2124),0)</f>
        <v>0.12950847749403691</v>
      </c>
      <c r="AJ2121" s="104">
        <f>IFERROR(AF2121/(C2117-AH2124),0)</f>
        <v>7.1786667196653137E-2</v>
      </c>
      <c r="AK2121" s="77"/>
      <c r="AL2121" s="105">
        <f>IFERROR(AH2121/C2117,0)</f>
        <v>0.20129514469069004</v>
      </c>
    </row>
    <row r="2122" spans="1:38" ht="116.25" customHeight="1" x14ac:dyDescent="0.25">
      <c r="A2122" s="79">
        <v>6</v>
      </c>
      <c r="B2122" s="80" t="s">
        <v>42</v>
      </c>
      <c r="C2122" s="584"/>
      <c r="D2122" s="587"/>
      <c r="E2122" s="442"/>
      <c r="F2122" s="443"/>
      <c r="G2122" s="444"/>
      <c r="H2122" s="445"/>
      <c r="I2122" s="441"/>
      <c r="J2122" s="445"/>
      <c r="K2122" s="441"/>
      <c r="L2122" s="445"/>
      <c r="M2122" s="446"/>
      <c r="N2122" s="445"/>
      <c r="O2122" s="444"/>
      <c r="P2122" s="445"/>
      <c r="Q2122" s="444"/>
      <c r="R2122" s="445"/>
      <c r="S2122" s="446"/>
      <c r="T2122" s="445"/>
      <c r="U2122" s="444"/>
      <c r="V2122" s="447"/>
      <c r="W2122" s="445"/>
      <c r="X2122" s="446"/>
      <c r="Y2122" s="447"/>
      <c r="Z2122" s="445"/>
      <c r="AA2122" s="446"/>
      <c r="AB2122" s="445"/>
      <c r="AC2122" s="444"/>
      <c r="AD2122" s="445"/>
      <c r="AE2122" s="444"/>
      <c r="AF2122" s="445"/>
      <c r="AG2122" s="446"/>
      <c r="AH2122" s="445"/>
      <c r="AI2122" s="132"/>
      <c r="AJ2122" s="133"/>
      <c r="AK2122" s="448"/>
      <c r="AL2122" s="449"/>
    </row>
    <row r="2123" spans="1:38" ht="65.25" customHeight="1" x14ac:dyDescent="0.25">
      <c r="A2123" s="79">
        <v>7</v>
      </c>
      <c r="B2123" s="80" t="s">
        <v>203</v>
      </c>
      <c r="C2123" s="584"/>
      <c r="D2123" s="587"/>
      <c r="E2123" s="442"/>
      <c r="F2123" s="443"/>
      <c r="G2123" s="444"/>
      <c r="H2123" s="445"/>
      <c r="I2123" s="444"/>
      <c r="J2123" s="445"/>
      <c r="K2123" s="444"/>
      <c r="L2123" s="445"/>
      <c r="M2123" s="446"/>
      <c r="N2123" s="445"/>
      <c r="O2123" s="444"/>
      <c r="P2123" s="445"/>
      <c r="Q2123" s="444"/>
      <c r="R2123" s="445"/>
      <c r="S2123" s="446"/>
      <c r="T2123" s="472"/>
      <c r="U2123" s="444"/>
      <c r="V2123" s="447"/>
      <c r="W2123" s="445"/>
      <c r="X2123" s="446"/>
      <c r="Y2123" s="447"/>
      <c r="Z2123" s="445"/>
      <c r="AA2123" s="446"/>
      <c r="AB2123" s="472"/>
      <c r="AC2123" s="444"/>
      <c r="AD2123" s="445"/>
      <c r="AE2123" s="444"/>
      <c r="AF2123" s="445"/>
      <c r="AG2123" s="441"/>
      <c r="AH2123" s="445"/>
      <c r="AI2123" s="132"/>
      <c r="AJ2123" s="133"/>
      <c r="AK2123" s="448"/>
      <c r="AL2123" s="450"/>
    </row>
    <row r="2124" spans="1:38" ht="59.25" customHeight="1" x14ac:dyDescent="0.25">
      <c r="A2124" s="79">
        <v>8</v>
      </c>
      <c r="B2124" s="80" t="s">
        <v>276</v>
      </c>
      <c r="C2124" s="584"/>
      <c r="D2124" s="587"/>
      <c r="E2124" s="473"/>
      <c r="F2124" s="474"/>
      <c r="G2124" s="451"/>
      <c r="H2124" s="452"/>
      <c r="I2124" s="444"/>
      <c r="J2124" s="445"/>
      <c r="K2124" s="441"/>
      <c r="L2124" s="445"/>
      <c r="M2124" s="475"/>
      <c r="N2124" s="443"/>
      <c r="O2124" s="451"/>
      <c r="P2124" s="452"/>
      <c r="Q2124" s="451"/>
      <c r="R2124" s="452"/>
      <c r="S2124" s="475"/>
      <c r="T2124" s="443"/>
      <c r="U2124" s="444"/>
      <c r="V2124" s="447"/>
      <c r="W2124" s="445"/>
      <c r="X2124" s="446"/>
      <c r="Y2124" s="447"/>
      <c r="Z2124" s="445"/>
      <c r="AA2124" s="475"/>
      <c r="AB2124" s="443"/>
      <c r="AC2124" s="444"/>
      <c r="AD2124" s="445"/>
      <c r="AE2124" s="444"/>
      <c r="AF2124" s="445"/>
      <c r="AG2124" s="446"/>
      <c r="AH2124" s="445"/>
      <c r="AI2124" s="132"/>
      <c r="AJ2124" s="133"/>
      <c r="AK2124" s="448"/>
      <c r="AL2124" s="449"/>
    </row>
    <row r="2125" spans="1:38" ht="60" customHeight="1" x14ac:dyDescent="0.25">
      <c r="A2125" s="79">
        <v>9</v>
      </c>
      <c r="B2125" s="80" t="s">
        <v>44</v>
      </c>
      <c r="C2125" s="584"/>
      <c r="D2125" s="587"/>
      <c r="E2125" s="442"/>
      <c r="F2125" s="443"/>
      <c r="G2125" s="444"/>
      <c r="H2125" s="445"/>
      <c r="I2125" s="441"/>
      <c r="J2125" s="445"/>
      <c r="K2125" s="441"/>
      <c r="L2125" s="445"/>
      <c r="M2125" s="446"/>
      <c r="N2125" s="445"/>
      <c r="O2125" s="444"/>
      <c r="P2125" s="445"/>
      <c r="Q2125" s="444"/>
      <c r="R2125" s="445"/>
      <c r="S2125" s="446"/>
      <c r="T2125" s="445"/>
      <c r="U2125" s="444"/>
      <c r="V2125" s="447"/>
      <c r="W2125" s="445"/>
      <c r="X2125" s="446"/>
      <c r="Y2125" s="447"/>
      <c r="Z2125" s="445"/>
      <c r="AA2125" s="446"/>
      <c r="AB2125" s="445"/>
      <c r="AC2125" s="444"/>
      <c r="AD2125" s="445"/>
      <c r="AE2125" s="444"/>
      <c r="AF2125" s="445"/>
      <c r="AG2125" s="446"/>
      <c r="AH2125" s="445"/>
      <c r="AI2125" s="132"/>
      <c r="AJ2125" s="133"/>
      <c r="AK2125" s="448"/>
      <c r="AL2125" s="449"/>
    </row>
    <row r="2126" spans="1:38" ht="73.5" customHeight="1" x14ac:dyDescent="0.25">
      <c r="A2126" s="79">
        <v>10</v>
      </c>
      <c r="B2126" s="80" t="s">
        <v>45</v>
      </c>
      <c r="C2126" s="584"/>
      <c r="D2126" s="587"/>
      <c r="E2126" s="442"/>
      <c r="F2126" s="443"/>
      <c r="G2126" s="444"/>
      <c r="H2126" s="445"/>
      <c r="I2126" s="441"/>
      <c r="J2126" s="445"/>
      <c r="K2126" s="441"/>
      <c r="L2126" s="445"/>
      <c r="M2126" s="446"/>
      <c r="N2126" s="445"/>
      <c r="O2126" s="444"/>
      <c r="P2126" s="445"/>
      <c r="Q2126" s="444"/>
      <c r="R2126" s="445"/>
      <c r="S2126" s="446"/>
      <c r="T2126" s="445"/>
      <c r="U2126" s="444"/>
      <c r="V2126" s="447"/>
      <c r="W2126" s="445"/>
      <c r="X2126" s="446"/>
      <c r="Y2126" s="447"/>
      <c r="Z2126" s="445"/>
      <c r="AA2126" s="446"/>
      <c r="AB2126" s="445"/>
      <c r="AC2126" s="451"/>
      <c r="AD2126" s="452"/>
      <c r="AE2126" s="451"/>
      <c r="AF2126" s="452"/>
      <c r="AG2126" s="446"/>
      <c r="AH2126" s="445"/>
      <c r="AI2126" s="132"/>
      <c r="AJ2126" s="133"/>
      <c r="AK2126" s="448"/>
      <c r="AL2126" s="449"/>
    </row>
    <row r="2127" spans="1:38" ht="120" customHeight="1" x14ac:dyDescent="0.25">
      <c r="A2127" s="79">
        <v>11</v>
      </c>
      <c r="B2127" s="80" t="s">
        <v>46</v>
      </c>
      <c r="C2127" s="584"/>
      <c r="D2127" s="587"/>
      <c r="E2127" s="442"/>
      <c r="F2127" s="443"/>
      <c r="G2127" s="444"/>
      <c r="H2127" s="445"/>
      <c r="I2127" s="441"/>
      <c r="J2127" s="445"/>
      <c r="K2127" s="441"/>
      <c r="L2127" s="445"/>
      <c r="M2127" s="446"/>
      <c r="N2127" s="445"/>
      <c r="O2127" s="444"/>
      <c r="P2127" s="445"/>
      <c r="Q2127" s="444"/>
      <c r="R2127" s="445"/>
      <c r="S2127" s="446"/>
      <c r="T2127" s="445"/>
      <c r="U2127" s="444"/>
      <c r="V2127" s="447"/>
      <c r="W2127" s="445"/>
      <c r="X2127" s="446"/>
      <c r="Y2127" s="447"/>
      <c r="Z2127" s="445"/>
      <c r="AA2127" s="446"/>
      <c r="AB2127" s="445"/>
      <c r="AC2127" s="444"/>
      <c r="AD2127" s="445"/>
      <c r="AE2127" s="444"/>
      <c r="AF2127" s="445"/>
      <c r="AG2127" s="446"/>
      <c r="AH2127" s="445"/>
      <c r="AI2127" s="132"/>
      <c r="AJ2127" s="133"/>
      <c r="AK2127" s="448"/>
      <c r="AL2127" s="449"/>
    </row>
    <row r="2128" spans="1:38" ht="63.75" customHeight="1" x14ac:dyDescent="0.25">
      <c r="A2128" s="79">
        <v>12</v>
      </c>
      <c r="B2128" s="80" t="s">
        <v>47</v>
      </c>
      <c r="C2128" s="584"/>
      <c r="D2128" s="587"/>
      <c r="E2128" s="442"/>
      <c r="F2128" s="443"/>
      <c r="G2128" s="444"/>
      <c r="H2128" s="445"/>
      <c r="I2128" s="441"/>
      <c r="J2128" s="445"/>
      <c r="K2128" s="441"/>
      <c r="L2128" s="445"/>
      <c r="M2128" s="446"/>
      <c r="N2128" s="445"/>
      <c r="O2128" s="444"/>
      <c r="P2128" s="445"/>
      <c r="Q2128" s="444"/>
      <c r="R2128" s="445"/>
      <c r="S2128" s="446"/>
      <c r="T2128" s="445"/>
      <c r="U2128" s="444"/>
      <c r="V2128" s="447"/>
      <c r="W2128" s="445"/>
      <c r="X2128" s="446"/>
      <c r="Y2128" s="447"/>
      <c r="Z2128" s="445"/>
      <c r="AA2128" s="446"/>
      <c r="AB2128" s="445"/>
      <c r="AC2128" s="444"/>
      <c r="AD2128" s="445"/>
      <c r="AE2128" s="444"/>
      <c r="AF2128" s="445"/>
      <c r="AG2128" s="446"/>
      <c r="AH2128" s="445"/>
      <c r="AI2128" s="132"/>
      <c r="AJ2128" s="133"/>
      <c r="AK2128" s="448"/>
      <c r="AL2128" s="449"/>
    </row>
    <row r="2129" spans="1:38" ht="62.25" customHeight="1" thickBot="1" x14ac:dyDescent="0.3">
      <c r="A2129" s="138">
        <v>13</v>
      </c>
      <c r="B2129" s="139" t="s">
        <v>48</v>
      </c>
      <c r="C2129" s="585"/>
      <c r="D2129" s="588"/>
      <c r="E2129" s="453"/>
      <c r="F2129" s="454"/>
      <c r="G2129" s="455"/>
      <c r="H2129" s="456"/>
      <c r="I2129" s="476"/>
      <c r="J2129" s="458"/>
      <c r="K2129" s="476"/>
      <c r="L2129" s="458"/>
      <c r="M2129" s="457"/>
      <c r="N2129" s="458"/>
      <c r="O2129" s="455"/>
      <c r="P2129" s="456"/>
      <c r="Q2129" s="455"/>
      <c r="R2129" s="456"/>
      <c r="S2129" s="459"/>
      <c r="T2129" s="456"/>
      <c r="U2129" s="455"/>
      <c r="V2129" s="460"/>
      <c r="W2129" s="456"/>
      <c r="X2129" s="459"/>
      <c r="Y2129" s="460"/>
      <c r="Z2129" s="456"/>
      <c r="AA2129" s="459"/>
      <c r="AB2129" s="456"/>
      <c r="AC2129" s="455"/>
      <c r="AD2129" s="456"/>
      <c r="AE2129" s="455"/>
      <c r="AF2129" s="456"/>
      <c r="AG2129" s="459"/>
      <c r="AH2129" s="456"/>
      <c r="AI2129" s="461"/>
      <c r="AJ2129" s="462"/>
      <c r="AK2129" s="463"/>
      <c r="AL2129" s="464"/>
    </row>
    <row r="2130" spans="1:38" ht="29.25" customHeight="1" thickBot="1" x14ac:dyDescent="0.3">
      <c r="A2130" s="589" t="s">
        <v>277</v>
      </c>
      <c r="B2130" s="590"/>
      <c r="C2130" s="166">
        <f>C2117</f>
        <v>410576.52</v>
      </c>
      <c r="D2130" s="166">
        <f>D2117</f>
        <v>144406.39000000001</v>
      </c>
      <c r="E2130" s="167">
        <f t="shared" ref="E2130:L2130" si="272">SUM(E2117:E2129)</f>
        <v>2</v>
      </c>
      <c r="F2130" s="168">
        <f t="shared" si="272"/>
        <v>75165.5</v>
      </c>
      <c r="G2130" s="167">
        <f t="shared" si="272"/>
        <v>21</v>
      </c>
      <c r="H2130" s="168">
        <f t="shared" si="272"/>
        <v>382050.33999999997</v>
      </c>
      <c r="I2130" s="169">
        <f t="shared" si="272"/>
        <v>1</v>
      </c>
      <c r="J2130" s="170">
        <f t="shared" si="272"/>
        <v>56050</v>
      </c>
      <c r="K2130" s="169">
        <f t="shared" si="272"/>
        <v>20</v>
      </c>
      <c r="L2130" s="170">
        <f t="shared" si="272"/>
        <v>354526.52</v>
      </c>
      <c r="M2130" s="169">
        <f>SUM(M2117:M2129)</f>
        <v>21</v>
      </c>
      <c r="N2130" s="170">
        <f>SUM(N2117:N2129)</f>
        <v>410576.52</v>
      </c>
      <c r="O2130" s="171">
        <f>SUM(O2117:O2129)</f>
        <v>0</v>
      </c>
      <c r="P2130" s="168">
        <f>SUM(P2117:P2129)</f>
        <v>0</v>
      </c>
      <c r="Q2130" s="172">
        <f t="shared" ref="Q2130:AJ2130" si="273">SUM(Q2117:Q2129)</f>
        <v>0</v>
      </c>
      <c r="R2130" s="168">
        <f t="shared" si="273"/>
        <v>0</v>
      </c>
      <c r="S2130" s="173">
        <f t="shared" si="273"/>
        <v>0</v>
      </c>
      <c r="T2130" s="168">
        <f t="shared" si="273"/>
        <v>0</v>
      </c>
      <c r="U2130" s="172">
        <f t="shared" si="273"/>
        <v>0</v>
      </c>
      <c r="V2130" s="168">
        <f t="shared" si="273"/>
        <v>0</v>
      </c>
      <c r="W2130" s="168">
        <f t="shared" si="273"/>
        <v>0</v>
      </c>
      <c r="X2130" s="173">
        <f t="shared" si="273"/>
        <v>0</v>
      </c>
      <c r="Y2130" s="168">
        <f t="shared" si="273"/>
        <v>0</v>
      </c>
      <c r="Z2130" s="168">
        <f t="shared" si="273"/>
        <v>0</v>
      </c>
      <c r="AA2130" s="173">
        <f t="shared" si="273"/>
        <v>0</v>
      </c>
      <c r="AB2130" s="168">
        <f t="shared" si="273"/>
        <v>0</v>
      </c>
      <c r="AC2130" s="172">
        <f t="shared" si="273"/>
        <v>1</v>
      </c>
      <c r="AD2130" s="168">
        <f t="shared" si="273"/>
        <v>53173.14</v>
      </c>
      <c r="AE2130" s="172">
        <f t="shared" si="273"/>
        <v>17</v>
      </c>
      <c r="AF2130" s="168">
        <f t="shared" si="273"/>
        <v>212996.99000000002</v>
      </c>
      <c r="AG2130" s="173">
        <f t="shared" si="273"/>
        <v>18</v>
      </c>
      <c r="AH2130" s="168">
        <f t="shared" si="273"/>
        <v>266170.13</v>
      </c>
      <c r="AI2130" s="174">
        <f t="shared" si="273"/>
        <v>0.12950847749403691</v>
      </c>
      <c r="AJ2130" s="174">
        <f t="shared" si="273"/>
        <v>0.51877537955653186</v>
      </c>
      <c r="AK2130" s="175">
        <f>AK2124</f>
        <v>0</v>
      </c>
      <c r="AL2130" s="176">
        <f>AH2130/C2117</f>
        <v>0.64828385705056879</v>
      </c>
    </row>
    <row r="2131" spans="1:38" ht="21.75" thickBot="1" x14ac:dyDescent="0.4">
      <c r="AF2131" s="177" t="s">
        <v>278</v>
      </c>
      <c r="AG2131" s="178">
        <v>4.4240000000000004</v>
      </c>
      <c r="AH2131" s="179">
        <f>AH2130/AG2131</f>
        <v>60165.038426763109</v>
      </c>
    </row>
    <row r="2132" spans="1:38" ht="15.75" thickTop="1" x14ac:dyDescent="0.25">
      <c r="A2132" s="591" t="s">
        <v>341</v>
      </c>
      <c r="B2132" s="592"/>
      <c r="C2132" s="592"/>
      <c r="D2132" s="592"/>
      <c r="E2132" s="592"/>
      <c r="F2132" s="592"/>
      <c r="G2132" s="592"/>
      <c r="H2132" s="592"/>
      <c r="I2132" s="592"/>
      <c r="J2132" s="592"/>
      <c r="K2132" s="593"/>
      <c r="L2132" s="592"/>
      <c r="M2132" s="592"/>
      <c r="N2132" s="592"/>
      <c r="O2132" s="592"/>
      <c r="P2132" s="592"/>
      <c r="Q2132" s="594"/>
    </row>
    <row r="2133" spans="1:38" ht="18.75" x14ac:dyDescent="0.3">
      <c r="A2133" s="595"/>
      <c r="B2133" s="596"/>
      <c r="C2133" s="596"/>
      <c r="D2133" s="596"/>
      <c r="E2133" s="596"/>
      <c r="F2133" s="596"/>
      <c r="G2133" s="596"/>
      <c r="H2133" s="596"/>
      <c r="I2133" s="596"/>
      <c r="J2133" s="596"/>
      <c r="K2133" s="597"/>
      <c r="L2133" s="596"/>
      <c r="M2133" s="596"/>
      <c r="N2133" s="596"/>
      <c r="O2133" s="596"/>
      <c r="P2133" s="596"/>
      <c r="Q2133" s="598"/>
      <c r="AF2133" s="180"/>
    </row>
    <row r="2134" spans="1:38" ht="15.75" x14ac:dyDescent="0.25">
      <c r="A2134" s="595"/>
      <c r="B2134" s="596"/>
      <c r="C2134" s="596"/>
      <c r="D2134" s="596"/>
      <c r="E2134" s="596"/>
      <c r="F2134" s="596"/>
      <c r="G2134" s="596"/>
      <c r="H2134" s="596"/>
      <c r="I2134" s="596"/>
      <c r="J2134" s="596"/>
      <c r="K2134" s="597"/>
      <c r="L2134" s="596"/>
      <c r="M2134" s="596"/>
      <c r="N2134" s="596"/>
      <c r="O2134" s="596"/>
      <c r="P2134" s="596"/>
      <c r="Q2134" s="598"/>
      <c r="AE2134" s="181" t="s">
        <v>280</v>
      </c>
      <c r="AF2134" s="182"/>
    </row>
    <row r="2135" spans="1:38" ht="15.75" x14ac:dyDescent="0.25">
      <c r="A2135" s="595"/>
      <c r="B2135" s="596"/>
      <c r="C2135" s="596"/>
      <c r="D2135" s="596"/>
      <c r="E2135" s="596"/>
      <c r="F2135" s="596"/>
      <c r="G2135" s="596"/>
      <c r="H2135" s="596"/>
      <c r="I2135" s="596"/>
      <c r="J2135" s="596"/>
      <c r="K2135" s="597"/>
      <c r="L2135" s="596"/>
      <c r="M2135" s="596"/>
      <c r="N2135" s="596"/>
      <c r="O2135" s="596"/>
      <c r="P2135" s="596"/>
      <c r="Q2135" s="598"/>
      <c r="AE2135" s="181" t="s">
        <v>281</v>
      </c>
      <c r="AF2135" s="183">
        <f>(AF2130-AF2124)+(Z2130-Z2124)</f>
        <v>212996.99000000002</v>
      </c>
    </row>
    <row r="2136" spans="1:38" ht="15.75" x14ac:dyDescent="0.25">
      <c r="A2136" s="595"/>
      <c r="B2136" s="596"/>
      <c r="C2136" s="596"/>
      <c r="D2136" s="596"/>
      <c r="E2136" s="596"/>
      <c r="F2136" s="596"/>
      <c r="G2136" s="596"/>
      <c r="H2136" s="596"/>
      <c r="I2136" s="596"/>
      <c r="J2136" s="596"/>
      <c r="K2136" s="597"/>
      <c r="L2136" s="596"/>
      <c r="M2136" s="596"/>
      <c r="N2136" s="596"/>
      <c r="O2136" s="596"/>
      <c r="P2136" s="596"/>
      <c r="Q2136" s="598"/>
      <c r="AE2136" s="181" t="s">
        <v>282</v>
      </c>
      <c r="AF2136" s="183">
        <f>AD2130+W2130</f>
        <v>53173.14</v>
      </c>
    </row>
    <row r="2137" spans="1:38" ht="15.75" x14ac:dyDescent="0.25">
      <c r="A2137" s="595"/>
      <c r="B2137" s="596"/>
      <c r="C2137" s="596"/>
      <c r="D2137" s="596"/>
      <c r="E2137" s="596"/>
      <c r="F2137" s="596"/>
      <c r="G2137" s="596"/>
      <c r="H2137" s="596"/>
      <c r="I2137" s="596"/>
      <c r="J2137" s="596"/>
      <c r="K2137" s="597"/>
      <c r="L2137" s="596"/>
      <c r="M2137" s="596"/>
      <c r="N2137" s="596"/>
      <c r="O2137" s="596"/>
      <c r="P2137" s="596"/>
      <c r="Q2137" s="598"/>
      <c r="AE2137" s="181" t="s">
        <v>283</v>
      </c>
      <c r="AF2137" s="183">
        <f>AF2124+Z2124</f>
        <v>0</v>
      </c>
    </row>
    <row r="2138" spans="1:38" ht="15.75" x14ac:dyDescent="0.25">
      <c r="A2138" s="595"/>
      <c r="B2138" s="596"/>
      <c r="C2138" s="596"/>
      <c r="D2138" s="596"/>
      <c r="E2138" s="596"/>
      <c r="F2138" s="596"/>
      <c r="G2138" s="596"/>
      <c r="H2138" s="596"/>
      <c r="I2138" s="596"/>
      <c r="J2138" s="596"/>
      <c r="K2138" s="597"/>
      <c r="L2138" s="596"/>
      <c r="M2138" s="596"/>
      <c r="N2138" s="596"/>
      <c r="O2138" s="596"/>
      <c r="P2138" s="596"/>
      <c r="Q2138" s="598"/>
      <c r="AE2138" s="181" t="s">
        <v>2</v>
      </c>
      <c r="AF2138" s="184">
        <f>SUM(AF2135:AF2137)</f>
        <v>266170.13</v>
      </c>
    </row>
    <row r="2139" spans="1:38" x14ac:dyDescent="0.25">
      <c r="A2139" s="595"/>
      <c r="B2139" s="596"/>
      <c r="C2139" s="596"/>
      <c r="D2139" s="596"/>
      <c r="E2139" s="596"/>
      <c r="F2139" s="596"/>
      <c r="G2139" s="596"/>
      <c r="H2139" s="596"/>
      <c r="I2139" s="596"/>
      <c r="J2139" s="596"/>
      <c r="K2139" s="597"/>
      <c r="L2139" s="596"/>
      <c r="M2139" s="596"/>
      <c r="N2139" s="596"/>
      <c r="O2139" s="596"/>
      <c r="P2139" s="596"/>
      <c r="Q2139" s="598"/>
    </row>
    <row r="2140" spans="1:38" ht="15.75" thickBot="1" x14ac:dyDescent="0.3">
      <c r="A2140" s="599"/>
      <c r="B2140" s="600"/>
      <c r="C2140" s="600"/>
      <c r="D2140" s="600"/>
      <c r="E2140" s="600"/>
      <c r="F2140" s="600"/>
      <c r="G2140" s="600"/>
      <c r="H2140" s="600"/>
      <c r="I2140" s="600"/>
      <c r="J2140" s="600"/>
      <c r="K2140" s="601"/>
      <c r="L2140" s="600"/>
      <c r="M2140" s="600"/>
      <c r="N2140" s="600"/>
      <c r="O2140" s="600"/>
      <c r="P2140" s="600"/>
      <c r="Q2140" s="602"/>
    </row>
    <row r="2141" spans="1:38" ht="15.75" thickTop="1" x14ac:dyDescent="0.25"/>
    <row r="2143" spans="1:38" ht="15.75" thickBot="1" x14ac:dyDescent="0.3"/>
    <row r="2144" spans="1:38" ht="27" thickBot="1" x14ac:dyDescent="0.3">
      <c r="A2144" s="603" t="s">
        <v>391</v>
      </c>
      <c r="B2144" s="604"/>
      <c r="C2144" s="604"/>
      <c r="D2144" s="604"/>
      <c r="E2144" s="604"/>
      <c r="F2144" s="604"/>
      <c r="G2144" s="604"/>
      <c r="H2144" s="604"/>
      <c r="I2144" s="604"/>
      <c r="J2144" s="604"/>
      <c r="K2144" s="605"/>
      <c r="L2144" s="604"/>
      <c r="M2144" s="604"/>
      <c r="N2144" s="604"/>
      <c r="O2144" s="604"/>
      <c r="P2144" s="604"/>
      <c r="Q2144" s="604"/>
      <c r="R2144" s="604"/>
      <c r="S2144" s="604"/>
      <c r="T2144" s="604"/>
      <c r="U2144" s="604"/>
      <c r="V2144" s="604"/>
      <c r="W2144" s="604"/>
      <c r="X2144" s="604"/>
      <c r="Y2144" s="604"/>
      <c r="Z2144" s="604"/>
      <c r="AA2144" s="604"/>
      <c r="AB2144" s="604"/>
      <c r="AC2144" s="604"/>
      <c r="AD2144" s="604"/>
      <c r="AE2144" s="604"/>
      <c r="AF2144" s="604"/>
      <c r="AG2144" s="604"/>
      <c r="AH2144" s="604"/>
      <c r="AI2144" s="604"/>
      <c r="AJ2144" s="604"/>
      <c r="AK2144" s="606"/>
      <c r="AL2144" s="185"/>
    </row>
    <row r="2145" spans="1:38" ht="21" customHeight="1" x14ac:dyDescent="0.25">
      <c r="A2145" s="607" t="s">
        <v>284</v>
      </c>
      <c r="B2145" s="608"/>
      <c r="C2145" s="614" t="s">
        <v>392</v>
      </c>
      <c r="D2145" s="615"/>
      <c r="E2145" s="618" t="s">
        <v>285</v>
      </c>
      <c r="F2145" s="619"/>
      <c r="G2145" s="619"/>
      <c r="H2145" s="619"/>
      <c r="I2145" s="619"/>
      <c r="J2145" s="619"/>
      <c r="K2145" s="620"/>
      <c r="L2145" s="619"/>
      <c r="M2145" s="619"/>
      <c r="N2145" s="619"/>
      <c r="O2145" s="624" t="s">
        <v>394</v>
      </c>
      <c r="P2145" s="625"/>
      <c r="Q2145" s="625"/>
      <c r="R2145" s="625"/>
      <c r="S2145" s="625"/>
      <c r="T2145" s="625"/>
      <c r="U2145" s="625"/>
      <c r="V2145" s="625"/>
      <c r="W2145" s="625"/>
      <c r="X2145" s="625"/>
      <c r="Y2145" s="625"/>
      <c r="Z2145" s="625"/>
      <c r="AA2145" s="625"/>
      <c r="AB2145" s="625"/>
      <c r="AC2145" s="625"/>
      <c r="AD2145" s="625"/>
      <c r="AE2145" s="625"/>
      <c r="AF2145" s="625"/>
      <c r="AG2145" s="625"/>
      <c r="AH2145" s="625"/>
      <c r="AI2145" s="625"/>
      <c r="AJ2145" s="625"/>
      <c r="AK2145" s="626"/>
      <c r="AL2145" s="186"/>
    </row>
    <row r="2146" spans="1:38" ht="36" customHeight="1" thickBot="1" x14ac:dyDescent="0.3">
      <c r="A2146" s="609"/>
      <c r="B2146" s="610"/>
      <c r="C2146" s="616"/>
      <c r="D2146" s="617"/>
      <c r="E2146" s="621"/>
      <c r="F2146" s="622"/>
      <c r="G2146" s="622"/>
      <c r="H2146" s="622"/>
      <c r="I2146" s="622"/>
      <c r="J2146" s="622"/>
      <c r="K2146" s="623"/>
      <c r="L2146" s="622"/>
      <c r="M2146" s="622"/>
      <c r="N2146" s="622"/>
      <c r="O2146" s="627"/>
      <c r="P2146" s="628"/>
      <c r="Q2146" s="628"/>
      <c r="R2146" s="628"/>
      <c r="S2146" s="628"/>
      <c r="T2146" s="628"/>
      <c r="U2146" s="628"/>
      <c r="V2146" s="628"/>
      <c r="W2146" s="628"/>
      <c r="X2146" s="628"/>
      <c r="Y2146" s="628"/>
      <c r="Z2146" s="628"/>
      <c r="AA2146" s="628"/>
      <c r="AB2146" s="628"/>
      <c r="AC2146" s="628"/>
      <c r="AD2146" s="628"/>
      <c r="AE2146" s="628"/>
      <c r="AF2146" s="628"/>
      <c r="AG2146" s="628"/>
      <c r="AH2146" s="628"/>
      <c r="AI2146" s="628"/>
      <c r="AJ2146" s="628"/>
      <c r="AK2146" s="629"/>
      <c r="AL2146" s="186"/>
    </row>
    <row r="2147" spans="1:38" s="180" customFormat="1" ht="84" customHeight="1" thickBot="1" x14ac:dyDescent="0.35">
      <c r="A2147" s="609"/>
      <c r="B2147" s="611"/>
      <c r="C2147" s="630" t="s">
        <v>211</v>
      </c>
      <c r="D2147" s="632" t="s">
        <v>212</v>
      </c>
      <c r="E2147" s="634" t="s">
        <v>0</v>
      </c>
      <c r="F2147" s="635"/>
      <c r="G2147" s="635"/>
      <c r="H2147" s="636"/>
      <c r="I2147" s="637" t="s">
        <v>1</v>
      </c>
      <c r="J2147" s="638"/>
      <c r="K2147" s="639"/>
      <c r="L2147" s="640"/>
      <c r="M2147" s="643" t="s">
        <v>2</v>
      </c>
      <c r="N2147" s="644"/>
      <c r="O2147" s="645" t="s">
        <v>213</v>
      </c>
      <c r="P2147" s="646"/>
      <c r="Q2147" s="646"/>
      <c r="R2147" s="647"/>
      <c r="S2147" s="648" t="s">
        <v>2</v>
      </c>
      <c r="T2147" s="649"/>
      <c r="U2147" s="650" t="s">
        <v>214</v>
      </c>
      <c r="V2147" s="651"/>
      <c r="W2147" s="651"/>
      <c r="X2147" s="651"/>
      <c r="Y2147" s="651"/>
      <c r="Z2147" s="652"/>
      <c r="AA2147" s="653" t="s">
        <v>2</v>
      </c>
      <c r="AB2147" s="654"/>
      <c r="AC2147" s="655" t="s">
        <v>5</v>
      </c>
      <c r="AD2147" s="656"/>
      <c r="AE2147" s="656"/>
      <c r="AF2147" s="657"/>
      <c r="AG2147" s="717" t="s">
        <v>2</v>
      </c>
      <c r="AH2147" s="718"/>
      <c r="AI2147" s="743" t="s">
        <v>215</v>
      </c>
      <c r="AJ2147" s="744"/>
      <c r="AK2147" s="745"/>
      <c r="AL2147" s="187"/>
    </row>
    <row r="2148" spans="1:38" ht="113.25" thickBot="1" x14ac:dyDescent="0.3">
      <c r="A2148" s="612"/>
      <c r="B2148" s="613"/>
      <c r="C2148" s="631"/>
      <c r="D2148" s="633"/>
      <c r="E2148" s="41" t="s">
        <v>15</v>
      </c>
      <c r="F2148" s="42" t="s">
        <v>216</v>
      </c>
      <c r="G2148" s="41" t="s">
        <v>217</v>
      </c>
      <c r="H2148" s="42" t="s">
        <v>14</v>
      </c>
      <c r="I2148" s="43" t="s">
        <v>15</v>
      </c>
      <c r="J2148" s="44" t="s">
        <v>218</v>
      </c>
      <c r="K2148" s="43" t="s">
        <v>17</v>
      </c>
      <c r="L2148" s="44" t="s">
        <v>219</v>
      </c>
      <c r="M2148" s="45" t="s">
        <v>19</v>
      </c>
      <c r="N2148" s="46" t="s">
        <v>20</v>
      </c>
      <c r="O2148" s="47" t="s">
        <v>220</v>
      </c>
      <c r="P2148" s="48" t="s">
        <v>221</v>
      </c>
      <c r="Q2148" s="47" t="s">
        <v>222</v>
      </c>
      <c r="R2148" s="48" t="s">
        <v>223</v>
      </c>
      <c r="S2148" s="49" t="s">
        <v>224</v>
      </c>
      <c r="T2148" s="50" t="s">
        <v>225</v>
      </c>
      <c r="U2148" s="51" t="s">
        <v>220</v>
      </c>
      <c r="V2148" s="52" t="s">
        <v>226</v>
      </c>
      <c r="W2148" s="53" t="s">
        <v>227</v>
      </c>
      <c r="X2148" s="54" t="s">
        <v>222</v>
      </c>
      <c r="Y2148" s="52" t="s">
        <v>228</v>
      </c>
      <c r="Z2148" s="53" t="s">
        <v>229</v>
      </c>
      <c r="AA2148" s="55" t="s">
        <v>230</v>
      </c>
      <c r="AB2148" s="56" t="s">
        <v>231</v>
      </c>
      <c r="AC2148" s="57" t="s">
        <v>220</v>
      </c>
      <c r="AD2148" s="58" t="s">
        <v>221</v>
      </c>
      <c r="AE2148" s="57" t="s">
        <v>222</v>
      </c>
      <c r="AF2148" s="58" t="s">
        <v>223</v>
      </c>
      <c r="AG2148" s="59" t="s">
        <v>232</v>
      </c>
      <c r="AH2148" s="60" t="s">
        <v>233</v>
      </c>
      <c r="AI2148" s="61" t="s">
        <v>234</v>
      </c>
      <c r="AJ2148" s="63" t="s">
        <v>235</v>
      </c>
      <c r="AK2148" s="188" t="s">
        <v>286</v>
      </c>
      <c r="AL2148" s="189"/>
    </row>
    <row r="2149" spans="1:38" ht="15.75" thickBot="1" x14ac:dyDescent="0.3">
      <c r="A2149" s="581" t="s">
        <v>238</v>
      </c>
      <c r="B2149" s="658"/>
      <c r="C2149" s="190" t="s">
        <v>239</v>
      </c>
      <c r="D2149" s="191" t="s">
        <v>240</v>
      </c>
      <c r="E2149" s="192" t="s">
        <v>241</v>
      </c>
      <c r="F2149" s="193" t="s">
        <v>242</v>
      </c>
      <c r="G2149" s="192" t="s">
        <v>243</v>
      </c>
      <c r="H2149" s="193" t="s">
        <v>244</v>
      </c>
      <c r="I2149" s="194" t="s">
        <v>245</v>
      </c>
      <c r="J2149" s="193" t="s">
        <v>246</v>
      </c>
      <c r="K2149" s="194" t="s">
        <v>247</v>
      </c>
      <c r="L2149" s="193" t="s">
        <v>248</v>
      </c>
      <c r="M2149" s="194" t="s">
        <v>249</v>
      </c>
      <c r="N2149" s="193" t="s">
        <v>250</v>
      </c>
      <c r="O2149" s="192" t="s">
        <v>251</v>
      </c>
      <c r="P2149" s="193" t="s">
        <v>252</v>
      </c>
      <c r="Q2149" s="192" t="s">
        <v>253</v>
      </c>
      <c r="R2149" s="193" t="s">
        <v>254</v>
      </c>
      <c r="S2149" s="194" t="s">
        <v>255</v>
      </c>
      <c r="T2149" s="193" t="s">
        <v>256</v>
      </c>
      <c r="U2149" s="192" t="s">
        <v>257</v>
      </c>
      <c r="V2149" s="195" t="s">
        <v>258</v>
      </c>
      <c r="W2149" s="196" t="s">
        <v>259</v>
      </c>
      <c r="X2149" s="197" t="s">
        <v>260</v>
      </c>
      <c r="Y2149" s="198" t="s">
        <v>261</v>
      </c>
      <c r="Z2149" s="193" t="s">
        <v>262</v>
      </c>
      <c r="AA2149" s="194" t="s">
        <v>263</v>
      </c>
      <c r="AB2149" s="199" t="s">
        <v>264</v>
      </c>
      <c r="AC2149" s="192" t="s">
        <v>265</v>
      </c>
      <c r="AD2149" s="199" t="s">
        <v>266</v>
      </c>
      <c r="AE2149" s="192" t="s">
        <v>267</v>
      </c>
      <c r="AF2149" s="199" t="s">
        <v>268</v>
      </c>
      <c r="AG2149" s="194" t="s">
        <v>269</v>
      </c>
      <c r="AH2149" s="199" t="s">
        <v>270</v>
      </c>
      <c r="AI2149" s="190" t="s">
        <v>271</v>
      </c>
      <c r="AJ2149" s="199" t="s">
        <v>272</v>
      </c>
      <c r="AK2149" s="200" t="s">
        <v>273</v>
      </c>
      <c r="AL2149" s="201"/>
    </row>
    <row r="2150" spans="1:38" ht="37.5" x14ac:dyDescent="0.25">
      <c r="A2150" s="202">
        <v>1</v>
      </c>
      <c r="B2150" s="203" t="s">
        <v>287</v>
      </c>
      <c r="C2150" s="659">
        <f>N2161</f>
        <v>410576.52</v>
      </c>
      <c r="D2150" s="660">
        <f>C2150-AH2161</f>
        <v>144406.39000000001</v>
      </c>
      <c r="E2150" s="81">
        <v>1</v>
      </c>
      <c r="F2150" s="82">
        <v>56050</v>
      </c>
      <c r="G2150" s="83">
        <v>13</v>
      </c>
      <c r="H2150" s="84">
        <v>281751.34999999998</v>
      </c>
      <c r="I2150" s="339">
        <v>1</v>
      </c>
      <c r="J2150" s="86">
        <v>56050</v>
      </c>
      <c r="K2150" s="339">
        <v>13</v>
      </c>
      <c r="L2150" s="86">
        <v>280198.53000000003</v>
      </c>
      <c r="M2150" s="87">
        <f>SUM(I2150,K2150)</f>
        <v>14</v>
      </c>
      <c r="N2150" s="88">
        <f>SUM(J2150,L2150)</f>
        <v>336248.53</v>
      </c>
      <c r="O2150" s="89">
        <v>0</v>
      </c>
      <c r="P2150" s="90">
        <v>0</v>
      </c>
      <c r="Q2150" s="89">
        <v>0</v>
      </c>
      <c r="R2150" s="90">
        <v>0</v>
      </c>
      <c r="S2150" s="91">
        <f>SUM(O2150,Q2150)</f>
        <v>0</v>
      </c>
      <c r="T2150" s="92">
        <f>SUM(P2150,R2150)</f>
        <v>0</v>
      </c>
      <c r="U2150" s="93">
        <v>0</v>
      </c>
      <c r="V2150" s="94">
        <v>0</v>
      </c>
      <c r="W2150" s="95">
        <v>0</v>
      </c>
      <c r="X2150" s="96">
        <v>0</v>
      </c>
      <c r="Y2150" s="94">
        <v>0</v>
      </c>
      <c r="Z2150" s="95">
        <v>0</v>
      </c>
      <c r="AA2150" s="97">
        <f>SUM(U2150,X2150)</f>
        <v>0</v>
      </c>
      <c r="AB2150" s="98">
        <f>SUM(W2150,Z2150)</f>
        <v>0</v>
      </c>
      <c r="AC2150" s="99">
        <v>1</v>
      </c>
      <c r="AD2150" s="100">
        <v>53173.14</v>
      </c>
      <c r="AE2150" s="99">
        <v>11</v>
      </c>
      <c r="AF2150" s="100">
        <v>160683.4</v>
      </c>
      <c r="AG2150" s="101">
        <f>SUM(AC2150,AE2150)</f>
        <v>12</v>
      </c>
      <c r="AH2150" s="102">
        <f>SUM(AD2150,AF2150,AB2150)</f>
        <v>213856.53999999998</v>
      </c>
      <c r="AI2150" s="103">
        <f>IFERROR(AD2150/C2150,0)</f>
        <v>0.12950847749403691</v>
      </c>
      <c r="AJ2150" s="134">
        <f>IFERROR(AF2150/C2150,0)</f>
        <v>0.39136042168217505</v>
      </c>
      <c r="AK2150" s="222">
        <f>IFERROR(AH2150/C2150,0)</f>
        <v>0.52086889917621193</v>
      </c>
      <c r="AL2150" s="223"/>
    </row>
    <row r="2151" spans="1:38" ht="75" x14ac:dyDescent="0.25">
      <c r="A2151" s="224">
        <v>2</v>
      </c>
      <c r="B2151" s="203" t="s">
        <v>288</v>
      </c>
      <c r="C2151" s="659"/>
      <c r="D2151" s="660"/>
      <c r="E2151" s="81"/>
      <c r="F2151" s="82"/>
      <c r="G2151" s="83"/>
      <c r="H2151" s="84"/>
      <c r="I2151" s="339"/>
      <c r="J2151" s="86"/>
      <c r="K2151" s="339"/>
      <c r="L2151" s="86"/>
      <c r="M2151" s="87"/>
      <c r="N2151" s="88"/>
      <c r="O2151" s="89"/>
      <c r="P2151" s="90"/>
      <c r="Q2151" s="89"/>
      <c r="R2151" s="90"/>
      <c r="S2151" s="91"/>
      <c r="T2151" s="92"/>
      <c r="U2151" s="93"/>
      <c r="V2151" s="94"/>
      <c r="W2151" s="95"/>
      <c r="X2151" s="96"/>
      <c r="Y2151" s="94"/>
      <c r="Z2151" s="95"/>
      <c r="AA2151" s="97"/>
      <c r="AB2151" s="98"/>
      <c r="AC2151" s="99"/>
      <c r="AD2151" s="100"/>
      <c r="AE2151" s="99"/>
      <c r="AF2151" s="100"/>
      <c r="AG2151" s="101"/>
      <c r="AH2151" s="102"/>
      <c r="AI2151" s="103"/>
      <c r="AJ2151" s="134"/>
      <c r="AK2151" s="222"/>
      <c r="AL2151" s="223"/>
    </row>
    <row r="2152" spans="1:38" ht="38.25" thickBot="1" x14ac:dyDescent="0.3">
      <c r="A2152" s="224">
        <v>3</v>
      </c>
      <c r="B2152" s="203" t="s">
        <v>289</v>
      </c>
      <c r="C2152" s="659"/>
      <c r="D2152" s="660"/>
      <c r="E2152" s="81">
        <v>0</v>
      </c>
      <c r="F2152" s="82">
        <v>0</v>
      </c>
      <c r="G2152" s="83">
        <v>1</v>
      </c>
      <c r="H2152" s="539">
        <v>25971</v>
      </c>
      <c r="I2152" s="339">
        <v>0</v>
      </c>
      <c r="J2152" s="86">
        <v>0</v>
      </c>
      <c r="K2152" s="339">
        <v>0</v>
      </c>
      <c r="L2152" s="86">
        <v>0</v>
      </c>
      <c r="M2152" s="87">
        <f>SUM(I2152,K2152)</f>
        <v>0</v>
      </c>
      <c r="N2152" s="88">
        <f>SUM(J2152,L2152)</f>
        <v>0</v>
      </c>
      <c r="O2152" s="89">
        <v>0</v>
      </c>
      <c r="P2152" s="90">
        <v>0</v>
      </c>
      <c r="Q2152" s="89">
        <v>0</v>
      </c>
      <c r="R2152" s="90">
        <v>0</v>
      </c>
      <c r="S2152" s="91">
        <f>SUM(O2152,Q2152)</f>
        <v>0</v>
      </c>
      <c r="T2152" s="92">
        <f>SUM(P2152,R2152)</f>
        <v>0</v>
      </c>
      <c r="U2152" s="93">
        <v>0</v>
      </c>
      <c r="V2152" s="94">
        <v>0</v>
      </c>
      <c r="W2152" s="95">
        <v>0</v>
      </c>
      <c r="X2152" s="96">
        <v>0</v>
      </c>
      <c r="Y2152" s="94">
        <v>0</v>
      </c>
      <c r="Z2152" s="95">
        <v>0</v>
      </c>
      <c r="AA2152" s="97">
        <f>SUM(U2152,X2152)</f>
        <v>0</v>
      </c>
      <c r="AB2152" s="98">
        <f>SUM(W2152,Z2152)</f>
        <v>0</v>
      </c>
      <c r="AC2152" s="99">
        <v>0</v>
      </c>
      <c r="AD2152" s="100">
        <v>0</v>
      </c>
      <c r="AE2152" s="99">
        <v>0</v>
      </c>
      <c r="AF2152" s="100">
        <v>0</v>
      </c>
      <c r="AG2152" s="101">
        <f>SUM(AC2152,AE2152)</f>
        <v>0</v>
      </c>
      <c r="AH2152" s="102">
        <f>SUM(AD2152,AF2152,AB2152)</f>
        <v>0</v>
      </c>
      <c r="AI2152" s="103">
        <f>IFERROR(AD2152/C2150,0)</f>
        <v>0</v>
      </c>
      <c r="AJ2152" s="134">
        <f>IFERROR(AF2152/C2150,0)</f>
        <v>0</v>
      </c>
      <c r="AK2152" s="222">
        <f>IFERROR(AH2152/C2150,0)</f>
        <v>0</v>
      </c>
      <c r="AL2152" s="223"/>
    </row>
    <row r="2153" spans="1:38" ht="37.5" x14ac:dyDescent="0.25">
      <c r="A2153" s="224">
        <v>4</v>
      </c>
      <c r="B2153" s="203" t="s">
        <v>290</v>
      </c>
      <c r="C2153" s="659"/>
      <c r="D2153" s="660"/>
      <c r="E2153" s="81"/>
      <c r="F2153" s="82"/>
      <c r="G2153" s="83"/>
      <c r="H2153" s="84"/>
      <c r="I2153" s="339"/>
      <c r="J2153" s="86"/>
      <c r="K2153" s="339"/>
      <c r="L2153" s="86"/>
      <c r="M2153" s="87"/>
      <c r="N2153" s="88"/>
      <c r="O2153" s="89"/>
      <c r="P2153" s="90"/>
      <c r="Q2153" s="89"/>
      <c r="R2153" s="90"/>
      <c r="S2153" s="91"/>
      <c r="T2153" s="92"/>
      <c r="U2153" s="93"/>
      <c r="V2153" s="94"/>
      <c r="W2153" s="95"/>
      <c r="X2153" s="96"/>
      <c r="Y2153" s="94"/>
      <c r="Z2153" s="95"/>
      <c r="AA2153" s="97"/>
      <c r="AB2153" s="98"/>
      <c r="AC2153" s="99"/>
      <c r="AD2153" s="100"/>
      <c r="AE2153" s="99"/>
      <c r="AF2153" s="100"/>
      <c r="AG2153" s="101"/>
      <c r="AH2153" s="102"/>
      <c r="AI2153" s="103"/>
      <c r="AJ2153" s="134"/>
      <c r="AK2153" s="222"/>
      <c r="AL2153" s="223"/>
    </row>
    <row r="2154" spans="1:38" ht="37.5" x14ac:dyDescent="0.25">
      <c r="A2154" s="224">
        <v>5</v>
      </c>
      <c r="B2154" s="203" t="s">
        <v>291</v>
      </c>
      <c r="C2154" s="659"/>
      <c r="D2154" s="660"/>
      <c r="E2154" s="81"/>
      <c r="F2154" s="82"/>
      <c r="G2154" s="83"/>
      <c r="H2154" s="84"/>
      <c r="I2154" s="339"/>
      <c r="J2154" s="86"/>
      <c r="K2154" s="339"/>
      <c r="L2154" s="86"/>
      <c r="M2154" s="87"/>
      <c r="N2154" s="88"/>
      <c r="O2154" s="89"/>
      <c r="P2154" s="342"/>
      <c r="Q2154" s="89"/>
      <c r="R2154" s="90"/>
      <c r="S2154" s="91"/>
      <c r="T2154" s="92"/>
      <c r="U2154" s="93"/>
      <c r="V2154" s="94"/>
      <c r="W2154" s="95"/>
      <c r="X2154" s="96"/>
      <c r="Y2154" s="94"/>
      <c r="Z2154" s="95"/>
      <c r="AA2154" s="97"/>
      <c r="AB2154" s="98"/>
      <c r="AC2154" s="99"/>
      <c r="AD2154" s="100"/>
      <c r="AE2154" s="99"/>
      <c r="AF2154" s="100"/>
      <c r="AG2154" s="101"/>
      <c r="AH2154" s="102"/>
      <c r="AI2154" s="103"/>
      <c r="AJ2154" s="134"/>
      <c r="AK2154" s="222"/>
      <c r="AL2154" s="223"/>
    </row>
    <row r="2155" spans="1:38" ht="37.5" x14ac:dyDescent="0.25">
      <c r="A2155" s="224">
        <v>6</v>
      </c>
      <c r="B2155" s="203" t="s">
        <v>292</v>
      </c>
      <c r="C2155" s="659"/>
      <c r="D2155" s="660"/>
      <c r="E2155" s="81"/>
      <c r="F2155" s="82"/>
      <c r="G2155" s="83"/>
      <c r="H2155" s="84"/>
      <c r="I2155" s="339"/>
      <c r="J2155" s="340"/>
      <c r="K2155" s="339"/>
      <c r="L2155" s="340"/>
      <c r="M2155" s="87"/>
      <c r="N2155" s="88"/>
      <c r="O2155" s="89"/>
      <c r="P2155" s="342"/>
      <c r="Q2155" s="89"/>
      <c r="R2155" s="90"/>
      <c r="S2155" s="91"/>
      <c r="T2155" s="92"/>
      <c r="U2155" s="93"/>
      <c r="V2155" s="94"/>
      <c r="W2155" s="95"/>
      <c r="X2155" s="96"/>
      <c r="Y2155" s="94"/>
      <c r="Z2155" s="95"/>
      <c r="AA2155" s="97"/>
      <c r="AB2155" s="98"/>
      <c r="AC2155" s="99"/>
      <c r="AD2155" s="100"/>
      <c r="AE2155" s="99"/>
      <c r="AF2155" s="100"/>
      <c r="AG2155" s="101"/>
      <c r="AH2155" s="102"/>
      <c r="AI2155" s="103"/>
      <c r="AJ2155" s="134"/>
      <c r="AK2155" s="222"/>
      <c r="AL2155" s="223"/>
    </row>
    <row r="2156" spans="1:38" ht="37.5" x14ac:dyDescent="0.3">
      <c r="A2156" s="306">
        <v>7</v>
      </c>
      <c r="B2156" s="225" t="s">
        <v>293</v>
      </c>
      <c r="C2156" s="659"/>
      <c r="D2156" s="660"/>
      <c r="E2156" s="81"/>
      <c r="F2156" s="82"/>
      <c r="G2156" s="83"/>
      <c r="H2156" s="84"/>
      <c r="I2156" s="339"/>
      <c r="J2156" s="340"/>
      <c r="K2156" s="339"/>
      <c r="L2156" s="340"/>
      <c r="M2156" s="87"/>
      <c r="N2156" s="88"/>
      <c r="O2156" s="89"/>
      <c r="P2156" s="342"/>
      <c r="Q2156" s="89"/>
      <c r="R2156" s="90"/>
      <c r="S2156" s="91"/>
      <c r="T2156" s="92"/>
      <c r="U2156" s="93"/>
      <c r="V2156" s="94"/>
      <c r="W2156" s="95"/>
      <c r="X2156" s="96"/>
      <c r="Y2156" s="94"/>
      <c r="Z2156" s="95"/>
      <c r="AA2156" s="97"/>
      <c r="AB2156" s="98"/>
      <c r="AC2156" s="99"/>
      <c r="AD2156" s="100"/>
      <c r="AE2156" s="99"/>
      <c r="AF2156" s="100"/>
      <c r="AG2156" s="101"/>
      <c r="AH2156" s="102"/>
      <c r="AI2156" s="103"/>
      <c r="AJ2156" s="134"/>
      <c r="AK2156" s="222"/>
      <c r="AL2156" s="223"/>
    </row>
    <row r="2157" spans="1:38" ht="37.5" x14ac:dyDescent="0.25">
      <c r="A2157" s="229">
        <v>8</v>
      </c>
      <c r="B2157" s="226" t="s">
        <v>294</v>
      </c>
      <c r="C2157" s="659"/>
      <c r="D2157" s="660"/>
      <c r="E2157" s="81"/>
      <c r="F2157" s="82"/>
      <c r="G2157" s="83"/>
      <c r="H2157" s="84"/>
      <c r="I2157" s="339"/>
      <c r="J2157" s="340"/>
      <c r="K2157" s="339"/>
      <c r="L2157" s="340"/>
      <c r="M2157" s="122"/>
      <c r="N2157" s="123"/>
      <c r="O2157" s="89"/>
      <c r="P2157" s="342"/>
      <c r="Q2157" s="89"/>
      <c r="R2157" s="90"/>
      <c r="S2157" s="91"/>
      <c r="T2157" s="92"/>
      <c r="U2157" s="93"/>
      <c r="V2157" s="94"/>
      <c r="W2157" s="95"/>
      <c r="X2157" s="96"/>
      <c r="Y2157" s="94"/>
      <c r="Z2157" s="95"/>
      <c r="AA2157" s="97"/>
      <c r="AB2157" s="98"/>
      <c r="AC2157" s="99"/>
      <c r="AD2157" s="100"/>
      <c r="AE2157" s="99"/>
      <c r="AF2157" s="100"/>
      <c r="AG2157" s="101"/>
      <c r="AH2157" s="102"/>
      <c r="AI2157" s="103"/>
      <c r="AJ2157" s="134"/>
      <c r="AK2157" s="222"/>
      <c r="AL2157" s="223"/>
    </row>
    <row r="2158" spans="1:38" ht="37.5" x14ac:dyDescent="0.25">
      <c r="A2158" s="229" t="s">
        <v>309</v>
      </c>
      <c r="B2158" s="226" t="s">
        <v>155</v>
      </c>
      <c r="C2158" s="659"/>
      <c r="D2158" s="660"/>
      <c r="E2158" s="81">
        <v>0</v>
      </c>
      <c r="F2158" s="82">
        <v>0</v>
      </c>
      <c r="G2158" s="83">
        <v>2</v>
      </c>
      <c r="H2158" s="84">
        <v>25821.78</v>
      </c>
      <c r="I2158" s="339">
        <v>0</v>
      </c>
      <c r="J2158" s="340">
        <v>0</v>
      </c>
      <c r="K2158" s="339">
        <v>2</v>
      </c>
      <c r="L2158" s="340">
        <v>25821.78</v>
      </c>
      <c r="M2158" s="122">
        <f t="shared" ref="M2158:N2160" si="274">SUM(I2158,K2158)</f>
        <v>2</v>
      </c>
      <c r="N2158" s="123">
        <f t="shared" si="274"/>
        <v>25821.78</v>
      </c>
      <c r="O2158" s="89">
        <v>0</v>
      </c>
      <c r="P2158" s="342">
        <v>0</v>
      </c>
      <c r="Q2158" s="89">
        <v>0</v>
      </c>
      <c r="R2158" s="90">
        <v>0</v>
      </c>
      <c r="S2158" s="91">
        <f t="shared" ref="S2158:T2160" si="275">SUM(O2158,Q2158)</f>
        <v>0</v>
      </c>
      <c r="T2158" s="92">
        <f t="shared" si="275"/>
        <v>0</v>
      </c>
      <c r="U2158" s="93">
        <v>0</v>
      </c>
      <c r="V2158" s="94">
        <v>0</v>
      </c>
      <c r="W2158" s="95">
        <v>0</v>
      </c>
      <c r="X2158" s="96">
        <v>0</v>
      </c>
      <c r="Y2158" s="94">
        <v>0</v>
      </c>
      <c r="Z2158" s="95">
        <v>0</v>
      </c>
      <c r="AA2158" s="97">
        <f>SUM(U2158,X2158)</f>
        <v>0</v>
      </c>
      <c r="AB2158" s="98">
        <f>SUM(W2158,Z2158)</f>
        <v>0</v>
      </c>
      <c r="AC2158" s="99">
        <v>0</v>
      </c>
      <c r="AD2158" s="100">
        <v>0</v>
      </c>
      <c r="AE2158" s="99">
        <v>1</v>
      </c>
      <c r="AF2158" s="100">
        <v>8862.0300000000007</v>
      </c>
      <c r="AG2158" s="101">
        <f>SUM(AC2158,AE2158)</f>
        <v>1</v>
      </c>
      <c r="AH2158" s="102">
        <f>SUM(AD2158,AF2158,AB2158)</f>
        <v>8862.0300000000007</v>
      </c>
      <c r="AI2158" s="103">
        <f>IFERROR(AD2158/C2150,0)</f>
        <v>0</v>
      </c>
      <c r="AJ2158" s="134">
        <f>IFERROR(AF2158/C2150,0)</f>
        <v>2.1584356553073225E-2</v>
      </c>
      <c r="AK2158" s="222">
        <f>IFERROR(AH2158/C2150,0)</f>
        <v>2.1584356553073225E-2</v>
      </c>
      <c r="AL2158" s="223"/>
    </row>
    <row r="2159" spans="1:38" ht="37.5" x14ac:dyDescent="0.25">
      <c r="A2159" s="229" t="s">
        <v>310</v>
      </c>
      <c r="B2159" s="226" t="s">
        <v>156</v>
      </c>
      <c r="C2159" s="659"/>
      <c r="D2159" s="660"/>
      <c r="E2159" s="81">
        <v>0</v>
      </c>
      <c r="F2159" s="82">
        <v>0</v>
      </c>
      <c r="G2159" s="83">
        <v>1</v>
      </c>
      <c r="H2159" s="84">
        <v>12525.41</v>
      </c>
      <c r="I2159" s="339">
        <v>0</v>
      </c>
      <c r="J2159" s="340">
        <v>0</v>
      </c>
      <c r="K2159" s="339">
        <v>1</v>
      </c>
      <c r="L2159" s="340">
        <v>12525.41</v>
      </c>
      <c r="M2159" s="122">
        <f t="shared" si="274"/>
        <v>1</v>
      </c>
      <c r="N2159" s="123">
        <f t="shared" si="274"/>
        <v>12525.41</v>
      </c>
      <c r="O2159" s="89">
        <v>0</v>
      </c>
      <c r="P2159" s="342">
        <v>0</v>
      </c>
      <c r="Q2159" s="89">
        <v>0</v>
      </c>
      <c r="R2159" s="90">
        <v>0</v>
      </c>
      <c r="S2159" s="91">
        <f t="shared" si="275"/>
        <v>0</v>
      </c>
      <c r="T2159" s="92">
        <f t="shared" si="275"/>
        <v>0</v>
      </c>
      <c r="U2159" s="93">
        <v>0</v>
      </c>
      <c r="V2159" s="94">
        <v>0</v>
      </c>
      <c r="W2159" s="95">
        <v>0</v>
      </c>
      <c r="X2159" s="96">
        <v>0</v>
      </c>
      <c r="Y2159" s="94">
        <v>0</v>
      </c>
      <c r="Z2159" s="95">
        <v>0</v>
      </c>
      <c r="AA2159" s="97">
        <f>SUM(U2159,X2159)</f>
        <v>0</v>
      </c>
      <c r="AB2159" s="98">
        <f>SUM(W2159,Z2159)</f>
        <v>0</v>
      </c>
      <c r="AC2159" s="99">
        <v>0</v>
      </c>
      <c r="AD2159" s="100">
        <v>0</v>
      </c>
      <c r="AE2159" s="99">
        <v>1</v>
      </c>
      <c r="AF2159" s="100">
        <v>10893.31</v>
      </c>
      <c r="AG2159" s="101">
        <f>SUM(AC2159,AE2159)</f>
        <v>1</v>
      </c>
      <c r="AH2159" s="102">
        <f>SUM(AD2159,AF2159,AB2159)</f>
        <v>10893.31</v>
      </c>
      <c r="AI2159" s="103">
        <f>IFERROR(AD2159/C2150,0)</f>
        <v>0</v>
      </c>
      <c r="AJ2159" s="134">
        <f>IFERROR(AF2159/C2150,0)</f>
        <v>2.6531741269568945E-2</v>
      </c>
      <c r="AK2159" s="222">
        <f>IFERROR(AH2159/C2150,0)</f>
        <v>2.6531741269568945E-2</v>
      </c>
      <c r="AL2159" s="223"/>
    </row>
    <row r="2160" spans="1:38" ht="37.5" x14ac:dyDescent="0.25">
      <c r="A2160" s="229" t="s">
        <v>311</v>
      </c>
      <c r="B2160" s="226" t="s">
        <v>157</v>
      </c>
      <c r="C2160" s="659"/>
      <c r="D2160" s="660"/>
      <c r="E2160" s="81">
        <v>1</v>
      </c>
      <c r="F2160" s="82">
        <v>19115.5</v>
      </c>
      <c r="G2160" s="83">
        <v>4</v>
      </c>
      <c r="H2160" s="84">
        <v>35980.800000000003</v>
      </c>
      <c r="I2160" s="339">
        <v>0</v>
      </c>
      <c r="J2160" s="340">
        <v>0</v>
      </c>
      <c r="K2160" s="339">
        <v>4</v>
      </c>
      <c r="L2160" s="340">
        <v>35980.800000000003</v>
      </c>
      <c r="M2160" s="122">
        <f t="shared" si="274"/>
        <v>4</v>
      </c>
      <c r="N2160" s="123">
        <f t="shared" si="274"/>
        <v>35980.800000000003</v>
      </c>
      <c r="O2160" s="89">
        <v>0</v>
      </c>
      <c r="P2160" s="342">
        <v>0</v>
      </c>
      <c r="Q2160" s="89">
        <v>0</v>
      </c>
      <c r="R2160" s="90">
        <v>0</v>
      </c>
      <c r="S2160" s="91">
        <f t="shared" si="275"/>
        <v>0</v>
      </c>
      <c r="T2160" s="92">
        <f t="shared" si="275"/>
        <v>0</v>
      </c>
      <c r="U2160" s="93">
        <v>0</v>
      </c>
      <c r="V2160" s="94">
        <v>0</v>
      </c>
      <c r="W2160" s="95">
        <v>0</v>
      </c>
      <c r="X2160" s="96">
        <v>0</v>
      </c>
      <c r="Y2160" s="94">
        <v>0</v>
      </c>
      <c r="Z2160" s="95">
        <v>0</v>
      </c>
      <c r="AA2160" s="97">
        <f>SUM(U2160,X2160)</f>
        <v>0</v>
      </c>
      <c r="AB2160" s="98">
        <f>SUM(W2160,Z2160)</f>
        <v>0</v>
      </c>
      <c r="AC2160" s="99">
        <v>0</v>
      </c>
      <c r="AD2160" s="100">
        <v>0</v>
      </c>
      <c r="AE2160" s="99">
        <v>4</v>
      </c>
      <c r="AF2160" s="100">
        <v>32558.25</v>
      </c>
      <c r="AG2160" s="101">
        <f>SUM(AC2160,AE2160)</f>
        <v>4</v>
      </c>
      <c r="AH2160" s="102">
        <f>SUM(AD2160,AF2160,AB2160)</f>
        <v>32558.25</v>
      </c>
      <c r="AI2160" s="103">
        <f>IFERROR(AD2160/C2150,0)</f>
        <v>0</v>
      </c>
      <c r="AJ2160" s="134">
        <f>IFERROR(AF2160/C2150,0)</f>
        <v>7.929886005171459E-2</v>
      </c>
      <c r="AK2160" s="222">
        <f>IFERROR(AH2160/C2150,0)</f>
        <v>7.929886005171459E-2</v>
      </c>
      <c r="AL2160" s="223"/>
    </row>
    <row r="2161" spans="1:38" ht="24" thickBot="1" x14ac:dyDescent="0.3">
      <c r="A2161" s="641" t="s">
        <v>277</v>
      </c>
      <c r="B2161" s="642"/>
      <c r="C2161" s="231">
        <f>C2150</f>
        <v>410576.52</v>
      </c>
      <c r="D2161" s="231">
        <f>D2150</f>
        <v>144406.39000000001</v>
      </c>
      <c r="E2161" s="167">
        <f t="shared" ref="E2161:AH2161" si="276">SUM(E2150:E2160)</f>
        <v>2</v>
      </c>
      <c r="F2161" s="168">
        <f t="shared" si="276"/>
        <v>75165.5</v>
      </c>
      <c r="G2161" s="167">
        <f t="shared" si="276"/>
        <v>21</v>
      </c>
      <c r="H2161" s="232">
        <f t="shared" si="276"/>
        <v>382050.33999999997</v>
      </c>
      <c r="I2161" s="233">
        <f t="shared" si="276"/>
        <v>1</v>
      </c>
      <c r="J2161" s="168">
        <f t="shared" si="276"/>
        <v>56050</v>
      </c>
      <c r="K2161" s="233">
        <f t="shared" si="276"/>
        <v>20</v>
      </c>
      <c r="L2161" s="168">
        <f t="shared" si="276"/>
        <v>354526.52</v>
      </c>
      <c r="M2161" s="233">
        <f t="shared" si="276"/>
        <v>21</v>
      </c>
      <c r="N2161" s="168">
        <f t="shared" si="276"/>
        <v>410576.52</v>
      </c>
      <c r="O2161" s="172">
        <f t="shared" si="276"/>
        <v>0</v>
      </c>
      <c r="P2161" s="168">
        <f t="shared" si="276"/>
        <v>0</v>
      </c>
      <c r="Q2161" s="172">
        <f t="shared" si="276"/>
        <v>0</v>
      </c>
      <c r="R2161" s="234">
        <f t="shared" si="276"/>
        <v>0</v>
      </c>
      <c r="S2161" s="173">
        <f t="shared" si="276"/>
        <v>0</v>
      </c>
      <c r="T2161" s="234">
        <f t="shared" si="276"/>
        <v>0</v>
      </c>
      <c r="U2161" s="235">
        <f t="shared" si="276"/>
        <v>0</v>
      </c>
      <c r="V2161" s="234">
        <f t="shared" si="276"/>
        <v>0</v>
      </c>
      <c r="W2161" s="232">
        <f t="shared" si="276"/>
        <v>0</v>
      </c>
      <c r="X2161" s="173">
        <f t="shared" si="276"/>
        <v>0</v>
      </c>
      <c r="Y2161" s="234">
        <f t="shared" si="276"/>
        <v>0</v>
      </c>
      <c r="Z2161" s="234">
        <f t="shared" si="276"/>
        <v>0</v>
      </c>
      <c r="AA2161" s="236">
        <f t="shared" si="276"/>
        <v>0</v>
      </c>
      <c r="AB2161" s="168">
        <f t="shared" si="276"/>
        <v>0</v>
      </c>
      <c r="AC2161" s="171">
        <f t="shared" si="276"/>
        <v>1</v>
      </c>
      <c r="AD2161" s="168">
        <f t="shared" si="276"/>
        <v>53173.14</v>
      </c>
      <c r="AE2161" s="172">
        <f t="shared" si="276"/>
        <v>17</v>
      </c>
      <c r="AF2161" s="168">
        <f t="shared" si="276"/>
        <v>212996.99</v>
      </c>
      <c r="AG2161" s="173">
        <f t="shared" si="276"/>
        <v>18</v>
      </c>
      <c r="AH2161" s="232">
        <f t="shared" si="276"/>
        <v>266170.13</v>
      </c>
      <c r="AI2161" s="237">
        <f>AD2161/C2117</f>
        <v>0.12950847749403691</v>
      </c>
      <c r="AJ2161" s="238">
        <f>AF2161/C2117</f>
        <v>0.51877537955653186</v>
      </c>
      <c r="AK2161" s="239">
        <f>AH2161/C2117</f>
        <v>0.64828385705056879</v>
      </c>
      <c r="AL2161" s="223"/>
    </row>
    <row r="2162" spans="1:38" ht="15.75" thickBot="1" x14ac:dyDescent="0.3">
      <c r="E2162" s="240"/>
      <c r="F2162" s="241"/>
      <c r="G2162" s="240"/>
      <c r="H2162" s="241"/>
      <c r="I2162" s="242"/>
      <c r="J2162" s="240"/>
      <c r="K2162" s="242"/>
      <c r="L2162" s="241"/>
      <c r="M2162" s="240"/>
      <c r="N2162" s="240"/>
      <c r="O2162" s="240"/>
      <c r="P2162" s="240"/>
      <c r="Q2162" s="240"/>
      <c r="R2162" s="240"/>
      <c r="S2162" s="240"/>
      <c r="T2162" s="240"/>
      <c r="U2162" s="240"/>
      <c r="V2162" s="240"/>
      <c r="W2162" s="240"/>
      <c r="X2162" s="240"/>
      <c r="Y2162" s="240"/>
      <c r="Z2162" s="240"/>
      <c r="AA2162" s="240"/>
      <c r="AB2162" s="240"/>
      <c r="AC2162" s="240"/>
      <c r="AD2162" s="240"/>
      <c r="AE2162" s="240"/>
      <c r="AF2162" s="240"/>
      <c r="AG2162" s="240"/>
      <c r="AH2162" s="240"/>
      <c r="AJ2162" s="243"/>
      <c r="AK2162" s="243"/>
      <c r="AL2162" s="243"/>
    </row>
    <row r="2163" spans="1:38" ht="19.5" thickTop="1" x14ac:dyDescent="0.3">
      <c r="A2163" s="591" t="s">
        <v>279</v>
      </c>
      <c r="B2163" s="592"/>
      <c r="C2163" s="592"/>
      <c r="D2163" s="592"/>
      <c r="E2163" s="592"/>
      <c r="F2163" s="592"/>
      <c r="G2163" s="592"/>
      <c r="H2163" s="592"/>
      <c r="I2163" s="592"/>
      <c r="J2163" s="592"/>
      <c r="K2163" s="593"/>
      <c r="L2163" s="592"/>
      <c r="M2163" s="592"/>
      <c r="N2163" s="592"/>
      <c r="O2163" s="592"/>
      <c r="P2163" s="592"/>
      <c r="Q2163" s="594"/>
      <c r="AD2163" s="180"/>
    </row>
    <row r="2164" spans="1:38" x14ac:dyDescent="0.25">
      <c r="A2164" s="595"/>
      <c r="B2164" s="596"/>
      <c r="C2164" s="596"/>
      <c r="D2164" s="596"/>
      <c r="E2164" s="596"/>
      <c r="F2164" s="596"/>
      <c r="G2164" s="596"/>
      <c r="H2164" s="596"/>
      <c r="I2164" s="596"/>
      <c r="J2164" s="596"/>
      <c r="K2164" s="597"/>
      <c r="L2164" s="596"/>
      <c r="M2164" s="596"/>
      <c r="N2164" s="596"/>
      <c r="O2164" s="596"/>
      <c r="P2164" s="596"/>
      <c r="Q2164" s="598"/>
    </row>
    <row r="2165" spans="1:38" x14ac:dyDescent="0.25">
      <c r="A2165" s="595"/>
      <c r="B2165" s="596"/>
      <c r="C2165" s="596"/>
      <c r="D2165" s="596"/>
      <c r="E2165" s="596"/>
      <c r="F2165" s="596"/>
      <c r="G2165" s="596"/>
      <c r="H2165" s="596"/>
      <c r="I2165" s="596"/>
      <c r="J2165" s="596"/>
      <c r="K2165" s="597"/>
      <c r="L2165" s="596"/>
      <c r="M2165" s="596"/>
      <c r="N2165" s="596"/>
      <c r="O2165" s="596"/>
      <c r="P2165" s="596"/>
      <c r="Q2165" s="598"/>
    </row>
    <row r="2166" spans="1:38" x14ac:dyDescent="0.25">
      <c r="A2166" s="595"/>
      <c r="B2166" s="596"/>
      <c r="C2166" s="596"/>
      <c r="D2166" s="596"/>
      <c r="E2166" s="596"/>
      <c r="F2166" s="596"/>
      <c r="G2166" s="596"/>
      <c r="H2166" s="596"/>
      <c r="I2166" s="596"/>
      <c r="J2166" s="596"/>
      <c r="K2166" s="597"/>
      <c r="L2166" s="596"/>
      <c r="M2166" s="596"/>
      <c r="N2166" s="596"/>
      <c r="O2166" s="596"/>
      <c r="P2166" s="596"/>
      <c r="Q2166" s="598"/>
    </row>
    <row r="2167" spans="1:38" x14ac:dyDescent="0.25">
      <c r="A2167" s="595"/>
      <c r="B2167" s="596"/>
      <c r="C2167" s="596"/>
      <c r="D2167" s="596"/>
      <c r="E2167" s="596"/>
      <c r="F2167" s="596"/>
      <c r="G2167" s="596"/>
      <c r="H2167" s="596"/>
      <c r="I2167" s="596"/>
      <c r="J2167" s="596"/>
      <c r="K2167" s="597"/>
      <c r="L2167" s="596"/>
      <c r="M2167" s="596"/>
      <c r="N2167" s="596"/>
      <c r="O2167" s="596"/>
      <c r="P2167" s="596"/>
      <c r="Q2167" s="598"/>
    </row>
    <row r="2168" spans="1:38" x14ac:dyDescent="0.25">
      <c r="A2168" s="595"/>
      <c r="B2168" s="596"/>
      <c r="C2168" s="596"/>
      <c r="D2168" s="596"/>
      <c r="E2168" s="596"/>
      <c r="F2168" s="596"/>
      <c r="G2168" s="596"/>
      <c r="H2168" s="596"/>
      <c r="I2168" s="596"/>
      <c r="J2168" s="596"/>
      <c r="K2168" s="597"/>
      <c r="L2168" s="596"/>
      <c r="M2168" s="596"/>
      <c r="N2168" s="596"/>
      <c r="O2168" s="596"/>
      <c r="P2168" s="596"/>
      <c r="Q2168" s="598"/>
    </row>
    <row r="2169" spans="1:38" x14ac:dyDescent="0.25">
      <c r="A2169" s="595"/>
      <c r="B2169" s="596"/>
      <c r="C2169" s="596"/>
      <c r="D2169" s="596"/>
      <c r="E2169" s="596"/>
      <c r="F2169" s="596"/>
      <c r="G2169" s="596"/>
      <c r="H2169" s="596"/>
      <c r="I2169" s="596"/>
      <c r="J2169" s="596"/>
      <c r="K2169" s="597"/>
      <c r="L2169" s="596"/>
      <c r="M2169" s="596"/>
      <c r="N2169" s="596"/>
      <c r="O2169" s="596"/>
      <c r="P2169" s="596"/>
      <c r="Q2169" s="598"/>
    </row>
    <row r="2170" spans="1:38" x14ac:dyDescent="0.25">
      <c r="A2170" s="595"/>
      <c r="B2170" s="596"/>
      <c r="C2170" s="596"/>
      <c r="D2170" s="596"/>
      <c r="E2170" s="596"/>
      <c r="F2170" s="596"/>
      <c r="G2170" s="596"/>
      <c r="H2170" s="596"/>
      <c r="I2170" s="596"/>
      <c r="J2170" s="596"/>
      <c r="K2170" s="597"/>
      <c r="L2170" s="596"/>
      <c r="M2170" s="596"/>
      <c r="N2170" s="596"/>
      <c r="O2170" s="596"/>
      <c r="P2170" s="596"/>
      <c r="Q2170" s="598"/>
    </row>
    <row r="2171" spans="1:38" ht="15.75" thickBot="1" x14ac:dyDescent="0.3">
      <c r="A2171" s="599"/>
      <c r="B2171" s="600"/>
      <c r="C2171" s="600"/>
      <c r="D2171" s="600"/>
      <c r="E2171" s="600"/>
      <c r="F2171" s="600"/>
      <c r="G2171" s="600"/>
      <c r="H2171" s="600"/>
      <c r="I2171" s="600"/>
      <c r="J2171" s="600"/>
      <c r="K2171" s="601"/>
      <c r="L2171" s="600"/>
      <c r="M2171" s="600"/>
      <c r="N2171" s="600"/>
      <c r="O2171" s="600"/>
      <c r="P2171" s="600"/>
      <c r="Q2171" s="602"/>
    </row>
    <row r="2172" spans="1:38" ht="15.75" thickTop="1" x14ac:dyDescent="0.25"/>
    <row r="2173" spans="1:38" x14ac:dyDescent="0.25">
      <c r="B2173" s="244"/>
      <c r="C2173" s="244"/>
    </row>
    <row r="2176" spans="1:38" ht="23.25" x14ac:dyDescent="0.35">
      <c r="A2176" s="367"/>
      <c r="B2176" s="661" t="s">
        <v>387</v>
      </c>
      <c r="C2176" s="661"/>
      <c r="D2176" s="661"/>
      <c r="E2176" s="661"/>
      <c r="F2176" s="661"/>
      <c r="G2176" s="661"/>
      <c r="H2176" s="661"/>
      <c r="I2176" s="661"/>
      <c r="J2176" s="661"/>
      <c r="K2176" s="662"/>
      <c r="L2176" s="661"/>
      <c r="M2176" s="661"/>
      <c r="N2176" s="661"/>
      <c r="O2176" s="661"/>
      <c r="S2176" s="4"/>
      <c r="X2176" s="4"/>
      <c r="AA2176" s="4"/>
      <c r="AG2176" s="4"/>
    </row>
    <row r="2177" spans="1:38" ht="21.75" thickBot="1" x14ac:dyDescent="0.4">
      <c r="B2177" s="37"/>
      <c r="C2177" s="37"/>
      <c r="D2177" s="37"/>
      <c r="E2177" s="37"/>
      <c r="F2177" s="38"/>
      <c r="G2177" s="37"/>
      <c r="H2177" s="38"/>
      <c r="I2177" s="39"/>
      <c r="J2177" s="38"/>
      <c r="K2177" s="39"/>
      <c r="L2177" s="38"/>
    </row>
    <row r="2178" spans="1:38" ht="27" customHeight="1" thickBot="1" x14ac:dyDescent="0.3">
      <c r="A2178" s="663" t="s">
        <v>391</v>
      </c>
      <c r="B2178" s="664"/>
      <c r="C2178" s="664"/>
      <c r="D2178" s="664"/>
      <c r="E2178" s="664"/>
      <c r="F2178" s="664"/>
      <c r="G2178" s="664"/>
      <c r="H2178" s="664"/>
      <c r="I2178" s="664"/>
      <c r="J2178" s="664"/>
      <c r="K2178" s="665"/>
      <c r="L2178" s="664"/>
      <c r="M2178" s="664"/>
      <c r="N2178" s="664"/>
      <c r="O2178" s="664"/>
      <c r="P2178" s="664"/>
      <c r="Q2178" s="664"/>
      <c r="R2178" s="664"/>
      <c r="S2178" s="664"/>
      <c r="T2178" s="664"/>
      <c r="U2178" s="664"/>
      <c r="V2178" s="664"/>
      <c r="W2178" s="664"/>
      <c r="X2178" s="664"/>
      <c r="Y2178" s="664"/>
      <c r="Z2178" s="664"/>
      <c r="AA2178" s="664"/>
      <c r="AB2178" s="664"/>
      <c r="AC2178" s="664"/>
      <c r="AD2178" s="664"/>
      <c r="AE2178" s="664"/>
      <c r="AF2178" s="664"/>
      <c r="AG2178" s="664"/>
      <c r="AH2178" s="664"/>
      <c r="AI2178" s="664"/>
      <c r="AJ2178" s="664"/>
      <c r="AK2178" s="664"/>
      <c r="AL2178" s="40"/>
    </row>
    <row r="2179" spans="1:38" ht="33.75" customHeight="1" x14ac:dyDescent="0.25">
      <c r="A2179" s="666" t="s">
        <v>8</v>
      </c>
      <c r="B2179" s="667"/>
      <c r="C2179" s="614" t="s">
        <v>392</v>
      </c>
      <c r="D2179" s="615"/>
      <c r="E2179" s="618" t="s">
        <v>210</v>
      </c>
      <c r="F2179" s="619"/>
      <c r="G2179" s="619"/>
      <c r="H2179" s="619"/>
      <c r="I2179" s="619"/>
      <c r="J2179" s="619"/>
      <c r="K2179" s="620"/>
      <c r="L2179" s="619"/>
      <c r="M2179" s="619"/>
      <c r="N2179" s="674"/>
      <c r="O2179" s="624" t="s">
        <v>393</v>
      </c>
      <c r="P2179" s="625"/>
      <c r="Q2179" s="625"/>
      <c r="R2179" s="625"/>
      <c r="S2179" s="625"/>
      <c r="T2179" s="625"/>
      <c r="U2179" s="625"/>
      <c r="V2179" s="625"/>
      <c r="W2179" s="625"/>
      <c r="X2179" s="625"/>
      <c r="Y2179" s="625"/>
      <c r="Z2179" s="625"/>
      <c r="AA2179" s="625"/>
      <c r="AB2179" s="625"/>
      <c r="AC2179" s="625"/>
      <c r="AD2179" s="625"/>
      <c r="AE2179" s="625"/>
      <c r="AF2179" s="625"/>
      <c r="AG2179" s="625"/>
      <c r="AH2179" s="625"/>
      <c r="AI2179" s="625"/>
      <c r="AJ2179" s="625"/>
      <c r="AK2179" s="625"/>
      <c r="AL2179" s="626"/>
    </row>
    <row r="2180" spans="1:38" ht="51" customHeight="1" thickBot="1" x14ac:dyDescent="0.3">
      <c r="A2180" s="668"/>
      <c r="B2180" s="669"/>
      <c r="C2180" s="672"/>
      <c r="D2180" s="673"/>
      <c r="E2180" s="675"/>
      <c r="F2180" s="676"/>
      <c r="G2180" s="676"/>
      <c r="H2180" s="676"/>
      <c r="I2180" s="676"/>
      <c r="J2180" s="676"/>
      <c r="K2180" s="677"/>
      <c r="L2180" s="676"/>
      <c r="M2180" s="676"/>
      <c r="N2180" s="678"/>
      <c r="O2180" s="641"/>
      <c r="P2180" s="679"/>
      <c r="Q2180" s="679"/>
      <c r="R2180" s="679"/>
      <c r="S2180" s="679"/>
      <c r="T2180" s="679"/>
      <c r="U2180" s="679"/>
      <c r="V2180" s="679"/>
      <c r="W2180" s="679"/>
      <c r="X2180" s="679"/>
      <c r="Y2180" s="679"/>
      <c r="Z2180" s="679"/>
      <c r="AA2180" s="679"/>
      <c r="AB2180" s="679"/>
      <c r="AC2180" s="679"/>
      <c r="AD2180" s="679"/>
      <c r="AE2180" s="679"/>
      <c r="AF2180" s="679"/>
      <c r="AG2180" s="679"/>
      <c r="AH2180" s="679"/>
      <c r="AI2180" s="679"/>
      <c r="AJ2180" s="679"/>
      <c r="AK2180" s="679"/>
      <c r="AL2180" s="642"/>
    </row>
    <row r="2181" spans="1:38" ht="75" customHeight="1" x14ac:dyDescent="0.25">
      <c r="A2181" s="668"/>
      <c r="B2181" s="669"/>
      <c r="C2181" s="680" t="s">
        <v>211</v>
      </c>
      <c r="D2181" s="682" t="s">
        <v>212</v>
      </c>
      <c r="E2181" s="684" t="s">
        <v>0</v>
      </c>
      <c r="F2181" s="685"/>
      <c r="G2181" s="685"/>
      <c r="H2181" s="686"/>
      <c r="I2181" s="690" t="s">
        <v>1</v>
      </c>
      <c r="J2181" s="691"/>
      <c r="K2181" s="692"/>
      <c r="L2181" s="693"/>
      <c r="M2181" s="698" t="s">
        <v>2</v>
      </c>
      <c r="N2181" s="699"/>
      <c r="O2181" s="702" t="s">
        <v>213</v>
      </c>
      <c r="P2181" s="703"/>
      <c r="Q2181" s="703"/>
      <c r="R2181" s="703"/>
      <c r="S2181" s="725" t="s">
        <v>2</v>
      </c>
      <c r="T2181" s="726"/>
      <c r="U2181" s="708" t="s">
        <v>214</v>
      </c>
      <c r="V2181" s="709"/>
      <c r="W2181" s="709"/>
      <c r="X2181" s="709"/>
      <c r="Y2181" s="709"/>
      <c r="Z2181" s="710"/>
      <c r="AA2181" s="729" t="s">
        <v>2</v>
      </c>
      <c r="AB2181" s="730"/>
      <c r="AC2181" s="733" t="s">
        <v>5</v>
      </c>
      <c r="AD2181" s="734"/>
      <c r="AE2181" s="734"/>
      <c r="AF2181" s="735"/>
      <c r="AG2181" s="739" t="s">
        <v>2</v>
      </c>
      <c r="AH2181" s="740"/>
      <c r="AI2181" s="719" t="s">
        <v>215</v>
      </c>
      <c r="AJ2181" s="720"/>
      <c r="AK2181" s="720"/>
      <c r="AL2181" s="721"/>
    </row>
    <row r="2182" spans="1:38" ht="75" customHeight="1" thickBot="1" x14ac:dyDescent="0.3">
      <c r="A2182" s="668"/>
      <c r="B2182" s="669"/>
      <c r="C2182" s="680"/>
      <c r="D2182" s="682"/>
      <c r="E2182" s="687"/>
      <c r="F2182" s="688"/>
      <c r="G2182" s="688"/>
      <c r="H2182" s="689"/>
      <c r="I2182" s="694"/>
      <c r="J2182" s="695"/>
      <c r="K2182" s="696"/>
      <c r="L2182" s="697"/>
      <c r="M2182" s="700"/>
      <c r="N2182" s="701"/>
      <c r="O2182" s="704"/>
      <c r="P2182" s="705"/>
      <c r="Q2182" s="705"/>
      <c r="R2182" s="705"/>
      <c r="S2182" s="727"/>
      <c r="T2182" s="728"/>
      <c r="U2182" s="711"/>
      <c r="V2182" s="712"/>
      <c r="W2182" s="712"/>
      <c r="X2182" s="712"/>
      <c r="Y2182" s="712"/>
      <c r="Z2182" s="713"/>
      <c r="AA2182" s="731"/>
      <c r="AB2182" s="732"/>
      <c r="AC2182" s="736"/>
      <c r="AD2182" s="737"/>
      <c r="AE2182" s="737"/>
      <c r="AF2182" s="738"/>
      <c r="AG2182" s="741"/>
      <c r="AH2182" s="742"/>
      <c r="AI2182" s="722"/>
      <c r="AJ2182" s="723"/>
      <c r="AK2182" s="723"/>
      <c r="AL2182" s="724"/>
    </row>
    <row r="2183" spans="1:38" ht="139.5" customHeight="1" thickBot="1" x14ac:dyDescent="0.3">
      <c r="A2183" s="670"/>
      <c r="B2183" s="671"/>
      <c r="C2183" s="681"/>
      <c r="D2183" s="683"/>
      <c r="E2183" s="41" t="s">
        <v>15</v>
      </c>
      <c r="F2183" s="42" t="s">
        <v>216</v>
      </c>
      <c r="G2183" s="41" t="s">
        <v>217</v>
      </c>
      <c r="H2183" s="42" t="s">
        <v>14</v>
      </c>
      <c r="I2183" s="43" t="s">
        <v>15</v>
      </c>
      <c r="J2183" s="44" t="s">
        <v>218</v>
      </c>
      <c r="K2183" s="43" t="s">
        <v>17</v>
      </c>
      <c r="L2183" s="44" t="s">
        <v>219</v>
      </c>
      <c r="M2183" s="45" t="s">
        <v>19</v>
      </c>
      <c r="N2183" s="46" t="s">
        <v>20</v>
      </c>
      <c r="O2183" s="47" t="s">
        <v>220</v>
      </c>
      <c r="P2183" s="48" t="s">
        <v>221</v>
      </c>
      <c r="Q2183" s="47" t="s">
        <v>222</v>
      </c>
      <c r="R2183" s="48" t="s">
        <v>223</v>
      </c>
      <c r="S2183" s="49" t="s">
        <v>224</v>
      </c>
      <c r="T2183" s="50" t="s">
        <v>225</v>
      </c>
      <c r="U2183" s="51" t="s">
        <v>220</v>
      </c>
      <c r="V2183" s="52" t="s">
        <v>226</v>
      </c>
      <c r="W2183" s="53" t="s">
        <v>227</v>
      </c>
      <c r="X2183" s="54" t="s">
        <v>222</v>
      </c>
      <c r="Y2183" s="52" t="s">
        <v>228</v>
      </c>
      <c r="Z2183" s="53" t="s">
        <v>229</v>
      </c>
      <c r="AA2183" s="55" t="s">
        <v>230</v>
      </c>
      <c r="AB2183" s="56" t="s">
        <v>231</v>
      </c>
      <c r="AC2183" s="57" t="s">
        <v>220</v>
      </c>
      <c r="AD2183" s="58" t="s">
        <v>221</v>
      </c>
      <c r="AE2183" s="57" t="s">
        <v>222</v>
      </c>
      <c r="AF2183" s="58" t="s">
        <v>223</v>
      </c>
      <c r="AG2183" s="59" t="s">
        <v>232</v>
      </c>
      <c r="AH2183" s="60" t="s">
        <v>233</v>
      </c>
      <c r="AI2183" s="61" t="s">
        <v>234</v>
      </c>
      <c r="AJ2183" s="62" t="s">
        <v>235</v>
      </c>
      <c r="AK2183" s="63" t="s">
        <v>236</v>
      </c>
      <c r="AL2183" s="64" t="s">
        <v>237</v>
      </c>
    </row>
    <row r="2184" spans="1:38" ht="38.25" customHeight="1" thickBot="1" x14ac:dyDescent="0.3">
      <c r="A2184" s="581" t="s">
        <v>238</v>
      </c>
      <c r="B2184" s="582"/>
      <c r="C2184" s="65" t="s">
        <v>239</v>
      </c>
      <c r="D2184" s="575" t="s">
        <v>240</v>
      </c>
      <c r="E2184" s="65" t="s">
        <v>241</v>
      </c>
      <c r="F2184" s="66" t="s">
        <v>242</v>
      </c>
      <c r="G2184" s="65" t="s">
        <v>243</v>
      </c>
      <c r="H2184" s="66" t="s">
        <v>244</v>
      </c>
      <c r="I2184" s="67" t="s">
        <v>245</v>
      </c>
      <c r="J2184" s="66" t="s">
        <v>246</v>
      </c>
      <c r="K2184" s="67" t="s">
        <v>247</v>
      </c>
      <c r="L2184" s="66" t="s">
        <v>248</v>
      </c>
      <c r="M2184" s="65" t="s">
        <v>249</v>
      </c>
      <c r="N2184" s="66" t="s">
        <v>250</v>
      </c>
      <c r="O2184" s="65" t="s">
        <v>251</v>
      </c>
      <c r="P2184" s="66" t="s">
        <v>252</v>
      </c>
      <c r="Q2184" s="65" t="s">
        <v>253</v>
      </c>
      <c r="R2184" s="66" t="s">
        <v>254</v>
      </c>
      <c r="S2184" s="65" t="s">
        <v>255</v>
      </c>
      <c r="T2184" s="66" t="s">
        <v>256</v>
      </c>
      <c r="U2184" s="65" t="s">
        <v>257</v>
      </c>
      <c r="V2184" s="68" t="s">
        <v>258</v>
      </c>
      <c r="W2184" s="66" t="s">
        <v>259</v>
      </c>
      <c r="X2184" s="575" t="s">
        <v>260</v>
      </c>
      <c r="Y2184" s="66" t="s">
        <v>261</v>
      </c>
      <c r="Z2184" s="66" t="s">
        <v>262</v>
      </c>
      <c r="AA2184" s="65" t="s">
        <v>263</v>
      </c>
      <c r="AB2184" s="65" t="s">
        <v>264</v>
      </c>
      <c r="AC2184" s="65" t="s">
        <v>265</v>
      </c>
      <c r="AD2184" s="65" t="s">
        <v>266</v>
      </c>
      <c r="AE2184" s="65" t="s">
        <v>267</v>
      </c>
      <c r="AF2184" s="65" t="s">
        <v>268</v>
      </c>
      <c r="AG2184" s="65" t="s">
        <v>269</v>
      </c>
      <c r="AH2184" s="65" t="s">
        <v>270</v>
      </c>
      <c r="AI2184" s="65" t="s">
        <v>271</v>
      </c>
      <c r="AJ2184" s="575" t="s">
        <v>272</v>
      </c>
      <c r="AK2184" s="65" t="s">
        <v>273</v>
      </c>
      <c r="AL2184" s="576" t="s">
        <v>274</v>
      </c>
    </row>
    <row r="2185" spans="1:38" ht="99" customHeight="1" x14ac:dyDescent="0.25">
      <c r="A2185" s="69">
        <v>1</v>
      </c>
      <c r="B2185" s="70" t="s">
        <v>275</v>
      </c>
      <c r="C2185" s="583">
        <f>N2198</f>
        <v>432759.63</v>
      </c>
      <c r="D2185" s="586">
        <f>C2185-AH2198</f>
        <v>142549.41000000003</v>
      </c>
      <c r="E2185" s="71"/>
      <c r="F2185" s="72"/>
      <c r="G2185" s="71"/>
      <c r="H2185" s="72"/>
      <c r="I2185" s="73"/>
      <c r="J2185" s="72"/>
      <c r="K2185" s="73"/>
      <c r="L2185" s="72"/>
      <c r="M2185" s="71"/>
      <c r="N2185" s="72"/>
      <c r="O2185" s="71"/>
      <c r="P2185" s="72"/>
      <c r="Q2185" s="71"/>
      <c r="R2185" s="72"/>
      <c r="S2185" s="71"/>
      <c r="T2185" s="72"/>
      <c r="U2185" s="71"/>
      <c r="V2185" s="74"/>
      <c r="W2185" s="72"/>
      <c r="X2185" s="71"/>
      <c r="Y2185" s="74"/>
      <c r="Z2185" s="72"/>
      <c r="AA2185" s="71"/>
      <c r="AB2185" s="72"/>
      <c r="AC2185" s="71"/>
      <c r="AD2185" s="72"/>
      <c r="AE2185" s="71"/>
      <c r="AF2185" s="72"/>
      <c r="AG2185" s="71"/>
      <c r="AH2185" s="72"/>
      <c r="AI2185" s="75"/>
      <c r="AJ2185" s="76"/>
      <c r="AK2185" s="77"/>
      <c r="AL2185" s="78"/>
    </row>
    <row r="2186" spans="1:38" ht="87" customHeight="1" x14ac:dyDescent="0.25">
      <c r="A2186" s="79">
        <v>2</v>
      </c>
      <c r="B2186" s="80" t="s">
        <v>96</v>
      </c>
      <c r="C2186" s="584"/>
      <c r="D2186" s="587"/>
      <c r="E2186" s="81">
        <v>1</v>
      </c>
      <c r="F2186" s="82">
        <v>18923.27</v>
      </c>
      <c r="G2186" s="83">
        <v>14</v>
      </c>
      <c r="H2186" s="84">
        <v>456134.52</v>
      </c>
      <c r="I2186" s="85">
        <v>0</v>
      </c>
      <c r="J2186" s="86">
        <v>0</v>
      </c>
      <c r="K2186" s="85">
        <v>8</v>
      </c>
      <c r="L2186" s="86">
        <v>372129.8</v>
      </c>
      <c r="M2186" s="85">
        <f>SUM(I2186,K2186)</f>
        <v>8</v>
      </c>
      <c r="N2186" s="86">
        <f>SUM(J2186,L2186)</f>
        <v>372129.8</v>
      </c>
      <c r="O2186" s="89">
        <v>0</v>
      </c>
      <c r="P2186" s="90">
        <v>0</v>
      </c>
      <c r="Q2186" s="89">
        <v>0</v>
      </c>
      <c r="R2186" s="90">
        <v>0</v>
      </c>
      <c r="S2186" s="91">
        <f>SUM(O2186,Q2186)</f>
        <v>0</v>
      </c>
      <c r="T2186" s="92">
        <f>SUM(P2186,R2186)</f>
        <v>0</v>
      </c>
      <c r="U2186" s="93">
        <v>0</v>
      </c>
      <c r="V2186" s="94">
        <v>0</v>
      </c>
      <c r="W2186" s="95">
        <v>0</v>
      </c>
      <c r="X2186" s="96">
        <v>0</v>
      </c>
      <c r="Y2186" s="94">
        <v>0</v>
      </c>
      <c r="Z2186" s="95">
        <v>0</v>
      </c>
      <c r="AA2186" s="97">
        <f>SUM(U2186,X2186)</f>
        <v>0</v>
      </c>
      <c r="AB2186" s="98">
        <f>SUM(W2186,Z2186)</f>
        <v>0</v>
      </c>
      <c r="AC2186" s="99">
        <v>0</v>
      </c>
      <c r="AD2186" s="100">
        <v>0</v>
      </c>
      <c r="AE2186" s="99">
        <v>5</v>
      </c>
      <c r="AF2186" s="100">
        <v>255310.22</v>
      </c>
      <c r="AG2186" s="101">
        <f>SUM(AC2186,AE2186)</f>
        <v>5</v>
      </c>
      <c r="AH2186" s="102">
        <f>SUM(AD2186,AF2186,AB2186)</f>
        <v>255310.22</v>
      </c>
      <c r="AI2186" s="103">
        <f>IFERROR(AD2186/(C2185-AH2192),0)</f>
        <v>0</v>
      </c>
      <c r="AJ2186" s="104">
        <f>IFERROR(AF2186/(C2185-AH2192),0)</f>
        <v>0.589958494973295</v>
      </c>
      <c r="AK2186" s="77"/>
      <c r="AL2186" s="105">
        <f>IFERROR(AH2186/C2185,0)</f>
        <v>0.589958494973295</v>
      </c>
    </row>
    <row r="2187" spans="1:38" ht="85.5" customHeight="1" x14ac:dyDescent="0.25">
      <c r="A2187" s="79">
        <v>3</v>
      </c>
      <c r="B2187" s="80" t="s">
        <v>202</v>
      </c>
      <c r="C2187" s="584"/>
      <c r="D2187" s="587"/>
      <c r="E2187" s="442"/>
      <c r="F2187" s="443"/>
      <c r="G2187" s="444"/>
      <c r="H2187" s="445"/>
      <c r="I2187" s="441"/>
      <c r="J2187" s="445"/>
      <c r="K2187" s="441"/>
      <c r="L2187" s="445"/>
      <c r="M2187" s="446"/>
      <c r="N2187" s="445"/>
      <c r="O2187" s="444"/>
      <c r="P2187" s="445"/>
      <c r="Q2187" s="444"/>
      <c r="R2187" s="445"/>
      <c r="S2187" s="446"/>
      <c r="T2187" s="445"/>
      <c r="U2187" s="444"/>
      <c r="V2187" s="447"/>
      <c r="W2187" s="445"/>
      <c r="X2187" s="446"/>
      <c r="Y2187" s="447"/>
      <c r="Z2187" s="445"/>
      <c r="AA2187" s="446"/>
      <c r="AB2187" s="445"/>
      <c r="AC2187" s="444"/>
      <c r="AD2187" s="445"/>
      <c r="AE2187" s="444"/>
      <c r="AF2187" s="445"/>
      <c r="AG2187" s="446"/>
      <c r="AH2187" s="445"/>
      <c r="AI2187" s="132"/>
      <c r="AJ2187" s="133"/>
      <c r="AK2187" s="448"/>
      <c r="AL2187" s="449"/>
    </row>
    <row r="2188" spans="1:38" ht="101.25" customHeight="1" x14ac:dyDescent="0.25">
      <c r="A2188" s="79">
        <v>4</v>
      </c>
      <c r="B2188" s="80" t="s">
        <v>40</v>
      </c>
      <c r="C2188" s="584"/>
      <c r="D2188" s="587"/>
      <c r="E2188" s="442"/>
      <c r="F2188" s="443"/>
      <c r="G2188" s="444"/>
      <c r="H2188" s="445"/>
      <c r="I2188" s="441"/>
      <c r="J2188" s="445"/>
      <c r="K2188" s="441"/>
      <c r="L2188" s="445"/>
      <c r="M2188" s="446"/>
      <c r="N2188" s="445"/>
      <c r="O2188" s="444"/>
      <c r="P2188" s="445"/>
      <c r="Q2188" s="444"/>
      <c r="R2188" s="445"/>
      <c r="S2188" s="446"/>
      <c r="T2188" s="445"/>
      <c r="U2188" s="444"/>
      <c r="V2188" s="447"/>
      <c r="W2188" s="445"/>
      <c r="X2188" s="446"/>
      <c r="Y2188" s="447"/>
      <c r="Z2188" s="445"/>
      <c r="AA2188" s="446"/>
      <c r="AB2188" s="445"/>
      <c r="AC2188" s="444"/>
      <c r="AD2188" s="445"/>
      <c r="AE2188" s="444"/>
      <c r="AF2188" s="445"/>
      <c r="AG2188" s="446"/>
      <c r="AH2188" s="445"/>
      <c r="AI2188" s="132"/>
      <c r="AJ2188" s="133"/>
      <c r="AK2188" s="448"/>
      <c r="AL2188" s="449"/>
    </row>
    <row r="2189" spans="1:38" ht="138" customHeight="1" x14ac:dyDescent="0.25">
      <c r="A2189" s="79">
        <v>5</v>
      </c>
      <c r="B2189" s="80" t="s">
        <v>98</v>
      </c>
      <c r="C2189" s="584"/>
      <c r="D2189" s="587"/>
      <c r="E2189" s="81">
        <v>0</v>
      </c>
      <c r="F2189" s="82">
        <v>0</v>
      </c>
      <c r="G2189" s="83">
        <v>1</v>
      </c>
      <c r="H2189" s="84">
        <v>60629.83</v>
      </c>
      <c r="I2189" s="85">
        <v>0</v>
      </c>
      <c r="J2189" s="86">
        <v>0</v>
      </c>
      <c r="K2189" s="85">
        <v>1</v>
      </c>
      <c r="L2189" s="86">
        <v>60629.83</v>
      </c>
      <c r="M2189" s="85">
        <f>SUM(I2189,K2189)</f>
        <v>1</v>
      </c>
      <c r="N2189" s="86">
        <f>SUM(J2189,L2189)</f>
        <v>60629.83</v>
      </c>
      <c r="O2189" s="89">
        <v>0</v>
      </c>
      <c r="P2189" s="90">
        <v>0</v>
      </c>
      <c r="Q2189" s="89">
        <v>0</v>
      </c>
      <c r="R2189" s="90">
        <v>0</v>
      </c>
      <c r="S2189" s="91">
        <f>SUM(O2189,Q2189)</f>
        <v>0</v>
      </c>
      <c r="T2189" s="92">
        <f>SUM(P2189,R2189)</f>
        <v>0</v>
      </c>
      <c r="U2189" s="93">
        <v>0</v>
      </c>
      <c r="V2189" s="94">
        <v>0</v>
      </c>
      <c r="W2189" s="95">
        <v>0</v>
      </c>
      <c r="X2189" s="96">
        <v>0</v>
      </c>
      <c r="Y2189" s="94">
        <v>0</v>
      </c>
      <c r="Z2189" s="95">
        <v>0</v>
      </c>
      <c r="AA2189" s="97">
        <f>SUM(U2189,X2189)</f>
        <v>0</v>
      </c>
      <c r="AB2189" s="98">
        <f>SUM(W2189,Z2189)</f>
        <v>0</v>
      </c>
      <c r="AC2189" s="99">
        <v>0</v>
      </c>
      <c r="AD2189" s="100">
        <v>0</v>
      </c>
      <c r="AE2189" s="99">
        <v>1</v>
      </c>
      <c r="AF2189" s="100">
        <v>34900</v>
      </c>
      <c r="AG2189" s="101">
        <f>SUM(AC2189,AE2189)</f>
        <v>1</v>
      </c>
      <c r="AH2189" s="102">
        <f>SUM(AD2189,AF2189,AB2189)</f>
        <v>34900</v>
      </c>
      <c r="AI2189" s="103">
        <f>IFERROR(AD2189/(C2185-AH2192),0)</f>
        <v>0</v>
      </c>
      <c r="AJ2189" s="104">
        <f>IFERROR(AF2189/(C2185-AH2192),0)</f>
        <v>8.0645230240168189E-2</v>
      </c>
      <c r="AK2189" s="77"/>
      <c r="AL2189" s="105">
        <f>IFERROR(AH2189/C2185,0)</f>
        <v>8.0645230240168189E-2</v>
      </c>
    </row>
    <row r="2190" spans="1:38" ht="116.25" customHeight="1" x14ac:dyDescent="0.25">
      <c r="A2190" s="79">
        <v>6</v>
      </c>
      <c r="B2190" s="80" t="s">
        <v>42</v>
      </c>
      <c r="C2190" s="584"/>
      <c r="D2190" s="587"/>
      <c r="E2190" s="442"/>
      <c r="F2190" s="443"/>
      <c r="G2190" s="444"/>
      <c r="H2190" s="445"/>
      <c r="I2190" s="441"/>
      <c r="J2190" s="445"/>
      <c r="K2190" s="441"/>
      <c r="L2190" s="445"/>
      <c r="M2190" s="446"/>
      <c r="N2190" s="445"/>
      <c r="O2190" s="444"/>
      <c r="P2190" s="445"/>
      <c r="Q2190" s="444"/>
      <c r="R2190" s="445"/>
      <c r="S2190" s="446"/>
      <c r="T2190" s="445"/>
      <c r="U2190" s="444"/>
      <c r="V2190" s="447"/>
      <c r="W2190" s="445"/>
      <c r="X2190" s="446"/>
      <c r="Y2190" s="447"/>
      <c r="Z2190" s="445"/>
      <c r="AA2190" s="446"/>
      <c r="AB2190" s="445"/>
      <c r="AC2190" s="444"/>
      <c r="AD2190" s="445"/>
      <c r="AE2190" s="444"/>
      <c r="AF2190" s="445"/>
      <c r="AG2190" s="446"/>
      <c r="AH2190" s="445"/>
      <c r="AI2190" s="132"/>
      <c r="AJ2190" s="133"/>
      <c r="AK2190" s="448"/>
      <c r="AL2190" s="449"/>
    </row>
    <row r="2191" spans="1:38" ht="65.25" customHeight="1" x14ac:dyDescent="0.25">
      <c r="A2191" s="79">
        <v>7</v>
      </c>
      <c r="B2191" s="80" t="s">
        <v>203</v>
      </c>
      <c r="C2191" s="584"/>
      <c r="D2191" s="587"/>
      <c r="E2191" s="442"/>
      <c r="F2191" s="443"/>
      <c r="G2191" s="444"/>
      <c r="H2191" s="445"/>
      <c r="I2191" s="444"/>
      <c r="J2191" s="445"/>
      <c r="K2191" s="444"/>
      <c r="L2191" s="445"/>
      <c r="M2191" s="446"/>
      <c r="N2191" s="445"/>
      <c r="O2191" s="444"/>
      <c r="P2191" s="445"/>
      <c r="Q2191" s="444"/>
      <c r="R2191" s="445"/>
      <c r="S2191" s="446"/>
      <c r="T2191" s="472"/>
      <c r="U2191" s="444"/>
      <c r="V2191" s="447"/>
      <c r="W2191" s="445"/>
      <c r="X2191" s="446"/>
      <c r="Y2191" s="447"/>
      <c r="Z2191" s="445"/>
      <c r="AA2191" s="446"/>
      <c r="AB2191" s="472"/>
      <c r="AC2191" s="444"/>
      <c r="AD2191" s="445"/>
      <c r="AE2191" s="444"/>
      <c r="AF2191" s="445"/>
      <c r="AG2191" s="441"/>
      <c r="AH2191" s="445"/>
      <c r="AI2191" s="132"/>
      <c r="AJ2191" s="133"/>
      <c r="AK2191" s="448"/>
      <c r="AL2191" s="450"/>
    </row>
    <row r="2192" spans="1:38" ht="59.25" customHeight="1" x14ac:dyDescent="0.25">
      <c r="A2192" s="79">
        <v>8</v>
      </c>
      <c r="B2192" s="80" t="s">
        <v>276</v>
      </c>
      <c r="C2192" s="584"/>
      <c r="D2192" s="587"/>
      <c r="E2192" s="473"/>
      <c r="F2192" s="474"/>
      <c r="G2192" s="451"/>
      <c r="H2192" s="452"/>
      <c r="I2192" s="444"/>
      <c r="J2192" s="445"/>
      <c r="K2192" s="441"/>
      <c r="L2192" s="445"/>
      <c r="M2192" s="475"/>
      <c r="N2192" s="443"/>
      <c r="O2192" s="451"/>
      <c r="P2192" s="452"/>
      <c r="Q2192" s="451"/>
      <c r="R2192" s="452"/>
      <c r="S2192" s="475"/>
      <c r="T2192" s="443"/>
      <c r="U2192" s="444"/>
      <c r="V2192" s="447"/>
      <c r="W2192" s="445"/>
      <c r="X2192" s="446"/>
      <c r="Y2192" s="447"/>
      <c r="Z2192" s="445"/>
      <c r="AA2192" s="475"/>
      <c r="AB2192" s="443"/>
      <c r="AC2192" s="444"/>
      <c r="AD2192" s="445"/>
      <c r="AE2192" s="444"/>
      <c r="AF2192" s="445"/>
      <c r="AG2192" s="446"/>
      <c r="AH2192" s="445"/>
      <c r="AI2192" s="132"/>
      <c r="AJ2192" s="133"/>
      <c r="AK2192" s="448"/>
      <c r="AL2192" s="449"/>
    </row>
    <row r="2193" spans="1:38" ht="60" customHeight="1" x14ac:dyDescent="0.25">
      <c r="A2193" s="79">
        <v>9</v>
      </c>
      <c r="B2193" s="80" t="s">
        <v>44</v>
      </c>
      <c r="C2193" s="584"/>
      <c r="D2193" s="587"/>
      <c r="E2193" s="442"/>
      <c r="F2193" s="443"/>
      <c r="G2193" s="444"/>
      <c r="H2193" s="445"/>
      <c r="I2193" s="441"/>
      <c r="J2193" s="445"/>
      <c r="K2193" s="441"/>
      <c r="L2193" s="445"/>
      <c r="M2193" s="446"/>
      <c r="N2193" s="445"/>
      <c r="O2193" s="444"/>
      <c r="P2193" s="445"/>
      <c r="Q2193" s="444"/>
      <c r="R2193" s="445"/>
      <c r="S2193" s="446"/>
      <c r="T2193" s="445"/>
      <c r="U2193" s="444"/>
      <c r="V2193" s="447"/>
      <c r="W2193" s="445"/>
      <c r="X2193" s="446"/>
      <c r="Y2193" s="447"/>
      <c r="Z2193" s="445"/>
      <c r="AA2193" s="446"/>
      <c r="AB2193" s="445"/>
      <c r="AC2193" s="444"/>
      <c r="AD2193" s="445"/>
      <c r="AE2193" s="444"/>
      <c r="AF2193" s="445"/>
      <c r="AG2193" s="446"/>
      <c r="AH2193" s="445"/>
      <c r="AI2193" s="132"/>
      <c r="AJ2193" s="133"/>
      <c r="AK2193" s="448"/>
      <c r="AL2193" s="449"/>
    </row>
    <row r="2194" spans="1:38" ht="73.5" customHeight="1" x14ac:dyDescent="0.25">
      <c r="A2194" s="79">
        <v>10</v>
      </c>
      <c r="B2194" s="80" t="s">
        <v>45</v>
      </c>
      <c r="C2194" s="584"/>
      <c r="D2194" s="587"/>
      <c r="E2194" s="442"/>
      <c r="F2194" s="443"/>
      <c r="G2194" s="444"/>
      <c r="H2194" s="445"/>
      <c r="I2194" s="441"/>
      <c r="J2194" s="445"/>
      <c r="K2194" s="441"/>
      <c r="L2194" s="445"/>
      <c r="M2194" s="446"/>
      <c r="N2194" s="445"/>
      <c r="O2194" s="444"/>
      <c r="P2194" s="445"/>
      <c r="Q2194" s="444"/>
      <c r="R2194" s="445"/>
      <c r="S2194" s="446"/>
      <c r="T2194" s="445"/>
      <c r="U2194" s="444"/>
      <c r="V2194" s="447"/>
      <c r="W2194" s="445"/>
      <c r="X2194" s="446"/>
      <c r="Y2194" s="447"/>
      <c r="Z2194" s="445"/>
      <c r="AA2194" s="446"/>
      <c r="AB2194" s="445"/>
      <c r="AC2194" s="451"/>
      <c r="AD2194" s="452"/>
      <c r="AE2194" s="451"/>
      <c r="AF2194" s="452"/>
      <c r="AG2194" s="446"/>
      <c r="AH2194" s="445"/>
      <c r="AI2194" s="132"/>
      <c r="AJ2194" s="133"/>
      <c r="AK2194" s="448"/>
      <c r="AL2194" s="449"/>
    </row>
    <row r="2195" spans="1:38" ht="120" customHeight="1" x14ac:dyDescent="0.25">
      <c r="A2195" s="79">
        <v>11</v>
      </c>
      <c r="B2195" s="80" t="s">
        <v>46</v>
      </c>
      <c r="C2195" s="584"/>
      <c r="D2195" s="587"/>
      <c r="E2195" s="442"/>
      <c r="F2195" s="443"/>
      <c r="G2195" s="444"/>
      <c r="H2195" s="445"/>
      <c r="I2195" s="441"/>
      <c r="J2195" s="445"/>
      <c r="K2195" s="441"/>
      <c r="L2195" s="445"/>
      <c r="M2195" s="446"/>
      <c r="N2195" s="445"/>
      <c r="O2195" s="444"/>
      <c r="P2195" s="445"/>
      <c r="Q2195" s="444"/>
      <c r="R2195" s="445"/>
      <c r="S2195" s="446"/>
      <c r="T2195" s="445"/>
      <c r="U2195" s="444"/>
      <c r="V2195" s="447"/>
      <c r="W2195" s="445"/>
      <c r="X2195" s="446"/>
      <c r="Y2195" s="447"/>
      <c r="Z2195" s="445"/>
      <c r="AA2195" s="446"/>
      <c r="AB2195" s="445"/>
      <c r="AC2195" s="444"/>
      <c r="AD2195" s="445"/>
      <c r="AE2195" s="444"/>
      <c r="AF2195" s="445"/>
      <c r="AG2195" s="446"/>
      <c r="AH2195" s="445"/>
      <c r="AI2195" s="132"/>
      <c r="AJ2195" s="133"/>
      <c r="AK2195" s="448"/>
      <c r="AL2195" s="449"/>
    </row>
    <row r="2196" spans="1:38" ht="63.75" customHeight="1" x14ac:dyDescent="0.25">
      <c r="A2196" s="79">
        <v>12</v>
      </c>
      <c r="B2196" s="80" t="s">
        <v>47</v>
      </c>
      <c r="C2196" s="584"/>
      <c r="D2196" s="587"/>
      <c r="E2196" s="442"/>
      <c r="F2196" s="443"/>
      <c r="G2196" s="444"/>
      <c r="H2196" s="445"/>
      <c r="I2196" s="441"/>
      <c r="J2196" s="445"/>
      <c r="K2196" s="441"/>
      <c r="L2196" s="445"/>
      <c r="M2196" s="446"/>
      <c r="N2196" s="445"/>
      <c r="O2196" s="444"/>
      <c r="P2196" s="445"/>
      <c r="Q2196" s="444"/>
      <c r="R2196" s="445"/>
      <c r="S2196" s="446"/>
      <c r="T2196" s="445"/>
      <c r="U2196" s="444"/>
      <c r="V2196" s="447"/>
      <c r="W2196" s="445"/>
      <c r="X2196" s="446"/>
      <c r="Y2196" s="447"/>
      <c r="Z2196" s="445"/>
      <c r="AA2196" s="446"/>
      <c r="AB2196" s="445"/>
      <c r="AC2196" s="444"/>
      <c r="AD2196" s="445"/>
      <c r="AE2196" s="444"/>
      <c r="AF2196" s="445"/>
      <c r="AG2196" s="446"/>
      <c r="AH2196" s="445"/>
      <c r="AI2196" s="132"/>
      <c r="AJ2196" s="133"/>
      <c r="AK2196" s="448"/>
      <c r="AL2196" s="449"/>
    </row>
    <row r="2197" spans="1:38" ht="62.25" customHeight="1" thickBot="1" x14ac:dyDescent="0.3">
      <c r="A2197" s="138">
        <v>13</v>
      </c>
      <c r="B2197" s="139" t="s">
        <v>48</v>
      </c>
      <c r="C2197" s="585"/>
      <c r="D2197" s="588"/>
      <c r="E2197" s="453"/>
      <c r="F2197" s="454"/>
      <c r="G2197" s="455"/>
      <c r="H2197" s="456"/>
      <c r="I2197" s="476"/>
      <c r="J2197" s="458"/>
      <c r="K2197" s="476"/>
      <c r="L2197" s="458"/>
      <c r="M2197" s="457"/>
      <c r="N2197" s="458"/>
      <c r="O2197" s="455"/>
      <c r="P2197" s="456"/>
      <c r="Q2197" s="455"/>
      <c r="R2197" s="456"/>
      <c r="S2197" s="459"/>
      <c r="T2197" s="456"/>
      <c r="U2197" s="455"/>
      <c r="V2197" s="460"/>
      <c r="W2197" s="456"/>
      <c r="X2197" s="459"/>
      <c r="Y2197" s="460"/>
      <c r="Z2197" s="456"/>
      <c r="AA2197" s="459"/>
      <c r="AB2197" s="456"/>
      <c r="AC2197" s="455"/>
      <c r="AD2197" s="456"/>
      <c r="AE2197" s="455"/>
      <c r="AF2197" s="456"/>
      <c r="AG2197" s="459"/>
      <c r="AH2197" s="456"/>
      <c r="AI2197" s="461"/>
      <c r="AJ2197" s="462"/>
      <c r="AK2197" s="463"/>
      <c r="AL2197" s="464"/>
    </row>
    <row r="2198" spans="1:38" ht="29.25" customHeight="1" thickBot="1" x14ac:dyDescent="0.3">
      <c r="A2198" s="589" t="s">
        <v>277</v>
      </c>
      <c r="B2198" s="590"/>
      <c r="C2198" s="166">
        <f>C2185</f>
        <v>432759.63</v>
      </c>
      <c r="D2198" s="166">
        <f>D2185</f>
        <v>142549.41000000003</v>
      </c>
      <c r="E2198" s="167">
        <f t="shared" ref="E2198:L2198" si="277">SUM(E2185:E2197)</f>
        <v>1</v>
      </c>
      <c r="F2198" s="168">
        <f t="shared" si="277"/>
        <v>18923.27</v>
      </c>
      <c r="G2198" s="167">
        <f t="shared" si="277"/>
        <v>15</v>
      </c>
      <c r="H2198" s="168">
        <f t="shared" si="277"/>
        <v>516764.35000000003</v>
      </c>
      <c r="I2198" s="169">
        <f t="shared" si="277"/>
        <v>0</v>
      </c>
      <c r="J2198" s="170">
        <f t="shared" si="277"/>
        <v>0</v>
      </c>
      <c r="K2198" s="169">
        <f t="shared" si="277"/>
        <v>9</v>
      </c>
      <c r="L2198" s="170">
        <f t="shared" si="277"/>
        <v>432759.63</v>
      </c>
      <c r="M2198" s="169">
        <f>SUM(M2185:M2197)</f>
        <v>9</v>
      </c>
      <c r="N2198" s="170">
        <f>SUM(N2185:N2197)</f>
        <v>432759.63</v>
      </c>
      <c r="O2198" s="171">
        <f>SUM(O2185:O2197)</f>
        <v>0</v>
      </c>
      <c r="P2198" s="168">
        <f>SUM(P2185:P2197)</f>
        <v>0</v>
      </c>
      <c r="Q2198" s="172">
        <f t="shared" ref="Q2198:AJ2198" si="278">SUM(Q2185:Q2197)</f>
        <v>0</v>
      </c>
      <c r="R2198" s="168">
        <f t="shared" si="278"/>
        <v>0</v>
      </c>
      <c r="S2198" s="173">
        <f t="shared" si="278"/>
        <v>0</v>
      </c>
      <c r="T2198" s="168">
        <f t="shared" si="278"/>
        <v>0</v>
      </c>
      <c r="U2198" s="172">
        <f t="shared" si="278"/>
        <v>0</v>
      </c>
      <c r="V2198" s="168">
        <f t="shared" si="278"/>
        <v>0</v>
      </c>
      <c r="W2198" s="168">
        <f t="shared" si="278"/>
        <v>0</v>
      </c>
      <c r="X2198" s="173">
        <f t="shared" si="278"/>
        <v>0</v>
      </c>
      <c r="Y2198" s="168">
        <f t="shared" si="278"/>
        <v>0</v>
      </c>
      <c r="Z2198" s="168">
        <f t="shared" si="278"/>
        <v>0</v>
      </c>
      <c r="AA2198" s="173">
        <f t="shared" si="278"/>
        <v>0</v>
      </c>
      <c r="AB2198" s="168">
        <f t="shared" si="278"/>
        <v>0</v>
      </c>
      <c r="AC2198" s="172">
        <f t="shared" si="278"/>
        <v>0</v>
      </c>
      <c r="AD2198" s="168">
        <f t="shared" si="278"/>
        <v>0</v>
      </c>
      <c r="AE2198" s="172">
        <f t="shared" si="278"/>
        <v>6</v>
      </c>
      <c r="AF2198" s="168">
        <f t="shared" si="278"/>
        <v>290210.21999999997</v>
      </c>
      <c r="AG2198" s="173">
        <f t="shared" si="278"/>
        <v>6</v>
      </c>
      <c r="AH2198" s="168">
        <f t="shared" si="278"/>
        <v>290210.21999999997</v>
      </c>
      <c r="AI2198" s="174">
        <f t="shared" si="278"/>
        <v>0</v>
      </c>
      <c r="AJ2198" s="174">
        <f t="shared" si="278"/>
        <v>0.67060372521346323</v>
      </c>
      <c r="AK2198" s="175">
        <f>AK2192</f>
        <v>0</v>
      </c>
      <c r="AL2198" s="176">
        <f>AH2198/C2185</f>
        <v>0.67060372521346312</v>
      </c>
    </row>
    <row r="2199" spans="1:38" ht="21.75" thickBot="1" x14ac:dyDescent="0.4">
      <c r="AF2199" s="177" t="s">
        <v>278</v>
      </c>
      <c r="AG2199" s="178">
        <v>4.4240000000000004</v>
      </c>
      <c r="AH2199" s="179">
        <f>AH2198/AG2199</f>
        <v>65599.055153707042</v>
      </c>
    </row>
    <row r="2200" spans="1:38" ht="15.75" thickTop="1" x14ac:dyDescent="0.25">
      <c r="A2200" s="591" t="s">
        <v>279</v>
      </c>
      <c r="B2200" s="592"/>
      <c r="C2200" s="592"/>
      <c r="D2200" s="592"/>
      <c r="E2200" s="592"/>
      <c r="F2200" s="592"/>
      <c r="G2200" s="592"/>
      <c r="H2200" s="592"/>
      <c r="I2200" s="592"/>
      <c r="J2200" s="592"/>
      <c r="K2200" s="593"/>
      <c r="L2200" s="592"/>
      <c r="M2200" s="592"/>
      <c r="N2200" s="592"/>
      <c r="O2200" s="592"/>
      <c r="P2200" s="592"/>
      <c r="Q2200" s="594"/>
    </row>
    <row r="2201" spans="1:38" ht="18.75" x14ac:dyDescent="0.3">
      <c r="A2201" s="595"/>
      <c r="B2201" s="596"/>
      <c r="C2201" s="596"/>
      <c r="D2201" s="596"/>
      <c r="E2201" s="596"/>
      <c r="F2201" s="596"/>
      <c r="G2201" s="596"/>
      <c r="H2201" s="596"/>
      <c r="I2201" s="596"/>
      <c r="J2201" s="596"/>
      <c r="K2201" s="597"/>
      <c r="L2201" s="596"/>
      <c r="M2201" s="596"/>
      <c r="N2201" s="596"/>
      <c r="O2201" s="596"/>
      <c r="P2201" s="596"/>
      <c r="Q2201" s="598"/>
      <c r="AF2201" s="180"/>
    </row>
    <row r="2202" spans="1:38" ht="15.75" x14ac:dyDescent="0.25">
      <c r="A2202" s="595"/>
      <c r="B2202" s="596"/>
      <c r="C2202" s="596"/>
      <c r="D2202" s="596"/>
      <c r="E2202" s="596"/>
      <c r="F2202" s="596"/>
      <c r="G2202" s="596"/>
      <c r="H2202" s="596"/>
      <c r="I2202" s="596"/>
      <c r="J2202" s="596"/>
      <c r="K2202" s="597"/>
      <c r="L2202" s="596"/>
      <c r="M2202" s="596"/>
      <c r="N2202" s="596"/>
      <c r="O2202" s="596"/>
      <c r="P2202" s="596"/>
      <c r="Q2202" s="598"/>
      <c r="AE2202" s="181" t="s">
        <v>280</v>
      </c>
      <c r="AF2202" s="182"/>
    </row>
    <row r="2203" spans="1:38" ht="15.75" x14ac:dyDescent="0.25">
      <c r="A2203" s="595"/>
      <c r="B2203" s="596"/>
      <c r="C2203" s="596"/>
      <c r="D2203" s="596"/>
      <c r="E2203" s="596"/>
      <c r="F2203" s="596"/>
      <c r="G2203" s="596"/>
      <c r="H2203" s="596"/>
      <c r="I2203" s="596"/>
      <c r="J2203" s="596"/>
      <c r="K2203" s="597"/>
      <c r="L2203" s="596"/>
      <c r="M2203" s="596"/>
      <c r="N2203" s="596"/>
      <c r="O2203" s="596"/>
      <c r="P2203" s="596"/>
      <c r="Q2203" s="598"/>
      <c r="AE2203" s="181" t="s">
        <v>281</v>
      </c>
      <c r="AF2203" s="183">
        <f>(AF2198-AF2192)+(Z2198-Z2192)</f>
        <v>290210.21999999997</v>
      </c>
    </row>
    <row r="2204" spans="1:38" ht="15.75" x14ac:dyDescent="0.25">
      <c r="A2204" s="595"/>
      <c r="B2204" s="596"/>
      <c r="C2204" s="596"/>
      <c r="D2204" s="596"/>
      <c r="E2204" s="596"/>
      <c r="F2204" s="596"/>
      <c r="G2204" s="596"/>
      <c r="H2204" s="596"/>
      <c r="I2204" s="596"/>
      <c r="J2204" s="596"/>
      <c r="K2204" s="597"/>
      <c r="L2204" s="596"/>
      <c r="M2204" s="596"/>
      <c r="N2204" s="596"/>
      <c r="O2204" s="596"/>
      <c r="P2204" s="596"/>
      <c r="Q2204" s="598"/>
      <c r="AE2204" s="181" t="s">
        <v>282</v>
      </c>
      <c r="AF2204" s="183">
        <f>AD2198+W2198</f>
        <v>0</v>
      </c>
    </row>
    <row r="2205" spans="1:38" ht="15.75" x14ac:dyDescent="0.25">
      <c r="A2205" s="595"/>
      <c r="B2205" s="596"/>
      <c r="C2205" s="596"/>
      <c r="D2205" s="596"/>
      <c r="E2205" s="596"/>
      <c r="F2205" s="596"/>
      <c r="G2205" s="596"/>
      <c r="H2205" s="596"/>
      <c r="I2205" s="596"/>
      <c r="J2205" s="596"/>
      <c r="K2205" s="597"/>
      <c r="L2205" s="596"/>
      <c r="M2205" s="596"/>
      <c r="N2205" s="596"/>
      <c r="O2205" s="596"/>
      <c r="P2205" s="596"/>
      <c r="Q2205" s="598"/>
      <c r="AE2205" s="181" t="s">
        <v>283</v>
      </c>
      <c r="AF2205" s="183">
        <f>AF2192+Z2192</f>
        <v>0</v>
      </c>
    </row>
    <row r="2206" spans="1:38" ht="15.75" x14ac:dyDescent="0.25">
      <c r="A2206" s="595"/>
      <c r="B2206" s="596"/>
      <c r="C2206" s="596"/>
      <c r="D2206" s="596"/>
      <c r="E2206" s="596"/>
      <c r="F2206" s="596"/>
      <c r="G2206" s="596"/>
      <c r="H2206" s="596"/>
      <c r="I2206" s="596"/>
      <c r="J2206" s="596"/>
      <c r="K2206" s="597"/>
      <c r="L2206" s="596"/>
      <c r="M2206" s="596"/>
      <c r="N2206" s="596"/>
      <c r="O2206" s="596"/>
      <c r="P2206" s="596"/>
      <c r="Q2206" s="598"/>
      <c r="AE2206" s="181" t="s">
        <v>2</v>
      </c>
      <c r="AF2206" s="184">
        <f>SUM(AF2203:AF2205)</f>
        <v>290210.21999999997</v>
      </c>
    </row>
    <row r="2207" spans="1:38" x14ac:dyDescent="0.25">
      <c r="A2207" s="595"/>
      <c r="B2207" s="596"/>
      <c r="C2207" s="596"/>
      <c r="D2207" s="596"/>
      <c r="E2207" s="596"/>
      <c r="F2207" s="596"/>
      <c r="G2207" s="596"/>
      <c r="H2207" s="596"/>
      <c r="I2207" s="596"/>
      <c r="J2207" s="596"/>
      <c r="K2207" s="597"/>
      <c r="L2207" s="596"/>
      <c r="M2207" s="596"/>
      <c r="N2207" s="596"/>
      <c r="O2207" s="596"/>
      <c r="P2207" s="596"/>
      <c r="Q2207" s="598"/>
    </row>
    <row r="2208" spans="1:38" ht="15.75" thickBot="1" x14ac:dyDescent="0.3">
      <c r="A2208" s="599"/>
      <c r="B2208" s="600"/>
      <c r="C2208" s="600"/>
      <c r="D2208" s="600"/>
      <c r="E2208" s="600"/>
      <c r="F2208" s="600"/>
      <c r="G2208" s="600"/>
      <c r="H2208" s="600"/>
      <c r="I2208" s="600"/>
      <c r="J2208" s="600"/>
      <c r="K2208" s="601"/>
      <c r="L2208" s="600"/>
      <c r="M2208" s="600"/>
      <c r="N2208" s="600"/>
      <c r="O2208" s="600"/>
      <c r="P2208" s="600"/>
      <c r="Q2208" s="602"/>
    </row>
    <row r="2209" spans="1:38" ht="15.75" thickTop="1" x14ac:dyDescent="0.25"/>
    <row r="2211" spans="1:38" ht="15.75" thickBot="1" x14ac:dyDescent="0.3"/>
    <row r="2212" spans="1:38" ht="27" thickBot="1" x14ac:dyDescent="0.3">
      <c r="A2212" s="603" t="s">
        <v>391</v>
      </c>
      <c r="B2212" s="604"/>
      <c r="C2212" s="604"/>
      <c r="D2212" s="604"/>
      <c r="E2212" s="604"/>
      <c r="F2212" s="604"/>
      <c r="G2212" s="604"/>
      <c r="H2212" s="604"/>
      <c r="I2212" s="604"/>
      <c r="J2212" s="604"/>
      <c r="K2212" s="605"/>
      <c r="L2212" s="604"/>
      <c r="M2212" s="604"/>
      <c r="N2212" s="604"/>
      <c r="O2212" s="604"/>
      <c r="P2212" s="604"/>
      <c r="Q2212" s="604"/>
      <c r="R2212" s="604"/>
      <c r="S2212" s="604"/>
      <c r="T2212" s="604"/>
      <c r="U2212" s="604"/>
      <c r="V2212" s="604"/>
      <c r="W2212" s="604"/>
      <c r="X2212" s="604"/>
      <c r="Y2212" s="604"/>
      <c r="Z2212" s="604"/>
      <c r="AA2212" s="604"/>
      <c r="AB2212" s="604"/>
      <c r="AC2212" s="604"/>
      <c r="AD2212" s="604"/>
      <c r="AE2212" s="604"/>
      <c r="AF2212" s="604"/>
      <c r="AG2212" s="604"/>
      <c r="AH2212" s="604"/>
      <c r="AI2212" s="604"/>
      <c r="AJ2212" s="604"/>
      <c r="AK2212" s="606"/>
      <c r="AL2212" s="185"/>
    </row>
    <row r="2213" spans="1:38" ht="21" customHeight="1" x14ac:dyDescent="0.25">
      <c r="A2213" s="607" t="s">
        <v>284</v>
      </c>
      <c r="B2213" s="608"/>
      <c r="C2213" s="614" t="s">
        <v>392</v>
      </c>
      <c r="D2213" s="615"/>
      <c r="E2213" s="618" t="s">
        <v>285</v>
      </c>
      <c r="F2213" s="619"/>
      <c r="G2213" s="619"/>
      <c r="H2213" s="619"/>
      <c r="I2213" s="619"/>
      <c r="J2213" s="619"/>
      <c r="K2213" s="620"/>
      <c r="L2213" s="619"/>
      <c r="M2213" s="619"/>
      <c r="N2213" s="619"/>
      <c r="O2213" s="624" t="s">
        <v>394</v>
      </c>
      <c r="P2213" s="625"/>
      <c r="Q2213" s="625"/>
      <c r="R2213" s="625"/>
      <c r="S2213" s="625"/>
      <c r="T2213" s="625"/>
      <c r="U2213" s="625"/>
      <c r="V2213" s="625"/>
      <c r="W2213" s="625"/>
      <c r="X2213" s="625"/>
      <c r="Y2213" s="625"/>
      <c r="Z2213" s="625"/>
      <c r="AA2213" s="625"/>
      <c r="AB2213" s="625"/>
      <c r="AC2213" s="625"/>
      <c r="AD2213" s="625"/>
      <c r="AE2213" s="625"/>
      <c r="AF2213" s="625"/>
      <c r="AG2213" s="625"/>
      <c r="AH2213" s="625"/>
      <c r="AI2213" s="625"/>
      <c r="AJ2213" s="625"/>
      <c r="AK2213" s="626"/>
      <c r="AL2213" s="186"/>
    </row>
    <row r="2214" spans="1:38" ht="36" customHeight="1" thickBot="1" x14ac:dyDescent="0.3">
      <c r="A2214" s="609"/>
      <c r="B2214" s="610"/>
      <c r="C2214" s="616"/>
      <c r="D2214" s="617"/>
      <c r="E2214" s="621"/>
      <c r="F2214" s="622"/>
      <c r="G2214" s="622"/>
      <c r="H2214" s="622"/>
      <c r="I2214" s="622"/>
      <c r="J2214" s="622"/>
      <c r="K2214" s="623"/>
      <c r="L2214" s="622"/>
      <c r="M2214" s="622"/>
      <c r="N2214" s="622"/>
      <c r="O2214" s="627"/>
      <c r="P2214" s="628"/>
      <c r="Q2214" s="628"/>
      <c r="R2214" s="628"/>
      <c r="S2214" s="628"/>
      <c r="T2214" s="628"/>
      <c r="U2214" s="628"/>
      <c r="V2214" s="628"/>
      <c r="W2214" s="628"/>
      <c r="X2214" s="628"/>
      <c r="Y2214" s="628"/>
      <c r="Z2214" s="628"/>
      <c r="AA2214" s="628"/>
      <c r="AB2214" s="628"/>
      <c r="AC2214" s="628"/>
      <c r="AD2214" s="628"/>
      <c r="AE2214" s="628"/>
      <c r="AF2214" s="628"/>
      <c r="AG2214" s="628"/>
      <c r="AH2214" s="628"/>
      <c r="AI2214" s="628"/>
      <c r="AJ2214" s="628"/>
      <c r="AK2214" s="629"/>
      <c r="AL2214" s="186"/>
    </row>
    <row r="2215" spans="1:38" s="180" customFormat="1" ht="84" customHeight="1" thickBot="1" x14ac:dyDescent="0.35">
      <c r="A2215" s="609"/>
      <c r="B2215" s="611"/>
      <c r="C2215" s="630" t="s">
        <v>211</v>
      </c>
      <c r="D2215" s="632" t="s">
        <v>212</v>
      </c>
      <c r="E2215" s="634" t="s">
        <v>0</v>
      </c>
      <c r="F2215" s="635"/>
      <c r="G2215" s="635"/>
      <c r="H2215" s="636"/>
      <c r="I2215" s="637" t="s">
        <v>1</v>
      </c>
      <c r="J2215" s="638"/>
      <c r="K2215" s="639"/>
      <c r="L2215" s="640"/>
      <c r="M2215" s="643" t="s">
        <v>2</v>
      </c>
      <c r="N2215" s="644"/>
      <c r="O2215" s="645" t="s">
        <v>213</v>
      </c>
      <c r="P2215" s="646"/>
      <c r="Q2215" s="646"/>
      <c r="R2215" s="647"/>
      <c r="S2215" s="648" t="s">
        <v>2</v>
      </c>
      <c r="T2215" s="649"/>
      <c r="U2215" s="650" t="s">
        <v>214</v>
      </c>
      <c r="V2215" s="651"/>
      <c r="W2215" s="651"/>
      <c r="X2215" s="651"/>
      <c r="Y2215" s="651"/>
      <c r="Z2215" s="652"/>
      <c r="AA2215" s="653" t="s">
        <v>2</v>
      </c>
      <c r="AB2215" s="654"/>
      <c r="AC2215" s="655" t="s">
        <v>5</v>
      </c>
      <c r="AD2215" s="656"/>
      <c r="AE2215" s="656"/>
      <c r="AF2215" s="657"/>
      <c r="AG2215" s="717" t="s">
        <v>2</v>
      </c>
      <c r="AH2215" s="718"/>
      <c r="AI2215" s="743" t="s">
        <v>215</v>
      </c>
      <c r="AJ2215" s="744"/>
      <c r="AK2215" s="745"/>
      <c r="AL2215" s="187"/>
    </row>
    <row r="2216" spans="1:38" ht="113.25" thickBot="1" x14ac:dyDescent="0.3">
      <c r="A2216" s="612"/>
      <c r="B2216" s="613"/>
      <c r="C2216" s="631"/>
      <c r="D2216" s="633"/>
      <c r="E2216" s="41" t="s">
        <v>15</v>
      </c>
      <c r="F2216" s="42" t="s">
        <v>216</v>
      </c>
      <c r="G2216" s="41" t="s">
        <v>217</v>
      </c>
      <c r="H2216" s="42" t="s">
        <v>14</v>
      </c>
      <c r="I2216" s="43" t="s">
        <v>15</v>
      </c>
      <c r="J2216" s="44" t="s">
        <v>218</v>
      </c>
      <c r="K2216" s="43" t="s">
        <v>17</v>
      </c>
      <c r="L2216" s="44" t="s">
        <v>219</v>
      </c>
      <c r="M2216" s="45" t="s">
        <v>19</v>
      </c>
      <c r="N2216" s="46" t="s">
        <v>20</v>
      </c>
      <c r="O2216" s="47" t="s">
        <v>220</v>
      </c>
      <c r="P2216" s="48" t="s">
        <v>221</v>
      </c>
      <c r="Q2216" s="47" t="s">
        <v>222</v>
      </c>
      <c r="R2216" s="48" t="s">
        <v>223</v>
      </c>
      <c r="S2216" s="49" t="s">
        <v>224</v>
      </c>
      <c r="T2216" s="50" t="s">
        <v>225</v>
      </c>
      <c r="U2216" s="51" t="s">
        <v>220</v>
      </c>
      <c r="V2216" s="52" t="s">
        <v>226</v>
      </c>
      <c r="W2216" s="53" t="s">
        <v>227</v>
      </c>
      <c r="X2216" s="54" t="s">
        <v>222</v>
      </c>
      <c r="Y2216" s="52" t="s">
        <v>228</v>
      </c>
      <c r="Z2216" s="53" t="s">
        <v>229</v>
      </c>
      <c r="AA2216" s="55" t="s">
        <v>230</v>
      </c>
      <c r="AB2216" s="56" t="s">
        <v>231</v>
      </c>
      <c r="AC2216" s="57" t="s">
        <v>220</v>
      </c>
      <c r="AD2216" s="58" t="s">
        <v>221</v>
      </c>
      <c r="AE2216" s="57" t="s">
        <v>222</v>
      </c>
      <c r="AF2216" s="58" t="s">
        <v>223</v>
      </c>
      <c r="AG2216" s="59" t="s">
        <v>232</v>
      </c>
      <c r="AH2216" s="60" t="s">
        <v>233</v>
      </c>
      <c r="AI2216" s="61" t="s">
        <v>234</v>
      </c>
      <c r="AJ2216" s="63" t="s">
        <v>235</v>
      </c>
      <c r="AK2216" s="188" t="s">
        <v>286</v>
      </c>
      <c r="AL2216" s="189"/>
    </row>
    <row r="2217" spans="1:38" ht="15.75" thickBot="1" x14ac:dyDescent="0.3">
      <c r="A2217" s="581" t="s">
        <v>238</v>
      </c>
      <c r="B2217" s="658"/>
      <c r="C2217" s="469" t="s">
        <v>239</v>
      </c>
      <c r="D2217" s="470" t="s">
        <v>240</v>
      </c>
      <c r="E2217" s="192" t="s">
        <v>241</v>
      </c>
      <c r="F2217" s="193" t="s">
        <v>242</v>
      </c>
      <c r="G2217" s="192" t="s">
        <v>243</v>
      </c>
      <c r="H2217" s="193" t="s">
        <v>244</v>
      </c>
      <c r="I2217" s="194" t="s">
        <v>245</v>
      </c>
      <c r="J2217" s="193" t="s">
        <v>246</v>
      </c>
      <c r="K2217" s="194" t="s">
        <v>247</v>
      </c>
      <c r="L2217" s="193" t="s">
        <v>248</v>
      </c>
      <c r="M2217" s="194" t="s">
        <v>249</v>
      </c>
      <c r="N2217" s="193" t="s">
        <v>250</v>
      </c>
      <c r="O2217" s="192" t="s">
        <v>251</v>
      </c>
      <c r="P2217" s="193" t="s">
        <v>252</v>
      </c>
      <c r="Q2217" s="192" t="s">
        <v>253</v>
      </c>
      <c r="R2217" s="193" t="s">
        <v>254</v>
      </c>
      <c r="S2217" s="194" t="s">
        <v>255</v>
      </c>
      <c r="T2217" s="193" t="s">
        <v>256</v>
      </c>
      <c r="U2217" s="192" t="s">
        <v>257</v>
      </c>
      <c r="V2217" s="195" t="s">
        <v>258</v>
      </c>
      <c r="W2217" s="196" t="s">
        <v>259</v>
      </c>
      <c r="X2217" s="197" t="s">
        <v>260</v>
      </c>
      <c r="Y2217" s="198" t="s">
        <v>261</v>
      </c>
      <c r="Z2217" s="193" t="s">
        <v>262</v>
      </c>
      <c r="AA2217" s="194" t="s">
        <v>263</v>
      </c>
      <c r="AB2217" s="199" t="s">
        <v>264</v>
      </c>
      <c r="AC2217" s="192" t="s">
        <v>265</v>
      </c>
      <c r="AD2217" s="199" t="s">
        <v>266</v>
      </c>
      <c r="AE2217" s="192" t="s">
        <v>267</v>
      </c>
      <c r="AF2217" s="199" t="s">
        <v>268</v>
      </c>
      <c r="AG2217" s="194" t="s">
        <v>269</v>
      </c>
      <c r="AH2217" s="199" t="s">
        <v>270</v>
      </c>
      <c r="AI2217" s="190" t="s">
        <v>271</v>
      </c>
      <c r="AJ2217" s="199" t="s">
        <v>272</v>
      </c>
      <c r="AK2217" s="200" t="s">
        <v>273</v>
      </c>
      <c r="AL2217" s="201"/>
    </row>
    <row r="2218" spans="1:38" ht="37.5" x14ac:dyDescent="0.25">
      <c r="A2218" s="202">
        <v>1</v>
      </c>
      <c r="B2218" s="203" t="s">
        <v>287</v>
      </c>
      <c r="C2218" s="759">
        <f>N2232</f>
        <v>432759.63</v>
      </c>
      <c r="D2218" s="760">
        <f>C2218-AH2232</f>
        <v>142549.40999999997</v>
      </c>
      <c r="E2218" s="471"/>
      <c r="F2218" s="82"/>
      <c r="G2218" s="540"/>
      <c r="H2218" s="541"/>
      <c r="I2218" s="339"/>
      <c r="J2218" s="542"/>
      <c r="K2218" s="339"/>
      <c r="L2218" s="86"/>
      <c r="M2218" s="87"/>
      <c r="N2218" s="88"/>
      <c r="O2218" s="89"/>
      <c r="P2218" s="543"/>
      <c r="Q2218" s="89"/>
      <c r="R2218" s="543"/>
      <c r="S2218" s="91"/>
      <c r="T2218" s="92"/>
      <c r="U2218" s="93"/>
      <c r="V2218" s="94"/>
      <c r="W2218" s="544"/>
      <c r="X2218" s="96"/>
      <c r="Y2218" s="94"/>
      <c r="Z2218" s="544"/>
      <c r="AA2218" s="97"/>
      <c r="AB2218" s="98"/>
      <c r="AC2218" s="99"/>
      <c r="AD2218" s="100"/>
      <c r="AE2218" s="99"/>
      <c r="AF2218" s="100"/>
      <c r="AG2218" s="101"/>
      <c r="AH2218" s="102"/>
      <c r="AI2218" s="103"/>
      <c r="AJ2218" s="134"/>
      <c r="AK2218" s="222"/>
      <c r="AL2218" s="223"/>
    </row>
    <row r="2219" spans="1:38" ht="75" x14ac:dyDescent="0.25">
      <c r="A2219" s="224">
        <v>2</v>
      </c>
      <c r="B2219" s="203" t="s">
        <v>288</v>
      </c>
      <c r="C2219" s="659"/>
      <c r="D2219" s="761"/>
      <c r="E2219" s="471"/>
      <c r="F2219" s="82"/>
      <c r="G2219" s="540"/>
      <c r="H2219" s="541"/>
      <c r="I2219" s="339"/>
      <c r="J2219" s="542"/>
      <c r="K2219" s="339"/>
      <c r="L2219" s="86"/>
      <c r="M2219" s="87"/>
      <c r="N2219" s="88"/>
      <c r="O2219" s="89"/>
      <c r="P2219" s="543"/>
      <c r="Q2219" s="89"/>
      <c r="R2219" s="543"/>
      <c r="S2219" s="91"/>
      <c r="T2219" s="92"/>
      <c r="U2219" s="93"/>
      <c r="V2219" s="94"/>
      <c r="W2219" s="544"/>
      <c r="X2219" s="96"/>
      <c r="Y2219" s="94"/>
      <c r="Z2219" s="544"/>
      <c r="AA2219" s="97"/>
      <c r="AB2219" s="98"/>
      <c r="AC2219" s="99"/>
      <c r="AD2219" s="100"/>
      <c r="AE2219" s="99"/>
      <c r="AF2219" s="100"/>
      <c r="AG2219" s="101"/>
      <c r="AH2219" s="102"/>
      <c r="AI2219" s="103"/>
      <c r="AJ2219" s="134"/>
      <c r="AK2219" s="222"/>
      <c r="AL2219" s="223"/>
    </row>
    <row r="2220" spans="1:38" ht="37.5" x14ac:dyDescent="0.25">
      <c r="A2220" s="224">
        <v>3</v>
      </c>
      <c r="B2220" s="203" t="s">
        <v>289</v>
      </c>
      <c r="C2220" s="659"/>
      <c r="D2220" s="761"/>
      <c r="E2220" s="471"/>
      <c r="F2220" s="82"/>
      <c r="G2220" s="540"/>
      <c r="H2220" s="541"/>
      <c r="I2220" s="339"/>
      <c r="J2220" s="542"/>
      <c r="K2220" s="339"/>
      <c r="L2220" s="86"/>
      <c r="M2220" s="87"/>
      <c r="N2220" s="88"/>
      <c r="O2220" s="89"/>
      <c r="P2220" s="543"/>
      <c r="Q2220" s="89"/>
      <c r="R2220" s="543"/>
      <c r="S2220" s="91"/>
      <c r="T2220" s="92"/>
      <c r="U2220" s="93"/>
      <c r="V2220" s="94"/>
      <c r="W2220" s="544"/>
      <c r="X2220" s="96"/>
      <c r="Y2220" s="94"/>
      <c r="Z2220" s="544"/>
      <c r="AA2220" s="97"/>
      <c r="AB2220" s="98"/>
      <c r="AC2220" s="99"/>
      <c r="AD2220" s="100"/>
      <c r="AE2220" s="99"/>
      <c r="AF2220" s="100"/>
      <c r="AG2220" s="101"/>
      <c r="AH2220" s="102"/>
      <c r="AI2220" s="103"/>
      <c r="AJ2220" s="134"/>
      <c r="AK2220" s="222"/>
      <c r="AL2220" s="223"/>
    </row>
    <row r="2221" spans="1:38" ht="37.5" x14ac:dyDescent="0.25">
      <c r="A2221" s="224">
        <v>4</v>
      </c>
      <c r="B2221" s="203" t="s">
        <v>290</v>
      </c>
      <c r="C2221" s="659"/>
      <c r="D2221" s="761"/>
      <c r="E2221" s="471"/>
      <c r="F2221" s="82"/>
      <c r="G2221" s="540"/>
      <c r="H2221" s="541"/>
      <c r="I2221" s="339"/>
      <c r="J2221" s="542"/>
      <c r="K2221" s="339"/>
      <c r="L2221" s="86"/>
      <c r="M2221" s="87"/>
      <c r="N2221" s="88"/>
      <c r="O2221" s="89"/>
      <c r="P2221" s="543"/>
      <c r="Q2221" s="89"/>
      <c r="R2221" s="543"/>
      <c r="S2221" s="91"/>
      <c r="T2221" s="92"/>
      <c r="U2221" s="93"/>
      <c r="V2221" s="94"/>
      <c r="W2221" s="544"/>
      <c r="X2221" s="96"/>
      <c r="Y2221" s="94"/>
      <c r="Z2221" s="544"/>
      <c r="AA2221" s="97"/>
      <c r="AB2221" s="98"/>
      <c r="AC2221" s="99"/>
      <c r="AD2221" s="100"/>
      <c r="AE2221" s="99"/>
      <c r="AF2221" s="100"/>
      <c r="AG2221" s="101"/>
      <c r="AH2221" s="102"/>
      <c r="AI2221" s="103"/>
      <c r="AJ2221" s="134"/>
      <c r="AK2221" s="222"/>
      <c r="AL2221" s="223"/>
    </row>
    <row r="2222" spans="1:38" ht="37.5" x14ac:dyDescent="0.25">
      <c r="A2222" s="224">
        <v>5</v>
      </c>
      <c r="B2222" s="203" t="s">
        <v>291</v>
      </c>
      <c r="C2222" s="659"/>
      <c r="D2222" s="761"/>
      <c r="E2222" s="471"/>
      <c r="F2222" s="82"/>
      <c r="G2222" s="540"/>
      <c r="H2222" s="541"/>
      <c r="I2222" s="339"/>
      <c r="J2222" s="542"/>
      <c r="K2222" s="339"/>
      <c r="L2222" s="86"/>
      <c r="M2222" s="87"/>
      <c r="N2222" s="88"/>
      <c r="O2222" s="89"/>
      <c r="P2222" s="545"/>
      <c r="Q2222" s="89"/>
      <c r="R2222" s="543"/>
      <c r="S2222" s="91"/>
      <c r="T2222" s="92"/>
      <c r="U2222" s="93"/>
      <c r="V2222" s="94"/>
      <c r="W2222" s="544"/>
      <c r="X2222" s="96"/>
      <c r="Y2222" s="94"/>
      <c r="Z2222" s="544"/>
      <c r="AA2222" s="97"/>
      <c r="AB2222" s="98"/>
      <c r="AC2222" s="99"/>
      <c r="AD2222" s="100"/>
      <c r="AE2222" s="99"/>
      <c r="AF2222" s="100"/>
      <c r="AG2222" s="101"/>
      <c r="AH2222" s="102"/>
      <c r="AI2222" s="103"/>
      <c r="AJ2222" s="134"/>
      <c r="AK2222" s="222"/>
      <c r="AL2222" s="223"/>
    </row>
    <row r="2223" spans="1:38" ht="37.5" x14ac:dyDescent="0.25">
      <c r="A2223" s="224">
        <v>6</v>
      </c>
      <c r="B2223" s="203" t="s">
        <v>292</v>
      </c>
      <c r="C2223" s="659"/>
      <c r="D2223" s="761"/>
      <c r="E2223" s="471"/>
      <c r="F2223" s="82"/>
      <c r="G2223" s="540"/>
      <c r="H2223" s="541"/>
      <c r="I2223" s="339"/>
      <c r="J2223" s="546"/>
      <c r="K2223" s="339"/>
      <c r="L2223" s="86"/>
      <c r="M2223" s="87"/>
      <c r="N2223" s="88"/>
      <c r="O2223" s="89"/>
      <c r="P2223" s="545"/>
      <c r="Q2223" s="89"/>
      <c r="R2223" s="543"/>
      <c r="S2223" s="91"/>
      <c r="T2223" s="92"/>
      <c r="U2223" s="93"/>
      <c r="V2223" s="94"/>
      <c r="W2223" s="544"/>
      <c r="X2223" s="96"/>
      <c r="Y2223" s="94"/>
      <c r="Z2223" s="544"/>
      <c r="AA2223" s="97"/>
      <c r="AB2223" s="98"/>
      <c r="AC2223" s="99"/>
      <c r="AD2223" s="100"/>
      <c r="AE2223" s="99"/>
      <c r="AF2223" s="100"/>
      <c r="AG2223" s="101"/>
      <c r="AH2223" s="102"/>
      <c r="AI2223" s="103"/>
      <c r="AJ2223" s="134"/>
      <c r="AK2223" s="222"/>
      <c r="AL2223" s="223"/>
    </row>
    <row r="2224" spans="1:38" ht="37.5" x14ac:dyDescent="0.3">
      <c r="A2224" s="306">
        <v>7</v>
      </c>
      <c r="B2224" s="225" t="s">
        <v>293</v>
      </c>
      <c r="C2224" s="659"/>
      <c r="D2224" s="761"/>
      <c r="E2224" s="471"/>
      <c r="F2224" s="82"/>
      <c r="G2224" s="540"/>
      <c r="H2224" s="541"/>
      <c r="I2224" s="339"/>
      <c r="J2224" s="546"/>
      <c r="K2224" s="339"/>
      <c r="L2224" s="86"/>
      <c r="M2224" s="87"/>
      <c r="N2224" s="88"/>
      <c r="O2224" s="89"/>
      <c r="P2224" s="545"/>
      <c r="Q2224" s="89"/>
      <c r="R2224" s="543"/>
      <c r="S2224" s="91"/>
      <c r="T2224" s="92"/>
      <c r="U2224" s="93"/>
      <c r="V2224" s="94"/>
      <c r="W2224" s="544"/>
      <c r="X2224" s="96"/>
      <c r="Y2224" s="94"/>
      <c r="Z2224" s="544"/>
      <c r="AA2224" s="97"/>
      <c r="AB2224" s="98"/>
      <c r="AC2224" s="99"/>
      <c r="AD2224" s="100"/>
      <c r="AE2224" s="99"/>
      <c r="AF2224" s="100"/>
      <c r="AG2224" s="101"/>
      <c r="AH2224" s="102"/>
      <c r="AI2224" s="103"/>
      <c r="AJ2224" s="134"/>
      <c r="AK2224" s="222"/>
      <c r="AL2224" s="223"/>
    </row>
    <row r="2225" spans="1:38" ht="37.5" x14ac:dyDescent="0.25">
      <c r="A2225" s="229">
        <v>8</v>
      </c>
      <c r="B2225" s="226" t="s">
        <v>294</v>
      </c>
      <c r="C2225" s="659"/>
      <c r="D2225" s="761"/>
      <c r="E2225" s="471"/>
      <c r="F2225" s="82"/>
      <c r="G2225" s="540"/>
      <c r="H2225" s="541"/>
      <c r="I2225" s="339"/>
      <c r="J2225" s="546"/>
      <c r="K2225" s="339"/>
      <c r="L2225" s="86"/>
      <c r="M2225" s="87"/>
      <c r="N2225" s="88"/>
      <c r="O2225" s="89"/>
      <c r="P2225" s="545"/>
      <c r="Q2225" s="89"/>
      <c r="R2225" s="543"/>
      <c r="S2225" s="91"/>
      <c r="T2225" s="92"/>
      <c r="U2225" s="93"/>
      <c r="V2225" s="94"/>
      <c r="W2225" s="544"/>
      <c r="X2225" s="96"/>
      <c r="Y2225" s="94"/>
      <c r="Z2225" s="544"/>
      <c r="AA2225" s="97"/>
      <c r="AB2225" s="98"/>
      <c r="AC2225" s="99"/>
      <c r="AD2225" s="100"/>
      <c r="AE2225" s="99"/>
      <c r="AF2225" s="100"/>
      <c r="AG2225" s="101"/>
      <c r="AH2225" s="102"/>
      <c r="AI2225" s="103"/>
      <c r="AJ2225" s="134"/>
      <c r="AK2225" s="222"/>
      <c r="AL2225" s="223"/>
    </row>
    <row r="2226" spans="1:38" ht="21" x14ac:dyDescent="0.25">
      <c r="A2226" s="229" t="s">
        <v>309</v>
      </c>
      <c r="B2226" s="226" t="s">
        <v>159</v>
      </c>
      <c r="C2226" s="659"/>
      <c r="D2226" s="761"/>
      <c r="E2226" s="471">
        <v>0</v>
      </c>
      <c r="F2226" s="82">
        <v>0</v>
      </c>
      <c r="G2226" s="540">
        <v>6</v>
      </c>
      <c r="H2226" s="541">
        <v>311474.63</v>
      </c>
      <c r="I2226" s="339">
        <v>0</v>
      </c>
      <c r="J2226" s="546">
        <v>0</v>
      </c>
      <c r="K2226" s="339">
        <v>5</v>
      </c>
      <c r="L2226" s="86">
        <v>295873.13</v>
      </c>
      <c r="M2226" s="87">
        <f t="shared" ref="M2226:N2231" si="279">SUM(I2226,K2226)</f>
        <v>5</v>
      </c>
      <c r="N2226" s="88">
        <f t="shared" si="279"/>
        <v>295873.13</v>
      </c>
      <c r="O2226" s="89">
        <v>0</v>
      </c>
      <c r="P2226" s="545">
        <v>0</v>
      </c>
      <c r="Q2226" s="89">
        <v>0</v>
      </c>
      <c r="R2226" s="543">
        <v>0</v>
      </c>
      <c r="S2226" s="91">
        <f t="shared" ref="S2226:T2231" si="280">SUM(O2226,Q2226)</f>
        <v>0</v>
      </c>
      <c r="T2226" s="92">
        <f t="shared" si="280"/>
        <v>0</v>
      </c>
      <c r="U2226" s="93">
        <v>0</v>
      </c>
      <c r="V2226" s="94">
        <v>0</v>
      </c>
      <c r="W2226" s="544">
        <v>0</v>
      </c>
      <c r="X2226" s="96">
        <v>0</v>
      </c>
      <c r="Y2226" s="94">
        <v>0</v>
      </c>
      <c r="Z2226" s="544">
        <v>0</v>
      </c>
      <c r="AA2226" s="97">
        <f t="shared" ref="AA2226:AA2231" si="281">SUM(U2226,X2226)</f>
        <v>0</v>
      </c>
      <c r="AB2226" s="98">
        <f t="shared" ref="AB2226:AB2231" si="282">SUM(W2226,Z2226)</f>
        <v>0</v>
      </c>
      <c r="AC2226" s="99">
        <v>0</v>
      </c>
      <c r="AD2226" s="100">
        <v>0</v>
      </c>
      <c r="AE2226" s="99">
        <v>4</v>
      </c>
      <c r="AF2226" s="100">
        <v>246712.1</v>
      </c>
      <c r="AG2226" s="101">
        <f t="shared" ref="AG2226:AG2231" si="283">SUM(AC2226,AE2226)</f>
        <v>4</v>
      </c>
      <c r="AH2226" s="102">
        <f t="shared" ref="AH2226:AH2231" si="284">SUM(AD2226,AF2226,AB2226)</f>
        <v>246712.1</v>
      </c>
      <c r="AI2226" s="103">
        <f>IFERROR(AD2226/C2218,0)</f>
        <v>0</v>
      </c>
      <c r="AJ2226" s="134">
        <f>IFERROR(AF2226/C2218,0)</f>
        <v>0.57009037557408027</v>
      </c>
      <c r="AK2226" s="222">
        <f>IFERROR(AH2226/C2218,0)</f>
        <v>0.57009037557408027</v>
      </c>
      <c r="AL2226" s="223"/>
    </row>
    <row r="2227" spans="1:38" ht="21" x14ac:dyDescent="0.25">
      <c r="A2227" s="229" t="s">
        <v>310</v>
      </c>
      <c r="B2227" s="226" t="s">
        <v>160</v>
      </c>
      <c r="C2227" s="659"/>
      <c r="D2227" s="761"/>
      <c r="E2227" s="471">
        <v>0</v>
      </c>
      <c r="F2227" s="82">
        <v>0</v>
      </c>
      <c r="G2227" s="540">
        <v>1</v>
      </c>
      <c r="H2227" s="541">
        <v>16017.5</v>
      </c>
      <c r="I2227" s="339">
        <v>0</v>
      </c>
      <c r="J2227" s="546">
        <v>0</v>
      </c>
      <c r="K2227" s="339">
        <v>1</v>
      </c>
      <c r="L2227" s="86">
        <v>16017.5</v>
      </c>
      <c r="M2227" s="87">
        <f t="shared" si="279"/>
        <v>1</v>
      </c>
      <c r="N2227" s="88">
        <f t="shared" si="279"/>
        <v>16017.5</v>
      </c>
      <c r="O2227" s="89">
        <v>0</v>
      </c>
      <c r="P2227" s="545">
        <v>0</v>
      </c>
      <c r="Q2227" s="89">
        <v>0</v>
      </c>
      <c r="R2227" s="543">
        <v>0</v>
      </c>
      <c r="S2227" s="91">
        <f t="shared" si="280"/>
        <v>0</v>
      </c>
      <c r="T2227" s="92">
        <f t="shared" si="280"/>
        <v>0</v>
      </c>
      <c r="U2227" s="93">
        <v>0</v>
      </c>
      <c r="V2227" s="94">
        <v>0</v>
      </c>
      <c r="W2227" s="544">
        <v>0</v>
      </c>
      <c r="X2227" s="96">
        <v>0</v>
      </c>
      <c r="Y2227" s="94">
        <v>0</v>
      </c>
      <c r="Z2227" s="544">
        <v>0</v>
      </c>
      <c r="AA2227" s="97">
        <f t="shared" si="281"/>
        <v>0</v>
      </c>
      <c r="AB2227" s="98">
        <f t="shared" si="282"/>
        <v>0</v>
      </c>
      <c r="AC2227" s="99">
        <v>0</v>
      </c>
      <c r="AD2227" s="100">
        <v>0</v>
      </c>
      <c r="AE2227" s="99">
        <v>0</v>
      </c>
      <c r="AF2227" s="100">
        <v>0</v>
      </c>
      <c r="AG2227" s="101">
        <f t="shared" si="283"/>
        <v>0</v>
      </c>
      <c r="AH2227" s="102">
        <f t="shared" si="284"/>
        <v>0</v>
      </c>
      <c r="AI2227" s="103">
        <f>IFERROR(AD2227/C2218,0)</f>
        <v>0</v>
      </c>
      <c r="AJ2227" s="134">
        <f>IFERROR(AF2227/C2218,0)</f>
        <v>0</v>
      </c>
      <c r="AK2227" s="222">
        <f>IFERROR(AH2227/C2218,0)</f>
        <v>0</v>
      </c>
      <c r="AL2227" s="223"/>
    </row>
    <row r="2228" spans="1:38" ht="21" x14ac:dyDescent="0.25">
      <c r="A2228" s="229" t="s">
        <v>311</v>
      </c>
      <c r="B2228" s="226" t="s">
        <v>161</v>
      </c>
      <c r="C2228" s="659"/>
      <c r="D2228" s="761"/>
      <c r="E2228" s="471">
        <v>0</v>
      </c>
      <c r="F2228" s="82">
        <v>0</v>
      </c>
      <c r="G2228" s="540">
        <v>1</v>
      </c>
      <c r="H2228" s="541">
        <v>67987.350000000006</v>
      </c>
      <c r="I2228" s="339">
        <v>0</v>
      </c>
      <c r="J2228" s="546">
        <v>0</v>
      </c>
      <c r="K2228" s="339">
        <v>1</v>
      </c>
      <c r="L2228" s="86">
        <v>67987.350000000006</v>
      </c>
      <c r="M2228" s="87">
        <f t="shared" si="279"/>
        <v>1</v>
      </c>
      <c r="N2228" s="88">
        <f t="shared" si="279"/>
        <v>67987.350000000006</v>
      </c>
      <c r="O2228" s="89">
        <v>0</v>
      </c>
      <c r="P2228" s="545">
        <v>0</v>
      </c>
      <c r="Q2228" s="89">
        <v>0</v>
      </c>
      <c r="R2228" s="543">
        <v>0</v>
      </c>
      <c r="S2228" s="91">
        <f t="shared" si="280"/>
        <v>0</v>
      </c>
      <c r="T2228" s="92">
        <f t="shared" si="280"/>
        <v>0</v>
      </c>
      <c r="U2228" s="93">
        <v>0</v>
      </c>
      <c r="V2228" s="94">
        <v>0</v>
      </c>
      <c r="W2228" s="544">
        <v>0</v>
      </c>
      <c r="X2228" s="96">
        <v>0</v>
      </c>
      <c r="Y2228" s="94">
        <v>0</v>
      </c>
      <c r="Z2228" s="544">
        <v>0</v>
      </c>
      <c r="AA2228" s="97">
        <f t="shared" si="281"/>
        <v>0</v>
      </c>
      <c r="AB2228" s="98">
        <f t="shared" si="282"/>
        <v>0</v>
      </c>
      <c r="AC2228" s="99">
        <v>0</v>
      </c>
      <c r="AD2228" s="100">
        <v>0</v>
      </c>
      <c r="AE2228" s="99">
        <v>0</v>
      </c>
      <c r="AF2228" s="100">
        <v>0</v>
      </c>
      <c r="AG2228" s="101">
        <f t="shared" si="283"/>
        <v>0</v>
      </c>
      <c r="AH2228" s="102">
        <f t="shared" si="284"/>
        <v>0</v>
      </c>
      <c r="AI2228" s="103">
        <f>IFERROR(AD2228/C2218,0)</f>
        <v>0</v>
      </c>
      <c r="AJ2228" s="134">
        <f>IFERROR(AF2228/C2218,0)</f>
        <v>0</v>
      </c>
      <c r="AK2228" s="222">
        <f>IFERROR(AH2228/C2218,0)</f>
        <v>0</v>
      </c>
      <c r="AL2228" s="223"/>
    </row>
    <row r="2229" spans="1:38" ht="21" x14ac:dyDescent="0.25">
      <c r="A2229" s="229" t="s">
        <v>312</v>
      </c>
      <c r="B2229" s="226" t="s">
        <v>100</v>
      </c>
      <c r="C2229" s="659"/>
      <c r="D2229" s="761"/>
      <c r="E2229" s="471">
        <v>1</v>
      </c>
      <c r="F2229" s="82">
        <v>18923.27</v>
      </c>
      <c r="G2229" s="540">
        <v>0</v>
      </c>
      <c r="H2229" s="541">
        <v>0</v>
      </c>
      <c r="I2229" s="339">
        <v>0</v>
      </c>
      <c r="J2229" s="546">
        <v>0</v>
      </c>
      <c r="K2229" s="339">
        <v>0</v>
      </c>
      <c r="L2229" s="86">
        <v>0</v>
      </c>
      <c r="M2229" s="87">
        <f t="shared" si="279"/>
        <v>0</v>
      </c>
      <c r="N2229" s="88">
        <f t="shared" si="279"/>
        <v>0</v>
      </c>
      <c r="O2229" s="89">
        <v>0</v>
      </c>
      <c r="P2229" s="545">
        <v>0</v>
      </c>
      <c r="Q2229" s="89">
        <v>0</v>
      </c>
      <c r="R2229" s="543">
        <v>0</v>
      </c>
      <c r="S2229" s="91">
        <f t="shared" si="280"/>
        <v>0</v>
      </c>
      <c r="T2229" s="92">
        <f t="shared" si="280"/>
        <v>0</v>
      </c>
      <c r="U2229" s="93">
        <v>0</v>
      </c>
      <c r="V2229" s="94">
        <v>0</v>
      </c>
      <c r="W2229" s="544">
        <v>0</v>
      </c>
      <c r="X2229" s="96">
        <v>0</v>
      </c>
      <c r="Y2229" s="94">
        <v>0</v>
      </c>
      <c r="Z2229" s="544">
        <v>0</v>
      </c>
      <c r="AA2229" s="97">
        <f t="shared" si="281"/>
        <v>0</v>
      </c>
      <c r="AB2229" s="98">
        <f t="shared" si="282"/>
        <v>0</v>
      </c>
      <c r="AC2229" s="99">
        <v>0</v>
      </c>
      <c r="AD2229" s="100">
        <v>0</v>
      </c>
      <c r="AE2229" s="99">
        <v>0</v>
      </c>
      <c r="AF2229" s="100">
        <v>0</v>
      </c>
      <c r="AG2229" s="101">
        <f t="shared" si="283"/>
        <v>0</v>
      </c>
      <c r="AH2229" s="102">
        <f t="shared" si="284"/>
        <v>0</v>
      </c>
      <c r="AI2229" s="103">
        <f>IFERROR(AD2229/C2218,0)</f>
        <v>0</v>
      </c>
      <c r="AJ2229" s="134">
        <f>IFERROR(AF2229/C2218,0)</f>
        <v>0</v>
      </c>
      <c r="AK2229" s="222">
        <f>IFERROR(AH2229/C2218,0)</f>
        <v>0</v>
      </c>
      <c r="AL2229" s="223"/>
    </row>
    <row r="2230" spans="1:38" ht="21" x14ac:dyDescent="0.25">
      <c r="A2230" s="229" t="s">
        <v>313</v>
      </c>
      <c r="B2230" s="226" t="s">
        <v>162</v>
      </c>
      <c r="C2230" s="659"/>
      <c r="D2230" s="761"/>
      <c r="E2230" s="471">
        <v>0</v>
      </c>
      <c r="F2230" s="82">
        <v>0</v>
      </c>
      <c r="G2230" s="540">
        <v>6</v>
      </c>
      <c r="H2230" s="541">
        <v>79933.22</v>
      </c>
      <c r="I2230" s="339">
        <v>0</v>
      </c>
      <c r="J2230" s="546">
        <v>0</v>
      </c>
      <c r="K2230" s="339">
        <v>1</v>
      </c>
      <c r="L2230" s="86">
        <v>11530</v>
      </c>
      <c r="M2230" s="87">
        <f t="shared" si="279"/>
        <v>1</v>
      </c>
      <c r="N2230" s="88">
        <f t="shared" si="279"/>
        <v>11530</v>
      </c>
      <c r="O2230" s="89">
        <v>0</v>
      </c>
      <c r="P2230" s="545">
        <v>0</v>
      </c>
      <c r="Q2230" s="89">
        <v>0</v>
      </c>
      <c r="R2230" s="543">
        <v>0</v>
      </c>
      <c r="S2230" s="91">
        <f t="shared" si="280"/>
        <v>0</v>
      </c>
      <c r="T2230" s="92">
        <f t="shared" si="280"/>
        <v>0</v>
      </c>
      <c r="U2230" s="93">
        <v>0</v>
      </c>
      <c r="V2230" s="94">
        <v>0</v>
      </c>
      <c r="W2230" s="544">
        <v>0</v>
      </c>
      <c r="X2230" s="96">
        <v>0</v>
      </c>
      <c r="Y2230" s="94">
        <v>0</v>
      </c>
      <c r="Z2230" s="544">
        <v>0</v>
      </c>
      <c r="AA2230" s="97">
        <f t="shared" si="281"/>
        <v>0</v>
      </c>
      <c r="AB2230" s="98">
        <f t="shared" si="282"/>
        <v>0</v>
      </c>
      <c r="AC2230" s="99">
        <v>0</v>
      </c>
      <c r="AD2230" s="100">
        <v>0</v>
      </c>
      <c r="AE2230" s="99">
        <v>1</v>
      </c>
      <c r="AF2230" s="100">
        <v>11530</v>
      </c>
      <c r="AG2230" s="101">
        <f t="shared" si="283"/>
        <v>1</v>
      </c>
      <c r="AH2230" s="102">
        <f t="shared" si="284"/>
        <v>11530</v>
      </c>
      <c r="AI2230" s="103">
        <f>IFERROR(AD2230/C2218,0)</f>
        <v>0</v>
      </c>
      <c r="AJ2230" s="134">
        <f>IFERROR(AF2230/C2218,0)</f>
        <v>2.6642965749832073E-2</v>
      </c>
      <c r="AK2230" s="222">
        <f>IFERROR(AH2230/C2218,0)</f>
        <v>2.6642965749832073E-2</v>
      </c>
      <c r="AL2230" s="223"/>
    </row>
    <row r="2231" spans="1:38" ht="21" x14ac:dyDescent="0.25">
      <c r="A2231" s="229" t="s">
        <v>314</v>
      </c>
      <c r="B2231" s="226" t="s">
        <v>163</v>
      </c>
      <c r="C2231" s="659"/>
      <c r="D2231" s="761"/>
      <c r="E2231" s="471">
        <v>0</v>
      </c>
      <c r="F2231" s="82">
        <v>0</v>
      </c>
      <c r="G2231" s="540">
        <v>1</v>
      </c>
      <c r="H2231" s="541">
        <v>41351.65</v>
      </c>
      <c r="I2231" s="339">
        <v>0</v>
      </c>
      <c r="J2231" s="546">
        <v>0</v>
      </c>
      <c r="K2231" s="339">
        <v>1</v>
      </c>
      <c r="L2231" s="86">
        <v>41351.65</v>
      </c>
      <c r="M2231" s="87">
        <f t="shared" si="279"/>
        <v>1</v>
      </c>
      <c r="N2231" s="88">
        <f t="shared" si="279"/>
        <v>41351.65</v>
      </c>
      <c r="O2231" s="89">
        <v>0</v>
      </c>
      <c r="P2231" s="545">
        <v>0</v>
      </c>
      <c r="Q2231" s="89">
        <v>0</v>
      </c>
      <c r="R2231" s="543">
        <v>0</v>
      </c>
      <c r="S2231" s="91">
        <f t="shared" si="280"/>
        <v>0</v>
      </c>
      <c r="T2231" s="92">
        <f t="shared" si="280"/>
        <v>0</v>
      </c>
      <c r="U2231" s="93">
        <v>0</v>
      </c>
      <c r="V2231" s="94">
        <v>0</v>
      </c>
      <c r="W2231" s="544">
        <v>0</v>
      </c>
      <c r="X2231" s="96">
        <v>0</v>
      </c>
      <c r="Y2231" s="94">
        <v>0</v>
      </c>
      <c r="Z2231" s="544">
        <v>0</v>
      </c>
      <c r="AA2231" s="97">
        <f t="shared" si="281"/>
        <v>0</v>
      </c>
      <c r="AB2231" s="98">
        <f t="shared" si="282"/>
        <v>0</v>
      </c>
      <c r="AC2231" s="99">
        <v>0</v>
      </c>
      <c r="AD2231" s="100">
        <v>0</v>
      </c>
      <c r="AE2231" s="99">
        <v>1</v>
      </c>
      <c r="AF2231" s="100">
        <v>31968.12</v>
      </c>
      <c r="AG2231" s="101">
        <f t="shared" si="283"/>
        <v>1</v>
      </c>
      <c r="AH2231" s="102">
        <f t="shared" si="284"/>
        <v>31968.12</v>
      </c>
      <c r="AI2231" s="103">
        <f>IFERROR(AD2231/C2218,0)</f>
        <v>0</v>
      </c>
      <c r="AJ2231" s="134">
        <f>IFERROR(AF2231/C2218,0)</f>
        <v>7.3870383889550875E-2</v>
      </c>
      <c r="AK2231" s="222">
        <f>IFERROR(AH2231/C2218,0)</f>
        <v>7.3870383889550875E-2</v>
      </c>
      <c r="AL2231" s="223"/>
    </row>
    <row r="2232" spans="1:38" ht="24" thickBot="1" x14ac:dyDescent="0.3">
      <c r="A2232" s="641" t="s">
        <v>277</v>
      </c>
      <c r="B2232" s="642"/>
      <c r="C2232" s="231">
        <f>C2218</f>
        <v>432759.63</v>
      </c>
      <c r="D2232" s="231">
        <f>D2218</f>
        <v>142549.40999999997</v>
      </c>
      <c r="E2232" s="167">
        <f t="shared" ref="E2232:AH2232" si="285">SUM(E2218:E2231)</f>
        <v>1</v>
      </c>
      <c r="F2232" s="168">
        <f t="shared" si="285"/>
        <v>18923.27</v>
      </c>
      <c r="G2232" s="167">
        <f t="shared" si="285"/>
        <v>15</v>
      </c>
      <c r="H2232" s="232">
        <f t="shared" si="285"/>
        <v>516764.35</v>
      </c>
      <c r="I2232" s="233">
        <f t="shared" si="285"/>
        <v>0</v>
      </c>
      <c r="J2232" s="168">
        <f t="shared" si="285"/>
        <v>0</v>
      </c>
      <c r="K2232" s="233">
        <f t="shared" si="285"/>
        <v>9</v>
      </c>
      <c r="L2232" s="168">
        <f t="shared" si="285"/>
        <v>432759.63</v>
      </c>
      <c r="M2232" s="233">
        <f t="shared" si="285"/>
        <v>9</v>
      </c>
      <c r="N2232" s="168">
        <f t="shared" si="285"/>
        <v>432759.63</v>
      </c>
      <c r="O2232" s="172">
        <f t="shared" si="285"/>
        <v>0</v>
      </c>
      <c r="P2232" s="168">
        <f t="shared" si="285"/>
        <v>0</v>
      </c>
      <c r="Q2232" s="172">
        <f t="shared" si="285"/>
        <v>0</v>
      </c>
      <c r="R2232" s="234">
        <f t="shared" si="285"/>
        <v>0</v>
      </c>
      <c r="S2232" s="173">
        <f t="shared" si="285"/>
        <v>0</v>
      </c>
      <c r="T2232" s="234">
        <f t="shared" si="285"/>
        <v>0</v>
      </c>
      <c r="U2232" s="235">
        <f t="shared" si="285"/>
        <v>0</v>
      </c>
      <c r="V2232" s="234">
        <f t="shared" si="285"/>
        <v>0</v>
      </c>
      <c r="W2232" s="232">
        <f t="shared" si="285"/>
        <v>0</v>
      </c>
      <c r="X2232" s="173">
        <f t="shared" si="285"/>
        <v>0</v>
      </c>
      <c r="Y2232" s="234">
        <f t="shared" si="285"/>
        <v>0</v>
      </c>
      <c r="Z2232" s="234">
        <f t="shared" si="285"/>
        <v>0</v>
      </c>
      <c r="AA2232" s="236">
        <f t="shared" si="285"/>
        <v>0</v>
      </c>
      <c r="AB2232" s="168">
        <f t="shared" si="285"/>
        <v>0</v>
      </c>
      <c r="AC2232" s="171">
        <f t="shared" si="285"/>
        <v>0</v>
      </c>
      <c r="AD2232" s="168">
        <f t="shared" si="285"/>
        <v>0</v>
      </c>
      <c r="AE2232" s="172">
        <f t="shared" si="285"/>
        <v>6</v>
      </c>
      <c r="AF2232" s="168">
        <f t="shared" si="285"/>
        <v>290210.22000000003</v>
      </c>
      <c r="AG2232" s="173">
        <f t="shared" si="285"/>
        <v>6</v>
      </c>
      <c r="AH2232" s="232">
        <f t="shared" si="285"/>
        <v>290210.22000000003</v>
      </c>
      <c r="AI2232" s="237">
        <f>AD2232/C2185</f>
        <v>0</v>
      </c>
      <c r="AJ2232" s="238">
        <f>AF2232/C2185</f>
        <v>0.67060372521346323</v>
      </c>
      <c r="AK2232" s="239">
        <f>AH2232/C2185</f>
        <v>0.67060372521346323</v>
      </c>
      <c r="AL2232" s="223"/>
    </row>
    <row r="2233" spans="1:38" ht="15.75" thickBot="1" x14ac:dyDescent="0.3">
      <c r="AJ2233" s="243"/>
      <c r="AK2233" s="243"/>
      <c r="AL2233" s="243"/>
    </row>
    <row r="2234" spans="1:38" ht="19.5" thickTop="1" x14ac:dyDescent="0.3">
      <c r="A2234" s="591" t="s">
        <v>279</v>
      </c>
      <c r="B2234" s="592"/>
      <c r="C2234" s="592"/>
      <c r="D2234" s="592"/>
      <c r="E2234" s="592"/>
      <c r="F2234" s="592"/>
      <c r="G2234" s="592"/>
      <c r="H2234" s="592"/>
      <c r="I2234" s="592"/>
      <c r="J2234" s="592"/>
      <c r="K2234" s="593"/>
      <c r="L2234" s="592"/>
      <c r="M2234" s="592"/>
      <c r="N2234" s="592"/>
      <c r="O2234" s="592"/>
      <c r="P2234" s="592"/>
      <c r="Q2234" s="594"/>
      <c r="AD2234" s="180"/>
    </row>
    <row r="2235" spans="1:38" x14ac:dyDescent="0.25">
      <c r="A2235" s="595"/>
      <c r="B2235" s="596"/>
      <c r="C2235" s="596"/>
      <c r="D2235" s="596"/>
      <c r="E2235" s="596"/>
      <c r="F2235" s="596"/>
      <c r="G2235" s="596"/>
      <c r="H2235" s="596"/>
      <c r="I2235" s="596"/>
      <c r="J2235" s="596"/>
      <c r="K2235" s="597"/>
      <c r="L2235" s="596"/>
      <c r="M2235" s="596"/>
      <c r="N2235" s="596"/>
      <c r="O2235" s="596"/>
      <c r="P2235" s="596"/>
      <c r="Q2235" s="598"/>
    </row>
    <row r="2236" spans="1:38" x14ac:dyDescent="0.25">
      <c r="A2236" s="595"/>
      <c r="B2236" s="596"/>
      <c r="C2236" s="596"/>
      <c r="D2236" s="596"/>
      <c r="E2236" s="596"/>
      <c r="F2236" s="596"/>
      <c r="G2236" s="596"/>
      <c r="H2236" s="596"/>
      <c r="I2236" s="596"/>
      <c r="J2236" s="596"/>
      <c r="K2236" s="597"/>
      <c r="L2236" s="596"/>
      <c r="M2236" s="596"/>
      <c r="N2236" s="596"/>
      <c r="O2236" s="596"/>
      <c r="P2236" s="596"/>
      <c r="Q2236" s="598"/>
    </row>
    <row r="2237" spans="1:38" x14ac:dyDescent="0.25">
      <c r="A2237" s="595"/>
      <c r="B2237" s="596"/>
      <c r="C2237" s="596"/>
      <c r="D2237" s="596"/>
      <c r="E2237" s="596"/>
      <c r="F2237" s="596"/>
      <c r="G2237" s="596"/>
      <c r="H2237" s="596"/>
      <c r="I2237" s="596"/>
      <c r="J2237" s="596"/>
      <c r="K2237" s="597"/>
      <c r="L2237" s="596"/>
      <c r="M2237" s="596"/>
      <c r="N2237" s="596"/>
      <c r="O2237" s="596"/>
      <c r="P2237" s="596"/>
      <c r="Q2237" s="598"/>
    </row>
    <row r="2238" spans="1:38" x14ac:dyDescent="0.25">
      <c r="A2238" s="595"/>
      <c r="B2238" s="596"/>
      <c r="C2238" s="596"/>
      <c r="D2238" s="596"/>
      <c r="E2238" s="596"/>
      <c r="F2238" s="596"/>
      <c r="G2238" s="596"/>
      <c r="H2238" s="596"/>
      <c r="I2238" s="596"/>
      <c r="J2238" s="596"/>
      <c r="K2238" s="597"/>
      <c r="L2238" s="596"/>
      <c r="M2238" s="596"/>
      <c r="N2238" s="596"/>
      <c r="O2238" s="596"/>
      <c r="P2238" s="596"/>
      <c r="Q2238" s="598"/>
    </row>
    <row r="2239" spans="1:38" x14ac:dyDescent="0.25">
      <c r="A2239" s="595"/>
      <c r="B2239" s="596"/>
      <c r="C2239" s="596"/>
      <c r="D2239" s="596"/>
      <c r="E2239" s="596"/>
      <c r="F2239" s="596"/>
      <c r="G2239" s="596"/>
      <c r="H2239" s="596"/>
      <c r="I2239" s="596"/>
      <c r="J2239" s="596"/>
      <c r="K2239" s="597"/>
      <c r="L2239" s="596"/>
      <c r="M2239" s="596"/>
      <c r="N2239" s="596"/>
      <c r="O2239" s="596"/>
      <c r="P2239" s="596"/>
      <c r="Q2239" s="598"/>
    </row>
    <row r="2240" spans="1:38" x14ac:dyDescent="0.25">
      <c r="A2240" s="595"/>
      <c r="B2240" s="596"/>
      <c r="C2240" s="596"/>
      <c r="D2240" s="596"/>
      <c r="E2240" s="596"/>
      <c r="F2240" s="596"/>
      <c r="G2240" s="596"/>
      <c r="H2240" s="596"/>
      <c r="I2240" s="596"/>
      <c r="J2240" s="596"/>
      <c r="K2240" s="597"/>
      <c r="L2240" s="596"/>
      <c r="M2240" s="596"/>
      <c r="N2240" s="596"/>
      <c r="O2240" s="596"/>
      <c r="P2240" s="596"/>
      <c r="Q2240" s="598"/>
    </row>
    <row r="2241" spans="1:38" x14ac:dyDescent="0.25">
      <c r="A2241" s="595"/>
      <c r="B2241" s="596"/>
      <c r="C2241" s="596"/>
      <c r="D2241" s="596"/>
      <c r="E2241" s="596"/>
      <c r="F2241" s="596"/>
      <c r="G2241" s="596"/>
      <c r="H2241" s="596"/>
      <c r="I2241" s="596"/>
      <c r="J2241" s="596"/>
      <c r="K2241" s="597"/>
      <c r="L2241" s="596"/>
      <c r="M2241" s="596"/>
      <c r="N2241" s="596"/>
      <c r="O2241" s="596"/>
      <c r="P2241" s="596"/>
      <c r="Q2241" s="598"/>
    </row>
    <row r="2242" spans="1:38" ht="15.75" thickBot="1" x14ac:dyDescent="0.3">
      <c r="A2242" s="599"/>
      <c r="B2242" s="600"/>
      <c r="C2242" s="600"/>
      <c r="D2242" s="600"/>
      <c r="E2242" s="600"/>
      <c r="F2242" s="600"/>
      <c r="G2242" s="600"/>
      <c r="H2242" s="600"/>
      <c r="I2242" s="600"/>
      <c r="J2242" s="600"/>
      <c r="K2242" s="601"/>
      <c r="L2242" s="600"/>
      <c r="M2242" s="600"/>
      <c r="N2242" s="600"/>
      <c r="O2242" s="600"/>
      <c r="P2242" s="600"/>
      <c r="Q2242" s="602"/>
    </row>
    <row r="2243" spans="1:38" ht="15.75" thickTop="1" x14ac:dyDescent="0.25"/>
    <row r="2244" spans="1:38" x14ac:dyDescent="0.25">
      <c r="B2244" s="244"/>
      <c r="C2244" s="244"/>
    </row>
    <row r="2247" spans="1:38" ht="23.25" x14ac:dyDescent="0.35">
      <c r="A2247" s="245"/>
      <c r="B2247" s="661" t="s">
        <v>388</v>
      </c>
      <c r="C2247" s="661"/>
      <c r="D2247" s="661"/>
      <c r="E2247" s="661"/>
      <c r="F2247" s="661"/>
      <c r="G2247" s="661"/>
      <c r="H2247" s="661"/>
      <c r="I2247" s="661"/>
      <c r="J2247" s="661"/>
      <c r="K2247" s="662"/>
      <c r="L2247" s="661"/>
      <c r="M2247" s="661"/>
      <c r="N2247" s="661"/>
      <c r="O2247" s="661"/>
      <c r="S2247" s="4"/>
      <c r="X2247" s="4"/>
      <c r="AA2247" s="4"/>
      <c r="AG2247" s="4"/>
    </row>
    <row r="2248" spans="1:38" ht="21.75" thickBot="1" x14ac:dyDescent="0.4">
      <c r="B2248" s="37"/>
      <c r="C2248" s="37"/>
      <c r="D2248" s="37"/>
      <c r="E2248" s="37"/>
      <c r="F2248" s="38"/>
      <c r="G2248" s="37"/>
      <c r="H2248" s="38"/>
      <c r="I2248" s="39"/>
      <c r="J2248" s="38"/>
      <c r="K2248" s="39"/>
      <c r="L2248" s="38"/>
    </row>
    <row r="2249" spans="1:38" ht="27" customHeight="1" thickBot="1" x14ac:dyDescent="0.3">
      <c r="A2249" s="663" t="s">
        <v>391</v>
      </c>
      <c r="B2249" s="664"/>
      <c r="C2249" s="664"/>
      <c r="D2249" s="664"/>
      <c r="E2249" s="664"/>
      <c r="F2249" s="664"/>
      <c r="G2249" s="664"/>
      <c r="H2249" s="664"/>
      <c r="I2249" s="664"/>
      <c r="J2249" s="664"/>
      <c r="K2249" s="665"/>
      <c r="L2249" s="664"/>
      <c r="M2249" s="664"/>
      <c r="N2249" s="664"/>
      <c r="O2249" s="664"/>
      <c r="P2249" s="664"/>
      <c r="Q2249" s="664"/>
      <c r="R2249" s="664"/>
      <c r="S2249" s="664"/>
      <c r="T2249" s="664"/>
      <c r="U2249" s="664"/>
      <c r="V2249" s="664"/>
      <c r="W2249" s="664"/>
      <c r="X2249" s="664"/>
      <c r="Y2249" s="664"/>
      <c r="Z2249" s="664"/>
      <c r="AA2249" s="664"/>
      <c r="AB2249" s="664"/>
      <c r="AC2249" s="664"/>
      <c r="AD2249" s="664"/>
      <c r="AE2249" s="664"/>
      <c r="AF2249" s="664"/>
      <c r="AG2249" s="664"/>
      <c r="AH2249" s="664"/>
      <c r="AI2249" s="664"/>
      <c r="AJ2249" s="664"/>
      <c r="AK2249" s="664"/>
      <c r="AL2249" s="40"/>
    </row>
    <row r="2250" spans="1:38" ht="33.75" customHeight="1" x14ac:dyDescent="0.25">
      <c r="A2250" s="666" t="s">
        <v>8</v>
      </c>
      <c r="B2250" s="667"/>
      <c r="C2250" s="614" t="s">
        <v>392</v>
      </c>
      <c r="D2250" s="615"/>
      <c r="E2250" s="618" t="s">
        <v>210</v>
      </c>
      <c r="F2250" s="619"/>
      <c r="G2250" s="619"/>
      <c r="H2250" s="619"/>
      <c r="I2250" s="619"/>
      <c r="J2250" s="619"/>
      <c r="K2250" s="620"/>
      <c r="L2250" s="619"/>
      <c r="M2250" s="619"/>
      <c r="N2250" s="674"/>
      <c r="O2250" s="624" t="s">
        <v>393</v>
      </c>
      <c r="P2250" s="625"/>
      <c r="Q2250" s="625"/>
      <c r="R2250" s="625"/>
      <c r="S2250" s="625"/>
      <c r="T2250" s="625"/>
      <c r="U2250" s="625"/>
      <c r="V2250" s="625"/>
      <c r="W2250" s="625"/>
      <c r="X2250" s="625"/>
      <c r="Y2250" s="625"/>
      <c r="Z2250" s="625"/>
      <c r="AA2250" s="625"/>
      <c r="AB2250" s="625"/>
      <c r="AC2250" s="625"/>
      <c r="AD2250" s="625"/>
      <c r="AE2250" s="625"/>
      <c r="AF2250" s="625"/>
      <c r="AG2250" s="625"/>
      <c r="AH2250" s="625"/>
      <c r="AI2250" s="625"/>
      <c r="AJ2250" s="625"/>
      <c r="AK2250" s="625"/>
      <c r="AL2250" s="626"/>
    </row>
    <row r="2251" spans="1:38" ht="51" customHeight="1" thickBot="1" x14ac:dyDescent="0.3">
      <c r="A2251" s="668"/>
      <c r="B2251" s="669"/>
      <c r="C2251" s="672"/>
      <c r="D2251" s="673"/>
      <c r="E2251" s="675"/>
      <c r="F2251" s="676"/>
      <c r="G2251" s="676"/>
      <c r="H2251" s="676"/>
      <c r="I2251" s="676"/>
      <c r="J2251" s="676"/>
      <c r="K2251" s="677"/>
      <c r="L2251" s="676"/>
      <c r="M2251" s="676"/>
      <c r="N2251" s="678"/>
      <c r="O2251" s="641"/>
      <c r="P2251" s="679"/>
      <c r="Q2251" s="679"/>
      <c r="R2251" s="679"/>
      <c r="S2251" s="679"/>
      <c r="T2251" s="679"/>
      <c r="U2251" s="679"/>
      <c r="V2251" s="679"/>
      <c r="W2251" s="679"/>
      <c r="X2251" s="679"/>
      <c r="Y2251" s="679"/>
      <c r="Z2251" s="679"/>
      <c r="AA2251" s="679"/>
      <c r="AB2251" s="679"/>
      <c r="AC2251" s="679"/>
      <c r="AD2251" s="679"/>
      <c r="AE2251" s="679"/>
      <c r="AF2251" s="679"/>
      <c r="AG2251" s="679"/>
      <c r="AH2251" s="679"/>
      <c r="AI2251" s="679"/>
      <c r="AJ2251" s="679"/>
      <c r="AK2251" s="679"/>
      <c r="AL2251" s="642"/>
    </row>
    <row r="2252" spans="1:38" ht="75" customHeight="1" x14ac:dyDescent="0.25">
      <c r="A2252" s="668"/>
      <c r="B2252" s="669"/>
      <c r="C2252" s="680" t="s">
        <v>211</v>
      </c>
      <c r="D2252" s="682" t="s">
        <v>212</v>
      </c>
      <c r="E2252" s="684" t="s">
        <v>0</v>
      </c>
      <c r="F2252" s="685"/>
      <c r="G2252" s="685"/>
      <c r="H2252" s="686"/>
      <c r="I2252" s="690" t="s">
        <v>1</v>
      </c>
      <c r="J2252" s="691"/>
      <c r="K2252" s="692"/>
      <c r="L2252" s="693"/>
      <c r="M2252" s="698" t="s">
        <v>2</v>
      </c>
      <c r="N2252" s="699"/>
      <c r="O2252" s="702" t="s">
        <v>213</v>
      </c>
      <c r="P2252" s="703"/>
      <c r="Q2252" s="703"/>
      <c r="R2252" s="703"/>
      <c r="S2252" s="725" t="s">
        <v>2</v>
      </c>
      <c r="T2252" s="726"/>
      <c r="U2252" s="708" t="s">
        <v>214</v>
      </c>
      <c r="V2252" s="709"/>
      <c r="W2252" s="709"/>
      <c r="X2252" s="709"/>
      <c r="Y2252" s="709"/>
      <c r="Z2252" s="710"/>
      <c r="AA2252" s="729" t="s">
        <v>2</v>
      </c>
      <c r="AB2252" s="730"/>
      <c r="AC2252" s="733" t="s">
        <v>5</v>
      </c>
      <c r="AD2252" s="734"/>
      <c r="AE2252" s="734"/>
      <c r="AF2252" s="735"/>
      <c r="AG2252" s="739" t="s">
        <v>2</v>
      </c>
      <c r="AH2252" s="740"/>
      <c r="AI2252" s="719" t="s">
        <v>215</v>
      </c>
      <c r="AJ2252" s="720"/>
      <c r="AK2252" s="720"/>
      <c r="AL2252" s="721"/>
    </row>
    <row r="2253" spans="1:38" ht="75" customHeight="1" thickBot="1" x14ac:dyDescent="0.3">
      <c r="A2253" s="668"/>
      <c r="B2253" s="669"/>
      <c r="C2253" s="680"/>
      <c r="D2253" s="682"/>
      <c r="E2253" s="687"/>
      <c r="F2253" s="688"/>
      <c r="G2253" s="688"/>
      <c r="H2253" s="689"/>
      <c r="I2253" s="694"/>
      <c r="J2253" s="695"/>
      <c r="K2253" s="696"/>
      <c r="L2253" s="697"/>
      <c r="M2253" s="700"/>
      <c r="N2253" s="701"/>
      <c r="O2253" s="704"/>
      <c r="P2253" s="705"/>
      <c r="Q2253" s="705"/>
      <c r="R2253" s="705"/>
      <c r="S2253" s="727"/>
      <c r="T2253" s="728"/>
      <c r="U2253" s="711"/>
      <c r="V2253" s="712"/>
      <c r="W2253" s="712"/>
      <c r="X2253" s="712"/>
      <c r="Y2253" s="712"/>
      <c r="Z2253" s="713"/>
      <c r="AA2253" s="731"/>
      <c r="AB2253" s="732"/>
      <c r="AC2253" s="736"/>
      <c r="AD2253" s="737"/>
      <c r="AE2253" s="737"/>
      <c r="AF2253" s="738"/>
      <c r="AG2253" s="741"/>
      <c r="AH2253" s="742"/>
      <c r="AI2253" s="722"/>
      <c r="AJ2253" s="723"/>
      <c r="AK2253" s="723"/>
      <c r="AL2253" s="724"/>
    </row>
    <row r="2254" spans="1:38" ht="139.5" customHeight="1" thickBot="1" x14ac:dyDescent="0.3">
      <c r="A2254" s="670"/>
      <c r="B2254" s="671"/>
      <c r="C2254" s="681"/>
      <c r="D2254" s="683"/>
      <c r="E2254" s="41" t="s">
        <v>15</v>
      </c>
      <c r="F2254" s="42" t="s">
        <v>216</v>
      </c>
      <c r="G2254" s="41" t="s">
        <v>217</v>
      </c>
      <c r="H2254" s="42" t="s">
        <v>14</v>
      </c>
      <c r="I2254" s="43" t="s">
        <v>15</v>
      </c>
      <c r="J2254" s="44" t="s">
        <v>218</v>
      </c>
      <c r="K2254" s="43" t="s">
        <v>17</v>
      </c>
      <c r="L2254" s="44" t="s">
        <v>219</v>
      </c>
      <c r="M2254" s="45" t="s">
        <v>19</v>
      </c>
      <c r="N2254" s="46" t="s">
        <v>20</v>
      </c>
      <c r="O2254" s="47" t="s">
        <v>220</v>
      </c>
      <c r="P2254" s="48" t="s">
        <v>221</v>
      </c>
      <c r="Q2254" s="47" t="s">
        <v>222</v>
      </c>
      <c r="R2254" s="48" t="s">
        <v>223</v>
      </c>
      <c r="S2254" s="49" t="s">
        <v>224</v>
      </c>
      <c r="T2254" s="50" t="s">
        <v>225</v>
      </c>
      <c r="U2254" s="51" t="s">
        <v>220</v>
      </c>
      <c r="V2254" s="52" t="s">
        <v>226</v>
      </c>
      <c r="W2254" s="53" t="s">
        <v>227</v>
      </c>
      <c r="X2254" s="54" t="s">
        <v>222</v>
      </c>
      <c r="Y2254" s="52" t="s">
        <v>228</v>
      </c>
      <c r="Z2254" s="53" t="s">
        <v>229</v>
      </c>
      <c r="AA2254" s="55" t="s">
        <v>230</v>
      </c>
      <c r="AB2254" s="56" t="s">
        <v>231</v>
      </c>
      <c r="AC2254" s="57" t="s">
        <v>220</v>
      </c>
      <c r="AD2254" s="58" t="s">
        <v>221</v>
      </c>
      <c r="AE2254" s="57" t="s">
        <v>222</v>
      </c>
      <c r="AF2254" s="58" t="s">
        <v>223</v>
      </c>
      <c r="AG2254" s="59" t="s">
        <v>232</v>
      </c>
      <c r="AH2254" s="60" t="s">
        <v>233</v>
      </c>
      <c r="AI2254" s="61" t="s">
        <v>234</v>
      </c>
      <c r="AJ2254" s="62" t="s">
        <v>235</v>
      </c>
      <c r="AK2254" s="63" t="s">
        <v>236</v>
      </c>
      <c r="AL2254" s="64" t="s">
        <v>237</v>
      </c>
    </row>
    <row r="2255" spans="1:38" ht="38.25" customHeight="1" thickBot="1" x14ac:dyDescent="0.3">
      <c r="A2255" s="581" t="s">
        <v>238</v>
      </c>
      <c r="B2255" s="582"/>
      <c r="C2255" s="65" t="s">
        <v>239</v>
      </c>
      <c r="D2255" s="575" t="s">
        <v>240</v>
      </c>
      <c r="E2255" s="65" t="s">
        <v>241</v>
      </c>
      <c r="F2255" s="66" t="s">
        <v>242</v>
      </c>
      <c r="G2255" s="65" t="s">
        <v>243</v>
      </c>
      <c r="H2255" s="66" t="s">
        <v>244</v>
      </c>
      <c r="I2255" s="67" t="s">
        <v>245</v>
      </c>
      <c r="J2255" s="66" t="s">
        <v>246</v>
      </c>
      <c r="K2255" s="67" t="s">
        <v>247</v>
      </c>
      <c r="L2255" s="66" t="s">
        <v>248</v>
      </c>
      <c r="M2255" s="65" t="s">
        <v>249</v>
      </c>
      <c r="N2255" s="66" t="s">
        <v>250</v>
      </c>
      <c r="O2255" s="65" t="s">
        <v>251</v>
      </c>
      <c r="P2255" s="66" t="s">
        <v>252</v>
      </c>
      <c r="Q2255" s="65" t="s">
        <v>253</v>
      </c>
      <c r="R2255" s="66" t="s">
        <v>254</v>
      </c>
      <c r="S2255" s="65" t="s">
        <v>255</v>
      </c>
      <c r="T2255" s="66" t="s">
        <v>256</v>
      </c>
      <c r="U2255" s="65" t="s">
        <v>257</v>
      </c>
      <c r="V2255" s="68" t="s">
        <v>258</v>
      </c>
      <c r="W2255" s="66" t="s">
        <v>259</v>
      </c>
      <c r="X2255" s="575" t="s">
        <v>260</v>
      </c>
      <c r="Y2255" s="66" t="s">
        <v>261</v>
      </c>
      <c r="Z2255" s="66" t="s">
        <v>262</v>
      </c>
      <c r="AA2255" s="65" t="s">
        <v>263</v>
      </c>
      <c r="AB2255" s="65" t="s">
        <v>264</v>
      </c>
      <c r="AC2255" s="65" t="s">
        <v>265</v>
      </c>
      <c r="AD2255" s="65" t="s">
        <v>266</v>
      </c>
      <c r="AE2255" s="65" t="s">
        <v>267</v>
      </c>
      <c r="AF2255" s="65" t="s">
        <v>268</v>
      </c>
      <c r="AG2255" s="65" t="s">
        <v>269</v>
      </c>
      <c r="AH2255" s="65" t="s">
        <v>270</v>
      </c>
      <c r="AI2255" s="65" t="s">
        <v>271</v>
      </c>
      <c r="AJ2255" s="575" t="s">
        <v>272</v>
      </c>
      <c r="AK2255" s="65" t="s">
        <v>273</v>
      </c>
      <c r="AL2255" s="576" t="s">
        <v>274</v>
      </c>
    </row>
    <row r="2256" spans="1:38" ht="99" customHeight="1" x14ac:dyDescent="0.25">
      <c r="A2256" s="69">
        <v>1</v>
      </c>
      <c r="B2256" s="70" t="s">
        <v>275</v>
      </c>
      <c r="C2256" s="583">
        <f>N2269</f>
        <v>457039.73</v>
      </c>
      <c r="D2256" s="586">
        <f>C2256-AH2269</f>
        <v>181799.06999999995</v>
      </c>
      <c r="E2256" s="71"/>
      <c r="F2256" s="72"/>
      <c r="G2256" s="71"/>
      <c r="H2256" s="72"/>
      <c r="I2256" s="73"/>
      <c r="J2256" s="72"/>
      <c r="K2256" s="73"/>
      <c r="L2256" s="72"/>
      <c r="M2256" s="71"/>
      <c r="N2256" s="72"/>
      <c r="O2256" s="71"/>
      <c r="P2256" s="72"/>
      <c r="Q2256" s="71"/>
      <c r="R2256" s="72"/>
      <c r="S2256" s="71"/>
      <c r="T2256" s="72"/>
      <c r="U2256" s="71"/>
      <c r="V2256" s="74"/>
      <c r="W2256" s="72"/>
      <c r="X2256" s="71"/>
      <c r="Y2256" s="74"/>
      <c r="Z2256" s="72"/>
      <c r="AA2256" s="71"/>
      <c r="AB2256" s="72"/>
      <c r="AC2256" s="71"/>
      <c r="AD2256" s="72"/>
      <c r="AE2256" s="71"/>
      <c r="AF2256" s="72"/>
      <c r="AG2256" s="71"/>
      <c r="AH2256" s="72"/>
      <c r="AI2256" s="75"/>
      <c r="AJ2256" s="76"/>
      <c r="AK2256" s="77"/>
      <c r="AL2256" s="78"/>
    </row>
    <row r="2257" spans="1:38" ht="87" customHeight="1" x14ac:dyDescent="0.25">
      <c r="A2257" s="79">
        <v>2</v>
      </c>
      <c r="B2257" s="80" t="s">
        <v>96</v>
      </c>
      <c r="C2257" s="584"/>
      <c r="D2257" s="587"/>
      <c r="E2257" s="81">
        <v>0</v>
      </c>
      <c r="F2257" s="82">
        <v>0</v>
      </c>
      <c r="G2257" s="83">
        <v>8</v>
      </c>
      <c r="H2257" s="84">
        <v>325881.78999999998</v>
      </c>
      <c r="I2257" s="85">
        <v>0</v>
      </c>
      <c r="J2257" s="86">
        <v>0</v>
      </c>
      <c r="K2257" s="85">
        <v>6</v>
      </c>
      <c r="L2257" s="86">
        <v>275801.49</v>
      </c>
      <c r="M2257" s="87">
        <f>SUM(I2257,K2257)</f>
        <v>6</v>
      </c>
      <c r="N2257" s="88">
        <f>SUM(J2257,L2257)</f>
        <v>275801.49</v>
      </c>
      <c r="O2257" s="89">
        <v>0</v>
      </c>
      <c r="P2257" s="90">
        <v>0</v>
      </c>
      <c r="Q2257" s="89">
        <v>0</v>
      </c>
      <c r="R2257" s="90">
        <v>0</v>
      </c>
      <c r="S2257" s="91">
        <f>SUM(O2257,Q2257)</f>
        <v>0</v>
      </c>
      <c r="T2257" s="92">
        <f>SUM(P2257,R2257)</f>
        <v>0</v>
      </c>
      <c r="U2257" s="93">
        <v>0</v>
      </c>
      <c r="V2257" s="94">
        <v>0</v>
      </c>
      <c r="W2257" s="95">
        <v>0</v>
      </c>
      <c r="X2257" s="96">
        <v>1</v>
      </c>
      <c r="Y2257" s="94">
        <v>20861.990000000002</v>
      </c>
      <c r="Z2257" s="95">
        <v>19188.509999999998</v>
      </c>
      <c r="AA2257" s="97">
        <f>SUM(U2257,X2257)</f>
        <v>1</v>
      </c>
      <c r="AB2257" s="98">
        <f>SUM(W2257,Z2257)</f>
        <v>19188.509999999998</v>
      </c>
      <c r="AC2257" s="99">
        <v>0</v>
      </c>
      <c r="AD2257" s="100">
        <v>0</v>
      </c>
      <c r="AE2257" s="99">
        <v>5</v>
      </c>
      <c r="AF2257" s="100">
        <v>212012.18</v>
      </c>
      <c r="AG2257" s="101">
        <f>SUM(AC2257,AE2257)</f>
        <v>5</v>
      </c>
      <c r="AH2257" s="102">
        <f>SUM(AD2257,AF2257,AB2257)</f>
        <v>231200.69</v>
      </c>
      <c r="AI2257" s="103">
        <f>IFERROR(AD2257/(C2256-AH2263),0)</f>
        <v>0</v>
      </c>
      <c r="AJ2257" s="104">
        <f>IFERROR(AF2257/(C2256-AH2263),0)</f>
        <v>0.46388129102036707</v>
      </c>
      <c r="AK2257" s="77"/>
      <c r="AL2257" s="105">
        <f>IFERROR(AH2257/C2256,0)</f>
        <v>0.50586562791816814</v>
      </c>
    </row>
    <row r="2258" spans="1:38" ht="85.5" customHeight="1" x14ac:dyDescent="0.25">
      <c r="A2258" s="79">
        <v>3</v>
      </c>
      <c r="B2258" s="80" t="s">
        <v>202</v>
      </c>
      <c r="C2258" s="584"/>
      <c r="D2258" s="587"/>
      <c r="E2258" s="442"/>
      <c r="F2258" s="443"/>
      <c r="G2258" s="444"/>
      <c r="H2258" s="445"/>
      <c r="I2258" s="441"/>
      <c r="J2258" s="445"/>
      <c r="K2258" s="441"/>
      <c r="L2258" s="445"/>
      <c r="M2258" s="446"/>
      <c r="N2258" s="445"/>
      <c r="O2258" s="444"/>
      <c r="P2258" s="445"/>
      <c r="Q2258" s="444"/>
      <c r="R2258" s="445"/>
      <c r="S2258" s="446"/>
      <c r="T2258" s="445"/>
      <c r="U2258" s="444"/>
      <c r="V2258" s="447"/>
      <c r="W2258" s="445"/>
      <c r="X2258" s="446"/>
      <c r="Y2258" s="447"/>
      <c r="Z2258" s="445"/>
      <c r="AA2258" s="446"/>
      <c r="AB2258" s="445"/>
      <c r="AC2258" s="444"/>
      <c r="AD2258" s="445"/>
      <c r="AE2258" s="444"/>
      <c r="AF2258" s="445"/>
      <c r="AG2258" s="446"/>
      <c r="AH2258" s="445"/>
      <c r="AI2258" s="132"/>
      <c r="AJ2258" s="133"/>
      <c r="AK2258" s="448"/>
      <c r="AL2258" s="449"/>
    </row>
    <row r="2259" spans="1:38" ht="101.25" customHeight="1" x14ac:dyDescent="0.25">
      <c r="A2259" s="79">
        <v>4</v>
      </c>
      <c r="B2259" s="80" t="s">
        <v>40</v>
      </c>
      <c r="C2259" s="584"/>
      <c r="D2259" s="587"/>
      <c r="E2259" s="442"/>
      <c r="F2259" s="443"/>
      <c r="G2259" s="444"/>
      <c r="H2259" s="445"/>
      <c r="I2259" s="441"/>
      <c r="J2259" s="445"/>
      <c r="K2259" s="441"/>
      <c r="L2259" s="445"/>
      <c r="M2259" s="446"/>
      <c r="N2259" s="445"/>
      <c r="O2259" s="444"/>
      <c r="P2259" s="445"/>
      <c r="Q2259" s="444"/>
      <c r="R2259" s="445"/>
      <c r="S2259" s="446"/>
      <c r="T2259" s="445"/>
      <c r="U2259" s="444"/>
      <c r="V2259" s="447"/>
      <c r="W2259" s="445"/>
      <c r="X2259" s="446"/>
      <c r="Y2259" s="447"/>
      <c r="Z2259" s="445"/>
      <c r="AA2259" s="446"/>
      <c r="AB2259" s="445"/>
      <c r="AC2259" s="444"/>
      <c r="AD2259" s="445"/>
      <c r="AE2259" s="444"/>
      <c r="AF2259" s="445"/>
      <c r="AG2259" s="446"/>
      <c r="AH2259" s="445"/>
      <c r="AI2259" s="132"/>
      <c r="AJ2259" s="133"/>
      <c r="AK2259" s="448"/>
      <c r="AL2259" s="449"/>
    </row>
    <row r="2260" spans="1:38" ht="138" customHeight="1" x14ac:dyDescent="0.25">
      <c r="A2260" s="79">
        <v>5</v>
      </c>
      <c r="B2260" s="80" t="s">
        <v>98</v>
      </c>
      <c r="C2260" s="584"/>
      <c r="D2260" s="587"/>
      <c r="E2260" s="81">
        <v>1</v>
      </c>
      <c r="F2260" s="82">
        <v>128704.65</v>
      </c>
      <c r="G2260" s="83">
        <v>1</v>
      </c>
      <c r="H2260" s="84">
        <v>52533.59</v>
      </c>
      <c r="I2260" s="85">
        <v>1</v>
      </c>
      <c r="J2260" s="86">
        <v>128704.65</v>
      </c>
      <c r="K2260" s="85">
        <v>1</v>
      </c>
      <c r="L2260" s="86">
        <v>52533.59</v>
      </c>
      <c r="M2260" s="87">
        <f>SUM(I2260,K2260)</f>
        <v>2</v>
      </c>
      <c r="N2260" s="88">
        <f>SUM(J2260,L2260)</f>
        <v>181238.24</v>
      </c>
      <c r="O2260" s="89">
        <v>0</v>
      </c>
      <c r="P2260" s="90">
        <v>0</v>
      </c>
      <c r="Q2260" s="89">
        <v>0</v>
      </c>
      <c r="R2260" s="90">
        <v>0</v>
      </c>
      <c r="S2260" s="91">
        <f>SUM(O2260,Q2260)</f>
        <v>0</v>
      </c>
      <c r="T2260" s="92">
        <f>SUM(P2260,R2260)</f>
        <v>0</v>
      </c>
      <c r="U2260" s="93">
        <v>0</v>
      </c>
      <c r="V2260" s="94">
        <v>0</v>
      </c>
      <c r="W2260" s="95">
        <v>0</v>
      </c>
      <c r="X2260" s="96">
        <v>0</v>
      </c>
      <c r="Y2260" s="94">
        <v>0</v>
      </c>
      <c r="Z2260" s="95">
        <v>0</v>
      </c>
      <c r="AA2260" s="97">
        <f>SUM(U2260,X2260)</f>
        <v>0</v>
      </c>
      <c r="AB2260" s="98">
        <f>SUM(W2260,Z2260)</f>
        <v>0</v>
      </c>
      <c r="AC2260" s="99">
        <v>0</v>
      </c>
      <c r="AD2260" s="100">
        <v>0</v>
      </c>
      <c r="AE2260" s="99">
        <v>1</v>
      </c>
      <c r="AF2260" s="100">
        <v>44039.97</v>
      </c>
      <c r="AG2260" s="101">
        <f>SUM(AC2260,AE2260)</f>
        <v>1</v>
      </c>
      <c r="AH2260" s="102">
        <f>SUM(AD2260,AF2260,AB2260)</f>
        <v>44039.97</v>
      </c>
      <c r="AI2260" s="103">
        <f>IFERROR(AD2260/(C2256-AH2263),0)</f>
        <v>0</v>
      </c>
      <c r="AJ2260" s="104">
        <f>IFERROR(AF2260/(C2256-AH2263),0)</f>
        <v>9.6359172100858717E-2</v>
      </c>
      <c r="AK2260" s="77"/>
      <c r="AL2260" s="105">
        <f>IFERROR(AH2260/C2256,0)</f>
        <v>9.6359172100858717E-2</v>
      </c>
    </row>
    <row r="2261" spans="1:38" ht="116.25" customHeight="1" x14ac:dyDescent="0.25">
      <c r="A2261" s="79">
        <v>6</v>
      </c>
      <c r="B2261" s="80" t="s">
        <v>42</v>
      </c>
      <c r="C2261" s="584"/>
      <c r="D2261" s="587"/>
      <c r="E2261" s="442"/>
      <c r="F2261" s="443"/>
      <c r="G2261" s="444"/>
      <c r="H2261" s="445"/>
      <c r="I2261" s="441"/>
      <c r="J2261" s="445"/>
      <c r="K2261" s="441"/>
      <c r="L2261" s="445"/>
      <c r="M2261" s="446"/>
      <c r="N2261" s="445"/>
      <c r="O2261" s="444"/>
      <c r="P2261" s="445"/>
      <c r="Q2261" s="444"/>
      <c r="R2261" s="445"/>
      <c r="S2261" s="446"/>
      <c r="T2261" s="445"/>
      <c r="U2261" s="444"/>
      <c r="V2261" s="447"/>
      <c r="W2261" s="445"/>
      <c r="X2261" s="446"/>
      <c r="Y2261" s="447"/>
      <c r="Z2261" s="445"/>
      <c r="AA2261" s="446"/>
      <c r="AB2261" s="445"/>
      <c r="AC2261" s="444"/>
      <c r="AD2261" s="445"/>
      <c r="AE2261" s="444"/>
      <c r="AF2261" s="445"/>
      <c r="AG2261" s="446"/>
      <c r="AH2261" s="445"/>
      <c r="AI2261" s="132"/>
      <c r="AJ2261" s="133"/>
      <c r="AK2261" s="448"/>
      <c r="AL2261" s="449"/>
    </row>
    <row r="2262" spans="1:38" ht="65.25" customHeight="1" x14ac:dyDescent="0.25">
      <c r="A2262" s="79">
        <v>7</v>
      </c>
      <c r="B2262" s="80" t="s">
        <v>203</v>
      </c>
      <c r="C2262" s="584"/>
      <c r="D2262" s="587"/>
      <c r="E2262" s="442"/>
      <c r="F2262" s="443"/>
      <c r="G2262" s="444"/>
      <c r="H2262" s="445"/>
      <c r="I2262" s="444"/>
      <c r="J2262" s="445"/>
      <c r="K2262" s="444"/>
      <c r="L2262" s="445"/>
      <c r="M2262" s="446"/>
      <c r="N2262" s="445"/>
      <c r="O2262" s="444"/>
      <c r="P2262" s="445"/>
      <c r="Q2262" s="444"/>
      <c r="R2262" s="445"/>
      <c r="S2262" s="446"/>
      <c r="T2262" s="472"/>
      <c r="U2262" s="444"/>
      <c r="V2262" s="447"/>
      <c r="W2262" s="445"/>
      <c r="X2262" s="446"/>
      <c r="Y2262" s="447"/>
      <c r="Z2262" s="445"/>
      <c r="AA2262" s="446"/>
      <c r="AB2262" s="472"/>
      <c r="AC2262" s="444"/>
      <c r="AD2262" s="445"/>
      <c r="AE2262" s="444"/>
      <c r="AF2262" s="445"/>
      <c r="AG2262" s="441"/>
      <c r="AH2262" s="445"/>
      <c r="AI2262" s="132"/>
      <c r="AJ2262" s="133"/>
      <c r="AK2262" s="448"/>
      <c r="AL2262" s="450"/>
    </row>
    <row r="2263" spans="1:38" ht="59.25" customHeight="1" x14ac:dyDescent="0.25">
      <c r="A2263" s="79">
        <v>8</v>
      </c>
      <c r="B2263" s="80" t="s">
        <v>276</v>
      </c>
      <c r="C2263" s="584"/>
      <c r="D2263" s="587"/>
      <c r="E2263" s="473"/>
      <c r="F2263" s="474"/>
      <c r="G2263" s="451"/>
      <c r="H2263" s="452"/>
      <c r="I2263" s="444"/>
      <c r="J2263" s="445"/>
      <c r="K2263" s="441"/>
      <c r="L2263" s="445"/>
      <c r="M2263" s="475"/>
      <c r="N2263" s="443"/>
      <c r="O2263" s="451"/>
      <c r="P2263" s="452"/>
      <c r="Q2263" s="451"/>
      <c r="R2263" s="452"/>
      <c r="S2263" s="475"/>
      <c r="T2263" s="443"/>
      <c r="U2263" s="444"/>
      <c r="V2263" s="447"/>
      <c r="W2263" s="445"/>
      <c r="X2263" s="446"/>
      <c r="Y2263" s="447"/>
      <c r="Z2263" s="445"/>
      <c r="AA2263" s="475"/>
      <c r="AB2263" s="443"/>
      <c r="AC2263" s="444"/>
      <c r="AD2263" s="445"/>
      <c r="AE2263" s="444"/>
      <c r="AF2263" s="445"/>
      <c r="AG2263" s="446"/>
      <c r="AH2263" s="445"/>
      <c r="AI2263" s="132"/>
      <c r="AJ2263" s="133"/>
      <c r="AK2263" s="448"/>
      <c r="AL2263" s="449"/>
    </row>
    <row r="2264" spans="1:38" ht="60" customHeight="1" x14ac:dyDescent="0.25">
      <c r="A2264" s="79">
        <v>9</v>
      </c>
      <c r="B2264" s="80" t="s">
        <v>44</v>
      </c>
      <c r="C2264" s="584"/>
      <c r="D2264" s="587"/>
      <c r="E2264" s="442"/>
      <c r="F2264" s="443"/>
      <c r="G2264" s="444"/>
      <c r="H2264" s="445"/>
      <c r="I2264" s="441"/>
      <c r="J2264" s="445"/>
      <c r="K2264" s="441"/>
      <c r="L2264" s="445"/>
      <c r="M2264" s="446"/>
      <c r="N2264" s="445"/>
      <c r="O2264" s="444"/>
      <c r="P2264" s="445"/>
      <c r="Q2264" s="444"/>
      <c r="R2264" s="445"/>
      <c r="S2264" s="446"/>
      <c r="T2264" s="445"/>
      <c r="U2264" s="444"/>
      <c r="V2264" s="447"/>
      <c r="W2264" s="445"/>
      <c r="X2264" s="446"/>
      <c r="Y2264" s="447"/>
      <c r="Z2264" s="445"/>
      <c r="AA2264" s="446"/>
      <c r="AB2264" s="445"/>
      <c r="AC2264" s="444"/>
      <c r="AD2264" s="445"/>
      <c r="AE2264" s="444"/>
      <c r="AF2264" s="445"/>
      <c r="AG2264" s="446"/>
      <c r="AH2264" s="445"/>
      <c r="AI2264" s="132"/>
      <c r="AJ2264" s="133"/>
      <c r="AK2264" s="448"/>
      <c r="AL2264" s="449"/>
    </row>
    <row r="2265" spans="1:38" ht="73.5" customHeight="1" x14ac:dyDescent="0.25">
      <c r="A2265" s="79">
        <v>10</v>
      </c>
      <c r="B2265" s="80" t="s">
        <v>45</v>
      </c>
      <c r="C2265" s="584"/>
      <c r="D2265" s="587"/>
      <c r="E2265" s="442"/>
      <c r="F2265" s="443"/>
      <c r="G2265" s="444"/>
      <c r="H2265" s="445"/>
      <c r="I2265" s="441"/>
      <c r="J2265" s="445"/>
      <c r="K2265" s="441"/>
      <c r="L2265" s="445"/>
      <c r="M2265" s="446"/>
      <c r="N2265" s="445"/>
      <c r="O2265" s="444"/>
      <c r="P2265" s="445"/>
      <c r="Q2265" s="444"/>
      <c r="R2265" s="445"/>
      <c r="S2265" s="446"/>
      <c r="T2265" s="445"/>
      <c r="U2265" s="444"/>
      <c r="V2265" s="447"/>
      <c r="W2265" s="445"/>
      <c r="X2265" s="446"/>
      <c r="Y2265" s="447"/>
      <c r="Z2265" s="445"/>
      <c r="AA2265" s="446"/>
      <c r="AB2265" s="445"/>
      <c r="AC2265" s="451"/>
      <c r="AD2265" s="452"/>
      <c r="AE2265" s="451"/>
      <c r="AF2265" s="452"/>
      <c r="AG2265" s="446"/>
      <c r="AH2265" s="445"/>
      <c r="AI2265" s="132"/>
      <c r="AJ2265" s="133"/>
      <c r="AK2265" s="448"/>
      <c r="AL2265" s="449"/>
    </row>
    <row r="2266" spans="1:38" ht="120" customHeight="1" x14ac:dyDescent="0.25">
      <c r="A2266" s="79">
        <v>11</v>
      </c>
      <c r="B2266" s="80" t="s">
        <v>46</v>
      </c>
      <c r="C2266" s="584"/>
      <c r="D2266" s="587"/>
      <c r="E2266" s="442"/>
      <c r="F2266" s="443"/>
      <c r="G2266" s="444"/>
      <c r="H2266" s="445"/>
      <c r="I2266" s="441"/>
      <c r="J2266" s="445"/>
      <c r="K2266" s="441"/>
      <c r="L2266" s="445"/>
      <c r="M2266" s="446"/>
      <c r="N2266" s="445"/>
      <c r="O2266" s="444"/>
      <c r="P2266" s="445"/>
      <c r="Q2266" s="444"/>
      <c r="R2266" s="445"/>
      <c r="S2266" s="446"/>
      <c r="T2266" s="445"/>
      <c r="U2266" s="444"/>
      <c r="V2266" s="447"/>
      <c r="W2266" s="445"/>
      <c r="X2266" s="446"/>
      <c r="Y2266" s="447"/>
      <c r="Z2266" s="445"/>
      <c r="AA2266" s="446"/>
      <c r="AB2266" s="445"/>
      <c r="AC2266" s="444"/>
      <c r="AD2266" s="445"/>
      <c r="AE2266" s="444"/>
      <c r="AF2266" s="445"/>
      <c r="AG2266" s="446"/>
      <c r="AH2266" s="445"/>
      <c r="AI2266" s="132"/>
      <c r="AJ2266" s="133"/>
      <c r="AK2266" s="448"/>
      <c r="AL2266" s="449"/>
    </row>
    <row r="2267" spans="1:38" ht="63.75" customHeight="1" x14ac:dyDescent="0.25">
      <c r="A2267" s="79">
        <v>12</v>
      </c>
      <c r="B2267" s="80" t="s">
        <v>47</v>
      </c>
      <c r="C2267" s="584"/>
      <c r="D2267" s="587"/>
      <c r="E2267" s="442"/>
      <c r="F2267" s="443"/>
      <c r="G2267" s="444"/>
      <c r="H2267" s="445"/>
      <c r="I2267" s="441"/>
      <c r="J2267" s="445"/>
      <c r="K2267" s="441"/>
      <c r="L2267" s="445"/>
      <c r="M2267" s="446"/>
      <c r="N2267" s="445"/>
      <c r="O2267" s="444"/>
      <c r="P2267" s="445"/>
      <c r="Q2267" s="444"/>
      <c r="R2267" s="445"/>
      <c r="S2267" s="446"/>
      <c r="T2267" s="445"/>
      <c r="U2267" s="444"/>
      <c r="V2267" s="447"/>
      <c r="W2267" s="445"/>
      <c r="X2267" s="446"/>
      <c r="Y2267" s="447"/>
      <c r="Z2267" s="445"/>
      <c r="AA2267" s="446"/>
      <c r="AB2267" s="445"/>
      <c r="AC2267" s="444"/>
      <c r="AD2267" s="445"/>
      <c r="AE2267" s="444"/>
      <c r="AF2267" s="445"/>
      <c r="AG2267" s="446"/>
      <c r="AH2267" s="445"/>
      <c r="AI2267" s="132"/>
      <c r="AJ2267" s="133"/>
      <c r="AK2267" s="448"/>
      <c r="AL2267" s="449"/>
    </row>
    <row r="2268" spans="1:38" ht="62.25" customHeight="1" thickBot="1" x14ac:dyDescent="0.3">
      <c r="A2268" s="138">
        <v>13</v>
      </c>
      <c r="B2268" s="139" t="s">
        <v>48</v>
      </c>
      <c r="C2268" s="585"/>
      <c r="D2268" s="588"/>
      <c r="E2268" s="453"/>
      <c r="F2268" s="454"/>
      <c r="G2268" s="455"/>
      <c r="H2268" s="456"/>
      <c r="I2268" s="476"/>
      <c r="J2268" s="458"/>
      <c r="K2268" s="476"/>
      <c r="L2268" s="458"/>
      <c r="M2268" s="457"/>
      <c r="N2268" s="458"/>
      <c r="O2268" s="455"/>
      <c r="P2268" s="456"/>
      <c r="Q2268" s="455"/>
      <c r="R2268" s="456"/>
      <c r="S2268" s="459"/>
      <c r="T2268" s="456"/>
      <c r="U2268" s="455"/>
      <c r="V2268" s="460"/>
      <c r="W2268" s="456"/>
      <c r="X2268" s="459"/>
      <c r="Y2268" s="460"/>
      <c r="Z2268" s="456"/>
      <c r="AA2268" s="459"/>
      <c r="AB2268" s="456"/>
      <c r="AC2268" s="455"/>
      <c r="AD2268" s="456"/>
      <c r="AE2268" s="455"/>
      <c r="AF2268" s="456"/>
      <c r="AG2268" s="459"/>
      <c r="AH2268" s="456"/>
      <c r="AI2268" s="461"/>
      <c r="AJ2268" s="462"/>
      <c r="AK2268" s="463"/>
      <c r="AL2268" s="464"/>
    </row>
    <row r="2269" spans="1:38" ht="29.25" customHeight="1" thickBot="1" x14ac:dyDescent="0.3">
      <c r="A2269" s="589" t="s">
        <v>277</v>
      </c>
      <c r="B2269" s="590"/>
      <c r="C2269" s="166">
        <f>C2256</f>
        <v>457039.73</v>
      </c>
      <c r="D2269" s="166">
        <f>D2256</f>
        <v>181799.06999999995</v>
      </c>
      <c r="E2269" s="167">
        <f t="shared" ref="E2269:L2269" si="286">SUM(E2256:E2268)</f>
        <v>1</v>
      </c>
      <c r="F2269" s="168">
        <f t="shared" si="286"/>
        <v>128704.65</v>
      </c>
      <c r="G2269" s="167">
        <f t="shared" si="286"/>
        <v>9</v>
      </c>
      <c r="H2269" s="168">
        <f t="shared" si="286"/>
        <v>378415.38</v>
      </c>
      <c r="I2269" s="169">
        <f t="shared" si="286"/>
        <v>1</v>
      </c>
      <c r="J2269" s="170">
        <f t="shared" si="286"/>
        <v>128704.65</v>
      </c>
      <c r="K2269" s="169">
        <f t="shared" si="286"/>
        <v>7</v>
      </c>
      <c r="L2269" s="170">
        <f t="shared" si="286"/>
        <v>328335.07999999996</v>
      </c>
      <c r="M2269" s="169">
        <f>SUM(M2256:M2268)</f>
        <v>8</v>
      </c>
      <c r="N2269" s="170">
        <f>SUM(N2256:N2268)</f>
        <v>457039.73</v>
      </c>
      <c r="O2269" s="171">
        <f>SUM(O2256:O2268)</f>
        <v>0</v>
      </c>
      <c r="P2269" s="168">
        <f>SUM(P2256:P2268)</f>
        <v>0</v>
      </c>
      <c r="Q2269" s="172">
        <f t="shared" ref="Q2269:AJ2269" si="287">SUM(Q2256:Q2268)</f>
        <v>0</v>
      </c>
      <c r="R2269" s="168">
        <f t="shared" si="287"/>
        <v>0</v>
      </c>
      <c r="S2269" s="173">
        <f t="shared" si="287"/>
        <v>0</v>
      </c>
      <c r="T2269" s="168">
        <f t="shared" si="287"/>
        <v>0</v>
      </c>
      <c r="U2269" s="172">
        <f t="shared" si="287"/>
        <v>0</v>
      </c>
      <c r="V2269" s="168">
        <f t="shared" si="287"/>
        <v>0</v>
      </c>
      <c r="W2269" s="168">
        <f t="shared" si="287"/>
        <v>0</v>
      </c>
      <c r="X2269" s="173">
        <f t="shared" si="287"/>
        <v>1</v>
      </c>
      <c r="Y2269" s="168">
        <f t="shared" si="287"/>
        <v>20861.990000000002</v>
      </c>
      <c r="Z2269" s="168">
        <f t="shared" si="287"/>
        <v>19188.509999999998</v>
      </c>
      <c r="AA2269" s="173">
        <f t="shared" si="287"/>
        <v>1</v>
      </c>
      <c r="AB2269" s="168">
        <f t="shared" si="287"/>
        <v>19188.509999999998</v>
      </c>
      <c r="AC2269" s="172">
        <f t="shared" si="287"/>
        <v>0</v>
      </c>
      <c r="AD2269" s="168">
        <f t="shared" si="287"/>
        <v>0</v>
      </c>
      <c r="AE2269" s="172">
        <f t="shared" si="287"/>
        <v>6</v>
      </c>
      <c r="AF2269" s="168">
        <f t="shared" si="287"/>
        <v>256052.15</v>
      </c>
      <c r="AG2269" s="173">
        <f t="shared" si="287"/>
        <v>6</v>
      </c>
      <c r="AH2269" s="168">
        <f t="shared" si="287"/>
        <v>275240.66000000003</v>
      </c>
      <c r="AI2269" s="174">
        <f t="shared" si="287"/>
        <v>0</v>
      </c>
      <c r="AJ2269" s="174">
        <f t="shared" si="287"/>
        <v>0.56024046312122577</v>
      </c>
      <c r="AK2269" s="175">
        <f>AK2263</f>
        <v>0</v>
      </c>
      <c r="AL2269" s="176">
        <f>AH2269/C2256</f>
        <v>0.6022248000190269</v>
      </c>
    </row>
    <row r="2270" spans="1:38" ht="21.75" thickBot="1" x14ac:dyDescent="0.4">
      <c r="AF2270" s="177" t="s">
        <v>278</v>
      </c>
      <c r="AG2270" s="178">
        <v>4.4240000000000004</v>
      </c>
      <c r="AH2270" s="179">
        <f>AH2269/AG2270</f>
        <v>62215.339059674501</v>
      </c>
    </row>
    <row r="2271" spans="1:38" ht="15.75" thickTop="1" x14ac:dyDescent="0.25">
      <c r="A2271" s="591" t="s">
        <v>279</v>
      </c>
      <c r="B2271" s="592"/>
      <c r="C2271" s="592"/>
      <c r="D2271" s="592"/>
      <c r="E2271" s="592"/>
      <c r="F2271" s="592"/>
      <c r="G2271" s="592"/>
      <c r="H2271" s="592"/>
      <c r="I2271" s="592"/>
      <c r="J2271" s="592"/>
      <c r="K2271" s="593"/>
      <c r="L2271" s="592"/>
      <c r="M2271" s="592"/>
      <c r="N2271" s="592"/>
      <c r="O2271" s="592"/>
      <c r="P2271" s="592"/>
      <c r="Q2271" s="594"/>
    </row>
    <row r="2272" spans="1:38" ht="18.75" x14ac:dyDescent="0.3">
      <c r="A2272" s="595"/>
      <c r="B2272" s="596"/>
      <c r="C2272" s="596"/>
      <c r="D2272" s="596"/>
      <c r="E2272" s="596"/>
      <c r="F2272" s="596"/>
      <c r="G2272" s="596"/>
      <c r="H2272" s="596"/>
      <c r="I2272" s="596"/>
      <c r="J2272" s="596"/>
      <c r="K2272" s="597"/>
      <c r="L2272" s="596"/>
      <c r="M2272" s="596"/>
      <c r="N2272" s="596"/>
      <c r="O2272" s="596"/>
      <c r="P2272" s="596"/>
      <c r="Q2272" s="598"/>
      <c r="AF2272" s="180"/>
    </row>
    <row r="2273" spans="1:38" ht="15.75" x14ac:dyDescent="0.25">
      <c r="A2273" s="595"/>
      <c r="B2273" s="596"/>
      <c r="C2273" s="596"/>
      <c r="D2273" s="596"/>
      <c r="E2273" s="596"/>
      <c r="F2273" s="596"/>
      <c r="G2273" s="596"/>
      <c r="H2273" s="596"/>
      <c r="I2273" s="596"/>
      <c r="J2273" s="596"/>
      <c r="K2273" s="597"/>
      <c r="L2273" s="596"/>
      <c r="M2273" s="596"/>
      <c r="N2273" s="596"/>
      <c r="O2273" s="596"/>
      <c r="P2273" s="596"/>
      <c r="Q2273" s="598"/>
      <c r="AE2273" s="181" t="s">
        <v>280</v>
      </c>
      <c r="AF2273" s="182"/>
    </row>
    <row r="2274" spans="1:38" ht="15.75" x14ac:dyDescent="0.25">
      <c r="A2274" s="595"/>
      <c r="B2274" s="596"/>
      <c r="C2274" s="596"/>
      <c r="D2274" s="596"/>
      <c r="E2274" s="596"/>
      <c r="F2274" s="596"/>
      <c r="G2274" s="596"/>
      <c r="H2274" s="596"/>
      <c r="I2274" s="596"/>
      <c r="J2274" s="596"/>
      <c r="K2274" s="597"/>
      <c r="L2274" s="596"/>
      <c r="M2274" s="596"/>
      <c r="N2274" s="596"/>
      <c r="O2274" s="596"/>
      <c r="P2274" s="596"/>
      <c r="Q2274" s="598"/>
      <c r="AE2274" s="181" t="s">
        <v>281</v>
      </c>
      <c r="AF2274" s="183">
        <f>(AF2269-AF2263)+(Z2269-Z2263)</f>
        <v>275240.65999999997</v>
      </c>
    </row>
    <row r="2275" spans="1:38" ht="15.75" x14ac:dyDescent="0.25">
      <c r="A2275" s="595"/>
      <c r="B2275" s="596"/>
      <c r="C2275" s="596"/>
      <c r="D2275" s="596"/>
      <c r="E2275" s="596"/>
      <c r="F2275" s="596"/>
      <c r="G2275" s="596"/>
      <c r="H2275" s="596"/>
      <c r="I2275" s="596"/>
      <c r="J2275" s="596"/>
      <c r="K2275" s="597"/>
      <c r="L2275" s="596"/>
      <c r="M2275" s="596"/>
      <c r="N2275" s="596"/>
      <c r="O2275" s="596"/>
      <c r="P2275" s="596"/>
      <c r="Q2275" s="598"/>
      <c r="AE2275" s="181" t="s">
        <v>282</v>
      </c>
      <c r="AF2275" s="183">
        <f>AD2269+W2269</f>
        <v>0</v>
      </c>
    </row>
    <row r="2276" spans="1:38" ht="15.75" x14ac:dyDescent="0.25">
      <c r="A2276" s="595"/>
      <c r="B2276" s="596"/>
      <c r="C2276" s="596"/>
      <c r="D2276" s="596"/>
      <c r="E2276" s="596"/>
      <c r="F2276" s="596"/>
      <c r="G2276" s="596"/>
      <c r="H2276" s="596"/>
      <c r="I2276" s="596"/>
      <c r="J2276" s="596"/>
      <c r="K2276" s="597"/>
      <c r="L2276" s="596"/>
      <c r="M2276" s="596"/>
      <c r="N2276" s="596"/>
      <c r="O2276" s="596"/>
      <c r="P2276" s="596"/>
      <c r="Q2276" s="598"/>
      <c r="AE2276" s="181" t="s">
        <v>283</v>
      </c>
      <c r="AF2276" s="183">
        <f>AF2263+Z2263</f>
        <v>0</v>
      </c>
    </row>
    <row r="2277" spans="1:38" ht="15.75" x14ac:dyDescent="0.25">
      <c r="A2277" s="595"/>
      <c r="B2277" s="596"/>
      <c r="C2277" s="596"/>
      <c r="D2277" s="596"/>
      <c r="E2277" s="596"/>
      <c r="F2277" s="596"/>
      <c r="G2277" s="596"/>
      <c r="H2277" s="596"/>
      <c r="I2277" s="596"/>
      <c r="J2277" s="596"/>
      <c r="K2277" s="597"/>
      <c r="L2277" s="596"/>
      <c r="M2277" s="596"/>
      <c r="N2277" s="596"/>
      <c r="O2277" s="596"/>
      <c r="P2277" s="596"/>
      <c r="Q2277" s="598"/>
      <c r="AE2277" s="181" t="s">
        <v>2</v>
      </c>
      <c r="AF2277" s="184">
        <f>SUM(AF2274:AF2276)</f>
        <v>275240.65999999997</v>
      </c>
    </row>
    <row r="2278" spans="1:38" x14ac:dyDescent="0.25">
      <c r="A2278" s="595"/>
      <c r="B2278" s="596"/>
      <c r="C2278" s="596"/>
      <c r="D2278" s="596"/>
      <c r="E2278" s="596"/>
      <c r="F2278" s="596"/>
      <c r="G2278" s="596"/>
      <c r="H2278" s="596"/>
      <c r="I2278" s="596"/>
      <c r="J2278" s="596"/>
      <c r="K2278" s="597"/>
      <c r="L2278" s="596"/>
      <c r="M2278" s="596"/>
      <c r="N2278" s="596"/>
      <c r="O2278" s="596"/>
      <c r="P2278" s="596"/>
      <c r="Q2278" s="598"/>
    </row>
    <row r="2279" spans="1:38" ht="15.75" thickBot="1" x14ac:dyDescent="0.3">
      <c r="A2279" s="599"/>
      <c r="B2279" s="600"/>
      <c r="C2279" s="600"/>
      <c r="D2279" s="600"/>
      <c r="E2279" s="600"/>
      <c r="F2279" s="600"/>
      <c r="G2279" s="600"/>
      <c r="H2279" s="600"/>
      <c r="I2279" s="600"/>
      <c r="J2279" s="600"/>
      <c r="K2279" s="601"/>
      <c r="L2279" s="600"/>
      <c r="M2279" s="600"/>
      <c r="N2279" s="600"/>
      <c r="O2279" s="600"/>
      <c r="P2279" s="600"/>
      <c r="Q2279" s="602"/>
    </row>
    <row r="2280" spans="1:38" ht="15.75" thickTop="1" x14ac:dyDescent="0.25"/>
    <row r="2282" spans="1:38" ht="15.75" thickBot="1" x14ac:dyDescent="0.3"/>
    <row r="2283" spans="1:38" ht="27" thickBot="1" x14ac:dyDescent="0.3">
      <c r="A2283" s="603" t="s">
        <v>391</v>
      </c>
      <c r="B2283" s="604"/>
      <c r="C2283" s="604"/>
      <c r="D2283" s="604"/>
      <c r="E2283" s="604"/>
      <c r="F2283" s="604"/>
      <c r="G2283" s="604"/>
      <c r="H2283" s="604"/>
      <c r="I2283" s="604"/>
      <c r="J2283" s="604"/>
      <c r="K2283" s="605"/>
      <c r="L2283" s="604"/>
      <c r="M2283" s="604"/>
      <c r="N2283" s="604"/>
      <c r="O2283" s="604"/>
      <c r="P2283" s="604"/>
      <c r="Q2283" s="604"/>
      <c r="R2283" s="604"/>
      <c r="S2283" s="604"/>
      <c r="T2283" s="604"/>
      <c r="U2283" s="604"/>
      <c r="V2283" s="604"/>
      <c r="W2283" s="604"/>
      <c r="X2283" s="604"/>
      <c r="Y2283" s="604"/>
      <c r="Z2283" s="604"/>
      <c r="AA2283" s="604"/>
      <c r="AB2283" s="604"/>
      <c r="AC2283" s="604"/>
      <c r="AD2283" s="604"/>
      <c r="AE2283" s="604"/>
      <c r="AF2283" s="604"/>
      <c r="AG2283" s="604"/>
      <c r="AH2283" s="604"/>
      <c r="AI2283" s="604"/>
      <c r="AJ2283" s="604"/>
      <c r="AK2283" s="606"/>
      <c r="AL2283" s="185"/>
    </row>
    <row r="2284" spans="1:38" ht="21" customHeight="1" x14ac:dyDescent="0.25">
      <c r="A2284" s="607" t="s">
        <v>284</v>
      </c>
      <c r="B2284" s="608"/>
      <c r="C2284" s="614" t="s">
        <v>392</v>
      </c>
      <c r="D2284" s="615"/>
      <c r="E2284" s="618" t="s">
        <v>285</v>
      </c>
      <c r="F2284" s="619"/>
      <c r="G2284" s="619"/>
      <c r="H2284" s="619"/>
      <c r="I2284" s="619"/>
      <c r="J2284" s="619"/>
      <c r="K2284" s="620"/>
      <c r="L2284" s="619"/>
      <c r="M2284" s="619"/>
      <c r="N2284" s="619"/>
      <c r="O2284" s="624" t="s">
        <v>394</v>
      </c>
      <c r="P2284" s="625"/>
      <c r="Q2284" s="625"/>
      <c r="R2284" s="625"/>
      <c r="S2284" s="625"/>
      <c r="T2284" s="625"/>
      <c r="U2284" s="625"/>
      <c r="V2284" s="625"/>
      <c r="W2284" s="625"/>
      <c r="X2284" s="625"/>
      <c r="Y2284" s="625"/>
      <c r="Z2284" s="625"/>
      <c r="AA2284" s="625"/>
      <c r="AB2284" s="625"/>
      <c r="AC2284" s="625"/>
      <c r="AD2284" s="625"/>
      <c r="AE2284" s="625"/>
      <c r="AF2284" s="625"/>
      <c r="AG2284" s="625"/>
      <c r="AH2284" s="625"/>
      <c r="AI2284" s="625"/>
      <c r="AJ2284" s="625"/>
      <c r="AK2284" s="626"/>
      <c r="AL2284" s="186"/>
    </row>
    <row r="2285" spans="1:38" ht="36" customHeight="1" thickBot="1" x14ac:dyDescent="0.3">
      <c r="A2285" s="609"/>
      <c r="B2285" s="610"/>
      <c r="C2285" s="616"/>
      <c r="D2285" s="617"/>
      <c r="E2285" s="621"/>
      <c r="F2285" s="622"/>
      <c r="G2285" s="622"/>
      <c r="H2285" s="622"/>
      <c r="I2285" s="622"/>
      <c r="J2285" s="622"/>
      <c r="K2285" s="623"/>
      <c r="L2285" s="622"/>
      <c r="M2285" s="622"/>
      <c r="N2285" s="622"/>
      <c r="O2285" s="627"/>
      <c r="P2285" s="628"/>
      <c r="Q2285" s="628"/>
      <c r="R2285" s="628"/>
      <c r="S2285" s="628"/>
      <c r="T2285" s="628"/>
      <c r="U2285" s="628"/>
      <c r="V2285" s="628"/>
      <c r="W2285" s="628"/>
      <c r="X2285" s="628"/>
      <c r="Y2285" s="628"/>
      <c r="Z2285" s="628"/>
      <c r="AA2285" s="628"/>
      <c r="AB2285" s="628"/>
      <c r="AC2285" s="628"/>
      <c r="AD2285" s="628"/>
      <c r="AE2285" s="628"/>
      <c r="AF2285" s="628"/>
      <c r="AG2285" s="628"/>
      <c r="AH2285" s="628"/>
      <c r="AI2285" s="628"/>
      <c r="AJ2285" s="628"/>
      <c r="AK2285" s="629"/>
      <c r="AL2285" s="186"/>
    </row>
    <row r="2286" spans="1:38" s="180" customFormat="1" ht="84" customHeight="1" thickBot="1" x14ac:dyDescent="0.35">
      <c r="A2286" s="609"/>
      <c r="B2286" s="611"/>
      <c r="C2286" s="630" t="s">
        <v>211</v>
      </c>
      <c r="D2286" s="632" t="s">
        <v>212</v>
      </c>
      <c r="E2286" s="634" t="s">
        <v>0</v>
      </c>
      <c r="F2286" s="635"/>
      <c r="G2286" s="635"/>
      <c r="H2286" s="636"/>
      <c r="I2286" s="637" t="s">
        <v>1</v>
      </c>
      <c r="J2286" s="638"/>
      <c r="K2286" s="639"/>
      <c r="L2286" s="640"/>
      <c r="M2286" s="643" t="s">
        <v>2</v>
      </c>
      <c r="N2286" s="644"/>
      <c r="O2286" s="645" t="s">
        <v>213</v>
      </c>
      <c r="P2286" s="646"/>
      <c r="Q2286" s="646"/>
      <c r="R2286" s="647"/>
      <c r="S2286" s="648" t="s">
        <v>2</v>
      </c>
      <c r="T2286" s="649"/>
      <c r="U2286" s="650" t="s">
        <v>214</v>
      </c>
      <c r="V2286" s="651"/>
      <c r="W2286" s="651"/>
      <c r="X2286" s="651"/>
      <c r="Y2286" s="651"/>
      <c r="Z2286" s="652"/>
      <c r="AA2286" s="653" t="s">
        <v>2</v>
      </c>
      <c r="AB2286" s="654"/>
      <c r="AC2286" s="655" t="s">
        <v>5</v>
      </c>
      <c r="AD2286" s="656"/>
      <c r="AE2286" s="656"/>
      <c r="AF2286" s="657"/>
      <c r="AG2286" s="717" t="s">
        <v>2</v>
      </c>
      <c r="AH2286" s="718"/>
      <c r="AI2286" s="743" t="s">
        <v>215</v>
      </c>
      <c r="AJ2286" s="744"/>
      <c r="AK2286" s="745"/>
      <c r="AL2286" s="187"/>
    </row>
    <row r="2287" spans="1:38" ht="113.25" thickBot="1" x14ac:dyDescent="0.3">
      <c r="A2287" s="612"/>
      <c r="B2287" s="613"/>
      <c r="C2287" s="631"/>
      <c r="D2287" s="633"/>
      <c r="E2287" s="41" t="s">
        <v>15</v>
      </c>
      <c r="F2287" s="42" t="s">
        <v>216</v>
      </c>
      <c r="G2287" s="41" t="s">
        <v>217</v>
      </c>
      <c r="H2287" s="42" t="s">
        <v>14</v>
      </c>
      <c r="I2287" s="43" t="s">
        <v>15</v>
      </c>
      <c r="J2287" s="44" t="s">
        <v>218</v>
      </c>
      <c r="K2287" s="43" t="s">
        <v>17</v>
      </c>
      <c r="L2287" s="44" t="s">
        <v>219</v>
      </c>
      <c r="M2287" s="45" t="s">
        <v>19</v>
      </c>
      <c r="N2287" s="46" t="s">
        <v>20</v>
      </c>
      <c r="O2287" s="47" t="s">
        <v>220</v>
      </c>
      <c r="P2287" s="48" t="s">
        <v>221</v>
      </c>
      <c r="Q2287" s="47" t="s">
        <v>222</v>
      </c>
      <c r="R2287" s="48" t="s">
        <v>223</v>
      </c>
      <c r="S2287" s="49" t="s">
        <v>224</v>
      </c>
      <c r="T2287" s="50" t="s">
        <v>225</v>
      </c>
      <c r="U2287" s="51" t="s">
        <v>220</v>
      </c>
      <c r="V2287" s="52" t="s">
        <v>226</v>
      </c>
      <c r="W2287" s="53" t="s">
        <v>227</v>
      </c>
      <c r="X2287" s="54" t="s">
        <v>222</v>
      </c>
      <c r="Y2287" s="52" t="s">
        <v>228</v>
      </c>
      <c r="Z2287" s="53" t="s">
        <v>229</v>
      </c>
      <c r="AA2287" s="55" t="s">
        <v>230</v>
      </c>
      <c r="AB2287" s="56" t="s">
        <v>231</v>
      </c>
      <c r="AC2287" s="57" t="s">
        <v>220</v>
      </c>
      <c r="AD2287" s="58" t="s">
        <v>221</v>
      </c>
      <c r="AE2287" s="57" t="s">
        <v>222</v>
      </c>
      <c r="AF2287" s="58" t="s">
        <v>223</v>
      </c>
      <c r="AG2287" s="59" t="s">
        <v>232</v>
      </c>
      <c r="AH2287" s="60" t="s">
        <v>233</v>
      </c>
      <c r="AI2287" s="61" t="s">
        <v>234</v>
      </c>
      <c r="AJ2287" s="63" t="s">
        <v>235</v>
      </c>
      <c r="AK2287" s="188" t="s">
        <v>286</v>
      </c>
      <c r="AL2287" s="189"/>
    </row>
    <row r="2288" spans="1:38" ht="15.75" thickBot="1" x14ac:dyDescent="0.3">
      <c r="A2288" s="581" t="s">
        <v>238</v>
      </c>
      <c r="B2288" s="658"/>
      <c r="C2288" s="190" t="s">
        <v>239</v>
      </c>
      <c r="D2288" s="191" t="s">
        <v>240</v>
      </c>
      <c r="E2288" s="192" t="s">
        <v>241</v>
      </c>
      <c r="F2288" s="193" t="s">
        <v>242</v>
      </c>
      <c r="G2288" s="192" t="s">
        <v>243</v>
      </c>
      <c r="H2288" s="193" t="s">
        <v>244</v>
      </c>
      <c r="I2288" s="194" t="s">
        <v>245</v>
      </c>
      <c r="J2288" s="193" t="s">
        <v>246</v>
      </c>
      <c r="K2288" s="194" t="s">
        <v>247</v>
      </c>
      <c r="L2288" s="193" t="s">
        <v>248</v>
      </c>
      <c r="M2288" s="194" t="s">
        <v>249</v>
      </c>
      <c r="N2288" s="193" t="s">
        <v>250</v>
      </c>
      <c r="O2288" s="192" t="s">
        <v>251</v>
      </c>
      <c r="P2288" s="193" t="s">
        <v>252</v>
      </c>
      <c r="Q2288" s="192" t="s">
        <v>253</v>
      </c>
      <c r="R2288" s="193" t="s">
        <v>254</v>
      </c>
      <c r="S2288" s="194" t="s">
        <v>255</v>
      </c>
      <c r="T2288" s="193" t="s">
        <v>256</v>
      </c>
      <c r="U2288" s="192" t="s">
        <v>257</v>
      </c>
      <c r="V2288" s="195" t="s">
        <v>258</v>
      </c>
      <c r="W2288" s="196" t="s">
        <v>259</v>
      </c>
      <c r="X2288" s="197" t="s">
        <v>260</v>
      </c>
      <c r="Y2288" s="198" t="s">
        <v>261</v>
      </c>
      <c r="Z2288" s="193" t="s">
        <v>262</v>
      </c>
      <c r="AA2288" s="194" t="s">
        <v>263</v>
      </c>
      <c r="AB2288" s="199" t="s">
        <v>264</v>
      </c>
      <c r="AC2288" s="192" t="s">
        <v>265</v>
      </c>
      <c r="AD2288" s="199" t="s">
        <v>266</v>
      </c>
      <c r="AE2288" s="192" t="s">
        <v>267</v>
      </c>
      <c r="AF2288" s="199" t="s">
        <v>268</v>
      </c>
      <c r="AG2288" s="194" t="s">
        <v>269</v>
      </c>
      <c r="AH2288" s="199" t="s">
        <v>270</v>
      </c>
      <c r="AI2288" s="190" t="s">
        <v>271</v>
      </c>
      <c r="AJ2288" s="199" t="s">
        <v>272</v>
      </c>
      <c r="AK2288" s="200" t="s">
        <v>273</v>
      </c>
      <c r="AL2288" s="201"/>
    </row>
    <row r="2289" spans="1:38" ht="37.5" x14ac:dyDescent="0.25">
      <c r="A2289" s="202">
        <v>1</v>
      </c>
      <c r="B2289" s="203" t="s">
        <v>287</v>
      </c>
      <c r="C2289" s="659">
        <f>N2301</f>
        <v>457039.73</v>
      </c>
      <c r="D2289" s="660">
        <f>C2289-AH2301</f>
        <v>181799.07</v>
      </c>
      <c r="E2289" s="81">
        <v>0</v>
      </c>
      <c r="F2289" s="82">
        <v>0</v>
      </c>
      <c r="G2289" s="83">
        <v>4</v>
      </c>
      <c r="H2289" s="84">
        <v>112023.19</v>
      </c>
      <c r="I2289" s="339">
        <v>0</v>
      </c>
      <c r="J2289" s="86">
        <v>0</v>
      </c>
      <c r="K2289" s="339">
        <v>3</v>
      </c>
      <c r="L2289" s="86">
        <v>102562.89</v>
      </c>
      <c r="M2289" s="87">
        <f>SUM(I2289,K2289)</f>
        <v>3</v>
      </c>
      <c r="N2289" s="88">
        <f>SUM(J2289,L2289)</f>
        <v>102562.89</v>
      </c>
      <c r="O2289" s="89">
        <v>0</v>
      </c>
      <c r="P2289" s="90">
        <v>0</v>
      </c>
      <c r="Q2289" s="89">
        <v>0</v>
      </c>
      <c r="R2289" s="90">
        <v>0</v>
      </c>
      <c r="S2289" s="91">
        <f>SUM(O2289,Q2289)</f>
        <v>0</v>
      </c>
      <c r="T2289" s="92">
        <f>SUM(P2289,R2289)</f>
        <v>0</v>
      </c>
      <c r="U2289" s="93">
        <v>0</v>
      </c>
      <c r="V2289" s="94">
        <v>0</v>
      </c>
      <c r="W2289" s="95">
        <v>0</v>
      </c>
      <c r="X2289" s="96">
        <v>1</v>
      </c>
      <c r="Y2289" s="94">
        <v>20861.990000000002</v>
      </c>
      <c r="Z2289" s="95">
        <v>19188.509999999998</v>
      </c>
      <c r="AA2289" s="97">
        <f>SUM(U2289,X2289)</f>
        <v>1</v>
      </c>
      <c r="AB2289" s="98">
        <f>SUM(W2289,Z2289)</f>
        <v>19188.509999999998</v>
      </c>
      <c r="AC2289" s="99">
        <v>0</v>
      </c>
      <c r="AD2289" s="100">
        <v>0</v>
      </c>
      <c r="AE2289" s="99">
        <v>2</v>
      </c>
      <c r="AF2289" s="100">
        <v>51764.22</v>
      </c>
      <c r="AG2289" s="101">
        <f>SUM(AC2289,AE2289)</f>
        <v>2</v>
      </c>
      <c r="AH2289" s="102">
        <f>SUM(AD2289,AF2289,AB2289)</f>
        <v>70952.73</v>
      </c>
      <c r="AI2289" s="103">
        <f>IFERROR(AD2289/C2289,0)</f>
        <v>0</v>
      </c>
      <c r="AJ2289" s="134">
        <f>IFERROR(AF2289/C2289,0)</f>
        <v>0.11325978159491737</v>
      </c>
      <c r="AK2289" s="222">
        <f>IFERROR(AH2289/C2289,0)</f>
        <v>0.15524411849271835</v>
      </c>
      <c r="AL2289" s="223"/>
    </row>
    <row r="2290" spans="1:38" ht="75" x14ac:dyDescent="0.25">
      <c r="A2290" s="224">
        <v>2</v>
      </c>
      <c r="B2290" s="203" t="s">
        <v>288</v>
      </c>
      <c r="C2290" s="659"/>
      <c r="D2290" s="660"/>
      <c r="E2290" s="81"/>
      <c r="F2290" s="82"/>
      <c r="G2290" s="83"/>
      <c r="H2290" s="84"/>
      <c r="I2290" s="339"/>
      <c r="J2290" s="86"/>
      <c r="K2290" s="339"/>
      <c r="L2290" s="86"/>
      <c r="M2290" s="87"/>
      <c r="N2290" s="88"/>
      <c r="O2290" s="89"/>
      <c r="P2290" s="90"/>
      <c r="Q2290" s="89"/>
      <c r="R2290" s="90"/>
      <c r="S2290" s="91"/>
      <c r="T2290" s="92"/>
      <c r="U2290" s="93"/>
      <c r="V2290" s="94"/>
      <c r="W2290" s="95"/>
      <c r="X2290" s="96"/>
      <c r="Y2290" s="94"/>
      <c r="Z2290" s="95"/>
      <c r="AA2290" s="97"/>
      <c r="AB2290" s="98"/>
      <c r="AC2290" s="99"/>
      <c r="AD2290" s="100"/>
      <c r="AE2290" s="99"/>
      <c r="AF2290" s="100"/>
      <c r="AG2290" s="101"/>
      <c r="AH2290" s="102"/>
      <c r="AI2290" s="103"/>
      <c r="AJ2290" s="134"/>
      <c r="AK2290" s="222"/>
      <c r="AL2290" s="223"/>
    </row>
    <row r="2291" spans="1:38" ht="37.5" x14ac:dyDescent="0.25">
      <c r="A2291" s="224">
        <v>3</v>
      </c>
      <c r="B2291" s="203" t="s">
        <v>289</v>
      </c>
      <c r="C2291" s="659"/>
      <c r="D2291" s="660"/>
      <c r="E2291" s="81"/>
      <c r="F2291" s="82"/>
      <c r="G2291" s="83"/>
      <c r="H2291" s="84"/>
      <c r="I2291" s="339"/>
      <c r="J2291" s="86"/>
      <c r="K2291" s="339"/>
      <c r="L2291" s="86"/>
      <c r="M2291" s="87"/>
      <c r="N2291" s="88"/>
      <c r="O2291" s="89"/>
      <c r="P2291" s="90"/>
      <c r="Q2291" s="89"/>
      <c r="R2291" s="90"/>
      <c r="S2291" s="91"/>
      <c r="T2291" s="92"/>
      <c r="U2291" s="93"/>
      <c r="V2291" s="94"/>
      <c r="W2291" s="95"/>
      <c r="X2291" s="96"/>
      <c r="Y2291" s="94"/>
      <c r="Z2291" s="95"/>
      <c r="AA2291" s="97"/>
      <c r="AB2291" s="98"/>
      <c r="AC2291" s="99"/>
      <c r="AD2291" s="100"/>
      <c r="AE2291" s="99"/>
      <c r="AF2291" s="100"/>
      <c r="AG2291" s="101"/>
      <c r="AH2291" s="102"/>
      <c r="AI2291" s="103"/>
      <c r="AJ2291" s="134"/>
      <c r="AK2291" s="222"/>
      <c r="AL2291" s="223"/>
    </row>
    <row r="2292" spans="1:38" ht="37.5" x14ac:dyDescent="0.25">
      <c r="A2292" s="224">
        <v>4</v>
      </c>
      <c r="B2292" s="203" t="s">
        <v>290</v>
      </c>
      <c r="C2292" s="659"/>
      <c r="D2292" s="660"/>
      <c r="E2292" s="81"/>
      <c r="F2292" s="82"/>
      <c r="G2292" s="83"/>
      <c r="H2292" s="84"/>
      <c r="I2292" s="339"/>
      <c r="J2292" s="86"/>
      <c r="K2292" s="339"/>
      <c r="L2292" s="86"/>
      <c r="M2292" s="87"/>
      <c r="N2292" s="88"/>
      <c r="O2292" s="89"/>
      <c r="P2292" s="90"/>
      <c r="Q2292" s="89"/>
      <c r="R2292" s="90"/>
      <c r="S2292" s="91"/>
      <c r="T2292" s="92"/>
      <c r="U2292" s="93"/>
      <c r="V2292" s="94"/>
      <c r="W2292" s="95"/>
      <c r="X2292" s="96"/>
      <c r="Y2292" s="94"/>
      <c r="Z2292" s="95"/>
      <c r="AA2292" s="97"/>
      <c r="AB2292" s="98"/>
      <c r="AC2292" s="99"/>
      <c r="AD2292" s="100"/>
      <c r="AE2292" s="99"/>
      <c r="AF2292" s="100"/>
      <c r="AG2292" s="101"/>
      <c r="AH2292" s="102"/>
      <c r="AI2292" s="103"/>
      <c r="AJ2292" s="134"/>
      <c r="AK2292" s="222"/>
      <c r="AL2292" s="223"/>
    </row>
    <row r="2293" spans="1:38" ht="37.5" x14ac:dyDescent="0.25">
      <c r="A2293" s="224">
        <v>5</v>
      </c>
      <c r="B2293" s="203" t="s">
        <v>291</v>
      </c>
      <c r="C2293" s="659"/>
      <c r="D2293" s="660"/>
      <c r="E2293" s="81"/>
      <c r="F2293" s="82"/>
      <c r="G2293" s="83"/>
      <c r="H2293" s="84"/>
      <c r="I2293" s="339"/>
      <c r="J2293" s="86"/>
      <c r="K2293" s="339"/>
      <c r="L2293" s="86"/>
      <c r="M2293" s="87"/>
      <c r="N2293" s="88"/>
      <c r="O2293" s="89"/>
      <c r="P2293" s="342"/>
      <c r="Q2293" s="89"/>
      <c r="R2293" s="90"/>
      <c r="S2293" s="91"/>
      <c r="T2293" s="92"/>
      <c r="U2293" s="93"/>
      <c r="V2293" s="94"/>
      <c r="W2293" s="95"/>
      <c r="X2293" s="96"/>
      <c r="Y2293" s="94"/>
      <c r="Z2293" s="95"/>
      <c r="AA2293" s="97"/>
      <c r="AB2293" s="98"/>
      <c r="AC2293" s="99"/>
      <c r="AD2293" s="100"/>
      <c r="AE2293" s="99"/>
      <c r="AF2293" s="100"/>
      <c r="AG2293" s="101"/>
      <c r="AH2293" s="102"/>
      <c r="AI2293" s="103"/>
      <c r="AJ2293" s="134"/>
      <c r="AK2293" s="222"/>
      <c r="AL2293" s="223"/>
    </row>
    <row r="2294" spans="1:38" ht="37.5" x14ac:dyDescent="0.25">
      <c r="A2294" s="224">
        <v>6</v>
      </c>
      <c r="B2294" s="203" t="s">
        <v>292</v>
      </c>
      <c r="C2294" s="659"/>
      <c r="D2294" s="660"/>
      <c r="E2294" s="81"/>
      <c r="F2294" s="82"/>
      <c r="G2294" s="83"/>
      <c r="H2294" s="84"/>
      <c r="I2294" s="339"/>
      <c r="J2294" s="340"/>
      <c r="K2294" s="339"/>
      <c r="L2294" s="340"/>
      <c r="M2294" s="87"/>
      <c r="N2294" s="88"/>
      <c r="O2294" s="89"/>
      <c r="P2294" s="342"/>
      <c r="Q2294" s="89"/>
      <c r="R2294" s="90"/>
      <c r="S2294" s="91"/>
      <c r="T2294" s="92"/>
      <c r="U2294" s="93"/>
      <c r="V2294" s="94"/>
      <c r="W2294" s="95"/>
      <c r="X2294" s="96"/>
      <c r="Y2294" s="94"/>
      <c r="Z2294" s="95"/>
      <c r="AA2294" s="97"/>
      <c r="AB2294" s="98"/>
      <c r="AC2294" s="99"/>
      <c r="AD2294" s="100"/>
      <c r="AE2294" s="99"/>
      <c r="AF2294" s="100"/>
      <c r="AG2294" s="101"/>
      <c r="AH2294" s="102"/>
      <c r="AI2294" s="103"/>
      <c r="AJ2294" s="134"/>
      <c r="AK2294" s="222"/>
      <c r="AL2294" s="223"/>
    </row>
    <row r="2295" spans="1:38" ht="37.5" x14ac:dyDescent="0.3">
      <c r="A2295" s="306">
        <v>7</v>
      </c>
      <c r="B2295" s="225" t="s">
        <v>293</v>
      </c>
      <c r="C2295" s="659"/>
      <c r="D2295" s="660"/>
      <c r="E2295" s="81"/>
      <c r="F2295" s="82"/>
      <c r="G2295" s="83"/>
      <c r="H2295" s="84"/>
      <c r="I2295" s="339"/>
      <c r="J2295" s="340"/>
      <c r="K2295" s="339"/>
      <c r="L2295" s="340"/>
      <c r="M2295" s="87"/>
      <c r="N2295" s="88"/>
      <c r="O2295" s="89"/>
      <c r="P2295" s="342"/>
      <c r="Q2295" s="89"/>
      <c r="R2295" s="90"/>
      <c r="S2295" s="91"/>
      <c r="T2295" s="92"/>
      <c r="U2295" s="93"/>
      <c r="V2295" s="94"/>
      <c r="W2295" s="95"/>
      <c r="X2295" s="96"/>
      <c r="Y2295" s="94"/>
      <c r="Z2295" s="95"/>
      <c r="AA2295" s="97"/>
      <c r="AB2295" s="98"/>
      <c r="AC2295" s="99"/>
      <c r="AD2295" s="100"/>
      <c r="AE2295" s="99"/>
      <c r="AF2295" s="100"/>
      <c r="AG2295" s="101"/>
      <c r="AH2295" s="102"/>
      <c r="AI2295" s="103"/>
      <c r="AJ2295" s="134"/>
      <c r="AK2295" s="222"/>
      <c r="AL2295" s="223"/>
    </row>
    <row r="2296" spans="1:38" ht="37.5" x14ac:dyDescent="0.25">
      <c r="A2296" s="229">
        <v>8</v>
      </c>
      <c r="B2296" s="226" t="s">
        <v>294</v>
      </c>
      <c r="C2296" s="659"/>
      <c r="D2296" s="660"/>
      <c r="E2296" s="81"/>
      <c r="F2296" s="82"/>
      <c r="G2296" s="83"/>
      <c r="H2296" s="84"/>
      <c r="I2296" s="339"/>
      <c r="J2296" s="340"/>
      <c r="K2296" s="339"/>
      <c r="L2296" s="340"/>
      <c r="M2296" s="122"/>
      <c r="N2296" s="123"/>
      <c r="O2296" s="89"/>
      <c r="P2296" s="342"/>
      <c r="Q2296" s="89"/>
      <c r="R2296" s="90"/>
      <c r="S2296" s="91"/>
      <c r="T2296" s="92"/>
      <c r="U2296" s="93"/>
      <c r="V2296" s="94"/>
      <c r="W2296" s="95"/>
      <c r="X2296" s="96"/>
      <c r="Y2296" s="94"/>
      <c r="Z2296" s="95"/>
      <c r="AA2296" s="97"/>
      <c r="AB2296" s="98"/>
      <c r="AC2296" s="99"/>
      <c r="AD2296" s="100"/>
      <c r="AE2296" s="99"/>
      <c r="AF2296" s="100"/>
      <c r="AG2296" s="101"/>
      <c r="AH2296" s="102"/>
      <c r="AI2296" s="103"/>
      <c r="AJ2296" s="134"/>
      <c r="AK2296" s="222"/>
      <c r="AL2296" s="223"/>
    </row>
    <row r="2297" spans="1:38" ht="21" x14ac:dyDescent="0.25">
      <c r="A2297" s="229" t="s">
        <v>309</v>
      </c>
      <c r="B2297" s="226" t="s">
        <v>165</v>
      </c>
      <c r="C2297" s="659"/>
      <c r="D2297" s="660"/>
      <c r="E2297" s="81">
        <v>1</v>
      </c>
      <c r="F2297" s="82">
        <v>128704.65</v>
      </c>
      <c r="G2297" s="83">
        <v>2</v>
      </c>
      <c r="H2297" s="84">
        <v>67436.990000000005</v>
      </c>
      <c r="I2297" s="339">
        <v>1</v>
      </c>
      <c r="J2297" s="340">
        <v>128704.65</v>
      </c>
      <c r="K2297" s="339">
        <v>1</v>
      </c>
      <c r="L2297" s="340">
        <v>26816.99</v>
      </c>
      <c r="M2297" s="122">
        <f t="shared" ref="M2297:N2300" si="288">SUM(I2297,K2297)</f>
        <v>2</v>
      </c>
      <c r="N2297" s="123">
        <f t="shared" si="288"/>
        <v>155521.63999999998</v>
      </c>
      <c r="O2297" s="89">
        <v>0</v>
      </c>
      <c r="P2297" s="342">
        <v>0</v>
      </c>
      <c r="Q2297" s="89">
        <v>0</v>
      </c>
      <c r="R2297" s="90">
        <v>0</v>
      </c>
      <c r="S2297" s="91">
        <f t="shared" ref="S2297:T2300" si="289">SUM(O2297,Q2297)</f>
        <v>0</v>
      </c>
      <c r="T2297" s="92">
        <f t="shared" si="289"/>
        <v>0</v>
      </c>
      <c r="U2297" s="93">
        <v>0</v>
      </c>
      <c r="V2297" s="94">
        <v>0</v>
      </c>
      <c r="W2297" s="95">
        <v>0</v>
      </c>
      <c r="X2297" s="96">
        <v>0</v>
      </c>
      <c r="Y2297" s="94">
        <v>0</v>
      </c>
      <c r="Z2297" s="95">
        <v>0</v>
      </c>
      <c r="AA2297" s="97">
        <f>SUM(U2297,X2297)</f>
        <v>0</v>
      </c>
      <c r="AB2297" s="98">
        <f>SUM(W2297,Z2297)</f>
        <v>0</v>
      </c>
      <c r="AC2297" s="99">
        <v>0</v>
      </c>
      <c r="AD2297" s="100">
        <v>0</v>
      </c>
      <c r="AE2297" s="99">
        <v>1</v>
      </c>
      <c r="AF2297" s="100">
        <v>18350.189999999999</v>
      </c>
      <c r="AG2297" s="101">
        <f>SUM(AC2297,AE2297)</f>
        <v>1</v>
      </c>
      <c r="AH2297" s="102">
        <f>SUM(AD2297,AF2297,AB2297)</f>
        <v>18350.189999999999</v>
      </c>
      <c r="AI2297" s="103">
        <f>IFERROR(AD2297/C2289,0)</f>
        <v>0</v>
      </c>
      <c r="AJ2297" s="134">
        <f>IFERROR(AF2297/C2289,0)</f>
        <v>4.0150098110726611E-2</v>
      </c>
      <c r="AK2297" s="222">
        <f>IFERROR(AH2297/C2289,0)</f>
        <v>4.0150098110726611E-2</v>
      </c>
      <c r="AL2297" s="223"/>
    </row>
    <row r="2298" spans="1:38" ht="21" x14ac:dyDescent="0.25">
      <c r="A2298" s="229" t="s">
        <v>310</v>
      </c>
      <c r="B2298" s="226" t="s">
        <v>166</v>
      </c>
      <c r="C2298" s="659"/>
      <c r="D2298" s="660"/>
      <c r="E2298" s="81">
        <v>0</v>
      </c>
      <c r="F2298" s="82">
        <v>0</v>
      </c>
      <c r="G2298" s="83">
        <v>1</v>
      </c>
      <c r="H2298" s="84">
        <v>48500</v>
      </c>
      <c r="I2298" s="339">
        <v>0</v>
      </c>
      <c r="J2298" s="340">
        <v>0</v>
      </c>
      <c r="K2298" s="339">
        <v>1</v>
      </c>
      <c r="L2298" s="340">
        <v>48500</v>
      </c>
      <c r="M2298" s="122">
        <f t="shared" si="288"/>
        <v>1</v>
      </c>
      <c r="N2298" s="123">
        <f t="shared" si="288"/>
        <v>48500</v>
      </c>
      <c r="O2298" s="89">
        <v>0</v>
      </c>
      <c r="P2298" s="342">
        <v>0</v>
      </c>
      <c r="Q2298" s="89">
        <v>0</v>
      </c>
      <c r="R2298" s="90">
        <v>0</v>
      </c>
      <c r="S2298" s="91">
        <f t="shared" si="289"/>
        <v>0</v>
      </c>
      <c r="T2298" s="92">
        <f t="shared" si="289"/>
        <v>0</v>
      </c>
      <c r="U2298" s="93">
        <v>0</v>
      </c>
      <c r="V2298" s="94">
        <v>0</v>
      </c>
      <c r="W2298" s="95">
        <v>0</v>
      </c>
      <c r="X2298" s="96">
        <v>0</v>
      </c>
      <c r="Y2298" s="94">
        <v>0</v>
      </c>
      <c r="Z2298" s="95">
        <v>0</v>
      </c>
      <c r="AA2298" s="97">
        <f>SUM(U2298,X2298)</f>
        <v>0</v>
      </c>
      <c r="AB2298" s="98">
        <f>SUM(W2298,Z2298)</f>
        <v>0</v>
      </c>
      <c r="AC2298" s="99">
        <v>0</v>
      </c>
      <c r="AD2298" s="100">
        <v>0</v>
      </c>
      <c r="AE2298" s="99">
        <v>1</v>
      </c>
      <c r="AF2298" s="100">
        <v>48500</v>
      </c>
      <c r="AG2298" s="101">
        <f>SUM(AC2298,AE2298)</f>
        <v>1</v>
      </c>
      <c r="AH2298" s="102">
        <f>SUM(AD2298,AF2298,AB2298)</f>
        <v>48500</v>
      </c>
      <c r="AI2298" s="103">
        <f>IFERROR(AD2298/C2289,0)</f>
        <v>0</v>
      </c>
      <c r="AJ2298" s="134">
        <f>IFERROR(AF2298/C2289,0)</f>
        <v>0.10611768915582022</v>
      </c>
      <c r="AK2298" s="222">
        <f>IFERROR(AH2298/C2289,0)</f>
        <v>0.10611768915582022</v>
      </c>
      <c r="AL2298" s="223"/>
    </row>
    <row r="2299" spans="1:38" ht="21" x14ac:dyDescent="0.25">
      <c r="A2299" s="229" t="s">
        <v>311</v>
      </c>
      <c r="B2299" s="226" t="s">
        <v>167</v>
      </c>
      <c r="C2299" s="659"/>
      <c r="D2299" s="660"/>
      <c r="E2299" s="81">
        <v>0</v>
      </c>
      <c r="F2299" s="82">
        <v>0</v>
      </c>
      <c r="G2299" s="83">
        <v>1</v>
      </c>
      <c r="H2299" s="84">
        <v>15542.04</v>
      </c>
      <c r="I2299" s="339">
        <v>0</v>
      </c>
      <c r="J2299" s="340">
        <v>0</v>
      </c>
      <c r="K2299" s="339">
        <v>1</v>
      </c>
      <c r="L2299" s="340">
        <v>15542.04</v>
      </c>
      <c r="M2299" s="122">
        <f t="shared" si="288"/>
        <v>1</v>
      </c>
      <c r="N2299" s="123">
        <f t="shared" si="288"/>
        <v>15542.04</v>
      </c>
      <c r="O2299" s="89">
        <v>0</v>
      </c>
      <c r="P2299" s="342">
        <v>0</v>
      </c>
      <c r="Q2299" s="89">
        <v>0</v>
      </c>
      <c r="R2299" s="90">
        <v>0</v>
      </c>
      <c r="S2299" s="91">
        <f t="shared" si="289"/>
        <v>0</v>
      </c>
      <c r="T2299" s="92">
        <f t="shared" si="289"/>
        <v>0</v>
      </c>
      <c r="U2299" s="93">
        <v>0</v>
      </c>
      <c r="V2299" s="94">
        <v>0</v>
      </c>
      <c r="W2299" s="95">
        <v>0</v>
      </c>
      <c r="X2299" s="96">
        <v>0</v>
      </c>
      <c r="Y2299" s="94">
        <v>0</v>
      </c>
      <c r="Z2299" s="95">
        <v>0</v>
      </c>
      <c r="AA2299" s="97">
        <f>SUM(U2299,X2299)</f>
        <v>0</v>
      </c>
      <c r="AB2299" s="98">
        <f>SUM(W2299,Z2299)</f>
        <v>0</v>
      </c>
      <c r="AC2299" s="99">
        <v>0</v>
      </c>
      <c r="AD2299" s="100">
        <v>0</v>
      </c>
      <c r="AE2299" s="99">
        <v>1</v>
      </c>
      <c r="AF2299" s="100">
        <v>11547.74</v>
      </c>
      <c r="AG2299" s="101">
        <f>SUM(AC2299,AE2299)</f>
        <v>1</v>
      </c>
      <c r="AH2299" s="102">
        <f>SUM(AD2299,AF2299,AB2299)</f>
        <v>11547.74</v>
      </c>
      <c r="AI2299" s="103">
        <f>IFERROR(AD2299/C2289,0)</f>
        <v>0</v>
      </c>
      <c r="AJ2299" s="134">
        <f>IFERROR(AF2299/C2289,0)</f>
        <v>2.5266381108705802E-2</v>
      </c>
      <c r="AK2299" s="222">
        <f>IFERROR(AH2299/C2289,0)</f>
        <v>2.5266381108705802E-2</v>
      </c>
      <c r="AL2299" s="223"/>
    </row>
    <row r="2300" spans="1:38" ht="21" x14ac:dyDescent="0.25">
      <c r="A2300" s="229" t="s">
        <v>312</v>
      </c>
      <c r="B2300" s="226" t="s">
        <v>356</v>
      </c>
      <c r="C2300" s="659"/>
      <c r="D2300" s="660"/>
      <c r="E2300" s="81">
        <v>0</v>
      </c>
      <c r="F2300" s="82">
        <v>0</v>
      </c>
      <c r="G2300" s="83">
        <v>1</v>
      </c>
      <c r="H2300" s="84">
        <v>134913.16</v>
      </c>
      <c r="I2300" s="339">
        <v>0</v>
      </c>
      <c r="J2300" s="340">
        <v>0</v>
      </c>
      <c r="K2300" s="339">
        <v>1</v>
      </c>
      <c r="L2300" s="340">
        <v>134913.16</v>
      </c>
      <c r="M2300" s="122">
        <f t="shared" si="288"/>
        <v>1</v>
      </c>
      <c r="N2300" s="123">
        <f t="shared" si="288"/>
        <v>134913.16</v>
      </c>
      <c r="O2300" s="89">
        <v>0</v>
      </c>
      <c r="P2300" s="342">
        <v>0</v>
      </c>
      <c r="Q2300" s="89">
        <v>0</v>
      </c>
      <c r="R2300" s="90">
        <v>0</v>
      </c>
      <c r="S2300" s="91">
        <f t="shared" si="289"/>
        <v>0</v>
      </c>
      <c r="T2300" s="92">
        <f t="shared" si="289"/>
        <v>0</v>
      </c>
      <c r="U2300" s="93">
        <v>0</v>
      </c>
      <c r="V2300" s="94">
        <v>0</v>
      </c>
      <c r="W2300" s="95">
        <v>0</v>
      </c>
      <c r="X2300" s="96">
        <v>0</v>
      </c>
      <c r="Y2300" s="94">
        <v>0</v>
      </c>
      <c r="Z2300" s="95">
        <v>0</v>
      </c>
      <c r="AA2300" s="97">
        <f>SUM(U2300,X2300)</f>
        <v>0</v>
      </c>
      <c r="AB2300" s="98">
        <f>SUM(W2300,Z2300)</f>
        <v>0</v>
      </c>
      <c r="AC2300" s="99">
        <v>0</v>
      </c>
      <c r="AD2300" s="100">
        <v>0</v>
      </c>
      <c r="AE2300" s="99">
        <v>1</v>
      </c>
      <c r="AF2300" s="100">
        <v>125890</v>
      </c>
      <c r="AG2300" s="101">
        <f>SUM(AC2300,AE2300)</f>
        <v>1</v>
      </c>
      <c r="AH2300" s="102">
        <f>SUM(AD2300,AF2300,AB2300)</f>
        <v>125890</v>
      </c>
      <c r="AI2300" s="103">
        <f>IFERROR(AD2300/C2289,0)</f>
        <v>0</v>
      </c>
      <c r="AJ2300" s="134">
        <f>IFERROR(AF2300/C2289,0)</f>
        <v>0.27544651315105584</v>
      </c>
      <c r="AK2300" s="222">
        <f>IFERROR(AH2300/C2289,0)</f>
        <v>0.27544651315105584</v>
      </c>
      <c r="AL2300" s="223"/>
    </row>
    <row r="2301" spans="1:38" ht="24" thickBot="1" x14ac:dyDescent="0.3">
      <c r="A2301" s="641" t="s">
        <v>277</v>
      </c>
      <c r="B2301" s="642"/>
      <c r="C2301" s="231">
        <f>C2289</f>
        <v>457039.73</v>
      </c>
      <c r="D2301" s="231">
        <f>D2289</f>
        <v>181799.07</v>
      </c>
      <c r="E2301" s="167">
        <f t="shared" ref="E2301:AH2301" si="290">SUM(E2289:E2300)</f>
        <v>1</v>
      </c>
      <c r="F2301" s="168">
        <f t="shared" si="290"/>
        <v>128704.65</v>
      </c>
      <c r="G2301" s="167">
        <f t="shared" si="290"/>
        <v>9</v>
      </c>
      <c r="H2301" s="232">
        <f t="shared" si="290"/>
        <v>378415.38</v>
      </c>
      <c r="I2301" s="233">
        <f t="shared" si="290"/>
        <v>1</v>
      </c>
      <c r="J2301" s="168">
        <f t="shared" si="290"/>
        <v>128704.65</v>
      </c>
      <c r="K2301" s="233">
        <f t="shared" si="290"/>
        <v>7</v>
      </c>
      <c r="L2301" s="168">
        <f t="shared" si="290"/>
        <v>328335.08</v>
      </c>
      <c r="M2301" s="233">
        <f t="shared" si="290"/>
        <v>8</v>
      </c>
      <c r="N2301" s="168">
        <f t="shared" si="290"/>
        <v>457039.73</v>
      </c>
      <c r="O2301" s="172">
        <f t="shared" si="290"/>
        <v>0</v>
      </c>
      <c r="P2301" s="168">
        <f t="shared" si="290"/>
        <v>0</v>
      </c>
      <c r="Q2301" s="172">
        <f t="shared" si="290"/>
        <v>0</v>
      </c>
      <c r="R2301" s="234">
        <f t="shared" si="290"/>
        <v>0</v>
      </c>
      <c r="S2301" s="173">
        <f t="shared" si="290"/>
        <v>0</v>
      </c>
      <c r="T2301" s="234">
        <f t="shared" si="290"/>
        <v>0</v>
      </c>
      <c r="U2301" s="235">
        <f t="shared" si="290"/>
        <v>0</v>
      </c>
      <c r="V2301" s="234">
        <f t="shared" si="290"/>
        <v>0</v>
      </c>
      <c r="W2301" s="232">
        <f t="shared" si="290"/>
        <v>0</v>
      </c>
      <c r="X2301" s="173">
        <f t="shared" si="290"/>
        <v>1</v>
      </c>
      <c r="Y2301" s="234">
        <f t="shared" si="290"/>
        <v>20861.990000000002</v>
      </c>
      <c r="Z2301" s="234">
        <f t="shared" si="290"/>
        <v>19188.509999999998</v>
      </c>
      <c r="AA2301" s="236">
        <f t="shared" si="290"/>
        <v>1</v>
      </c>
      <c r="AB2301" s="168">
        <f t="shared" si="290"/>
        <v>19188.509999999998</v>
      </c>
      <c r="AC2301" s="171">
        <f t="shared" si="290"/>
        <v>0</v>
      </c>
      <c r="AD2301" s="168">
        <f t="shared" si="290"/>
        <v>0</v>
      </c>
      <c r="AE2301" s="172">
        <f t="shared" si="290"/>
        <v>6</v>
      </c>
      <c r="AF2301" s="168">
        <f t="shared" si="290"/>
        <v>256052.15000000002</v>
      </c>
      <c r="AG2301" s="173">
        <f t="shared" si="290"/>
        <v>6</v>
      </c>
      <c r="AH2301" s="232">
        <f t="shared" si="290"/>
        <v>275240.65999999997</v>
      </c>
      <c r="AI2301" s="237">
        <f>AD2301/C2256</f>
        <v>0</v>
      </c>
      <c r="AJ2301" s="238">
        <f>AF2301/C2256</f>
        <v>0.56024046312122588</v>
      </c>
      <c r="AK2301" s="239">
        <f>AH2301/C2256</f>
        <v>0.60222480001902678</v>
      </c>
      <c r="AL2301" s="223"/>
    </row>
    <row r="2302" spans="1:38" ht="15.75" thickBot="1" x14ac:dyDescent="0.3">
      <c r="E2302" s="240"/>
      <c r="F2302" s="241"/>
      <c r="G2302" s="240"/>
      <c r="H2302" s="241"/>
      <c r="I2302" s="242"/>
      <c r="J2302" s="240"/>
      <c r="K2302" s="242"/>
      <c r="L2302" s="241"/>
      <c r="M2302" s="240"/>
      <c r="N2302" s="240"/>
      <c r="O2302" s="240"/>
      <c r="P2302" s="240"/>
      <c r="Q2302" s="240"/>
      <c r="R2302" s="240"/>
      <c r="S2302" s="240"/>
      <c r="T2302" s="240"/>
      <c r="U2302" s="240"/>
      <c r="V2302" s="240"/>
      <c r="W2302" s="240"/>
      <c r="X2302" s="240"/>
      <c r="Y2302" s="240"/>
      <c r="Z2302" s="240"/>
      <c r="AA2302" s="240"/>
      <c r="AB2302" s="240"/>
      <c r="AC2302" s="240"/>
      <c r="AD2302" s="240"/>
      <c r="AE2302" s="240"/>
      <c r="AF2302" s="240"/>
      <c r="AG2302" s="240"/>
      <c r="AH2302" s="240"/>
      <c r="AJ2302" s="243"/>
      <c r="AK2302" s="243"/>
      <c r="AL2302" s="243"/>
    </row>
    <row r="2303" spans="1:38" ht="19.5" thickTop="1" x14ac:dyDescent="0.3">
      <c r="A2303" s="591" t="s">
        <v>279</v>
      </c>
      <c r="B2303" s="592"/>
      <c r="C2303" s="592"/>
      <c r="D2303" s="592"/>
      <c r="E2303" s="592"/>
      <c r="F2303" s="592"/>
      <c r="G2303" s="592"/>
      <c r="H2303" s="592"/>
      <c r="I2303" s="592"/>
      <c r="J2303" s="592"/>
      <c r="K2303" s="593"/>
      <c r="L2303" s="592"/>
      <c r="M2303" s="592"/>
      <c r="N2303" s="592"/>
      <c r="O2303" s="592"/>
      <c r="P2303" s="592"/>
      <c r="Q2303" s="594"/>
      <c r="AD2303" s="180"/>
    </row>
    <row r="2304" spans="1:38" x14ac:dyDescent="0.25">
      <c r="A2304" s="595"/>
      <c r="B2304" s="596"/>
      <c r="C2304" s="596"/>
      <c r="D2304" s="596"/>
      <c r="E2304" s="596"/>
      <c r="F2304" s="596"/>
      <c r="G2304" s="596"/>
      <c r="H2304" s="596"/>
      <c r="I2304" s="596"/>
      <c r="J2304" s="596"/>
      <c r="K2304" s="597"/>
      <c r="L2304" s="596"/>
      <c r="M2304" s="596"/>
      <c r="N2304" s="596"/>
      <c r="O2304" s="596"/>
      <c r="P2304" s="596"/>
      <c r="Q2304" s="598"/>
    </row>
    <row r="2305" spans="1:38" x14ac:dyDescent="0.25">
      <c r="A2305" s="595"/>
      <c r="B2305" s="596"/>
      <c r="C2305" s="596"/>
      <c r="D2305" s="596"/>
      <c r="E2305" s="596"/>
      <c r="F2305" s="596"/>
      <c r="G2305" s="596"/>
      <c r="H2305" s="596"/>
      <c r="I2305" s="596"/>
      <c r="J2305" s="596"/>
      <c r="K2305" s="597"/>
      <c r="L2305" s="596"/>
      <c r="M2305" s="596"/>
      <c r="N2305" s="596"/>
      <c r="O2305" s="596"/>
      <c r="P2305" s="596"/>
      <c r="Q2305" s="598"/>
    </row>
    <row r="2306" spans="1:38" x14ac:dyDescent="0.25">
      <c r="A2306" s="595"/>
      <c r="B2306" s="596"/>
      <c r="C2306" s="596"/>
      <c r="D2306" s="596"/>
      <c r="E2306" s="596"/>
      <c r="F2306" s="596"/>
      <c r="G2306" s="596"/>
      <c r="H2306" s="596"/>
      <c r="I2306" s="596"/>
      <c r="J2306" s="596"/>
      <c r="K2306" s="597"/>
      <c r="L2306" s="596"/>
      <c r="M2306" s="596"/>
      <c r="N2306" s="596"/>
      <c r="O2306" s="596"/>
      <c r="P2306" s="596"/>
      <c r="Q2306" s="598"/>
    </row>
    <row r="2307" spans="1:38" x14ac:dyDescent="0.25">
      <c r="A2307" s="595"/>
      <c r="B2307" s="596"/>
      <c r="C2307" s="596"/>
      <c r="D2307" s="596"/>
      <c r="E2307" s="596"/>
      <c r="F2307" s="596"/>
      <c r="G2307" s="596"/>
      <c r="H2307" s="596"/>
      <c r="I2307" s="596"/>
      <c r="J2307" s="596"/>
      <c r="K2307" s="597"/>
      <c r="L2307" s="596"/>
      <c r="M2307" s="596"/>
      <c r="N2307" s="596"/>
      <c r="O2307" s="596"/>
      <c r="P2307" s="596"/>
      <c r="Q2307" s="598"/>
    </row>
    <row r="2308" spans="1:38" x14ac:dyDescent="0.25">
      <c r="A2308" s="595"/>
      <c r="B2308" s="596"/>
      <c r="C2308" s="596"/>
      <c r="D2308" s="596"/>
      <c r="E2308" s="596"/>
      <c r="F2308" s="596"/>
      <c r="G2308" s="596"/>
      <c r="H2308" s="596"/>
      <c r="I2308" s="596"/>
      <c r="J2308" s="596"/>
      <c r="K2308" s="597"/>
      <c r="L2308" s="596"/>
      <c r="M2308" s="596"/>
      <c r="N2308" s="596"/>
      <c r="O2308" s="596"/>
      <c r="P2308" s="596"/>
      <c r="Q2308" s="598"/>
    </row>
    <row r="2309" spans="1:38" x14ac:dyDescent="0.25">
      <c r="A2309" s="595"/>
      <c r="B2309" s="596"/>
      <c r="C2309" s="596"/>
      <c r="D2309" s="596"/>
      <c r="E2309" s="596"/>
      <c r="F2309" s="596"/>
      <c r="G2309" s="596"/>
      <c r="H2309" s="596"/>
      <c r="I2309" s="596"/>
      <c r="J2309" s="596"/>
      <c r="K2309" s="597"/>
      <c r="L2309" s="596"/>
      <c r="M2309" s="596"/>
      <c r="N2309" s="596"/>
      <c r="O2309" s="596"/>
      <c r="P2309" s="596"/>
      <c r="Q2309" s="598"/>
    </row>
    <row r="2310" spans="1:38" x14ac:dyDescent="0.25">
      <c r="A2310" s="595"/>
      <c r="B2310" s="596"/>
      <c r="C2310" s="596"/>
      <c r="D2310" s="596"/>
      <c r="E2310" s="596"/>
      <c r="F2310" s="596"/>
      <c r="G2310" s="596"/>
      <c r="H2310" s="596"/>
      <c r="I2310" s="596"/>
      <c r="J2310" s="596"/>
      <c r="K2310" s="597"/>
      <c r="L2310" s="596"/>
      <c r="M2310" s="596"/>
      <c r="N2310" s="596"/>
      <c r="O2310" s="596"/>
      <c r="P2310" s="596"/>
      <c r="Q2310" s="598"/>
    </row>
    <row r="2311" spans="1:38" ht="15.75" thickBot="1" x14ac:dyDescent="0.3">
      <c r="A2311" s="599"/>
      <c r="B2311" s="600"/>
      <c r="C2311" s="600"/>
      <c r="D2311" s="600"/>
      <c r="E2311" s="600"/>
      <c r="F2311" s="600"/>
      <c r="G2311" s="600"/>
      <c r="H2311" s="600"/>
      <c r="I2311" s="600"/>
      <c r="J2311" s="600"/>
      <c r="K2311" s="601"/>
      <c r="L2311" s="600"/>
      <c r="M2311" s="600"/>
      <c r="N2311" s="600"/>
      <c r="O2311" s="600"/>
      <c r="P2311" s="600"/>
      <c r="Q2311" s="602"/>
    </row>
    <row r="2312" spans="1:38" ht="15.75" thickTop="1" x14ac:dyDescent="0.25"/>
    <row r="2313" spans="1:38" x14ac:dyDescent="0.25">
      <c r="B2313" s="244"/>
      <c r="C2313" s="244"/>
    </row>
    <row r="2316" spans="1:38" ht="23.25" x14ac:dyDescent="0.35">
      <c r="A2316" s="245"/>
      <c r="B2316" s="661" t="s">
        <v>389</v>
      </c>
      <c r="C2316" s="661"/>
      <c r="D2316" s="661"/>
      <c r="E2316" s="661"/>
      <c r="F2316" s="661"/>
      <c r="G2316" s="661"/>
      <c r="H2316" s="661"/>
      <c r="I2316" s="661"/>
      <c r="J2316" s="661"/>
      <c r="K2316" s="662"/>
      <c r="L2316" s="661"/>
      <c r="M2316" s="661"/>
      <c r="N2316" s="661"/>
      <c r="O2316" s="661"/>
      <c r="S2316" s="4"/>
      <c r="X2316" s="4"/>
      <c r="AA2316" s="4"/>
      <c r="AG2316" s="4"/>
    </row>
    <row r="2317" spans="1:38" ht="21.75" thickBot="1" x14ac:dyDescent="0.4">
      <c r="B2317" s="37"/>
      <c r="C2317" s="37"/>
      <c r="D2317" s="37"/>
      <c r="E2317" s="37"/>
      <c r="F2317" s="38"/>
      <c r="G2317" s="37"/>
      <c r="H2317" s="38"/>
      <c r="I2317" s="39"/>
      <c r="J2317" s="38"/>
      <c r="K2317" s="39"/>
      <c r="L2317" s="38"/>
    </row>
    <row r="2318" spans="1:38" ht="27" customHeight="1" thickBot="1" x14ac:dyDescent="0.3">
      <c r="A2318" s="663" t="s">
        <v>391</v>
      </c>
      <c r="B2318" s="664"/>
      <c r="C2318" s="664"/>
      <c r="D2318" s="664"/>
      <c r="E2318" s="664"/>
      <c r="F2318" s="664"/>
      <c r="G2318" s="664"/>
      <c r="H2318" s="664"/>
      <c r="I2318" s="664"/>
      <c r="J2318" s="664"/>
      <c r="K2318" s="665"/>
      <c r="L2318" s="664"/>
      <c r="M2318" s="664"/>
      <c r="N2318" s="664"/>
      <c r="O2318" s="664"/>
      <c r="P2318" s="664"/>
      <c r="Q2318" s="664"/>
      <c r="R2318" s="664"/>
      <c r="S2318" s="664"/>
      <c r="T2318" s="664"/>
      <c r="U2318" s="664"/>
      <c r="V2318" s="664"/>
      <c r="W2318" s="664"/>
      <c r="X2318" s="664"/>
      <c r="Y2318" s="664"/>
      <c r="Z2318" s="664"/>
      <c r="AA2318" s="664"/>
      <c r="AB2318" s="664"/>
      <c r="AC2318" s="664"/>
      <c r="AD2318" s="664"/>
      <c r="AE2318" s="664"/>
      <c r="AF2318" s="664"/>
      <c r="AG2318" s="664"/>
      <c r="AH2318" s="664"/>
      <c r="AI2318" s="664"/>
      <c r="AJ2318" s="664"/>
      <c r="AK2318" s="664"/>
      <c r="AL2318" s="40"/>
    </row>
    <row r="2319" spans="1:38" ht="33.75" customHeight="1" x14ac:dyDescent="0.25">
      <c r="A2319" s="666" t="s">
        <v>8</v>
      </c>
      <c r="B2319" s="667"/>
      <c r="C2319" s="614" t="s">
        <v>392</v>
      </c>
      <c r="D2319" s="615"/>
      <c r="E2319" s="618" t="s">
        <v>210</v>
      </c>
      <c r="F2319" s="619"/>
      <c r="G2319" s="619"/>
      <c r="H2319" s="619"/>
      <c r="I2319" s="619"/>
      <c r="J2319" s="619"/>
      <c r="K2319" s="620"/>
      <c r="L2319" s="619"/>
      <c r="M2319" s="619"/>
      <c r="N2319" s="674"/>
      <c r="O2319" s="624" t="s">
        <v>393</v>
      </c>
      <c r="P2319" s="625"/>
      <c r="Q2319" s="625"/>
      <c r="R2319" s="625"/>
      <c r="S2319" s="625"/>
      <c r="T2319" s="625"/>
      <c r="U2319" s="625"/>
      <c r="V2319" s="625"/>
      <c r="W2319" s="625"/>
      <c r="X2319" s="625"/>
      <c r="Y2319" s="625"/>
      <c r="Z2319" s="625"/>
      <c r="AA2319" s="625"/>
      <c r="AB2319" s="625"/>
      <c r="AC2319" s="625"/>
      <c r="AD2319" s="625"/>
      <c r="AE2319" s="625"/>
      <c r="AF2319" s="625"/>
      <c r="AG2319" s="625"/>
      <c r="AH2319" s="625"/>
      <c r="AI2319" s="625"/>
      <c r="AJ2319" s="625"/>
      <c r="AK2319" s="625"/>
      <c r="AL2319" s="626"/>
    </row>
    <row r="2320" spans="1:38" ht="51" customHeight="1" thickBot="1" x14ac:dyDescent="0.3">
      <c r="A2320" s="668"/>
      <c r="B2320" s="669"/>
      <c r="C2320" s="672"/>
      <c r="D2320" s="673"/>
      <c r="E2320" s="675"/>
      <c r="F2320" s="676"/>
      <c r="G2320" s="676"/>
      <c r="H2320" s="676"/>
      <c r="I2320" s="676"/>
      <c r="J2320" s="676"/>
      <c r="K2320" s="677"/>
      <c r="L2320" s="676"/>
      <c r="M2320" s="676"/>
      <c r="N2320" s="678"/>
      <c r="O2320" s="641"/>
      <c r="P2320" s="679"/>
      <c r="Q2320" s="679"/>
      <c r="R2320" s="679"/>
      <c r="S2320" s="679"/>
      <c r="T2320" s="679"/>
      <c r="U2320" s="679"/>
      <c r="V2320" s="679"/>
      <c r="W2320" s="679"/>
      <c r="X2320" s="679"/>
      <c r="Y2320" s="679"/>
      <c r="Z2320" s="679"/>
      <c r="AA2320" s="679"/>
      <c r="AB2320" s="679"/>
      <c r="AC2320" s="679"/>
      <c r="AD2320" s="679"/>
      <c r="AE2320" s="679"/>
      <c r="AF2320" s="679"/>
      <c r="AG2320" s="679"/>
      <c r="AH2320" s="679"/>
      <c r="AI2320" s="679"/>
      <c r="AJ2320" s="679"/>
      <c r="AK2320" s="679"/>
      <c r="AL2320" s="642"/>
    </row>
    <row r="2321" spans="1:38" ht="75" customHeight="1" x14ac:dyDescent="0.25">
      <c r="A2321" s="668"/>
      <c r="B2321" s="669"/>
      <c r="C2321" s="680" t="s">
        <v>211</v>
      </c>
      <c r="D2321" s="682" t="s">
        <v>212</v>
      </c>
      <c r="E2321" s="684" t="s">
        <v>0</v>
      </c>
      <c r="F2321" s="685"/>
      <c r="G2321" s="685"/>
      <c r="H2321" s="686"/>
      <c r="I2321" s="690" t="s">
        <v>1</v>
      </c>
      <c r="J2321" s="691"/>
      <c r="K2321" s="692"/>
      <c r="L2321" s="693"/>
      <c r="M2321" s="698" t="s">
        <v>2</v>
      </c>
      <c r="N2321" s="699"/>
      <c r="O2321" s="702" t="s">
        <v>213</v>
      </c>
      <c r="P2321" s="703"/>
      <c r="Q2321" s="703"/>
      <c r="R2321" s="703"/>
      <c r="S2321" s="725" t="s">
        <v>2</v>
      </c>
      <c r="T2321" s="726"/>
      <c r="U2321" s="708" t="s">
        <v>214</v>
      </c>
      <c r="V2321" s="709"/>
      <c r="W2321" s="709"/>
      <c r="X2321" s="709"/>
      <c r="Y2321" s="709"/>
      <c r="Z2321" s="710"/>
      <c r="AA2321" s="729" t="s">
        <v>2</v>
      </c>
      <c r="AB2321" s="730"/>
      <c r="AC2321" s="733" t="s">
        <v>5</v>
      </c>
      <c r="AD2321" s="734"/>
      <c r="AE2321" s="734"/>
      <c r="AF2321" s="735"/>
      <c r="AG2321" s="739" t="s">
        <v>2</v>
      </c>
      <c r="AH2321" s="740"/>
      <c r="AI2321" s="719" t="s">
        <v>215</v>
      </c>
      <c r="AJ2321" s="720"/>
      <c r="AK2321" s="720"/>
      <c r="AL2321" s="721"/>
    </row>
    <row r="2322" spans="1:38" ht="75" customHeight="1" thickBot="1" x14ac:dyDescent="0.3">
      <c r="A2322" s="668"/>
      <c r="B2322" s="669"/>
      <c r="C2322" s="680"/>
      <c r="D2322" s="682"/>
      <c r="E2322" s="687"/>
      <c r="F2322" s="688"/>
      <c r="G2322" s="688"/>
      <c r="H2322" s="689"/>
      <c r="I2322" s="694"/>
      <c r="J2322" s="695"/>
      <c r="K2322" s="696"/>
      <c r="L2322" s="697"/>
      <c r="M2322" s="700"/>
      <c r="N2322" s="701"/>
      <c r="O2322" s="704"/>
      <c r="P2322" s="705"/>
      <c r="Q2322" s="705"/>
      <c r="R2322" s="705"/>
      <c r="S2322" s="727"/>
      <c r="T2322" s="728"/>
      <c r="U2322" s="711"/>
      <c r="V2322" s="712"/>
      <c r="W2322" s="712"/>
      <c r="X2322" s="712"/>
      <c r="Y2322" s="712"/>
      <c r="Z2322" s="713"/>
      <c r="AA2322" s="731"/>
      <c r="AB2322" s="732"/>
      <c r="AC2322" s="736"/>
      <c r="AD2322" s="737"/>
      <c r="AE2322" s="737"/>
      <c r="AF2322" s="738"/>
      <c r="AG2322" s="741"/>
      <c r="AH2322" s="742"/>
      <c r="AI2322" s="722"/>
      <c r="AJ2322" s="723"/>
      <c r="AK2322" s="723"/>
      <c r="AL2322" s="724"/>
    </row>
    <row r="2323" spans="1:38" ht="139.5" customHeight="1" thickBot="1" x14ac:dyDescent="0.3">
      <c r="A2323" s="670"/>
      <c r="B2323" s="671"/>
      <c r="C2323" s="681"/>
      <c r="D2323" s="683"/>
      <c r="E2323" s="41" t="s">
        <v>15</v>
      </c>
      <c r="F2323" s="42" t="s">
        <v>216</v>
      </c>
      <c r="G2323" s="41" t="s">
        <v>217</v>
      </c>
      <c r="H2323" s="42" t="s">
        <v>14</v>
      </c>
      <c r="I2323" s="43" t="s">
        <v>15</v>
      </c>
      <c r="J2323" s="44" t="s">
        <v>218</v>
      </c>
      <c r="K2323" s="43" t="s">
        <v>17</v>
      </c>
      <c r="L2323" s="44" t="s">
        <v>219</v>
      </c>
      <c r="M2323" s="45" t="s">
        <v>19</v>
      </c>
      <c r="N2323" s="46" t="s">
        <v>20</v>
      </c>
      <c r="O2323" s="47" t="s">
        <v>220</v>
      </c>
      <c r="P2323" s="48" t="s">
        <v>221</v>
      </c>
      <c r="Q2323" s="47" t="s">
        <v>222</v>
      </c>
      <c r="R2323" s="48" t="s">
        <v>223</v>
      </c>
      <c r="S2323" s="49" t="s">
        <v>224</v>
      </c>
      <c r="T2323" s="50" t="s">
        <v>225</v>
      </c>
      <c r="U2323" s="51" t="s">
        <v>220</v>
      </c>
      <c r="V2323" s="52" t="s">
        <v>226</v>
      </c>
      <c r="W2323" s="53" t="s">
        <v>227</v>
      </c>
      <c r="X2323" s="54" t="s">
        <v>222</v>
      </c>
      <c r="Y2323" s="52" t="s">
        <v>228</v>
      </c>
      <c r="Z2323" s="53" t="s">
        <v>229</v>
      </c>
      <c r="AA2323" s="55" t="s">
        <v>230</v>
      </c>
      <c r="AB2323" s="56" t="s">
        <v>231</v>
      </c>
      <c r="AC2323" s="57" t="s">
        <v>220</v>
      </c>
      <c r="AD2323" s="58" t="s">
        <v>221</v>
      </c>
      <c r="AE2323" s="57" t="s">
        <v>222</v>
      </c>
      <c r="AF2323" s="58" t="s">
        <v>223</v>
      </c>
      <c r="AG2323" s="59" t="s">
        <v>232</v>
      </c>
      <c r="AH2323" s="60" t="s">
        <v>233</v>
      </c>
      <c r="AI2323" s="61" t="s">
        <v>234</v>
      </c>
      <c r="AJ2323" s="62" t="s">
        <v>235</v>
      </c>
      <c r="AK2323" s="63" t="s">
        <v>236</v>
      </c>
      <c r="AL2323" s="64" t="s">
        <v>237</v>
      </c>
    </row>
    <row r="2324" spans="1:38" ht="38.25" customHeight="1" thickBot="1" x14ac:dyDescent="0.3">
      <c r="A2324" s="581" t="s">
        <v>238</v>
      </c>
      <c r="B2324" s="582"/>
      <c r="C2324" s="65" t="s">
        <v>239</v>
      </c>
      <c r="D2324" s="575" t="s">
        <v>240</v>
      </c>
      <c r="E2324" s="65" t="s">
        <v>241</v>
      </c>
      <c r="F2324" s="66" t="s">
        <v>242</v>
      </c>
      <c r="G2324" s="65" t="s">
        <v>243</v>
      </c>
      <c r="H2324" s="66" t="s">
        <v>244</v>
      </c>
      <c r="I2324" s="67" t="s">
        <v>245</v>
      </c>
      <c r="J2324" s="66" t="s">
        <v>246</v>
      </c>
      <c r="K2324" s="67" t="s">
        <v>247</v>
      </c>
      <c r="L2324" s="66" t="s">
        <v>248</v>
      </c>
      <c r="M2324" s="65" t="s">
        <v>249</v>
      </c>
      <c r="N2324" s="66" t="s">
        <v>250</v>
      </c>
      <c r="O2324" s="65" t="s">
        <v>251</v>
      </c>
      <c r="P2324" s="66" t="s">
        <v>252</v>
      </c>
      <c r="Q2324" s="65" t="s">
        <v>253</v>
      </c>
      <c r="R2324" s="66" t="s">
        <v>254</v>
      </c>
      <c r="S2324" s="65" t="s">
        <v>255</v>
      </c>
      <c r="T2324" s="66" t="s">
        <v>256</v>
      </c>
      <c r="U2324" s="65" t="s">
        <v>257</v>
      </c>
      <c r="V2324" s="68" t="s">
        <v>258</v>
      </c>
      <c r="W2324" s="66" t="s">
        <v>259</v>
      </c>
      <c r="X2324" s="575" t="s">
        <v>260</v>
      </c>
      <c r="Y2324" s="66" t="s">
        <v>261</v>
      </c>
      <c r="Z2324" s="66" t="s">
        <v>262</v>
      </c>
      <c r="AA2324" s="65" t="s">
        <v>263</v>
      </c>
      <c r="AB2324" s="65" t="s">
        <v>264</v>
      </c>
      <c r="AC2324" s="65" t="s">
        <v>265</v>
      </c>
      <c r="AD2324" s="65" t="s">
        <v>266</v>
      </c>
      <c r="AE2324" s="65" t="s">
        <v>267</v>
      </c>
      <c r="AF2324" s="65" t="s">
        <v>268</v>
      </c>
      <c r="AG2324" s="65" t="s">
        <v>269</v>
      </c>
      <c r="AH2324" s="65" t="s">
        <v>270</v>
      </c>
      <c r="AI2324" s="65" t="s">
        <v>271</v>
      </c>
      <c r="AJ2324" s="575" t="s">
        <v>272</v>
      </c>
      <c r="AK2324" s="65" t="s">
        <v>273</v>
      </c>
      <c r="AL2324" s="576" t="s">
        <v>274</v>
      </c>
    </row>
    <row r="2325" spans="1:38" ht="99" customHeight="1" x14ac:dyDescent="0.25">
      <c r="A2325" s="69">
        <v>1</v>
      </c>
      <c r="B2325" s="70" t="s">
        <v>275</v>
      </c>
      <c r="C2325" s="583">
        <f>N2338</f>
        <v>278524.45</v>
      </c>
      <c r="D2325" s="586">
        <f>C2325-AH2338</f>
        <v>116036.56000000003</v>
      </c>
      <c r="E2325" s="71"/>
      <c r="F2325" s="72"/>
      <c r="G2325" s="71"/>
      <c r="H2325" s="72"/>
      <c r="I2325" s="73"/>
      <c r="J2325" s="72"/>
      <c r="K2325" s="73"/>
      <c r="L2325" s="72"/>
      <c r="M2325" s="71"/>
      <c r="N2325" s="72"/>
      <c r="O2325" s="71"/>
      <c r="P2325" s="72"/>
      <c r="Q2325" s="71"/>
      <c r="R2325" s="72"/>
      <c r="S2325" s="71"/>
      <c r="T2325" s="72"/>
      <c r="U2325" s="71"/>
      <c r="V2325" s="74"/>
      <c r="W2325" s="72"/>
      <c r="X2325" s="71"/>
      <c r="Y2325" s="74"/>
      <c r="Z2325" s="72"/>
      <c r="AA2325" s="71"/>
      <c r="AB2325" s="72"/>
      <c r="AC2325" s="71"/>
      <c r="AD2325" s="72"/>
      <c r="AE2325" s="71"/>
      <c r="AF2325" s="72"/>
      <c r="AG2325" s="71"/>
      <c r="AH2325" s="72"/>
      <c r="AI2325" s="75"/>
      <c r="AJ2325" s="76"/>
      <c r="AK2325" s="77"/>
      <c r="AL2325" s="78"/>
    </row>
    <row r="2326" spans="1:38" ht="87" customHeight="1" x14ac:dyDescent="0.25">
      <c r="A2326" s="79">
        <v>2</v>
      </c>
      <c r="B2326" s="80" t="s">
        <v>96</v>
      </c>
      <c r="C2326" s="584"/>
      <c r="D2326" s="587"/>
      <c r="E2326" s="81">
        <v>0</v>
      </c>
      <c r="F2326" s="82">
        <v>0</v>
      </c>
      <c r="G2326" s="83">
        <v>14</v>
      </c>
      <c r="H2326" s="84">
        <v>241726.24</v>
      </c>
      <c r="I2326" s="85">
        <v>0</v>
      </c>
      <c r="J2326" s="86">
        <v>0</v>
      </c>
      <c r="K2326" s="85">
        <v>14</v>
      </c>
      <c r="L2326" s="86">
        <v>241726.24</v>
      </c>
      <c r="M2326" s="87">
        <f>SUM(I2326,K2326)</f>
        <v>14</v>
      </c>
      <c r="N2326" s="88">
        <f>SUM(J2326,L2326)</f>
        <v>241726.24</v>
      </c>
      <c r="O2326" s="89">
        <v>0</v>
      </c>
      <c r="P2326" s="90">
        <v>0</v>
      </c>
      <c r="Q2326" s="89">
        <v>0</v>
      </c>
      <c r="R2326" s="90">
        <v>0</v>
      </c>
      <c r="S2326" s="91">
        <f>SUM(O2326,Q2326)</f>
        <v>0</v>
      </c>
      <c r="T2326" s="92">
        <f>SUM(P2326,R2326)</f>
        <v>0</v>
      </c>
      <c r="U2326" s="93">
        <v>0</v>
      </c>
      <c r="V2326" s="94">
        <v>0</v>
      </c>
      <c r="W2326" s="95">
        <v>0</v>
      </c>
      <c r="X2326" s="96">
        <v>1</v>
      </c>
      <c r="Y2326" s="94">
        <v>9360.2999999999993</v>
      </c>
      <c r="Z2326" s="95">
        <v>5431.68</v>
      </c>
      <c r="AA2326" s="97">
        <f>SUM(U2326,X2326)</f>
        <v>1</v>
      </c>
      <c r="AB2326" s="98">
        <f>SUM(W2326,Z2326)</f>
        <v>5431.68</v>
      </c>
      <c r="AC2326" s="99">
        <v>0</v>
      </c>
      <c r="AD2326" s="100">
        <v>0</v>
      </c>
      <c r="AE2326" s="99">
        <v>9</v>
      </c>
      <c r="AF2326" s="100">
        <v>144117.81</v>
      </c>
      <c r="AG2326" s="101">
        <f>SUM(AC2326,AE2326)</f>
        <v>9</v>
      </c>
      <c r="AH2326" s="102">
        <f>SUM(AD2326,AF2326,AB2326)</f>
        <v>149549.49</v>
      </c>
      <c r="AI2326" s="103">
        <f>IFERROR(AD2326/(C2325-AH2332),0)</f>
        <v>0</v>
      </c>
      <c r="AJ2326" s="104">
        <f>IFERROR(AF2326/(C2325-AH2332),0)</f>
        <v>0.51743324508853705</v>
      </c>
      <c r="AK2326" s="77"/>
      <c r="AL2326" s="105">
        <f>IFERROR(AH2326/C2325,0)</f>
        <v>0.53693487232449422</v>
      </c>
    </row>
    <row r="2327" spans="1:38" ht="85.5" customHeight="1" x14ac:dyDescent="0.25">
      <c r="A2327" s="79">
        <v>3</v>
      </c>
      <c r="B2327" s="80" t="s">
        <v>202</v>
      </c>
      <c r="C2327" s="584"/>
      <c r="D2327" s="587"/>
      <c r="E2327" s="442"/>
      <c r="F2327" s="443"/>
      <c r="G2327" s="444"/>
      <c r="H2327" s="445"/>
      <c r="I2327" s="441"/>
      <c r="J2327" s="445"/>
      <c r="K2327" s="441"/>
      <c r="L2327" s="445"/>
      <c r="M2327" s="446"/>
      <c r="N2327" s="445"/>
      <c r="O2327" s="444"/>
      <c r="P2327" s="445"/>
      <c r="Q2327" s="444"/>
      <c r="R2327" s="445"/>
      <c r="S2327" s="446"/>
      <c r="T2327" s="445"/>
      <c r="U2327" s="444"/>
      <c r="V2327" s="447"/>
      <c r="W2327" s="445"/>
      <c r="X2327" s="446"/>
      <c r="Y2327" s="447"/>
      <c r="Z2327" s="445"/>
      <c r="AA2327" s="446"/>
      <c r="AB2327" s="445"/>
      <c r="AC2327" s="444"/>
      <c r="AD2327" s="445"/>
      <c r="AE2327" s="444"/>
      <c r="AF2327" s="445"/>
      <c r="AG2327" s="446"/>
      <c r="AH2327" s="445"/>
      <c r="AI2327" s="132"/>
      <c r="AJ2327" s="133"/>
      <c r="AK2327" s="448"/>
      <c r="AL2327" s="449"/>
    </row>
    <row r="2328" spans="1:38" ht="101.25" customHeight="1" x14ac:dyDescent="0.25">
      <c r="A2328" s="79">
        <v>4</v>
      </c>
      <c r="B2328" s="80" t="s">
        <v>40</v>
      </c>
      <c r="C2328" s="584"/>
      <c r="D2328" s="587"/>
      <c r="E2328" s="442"/>
      <c r="F2328" s="443"/>
      <c r="G2328" s="444"/>
      <c r="H2328" s="445"/>
      <c r="I2328" s="441"/>
      <c r="J2328" s="445"/>
      <c r="K2328" s="441"/>
      <c r="L2328" s="445"/>
      <c r="M2328" s="446"/>
      <c r="N2328" s="445"/>
      <c r="O2328" s="444"/>
      <c r="P2328" s="445"/>
      <c r="Q2328" s="444"/>
      <c r="R2328" s="445"/>
      <c r="S2328" s="446"/>
      <c r="T2328" s="445"/>
      <c r="U2328" s="444"/>
      <c r="V2328" s="447"/>
      <c r="W2328" s="445"/>
      <c r="X2328" s="446"/>
      <c r="Y2328" s="447"/>
      <c r="Z2328" s="445"/>
      <c r="AA2328" s="446"/>
      <c r="AB2328" s="445"/>
      <c r="AC2328" s="444"/>
      <c r="AD2328" s="445"/>
      <c r="AE2328" s="444"/>
      <c r="AF2328" s="445"/>
      <c r="AG2328" s="446"/>
      <c r="AH2328" s="445"/>
      <c r="AI2328" s="132"/>
      <c r="AJ2328" s="133"/>
      <c r="AK2328" s="448"/>
      <c r="AL2328" s="449"/>
    </row>
    <row r="2329" spans="1:38" ht="138" customHeight="1" x14ac:dyDescent="0.25">
      <c r="A2329" s="79">
        <v>5</v>
      </c>
      <c r="B2329" s="80" t="s">
        <v>98</v>
      </c>
      <c r="C2329" s="584"/>
      <c r="D2329" s="587"/>
      <c r="E2329" s="81">
        <v>2</v>
      </c>
      <c r="F2329" s="82">
        <v>34301.730000000003</v>
      </c>
      <c r="G2329" s="83">
        <v>3</v>
      </c>
      <c r="H2329" s="84">
        <v>36798.21</v>
      </c>
      <c r="I2329" s="85">
        <v>0</v>
      </c>
      <c r="J2329" s="86">
        <v>0</v>
      </c>
      <c r="K2329" s="85">
        <v>3</v>
      </c>
      <c r="L2329" s="86">
        <v>36798.21</v>
      </c>
      <c r="M2329" s="87">
        <f>SUM(I2329,K2329)</f>
        <v>3</v>
      </c>
      <c r="N2329" s="88">
        <f>SUM(J2329,L2329)</f>
        <v>36798.21</v>
      </c>
      <c r="O2329" s="89">
        <v>0</v>
      </c>
      <c r="P2329" s="90">
        <v>0</v>
      </c>
      <c r="Q2329" s="89">
        <v>0</v>
      </c>
      <c r="R2329" s="90">
        <v>0</v>
      </c>
      <c r="S2329" s="91">
        <f>SUM(O2329,Q2329)</f>
        <v>0</v>
      </c>
      <c r="T2329" s="92">
        <f>SUM(P2329,R2329)</f>
        <v>0</v>
      </c>
      <c r="U2329" s="93">
        <v>0</v>
      </c>
      <c r="V2329" s="94">
        <v>0</v>
      </c>
      <c r="W2329" s="95">
        <v>0</v>
      </c>
      <c r="X2329" s="96">
        <v>0</v>
      </c>
      <c r="Y2329" s="94">
        <v>0</v>
      </c>
      <c r="Z2329" s="95">
        <v>0</v>
      </c>
      <c r="AA2329" s="97">
        <f>SUM(U2329,X2329)</f>
        <v>0</v>
      </c>
      <c r="AB2329" s="98">
        <f>SUM(W2329,Z2329)</f>
        <v>0</v>
      </c>
      <c r="AC2329" s="99">
        <v>0</v>
      </c>
      <c r="AD2329" s="100">
        <v>0</v>
      </c>
      <c r="AE2329" s="99">
        <v>2</v>
      </c>
      <c r="AF2329" s="100">
        <v>12938.4</v>
      </c>
      <c r="AG2329" s="101">
        <f>SUM(AC2329,AE2329)</f>
        <v>2</v>
      </c>
      <c r="AH2329" s="102">
        <f>SUM(AD2329,AF2329,AB2329)</f>
        <v>12938.4</v>
      </c>
      <c r="AI2329" s="103">
        <f>IFERROR(AD2329/(C2325-AH2332),0)</f>
        <v>0</v>
      </c>
      <c r="AJ2329" s="104">
        <f>IFERROR(AF2329/(C2325-AH2332),0)</f>
        <v>4.6453372405905476E-2</v>
      </c>
      <c r="AK2329" s="77"/>
      <c r="AL2329" s="105">
        <f>IFERROR(AH2329/C2325,0)</f>
        <v>4.6453372405905476E-2</v>
      </c>
    </row>
    <row r="2330" spans="1:38" ht="116.25" customHeight="1" x14ac:dyDescent="0.25">
      <c r="A2330" s="79">
        <v>6</v>
      </c>
      <c r="B2330" s="80" t="s">
        <v>42</v>
      </c>
      <c r="C2330" s="584"/>
      <c r="D2330" s="587"/>
      <c r="E2330" s="442"/>
      <c r="F2330" s="443"/>
      <c r="G2330" s="444"/>
      <c r="H2330" s="445"/>
      <c r="I2330" s="441"/>
      <c r="J2330" s="445"/>
      <c r="K2330" s="441"/>
      <c r="L2330" s="445"/>
      <c r="M2330" s="446"/>
      <c r="N2330" s="445"/>
      <c r="O2330" s="444"/>
      <c r="P2330" s="445"/>
      <c r="Q2330" s="444"/>
      <c r="R2330" s="445"/>
      <c r="S2330" s="446"/>
      <c r="T2330" s="445"/>
      <c r="U2330" s="444"/>
      <c r="V2330" s="447"/>
      <c r="W2330" s="445"/>
      <c r="X2330" s="446"/>
      <c r="Y2330" s="447"/>
      <c r="Z2330" s="445"/>
      <c r="AA2330" s="446"/>
      <c r="AB2330" s="445"/>
      <c r="AC2330" s="444"/>
      <c r="AD2330" s="445"/>
      <c r="AE2330" s="444"/>
      <c r="AF2330" s="445"/>
      <c r="AG2330" s="446"/>
      <c r="AH2330" s="445"/>
      <c r="AI2330" s="132"/>
      <c r="AJ2330" s="133"/>
      <c r="AK2330" s="448"/>
      <c r="AL2330" s="449"/>
    </row>
    <row r="2331" spans="1:38" ht="65.25" customHeight="1" x14ac:dyDescent="0.25">
      <c r="A2331" s="79">
        <v>7</v>
      </c>
      <c r="B2331" s="80" t="s">
        <v>203</v>
      </c>
      <c r="C2331" s="584"/>
      <c r="D2331" s="587"/>
      <c r="E2331" s="442"/>
      <c r="F2331" s="443"/>
      <c r="G2331" s="444"/>
      <c r="H2331" s="445"/>
      <c r="I2331" s="444"/>
      <c r="J2331" s="445"/>
      <c r="K2331" s="444"/>
      <c r="L2331" s="445"/>
      <c r="M2331" s="446"/>
      <c r="N2331" s="445"/>
      <c r="O2331" s="444"/>
      <c r="P2331" s="445"/>
      <c r="Q2331" s="444"/>
      <c r="R2331" s="445"/>
      <c r="S2331" s="446"/>
      <c r="T2331" s="472"/>
      <c r="U2331" s="444"/>
      <c r="V2331" s="447"/>
      <c r="W2331" s="445"/>
      <c r="X2331" s="446"/>
      <c r="Y2331" s="447"/>
      <c r="Z2331" s="445"/>
      <c r="AA2331" s="446"/>
      <c r="AB2331" s="472"/>
      <c r="AC2331" s="444"/>
      <c r="AD2331" s="445"/>
      <c r="AE2331" s="444"/>
      <c r="AF2331" s="445"/>
      <c r="AG2331" s="441"/>
      <c r="AH2331" s="445"/>
      <c r="AI2331" s="132"/>
      <c r="AJ2331" s="133"/>
      <c r="AK2331" s="448"/>
      <c r="AL2331" s="450"/>
    </row>
    <row r="2332" spans="1:38" ht="59.25" customHeight="1" x14ac:dyDescent="0.25">
      <c r="A2332" s="79">
        <v>8</v>
      </c>
      <c r="B2332" s="80" t="s">
        <v>276</v>
      </c>
      <c r="C2332" s="584"/>
      <c r="D2332" s="587"/>
      <c r="E2332" s="473"/>
      <c r="F2332" s="474"/>
      <c r="G2332" s="451"/>
      <c r="H2332" s="452"/>
      <c r="I2332" s="444"/>
      <c r="J2332" s="445"/>
      <c r="K2332" s="441"/>
      <c r="L2332" s="445"/>
      <c r="M2332" s="475"/>
      <c r="N2332" s="443"/>
      <c r="O2332" s="451"/>
      <c r="P2332" s="452"/>
      <c r="Q2332" s="451"/>
      <c r="R2332" s="452"/>
      <c r="S2332" s="475"/>
      <c r="T2332" s="443"/>
      <c r="U2332" s="444"/>
      <c r="V2332" s="447"/>
      <c r="W2332" s="445"/>
      <c r="X2332" s="446"/>
      <c r="Y2332" s="447"/>
      <c r="Z2332" s="445"/>
      <c r="AA2332" s="475"/>
      <c r="AB2332" s="443"/>
      <c r="AC2332" s="444"/>
      <c r="AD2332" s="445"/>
      <c r="AE2332" s="444"/>
      <c r="AF2332" s="445"/>
      <c r="AG2332" s="446"/>
      <c r="AH2332" s="445"/>
      <c r="AI2332" s="132"/>
      <c r="AJ2332" s="133"/>
      <c r="AK2332" s="448"/>
      <c r="AL2332" s="449"/>
    </row>
    <row r="2333" spans="1:38" ht="60" customHeight="1" x14ac:dyDescent="0.25">
      <c r="A2333" s="79">
        <v>9</v>
      </c>
      <c r="B2333" s="80" t="s">
        <v>44</v>
      </c>
      <c r="C2333" s="584"/>
      <c r="D2333" s="587"/>
      <c r="E2333" s="442"/>
      <c r="F2333" s="443"/>
      <c r="G2333" s="444"/>
      <c r="H2333" s="445"/>
      <c r="I2333" s="441"/>
      <c r="J2333" s="445"/>
      <c r="K2333" s="441"/>
      <c r="L2333" s="445"/>
      <c r="M2333" s="446"/>
      <c r="N2333" s="445"/>
      <c r="O2333" s="444"/>
      <c r="P2333" s="445"/>
      <c r="Q2333" s="444"/>
      <c r="R2333" s="445"/>
      <c r="S2333" s="446"/>
      <c r="T2333" s="445"/>
      <c r="U2333" s="444"/>
      <c r="V2333" s="447"/>
      <c r="W2333" s="445"/>
      <c r="X2333" s="446"/>
      <c r="Y2333" s="447"/>
      <c r="Z2333" s="445"/>
      <c r="AA2333" s="446"/>
      <c r="AB2333" s="445"/>
      <c r="AC2333" s="444"/>
      <c r="AD2333" s="445"/>
      <c r="AE2333" s="444"/>
      <c r="AF2333" s="445"/>
      <c r="AG2333" s="446"/>
      <c r="AH2333" s="445"/>
      <c r="AI2333" s="132"/>
      <c r="AJ2333" s="133"/>
      <c r="AK2333" s="448"/>
      <c r="AL2333" s="449"/>
    </row>
    <row r="2334" spans="1:38" ht="73.5" customHeight="1" x14ac:dyDescent="0.25">
      <c r="A2334" s="79">
        <v>10</v>
      </c>
      <c r="B2334" s="80" t="s">
        <v>45</v>
      </c>
      <c r="C2334" s="584"/>
      <c r="D2334" s="587"/>
      <c r="E2334" s="442"/>
      <c r="F2334" s="443"/>
      <c r="G2334" s="444"/>
      <c r="H2334" s="445"/>
      <c r="I2334" s="441"/>
      <c r="J2334" s="445"/>
      <c r="K2334" s="441"/>
      <c r="L2334" s="445"/>
      <c r="M2334" s="446"/>
      <c r="N2334" s="445"/>
      <c r="O2334" s="444"/>
      <c r="P2334" s="445"/>
      <c r="Q2334" s="444"/>
      <c r="R2334" s="445"/>
      <c r="S2334" s="446"/>
      <c r="T2334" s="445"/>
      <c r="U2334" s="444"/>
      <c r="V2334" s="447"/>
      <c r="W2334" s="445"/>
      <c r="X2334" s="446"/>
      <c r="Y2334" s="447"/>
      <c r="Z2334" s="445"/>
      <c r="AA2334" s="446"/>
      <c r="AB2334" s="445"/>
      <c r="AC2334" s="451"/>
      <c r="AD2334" s="452"/>
      <c r="AE2334" s="451"/>
      <c r="AF2334" s="452"/>
      <c r="AG2334" s="446"/>
      <c r="AH2334" s="445"/>
      <c r="AI2334" s="132"/>
      <c r="AJ2334" s="133"/>
      <c r="AK2334" s="448"/>
      <c r="AL2334" s="449"/>
    </row>
    <row r="2335" spans="1:38" ht="120" customHeight="1" x14ac:dyDescent="0.25">
      <c r="A2335" s="79">
        <v>11</v>
      </c>
      <c r="B2335" s="80" t="s">
        <v>46</v>
      </c>
      <c r="C2335" s="584"/>
      <c r="D2335" s="587"/>
      <c r="E2335" s="442"/>
      <c r="F2335" s="443"/>
      <c r="G2335" s="444"/>
      <c r="H2335" s="445"/>
      <c r="I2335" s="441"/>
      <c r="J2335" s="445"/>
      <c r="K2335" s="441"/>
      <c r="L2335" s="445"/>
      <c r="M2335" s="446"/>
      <c r="N2335" s="445"/>
      <c r="O2335" s="444"/>
      <c r="P2335" s="445"/>
      <c r="Q2335" s="444"/>
      <c r="R2335" s="445"/>
      <c r="S2335" s="446"/>
      <c r="T2335" s="445"/>
      <c r="U2335" s="444"/>
      <c r="V2335" s="447"/>
      <c r="W2335" s="445"/>
      <c r="X2335" s="446"/>
      <c r="Y2335" s="447"/>
      <c r="Z2335" s="445"/>
      <c r="AA2335" s="446"/>
      <c r="AB2335" s="445"/>
      <c r="AC2335" s="444"/>
      <c r="AD2335" s="445"/>
      <c r="AE2335" s="444"/>
      <c r="AF2335" s="445"/>
      <c r="AG2335" s="446"/>
      <c r="AH2335" s="445"/>
      <c r="AI2335" s="132"/>
      <c r="AJ2335" s="133"/>
      <c r="AK2335" s="448"/>
      <c r="AL2335" s="449"/>
    </row>
    <row r="2336" spans="1:38" ht="63.75" customHeight="1" x14ac:dyDescent="0.25">
      <c r="A2336" s="79">
        <v>12</v>
      </c>
      <c r="B2336" s="80" t="s">
        <v>47</v>
      </c>
      <c r="C2336" s="584"/>
      <c r="D2336" s="587"/>
      <c r="E2336" s="442"/>
      <c r="F2336" s="443"/>
      <c r="G2336" s="444"/>
      <c r="H2336" s="445"/>
      <c r="I2336" s="441"/>
      <c r="J2336" s="445"/>
      <c r="K2336" s="441"/>
      <c r="L2336" s="445"/>
      <c r="M2336" s="446"/>
      <c r="N2336" s="445"/>
      <c r="O2336" s="444"/>
      <c r="P2336" s="445"/>
      <c r="Q2336" s="444"/>
      <c r="R2336" s="445"/>
      <c r="S2336" s="446"/>
      <c r="T2336" s="445"/>
      <c r="U2336" s="444"/>
      <c r="V2336" s="447"/>
      <c r="W2336" s="445"/>
      <c r="X2336" s="446"/>
      <c r="Y2336" s="447"/>
      <c r="Z2336" s="445"/>
      <c r="AA2336" s="446"/>
      <c r="AB2336" s="445"/>
      <c r="AC2336" s="444"/>
      <c r="AD2336" s="445"/>
      <c r="AE2336" s="444"/>
      <c r="AF2336" s="445"/>
      <c r="AG2336" s="446"/>
      <c r="AH2336" s="445"/>
      <c r="AI2336" s="132"/>
      <c r="AJ2336" s="133"/>
      <c r="AK2336" s="448"/>
      <c r="AL2336" s="449"/>
    </row>
    <row r="2337" spans="1:38" ht="62.25" customHeight="1" thickBot="1" x14ac:dyDescent="0.3">
      <c r="A2337" s="138">
        <v>13</v>
      </c>
      <c r="B2337" s="139" t="s">
        <v>48</v>
      </c>
      <c r="C2337" s="585"/>
      <c r="D2337" s="588"/>
      <c r="E2337" s="453"/>
      <c r="F2337" s="454"/>
      <c r="G2337" s="455"/>
      <c r="H2337" s="456"/>
      <c r="I2337" s="476"/>
      <c r="J2337" s="458"/>
      <c r="K2337" s="476"/>
      <c r="L2337" s="458"/>
      <c r="M2337" s="457"/>
      <c r="N2337" s="458"/>
      <c r="O2337" s="455"/>
      <c r="P2337" s="456"/>
      <c r="Q2337" s="455"/>
      <c r="R2337" s="456"/>
      <c r="S2337" s="459"/>
      <c r="T2337" s="456"/>
      <c r="U2337" s="455"/>
      <c r="V2337" s="460"/>
      <c r="W2337" s="456"/>
      <c r="X2337" s="459"/>
      <c r="Y2337" s="460"/>
      <c r="Z2337" s="456"/>
      <c r="AA2337" s="459"/>
      <c r="AB2337" s="456"/>
      <c r="AC2337" s="455"/>
      <c r="AD2337" s="456"/>
      <c r="AE2337" s="455"/>
      <c r="AF2337" s="456"/>
      <c r="AG2337" s="459"/>
      <c r="AH2337" s="456"/>
      <c r="AI2337" s="461"/>
      <c r="AJ2337" s="462"/>
      <c r="AK2337" s="463"/>
      <c r="AL2337" s="464"/>
    </row>
    <row r="2338" spans="1:38" ht="29.25" customHeight="1" thickBot="1" x14ac:dyDescent="0.3">
      <c r="A2338" s="589" t="s">
        <v>277</v>
      </c>
      <c r="B2338" s="590"/>
      <c r="C2338" s="166">
        <f>C2325</f>
        <v>278524.45</v>
      </c>
      <c r="D2338" s="166">
        <f>D2325</f>
        <v>116036.56000000003</v>
      </c>
      <c r="E2338" s="167">
        <f t="shared" ref="E2338:L2338" si="291">SUM(E2325:E2337)</f>
        <v>2</v>
      </c>
      <c r="F2338" s="168">
        <f t="shared" si="291"/>
        <v>34301.730000000003</v>
      </c>
      <c r="G2338" s="167">
        <f t="shared" si="291"/>
        <v>17</v>
      </c>
      <c r="H2338" s="168">
        <f t="shared" si="291"/>
        <v>278524.45</v>
      </c>
      <c r="I2338" s="169">
        <f t="shared" si="291"/>
        <v>0</v>
      </c>
      <c r="J2338" s="170">
        <f t="shared" si="291"/>
        <v>0</v>
      </c>
      <c r="K2338" s="169">
        <f t="shared" si="291"/>
        <v>17</v>
      </c>
      <c r="L2338" s="170">
        <f t="shared" si="291"/>
        <v>278524.45</v>
      </c>
      <c r="M2338" s="169">
        <f>SUM(M2325:M2337)</f>
        <v>17</v>
      </c>
      <c r="N2338" s="170">
        <f>SUM(N2325:N2337)</f>
        <v>278524.45</v>
      </c>
      <c r="O2338" s="171">
        <f>SUM(O2325:O2337)</f>
        <v>0</v>
      </c>
      <c r="P2338" s="168">
        <f>SUM(P2325:P2337)</f>
        <v>0</v>
      </c>
      <c r="Q2338" s="172">
        <f t="shared" ref="Q2338:AJ2338" si="292">SUM(Q2325:Q2337)</f>
        <v>0</v>
      </c>
      <c r="R2338" s="168">
        <f t="shared" si="292"/>
        <v>0</v>
      </c>
      <c r="S2338" s="173">
        <f t="shared" si="292"/>
        <v>0</v>
      </c>
      <c r="T2338" s="168">
        <f t="shared" si="292"/>
        <v>0</v>
      </c>
      <c r="U2338" s="172">
        <f t="shared" si="292"/>
        <v>0</v>
      </c>
      <c r="V2338" s="168">
        <f t="shared" si="292"/>
        <v>0</v>
      </c>
      <c r="W2338" s="168">
        <f t="shared" si="292"/>
        <v>0</v>
      </c>
      <c r="X2338" s="173">
        <f t="shared" si="292"/>
        <v>1</v>
      </c>
      <c r="Y2338" s="168">
        <f t="shared" si="292"/>
        <v>9360.2999999999993</v>
      </c>
      <c r="Z2338" s="168">
        <f t="shared" si="292"/>
        <v>5431.68</v>
      </c>
      <c r="AA2338" s="173">
        <f t="shared" si="292"/>
        <v>1</v>
      </c>
      <c r="AB2338" s="168">
        <f t="shared" si="292"/>
        <v>5431.68</v>
      </c>
      <c r="AC2338" s="172">
        <f t="shared" si="292"/>
        <v>0</v>
      </c>
      <c r="AD2338" s="168">
        <f t="shared" si="292"/>
        <v>0</v>
      </c>
      <c r="AE2338" s="172">
        <f t="shared" si="292"/>
        <v>11</v>
      </c>
      <c r="AF2338" s="168">
        <f t="shared" si="292"/>
        <v>157056.21</v>
      </c>
      <c r="AG2338" s="173">
        <f t="shared" si="292"/>
        <v>11</v>
      </c>
      <c r="AH2338" s="168">
        <f t="shared" si="292"/>
        <v>162487.88999999998</v>
      </c>
      <c r="AI2338" s="174">
        <f t="shared" si="292"/>
        <v>0</v>
      </c>
      <c r="AJ2338" s="174">
        <f t="shared" si="292"/>
        <v>0.56388661749444258</v>
      </c>
      <c r="AK2338" s="175">
        <f>AK2332</f>
        <v>0</v>
      </c>
      <c r="AL2338" s="176">
        <f>AH2338/C2325</f>
        <v>0.58338824473039974</v>
      </c>
    </row>
    <row r="2339" spans="1:38" ht="21.75" thickBot="1" x14ac:dyDescent="0.4">
      <c r="AF2339" s="177" t="s">
        <v>278</v>
      </c>
      <c r="AG2339" s="178">
        <v>4.4240000000000004</v>
      </c>
      <c r="AH2339" s="179">
        <f>AH2338/AG2339</f>
        <v>36728.727396021692</v>
      </c>
    </row>
    <row r="2340" spans="1:38" ht="15.75" thickTop="1" x14ac:dyDescent="0.25">
      <c r="A2340" s="591" t="s">
        <v>279</v>
      </c>
      <c r="B2340" s="592"/>
      <c r="C2340" s="592"/>
      <c r="D2340" s="592"/>
      <c r="E2340" s="592"/>
      <c r="F2340" s="592"/>
      <c r="G2340" s="592"/>
      <c r="H2340" s="592"/>
      <c r="I2340" s="592"/>
      <c r="J2340" s="592"/>
      <c r="K2340" s="593"/>
      <c r="L2340" s="592"/>
      <c r="M2340" s="592"/>
      <c r="N2340" s="592"/>
      <c r="O2340" s="592"/>
      <c r="P2340" s="592"/>
      <c r="Q2340" s="594"/>
    </row>
    <row r="2341" spans="1:38" ht="18.75" x14ac:dyDescent="0.3">
      <c r="A2341" s="595"/>
      <c r="B2341" s="596"/>
      <c r="C2341" s="596"/>
      <c r="D2341" s="596"/>
      <c r="E2341" s="596"/>
      <c r="F2341" s="596"/>
      <c r="G2341" s="596"/>
      <c r="H2341" s="596"/>
      <c r="I2341" s="596"/>
      <c r="J2341" s="596"/>
      <c r="K2341" s="597"/>
      <c r="L2341" s="596"/>
      <c r="M2341" s="596"/>
      <c r="N2341" s="596"/>
      <c r="O2341" s="596"/>
      <c r="P2341" s="596"/>
      <c r="Q2341" s="598"/>
      <c r="AF2341" s="180"/>
    </row>
    <row r="2342" spans="1:38" ht="15.75" x14ac:dyDescent="0.25">
      <c r="A2342" s="595"/>
      <c r="B2342" s="596"/>
      <c r="C2342" s="596"/>
      <c r="D2342" s="596"/>
      <c r="E2342" s="596"/>
      <c r="F2342" s="596"/>
      <c r="G2342" s="596"/>
      <c r="H2342" s="596"/>
      <c r="I2342" s="596"/>
      <c r="J2342" s="596"/>
      <c r="K2342" s="597"/>
      <c r="L2342" s="596"/>
      <c r="M2342" s="596"/>
      <c r="N2342" s="596"/>
      <c r="O2342" s="596"/>
      <c r="P2342" s="596"/>
      <c r="Q2342" s="598"/>
      <c r="AE2342" s="181" t="s">
        <v>280</v>
      </c>
      <c r="AF2342" s="182"/>
    </row>
    <row r="2343" spans="1:38" ht="15.75" x14ac:dyDescent="0.25">
      <c r="A2343" s="595"/>
      <c r="B2343" s="596"/>
      <c r="C2343" s="596"/>
      <c r="D2343" s="596"/>
      <c r="E2343" s="596"/>
      <c r="F2343" s="596"/>
      <c r="G2343" s="596"/>
      <c r="H2343" s="596"/>
      <c r="I2343" s="596"/>
      <c r="J2343" s="596"/>
      <c r="K2343" s="597"/>
      <c r="L2343" s="596"/>
      <c r="M2343" s="596"/>
      <c r="N2343" s="596"/>
      <c r="O2343" s="596"/>
      <c r="P2343" s="596"/>
      <c r="Q2343" s="598"/>
      <c r="AE2343" s="181" t="s">
        <v>281</v>
      </c>
      <c r="AF2343" s="183">
        <f>(AF2338-AF2332)+(Z2338-Z2332)</f>
        <v>162487.88999999998</v>
      </c>
    </row>
    <row r="2344" spans="1:38" ht="15.75" x14ac:dyDescent="0.25">
      <c r="A2344" s="595"/>
      <c r="B2344" s="596"/>
      <c r="C2344" s="596"/>
      <c r="D2344" s="596"/>
      <c r="E2344" s="596"/>
      <c r="F2344" s="596"/>
      <c r="G2344" s="596"/>
      <c r="H2344" s="596"/>
      <c r="I2344" s="596"/>
      <c r="J2344" s="596"/>
      <c r="K2344" s="597"/>
      <c r="L2344" s="596"/>
      <c r="M2344" s="596"/>
      <c r="N2344" s="596"/>
      <c r="O2344" s="596"/>
      <c r="P2344" s="596"/>
      <c r="Q2344" s="598"/>
      <c r="AE2344" s="181" t="s">
        <v>282</v>
      </c>
      <c r="AF2344" s="183">
        <f>AD2338+W2338</f>
        <v>0</v>
      </c>
    </row>
    <row r="2345" spans="1:38" ht="15.75" x14ac:dyDescent="0.25">
      <c r="A2345" s="595"/>
      <c r="B2345" s="596"/>
      <c r="C2345" s="596"/>
      <c r="D2345" s="596"/>
      <c r="E2345" s="596"/>
      <c r="F2345" s="596"/>
      <c r="G2345" s="596"/>
      <c r="H2345" s="596"/>
      <c r="I2345" s="596"/>
      <c r="J2345" s="596"/>
      <c r="K2345" s="597"/>
      <c r="L2345" s="596"/>
      <c r="M2345" s="596"/>
      <c r="N2345" s="596"/>
      <c r="O2345" s="596"/>
      <c r="P2345" s="596"/>
      <c r="Q2345" s="598"/>
      <c r="AE2345" s="181" t="s">
        <v>283</v>
      </c>
      <c r="AF2345" s="183">
        <f>AF2332+Z2332</f>
        <v>0</v>
      </c>
    </row>
    <row r="2346" spans="1:38" ht="15.75" x14ac:dyDescent="0.25">
      <c r="A2346" s="595"/>
      <c r="B2346" s="596"/>
      <c r="C2346" s="596"/>
      <c r="D2346" s="596"/>
      <c r="E2346" s="596"/>
      <c r="F2346" s="596"/>
      <c r="G2346" s="596"/>
      <c r="H2346" s="596"/>
      <c r="I2346" s="596"/>
      <c r="J2346" s="596"/>
      <c r="K2346" s="597"/>
      <c r="L2346" s="596"/>
      <c r="M2346" s="596"/>
      <c r="N2346" s="596"/>
      <c r="O2346" s="596"/>
      <c r="P2346" s="596"/>
      <c r="Q2346" s="598"/>
      <c r="AE2346" s="181" t="s">
        <v>2</v>
      </c>
      <c r="AF2346" s="184">
        <f>SUM(AF2343:AF2345)</f>
        <v>162487.88999999998</v>
      </c>
    </row>
    <row r="2347" spans="1:38" x14ac:dyDescent="0.25">
      <c r="A2347" s="595"/>
      <c r="B2347" s="596"/>
      <c r="C2347" s="596"/>
      <c r="D2347" s="596"/>
      <c r="E2347" s="596"/>
      <c r="F2347" s="596"/>
      <c r="G2347" s="596"/>
      <c r="H2347" s="596"/>
      <c r="I2347" s="596"/>
      <c r="J2347" s="596"/>
      <c r="K2347" s="597"/>
      <c r="L2347" s="596"/>
      <c r="M2347" s="596"/>
      <c r="N2347" s="596"/>
      <c r="O2347" s="596"/>
      <c r="P2347" s="596"/>
      <c r="Q2347" s="598"/>
    </row>
    <row r="2348" spans="1:38" ht="15.75" thickBot="1" x14ac:dyDescent="0.3">
      <c r="A2348" s="599"/>
      <c r="B2348" s="600"/>
      <c r="C2348" s="600"/>
      <c r="D2348" s="600"/>
      <c r="E2348" s="600"/>
      <c r="F2348" s="600"/>
      <c r="G2348" s="600"/>
      <c r="H2348" s="600"/>
      <c r="I2348" s="600"/>
      <c r="J2348" s="600"/>
      <c r="K2348" s="601"/>
      <c r="L2348" s="600"/>
      <c r="M2348" s="600"/>
      <c r="N2348" s="600"/>
      <c r="O2348" s="600"/>
      <c r="P2348" s="600"/>
      <c r="Q2348" s="602"/>
    </row>
    <row r="2349" spans="1:38" ht="15.75" thickTop="1" x14ac:dyDescent="0.25"/>
    <row r="2351" spans="1:38" ht="15.75" thickBot="1" x14ac:dyDescent="0.3"/>
    <row r="2352" spans="1:38" ht="27" thickBot="1" x14ac:dyDescent="0.3">
      <c r="A2352" s="603" t="s">
        <v>391</v>
      </c>
      <c r="B2352" s="604"/>
      <c r="C2352" s="604"/>
      <c r="D2352" s="604"/>
      <c r="E2352" s="604"/>
      <c r="F2352" s="604"/>
      <c r="G2352" s="604"/>
      <c r="H2352" s="604"/>
      <c r="I2352" s="604"/>
      <c r="J2352" s="604"/>
      <c r="K2352" s="605"/>
      <c r="L2352" s="604"/>
      <c r="M2352" s="604"/>
      <c r="N2352" s="604"/>
      <c r="O2352" s="604"/>
      <c r="P2352" s="604"/>
      <c r="Q2352" s="604"/>
      <c r="R2352" s="604"/>
      <c r="S2352" s="604"/>
      <c r="T2352" s="604"/>
      <c r="U2352" s="604"/>
      <c r="V2352" s="604"/>
      <c r="W2352" s="604"/>
      <c r="X2352" s="604"/>
      <c r="Y2352" s="604"/>
      <c r="Z2352" s="604"/>
      <c r="AA2352" s="604"/>
      <c r="AB2352" s="604"/>
      <c r="AC2352" s="604"/>
      <c r="AD2352" s="604"/>
      <c r="AE2352" s="604"/>
      <c r="AF2352" s="604"/>
      <c r="AG2352" s="604"/>
      <c r="AH2352" s="604"/>
      <c r="AI2352" s="604"/>
      <c r="AJ2352" s="604"/>
      <c r="AK2352" s="606"/>
      <c r="AL2352" s="185"/>
    </row>
    <row r="2353" spans="1:38" ht="21" customHeight="1" x14ac:dyDescent="0.25">
      <c r="A2353" s="607" t="s">
        <v>284</v>
      </c>
      <c r="B2353" s="608"/>
      <c r="C2353" s="614" t="s">
        <v>392</v>
      </c>
      <c r="D2353" s="615"/>
      <c r="E2353" s="618" t="s">
        <v>285</v>
      </c>
      <c r="F2353" s="619"/>
      <c r="G2353" s="619"/>
      <c r="H2353" s="619"/>
      <c r="I2353" s="619"/>
      <c r="J2353" s="619"/>
      <c r="K2353" s="620"/>
      <c r="L2353" s="619"/>
      <c r="M2353" s="619"/>
      <c r="N2353" s="619"/>
      <c r="O2353" s="624" t="s">
        <v>394</v>
      </c>
      <c r="P2353" s="625"/>
      <c r="Q2353" s="625"/>
      <c r="R2353" s="625"/>
      <c r="S2353" s="625"/>
      <c r="T2353" s="625"/>
      <c r="U2353" s="625"/>
      <c r="V2353" s="625"/>
      <c r="W2353" s="625"/>
      <c r="X2353" s="625"/>
      <c r="Y2353" s="625"/>
      <c r="Z2353" s="625"/>
      <c r="AA2353" s="625"/>
      <c r="AB2353" s="625"/>
      <c r="AC2353" s="625"/>
      <c r="AD2353" s="625"/>
      <c r="AE2353" s="625"/>
      <c r="AF2353" s="625"/>
      <c r="AG2353" s="625"/>
      <c r="AH2353" s="625"/>
      <c r="AI2353" s="625"/>
      <c r="AJ2353" s="625"/>
      <c r="AK2353" s="626"/>
      <c r="AL2353" s="186"/>
    </row>
    <row r="2354" spans="1:38" ht="36" customHeight="1" thickBot="1" x14ac:dyDescent="0.3">
      <c r="A2354" s="609"/>
      <c r="B2354" s="610"/>
      <c r="C2354" s="616"/>
      <c r="D2354" s="617"/>
      <c r="E2354" s="621"/>
      <c r="F2354" s="622"/>
      <c r="G2354" s="622"/>
      <c r="H2354" s="622"/>
      <c r="I2354" s="622"/>
      <c r="J2354" s="622"/>
      <c r="K2354" s="623"/>
      <c r="L2354" s="622"/>
      <c r="M2354" s="622"/>
      <c r="N2354" s="622"/>
      <c r="O2354" s="627"/>
      <c r="P2354" s="628"/>
      <c r="Q2354" s="628"/>
      <c r="R2354" s="628"/>
      <c r="S2354" s="628"/>
      <c r="T2354" s="628"/>
      <c r="U2354" s="628"/>
      <c r="V2354" s="628"/>
      <c r="W2354" s="628"/>
      <c r="X2354" s="628"/>
      <c r="Y2354" s="628"/>
      <c r="Z2354" s="628"/>
      <c r="AA2354" s="628"/>
      <c r="AB2354" s="628"/>
      <c r="AC2354" s="628"/>
      <c r="AD2354" s="628"/>
      <c r="AE2354" s="628"/>
      <c r="AF2354" s="628"/>
      <c r="AG2354" s="628"/>
      <c r="AH2354" s="628"/>
      <c r="AI2354" s="628"/>
      <c r="AJ2354" s="628"/>
      <c r="AK2354" s="629"/>
      <c r="AL2354" s="186"/>
    </row>
    <row r="2355" spans="1:38" s="180" customFormat="1" ht="84" customHeight="1" thickBot="1" x14ac:dyDescent="0.35">
      <c r="A2355" s="609"/>
      <c r="B2355" s="611"/>
      <c r="C2355" s="630" t="s">
        <v>211</v>
      </c>
      <c r="D2355" s="632" t="s">
        <v>212</v>
      </c>
      <c r="E2355" s="634" t="s">
        <v>0</v>
      </c>
      <c r="F2355" s="635"/>
      <c r="G2355" s="635"/>
      <c r="H2355" s="636"/>
      <c r="I2355" s="637" t="s">
        <v>1</v>
      </c>
      <c r="J2355" s="638"/>
      <c r="K2355" s="639"/>
      <c r="L2355" s="640"/>
      <c r="M2355" s="643" t="s">
        <v>2</v>
      </c>
      <c r="N2355" s="644"/>
      <c r="O2355" s="645" t="s">
        <v>213</v>
      </c>
      <c r="P2355" s="646"/>
      <c r="Q2355" s="646"/>
      <c r="R2355" s="647"/>
      <c r="S2355" s="648" t="s">
        <v>2</v>
      </c>
      <c r="T2355" s="649"/>
      <c r="U2355" s="650" t="s">
        <v>214</v>
      </c>
      <c r="V2355" s="651"/>
      <c r="W2355" s="651"/>
      <c r="X2355" s="651"/>
      <c r="Y2355" s="651"/>
      <c r="Z2355" s="652"/>
      <c r="AA2355" s="653" t="s">
        <v>2</v>
      </c>
      <c r="AB2355" s="654"/>
      <c r="AC2355" s="655" t="s">
        <v>5</v>
      </c>
      <c r="AD2355" s="656"/>
      <c r="AE2355" s="656"/>
      <c r="AF2355" s="657"/>
      <c r="AG2355" s="717" t="s">
        <v>2</v>
      </c>
      <c r="AH2355" s="718"/>
      <c r="AI2355" s="743" t="s">
        <v>215</v>
      </c>
      <c r="AJ2355" s="744"/>
      <c r="AK2355" s="745"/>
      <c r="AL2355" s="187"/>
    </row>
    <row r="2356" spans="1:38" ht="113.25" thickBot="1" x14ac:dyDescent="0.3">
      <c r="A2356" s="612"/>
      <c r="B2356" s="613"/>
      <c r="C2356" s="631"/>
      <c r="D2356" s="633"/>
      <c r="E2356" s="41" t="s">
        <v>15</v>
      </c>
      <c r="F2356" s="42" t="s">
        <v>216</v>
      </c>
      <c r="G2356" s="41" t="s">
        <v>217</v>
      </c>
      <c r="H2356" s="42" t="s">
        <v>14</v>
      </c>
      <c r="I2356" s="43" t="s">
        <v>15</v>
      </c>
      <c r="J2356" s="44" t="s">
        <v>218</v>
      </c>
      <c r="K2356" s="43" t="s">
        <v>17</v>
      </c>
      <c r="L2356" s="44" t="s">
        <v>219</v>
      </c>
      <c r="M2356" s="45" t="s">
        <v>19</v>
      </c>
      <c r="N2356" s="46" t="s">
        <v>20</v>
      </c>
      <c r="O2356" s="47" t="s">
        <v>220</v>
      </c>
      <c r="P2356" s="48" t="s">
        <v>221</v>
      </c>
      <c r="Q2356" s="47" t="s">
        <v>222</v>
      </c>
      <c r="R2356" s="48" t="s">
        <v>223</v>
      </c>
      <c r="S2356" s="49" t="s">
        <v>224</v>
      </c>
      <c r="T2356" s="50" t="s">
        <v>225</v>
      </c>
      <c r="U2356" s="51" t="s">
        <v>220</v>
      </c>
      <c r="V2356" s="52" t="s">
        <v>226</v>
      </c>
      <c r="W2356" s="53" t="s">
        <v>227</v>
      </c>
      <c r="X2356" s="54" t="s">
        <v>222</v>
      </c>
      <c r="Y2356" s="52" t="s">
        <v>228</v>
      </c>
      <c r="Z2356" s="53" t="s">
        <v>229</v>
      </c>
      <c r="AA2356" s="55" t="s">
        <v>230</v>
      </c>
      <c r="AB2356" s="56" t="s">
        <v>231</v>
      </c>
      <c r="AC2356" s="57" t="s">
        <v>220</v>
      </c>
      <c r="AD2356" s="58" t="s">
        <v>221</v>
      </c>
      <c r="AE2356" s="57" t="s">
        <v>222</v>
      </c>
      <c r="AF2356" s="58" t="s">
        <v>223</v>
      </c>
      <c r="AG2356" s="59" t="s">
        <v>232</v>
      </c>
      <c r="AH2356" s="60" t="s">
        <v>233</v>
      </c>
      <c r="AI2356" s="61" t="s">
        <v>234</v>
      </c>
      <c r="AJ2356" s="63" t="s">
        <v>235</v>
      </c>
      <c r="AK2356" s="188" t="s">
        <v>286</v>
      </c>
      <c r="AL2356" s="189"/>
    </row>
    <row r="2357" spans="1:38" ht="15.75" thickBot="1" x14ac:dyDescent="0.3">
      <c r="A2357" s="581" t="s">
        <v>238</v>
      </c>
      <c r="B2357" s="658"/>
      <c r="C2357" s="190" t="s">
        <v>239</v>
      </c>
      <c r="D2357" s="191" t="s">
        <v>240</v>
      </c>
      <c r="E2357" s="192" t="s">
        <v>241</v>
      </c>
      <c r="F2357" s="193" t="s">
        <v>242</v>
      </c>
      <c r="G2357" s="192" t="s">
        <v>243</v>
      </c>
      <c r="H2357" s="193" t="s">
        <v>244</v>
      </c>
      <c r="I2357" s="194" t="s">
        <v>245</v>
      </c>
      <c r="J2357" s="193" t="s">
        <v>246</v>
      </c>
      <c r="K2357" s="194" t="s">
        <v>247</v>
      </c>
      <c r="L2357" s="193" t="s">
        <v>248</v>
      </c>
      <c r="M2357" s="194" t="s">
        <v>249</v>
      </c>
      <c r="N2357" s="193" t="s">
        <v>250</v>
      </c>
      <c r="O2357" s="192" t="s">
        <v>251</v>
      </c>
      <c r="P2357" s="193" t="s">
        <v>252</v>
      </c>
      <c r="Q2357" s="192" t="s">
        <v>253</v>
      </c>
      <c r="R2357" s="193" t="s">
        <v>254</v>
      </c>
      <c r="S2357" s="194" t="s">
        <v>255</v>
      </c>
      <c r="T2357" s="193" t="s">
        <v>256</v>
      </c>
      <c r="U2357" s="192" t="s">
        <v>257</v>
      </c>
      <c r="V2357" s="195" t="s">
        <v>258</v>
      </c>
      <c r="W2357" s="196" t="s">
        <v>259</v>
      </c>
      <c r="X2357" s="197" t="s">
        <v>260</v>
      </c>
      <c r="Y2357" s="198" t="s">
        <v>261</v>
      </c>
      <c r="Z2357" s="193" t="s">
        <v>262</v>
      </c>
      <c r="AA2357" s="194" t="s">
        <v>263</v>
      </c>
      <c r="AB2357" s="199" t="s">
        <v>264</v>
      </c>
      <c r="AC2357" s="192" t="s">
        <v>265</v>
      </c>
      <c r="AD2357" s="199" t="s">
        <v>266</v>
      </c>
      <c r="AE2357" s="192" t="s">
        <v>267</v>
      </c>
      <c r="AF2357" s="199" t="s">
        <v>268</v>
      </c>
      <c r="AG2357" s="194" t="s">
        <v>269</v>
      </c>
      <c r="AH2357" s="199" t="s">
        <v>270</v>
      </c>
      <c r="AI2357" s="190" t="s">
        <v>271</v>
      </c>
      <c r="AJ2357" s="199" t="s">
        <v>272</v>
      </c>
      <c r="AK2357" s="200" t="s">
        <v>273</v>
      </c>
      <c r="AL2357" s="201"/>
    </row>
    <row r="2358" spans="1:38" ht="37.5" x14ac:dyDescent="0.25">
      <c r="A2358" s="202">
        <v>1</v>
      </c>
      <c r="B2358" s="203" t="s">
        <v>287</v>
      </c>
      <c r="C2358" s="659">
        <f>N2368</f>
        <v>278524.45</v>
      </c>
      <c r="D2358" s="660">
        <f>C2358-AH2368</f>
        <v>116036.56000000003</v>
      </c>
      <c r="E2358" s="81">
        <v>0</v>
      </c>
      <c r="F2358" s="82">
        <v>0</v>
      </c>
      <c r="G2358" s="83">
        <v>14</v>
      </c>
      <c r="H2358" s="84">
        <v>189336.51</v>
      </c>
      <c r="I2358" s="339">
        <v>0</v>
      </c>
      <c r="J2358" s="86">
        <v>0</v>
      </c>
      <c r="K2358" s="339">
        <v>14</v>
      </c>
      <c r="L2358" s="86">
        <v>189336.51</v>
      </c>
      <c r="M2358" s="87">
        <f>SUM(I2358,K2358)</f>
        <v>14</v>
      </c>
      <c r="N2358" s="88">
        <f>SUM(J2358,L2358)</f>
        <v>189336.51</v>
      </c>
      <c r="O2358" s="89">
        <v>0</v>
      </c>
      <c r="P2358" s="90">
        <v>0</v>
      </c>
      <c r="Q2358" s="89">
        <v>0</v>
      </c>
      <c r="R2358" s="90">
        <v>0</v>
      </c>
      <c r="S2358" s="91">
        <f>SUM(O2358,Q2358)</f>
        <v>0</v>
      </c>
      <c r="T2358" s="92">
        <f>SUM(P2358,R2358)</f>
        <v>0</v>
      </c>
      <c r="U2358" s="93">
        <v>0</v>
      </c>
      <c r="V2358" s="94">
        <v>0</v>
      </c>
      <c r="W2358" s="95">
        <v>0</v>
      </c>
      <c r="X2358" s="96">
        <v>1</v>
      </c>
      <c r="Y2358" s="94">
        <v>9360.2999999999993</v>
      </c>
      <c r="Z2358" s="95">
        <v>5431.68</v>
      </c>
      <c r="AA2358" s="97">
        <f>SUM(U2358,X2358)</f>
        <v>1</v>
      </c>
      <c r="AB2358" s="98">
        <f>SUM(W2358,Z2358)</f>
        <v>5431.68</v>
      </c>
      <c r="AC2358" s="99">
        <v>0</v>
      </c>
      <c r="AD2358" s="100">
        <v>0</v>
      </c>
      <c r="AE2358" s="99">
        <v>9</v>
      </c>
      <c r="AF2358" s="100">
        <v>87904.63</v>
      </c>
      <c r="AG2358" s="101">
        <f>SUM(AC2358,AE2358)</f>
        <v>9</v>
      </c>
      <c r="AH2358" s="102">
        <f>SUM(AD2358,AF2358,AB2358)</f>
        <v>93336.31</v>
      </c>
      <c r="AI2358" s="103">
        <f>IFERROR(AD2358/C2358,0)</f>
        <v>0</v>
      </c>
      <c r="AJ2358" s="134">
        <f>IFERROR(AF2358/C2358,0)</f>
        <v>0.3156083065598011</v>
      </c>
      <c r="AK2358" s="222">
        <f>IFERROR(AH2358/C2358,0)</f>
        <v>0.33510993379575832</v>
      </c>
      <c r="AL2358" s="223"/>
    </row>
    <row r="2359" spans="1:38" ht="75" x14ac:dyDescent="0.25">
      <c r="A2359" s="224">
        <v>2</v>
      </c>
      <c r="B2359" s="203" t="s">
        <v>288</v>
      </c>
      <c r="C2359" s="659"/>
      <c r="D2359" s="660"/>
      <c r="E2359" s="81">
        <v>1</v>
      </c>
      <c r="F2359" s="82">
        <v>15169.51</v>
      </c>
      <c r="G2359" s="83">
        <v>0</v>
      </c>
      <c r="H2359" s="84">
        <v>0</v>
      </c>
      <c r="I2359" s="339">
        <v>0</v>
      </c>
      <c r="J2359" s="86">
        <v>0</v>
      </c>
      <c r="K2359" s="339">
        <v>0</v>
      </c>
      <c r="L2359" s="86">
        <v>0</v>
      </c>
      <c r="M2359" s="87">
        <f>SUM(I2359,K2359)</f>
        <v>0</v>
      </c>
      <c r="N2359" s="88">
        <f>SUM(J2359,L2359)</f>
        <v>0</v>
      </c>
      <c r="O2359" s="89">
        <v>0</v>
      </c>
      <c r="P2359" s="90">
        <v>0</v>
      </c>
      <c r="Q2359" s="89">
        <v>0</v>
      </c>
      <c r="R2359" s="90">
        <v>0</v>
      </c>
      <c r="S2359" s="91">
        <f>SUM(O2359,Q2359)</f>
        <v>0</v>
      </c>
      <c r="T2359" s="92">
        <f>SUM(P2359,R2359)</f>
        <v>0</v>
      </c>
      <c r="U2359" s="93">
        <v>0</v>
      </c>
      <c r="V2359" s="94">
        <v>0</v>
      </c>
      <c r="W2359" s="95">
        <v>0</v>
      </c>
      <c r="X2359" s="96">
        <v>0</v>
      </c>
      <c r="Y2359" s="94">
        <v>0</v>
      </c>
      <c r="Z2359" s="95">
        <v>0</v>
      </c>
      <c r="AA2359" s="97">
        <f>SUM(U2359,X2359)</f>
        <v>0</v>
      </c>
      <c r="AB2359" s="98">
        <f>SUM(W2359,Z2359)</f>
        <v>0</v>
      </c>
      <c r="AC2359" s="99">
        <v>0</v>
      </c>
      <c r="AD2359" s="100">
        <v>0</v>
      </c>
      <c r="AE2359" s="99">
        <v>0</v>
      </c>
      <c r="AF2359" s="100">
        <v>0</v>
      </c>
      <c r="AG2359" s="101">
        <f>SUM(AC2359,AE2359)</f>
        <v>0</v>
      </c>
      <c r="AH2359" s="102">
        <f>SUM(AD2359,AF2359,AB2359)</f>
        <v>0</v>
      </c>
      <c r="AI2359" s="103">
        <f>IFERROR(AD2359/C2358,0)</f>
        <v>0</v>
      </c>
      <c r="AJ2359" s="134">
        <f>IFERROR(AF2359/C2358,0)</f>
        <v>0</v>
      </c>
      <c r="AK2359" s="222">
        <f>IFERROR(AH2359/C2358,0)</f>
        <v>0</v>
      </c>
      <c r="AL2359" s="223"/>
    </row>
    <row r="2360" spans="1:38" ht="37.5" x14ac:dyDescent="0.25">
      <c r="A2360" s="224">
        <v>3</v>
      </c>
      <c r="B2360" s="203" t="s">
        <v>289</v>
      </c>
      <c r="C2360" s="659"/>
      <c r="D2360" s="660"/>
      <c r="E2360" s="81"/>
      <c r="F2360" s="82"/>
      <c r="G2360" s="83"/>
      <c r="H2360" s="84"/>
      <c r="I2360" s="339"/>
      <c r="J2360" s="86"/>
      <c r="K2360" s="339"/>
      <c r="L2360" s="86"/>
      <c r="M2360" s="87"/>
      <c r="N2360" s="88"/>
      <c r="O2360" s="89"/>
      <c r="P2360" s="90"/>
      <c r="Q2360" s="89"/>
      <c r="R2360" s="90"/>
      <c r="S2360" s="91"/>
      <c r="T2360" s="92"/>
      <c r="U2360" s="93"/>
      <c r="V2360" s="94"/>
      <c r="W2360" s="95"/>
      <c r="X2360" s="96"/>
      <c r="Y2360" s="94"/>
      <c r="Z2360" s="95"/>
      <c r="AA2360" s="97"/>
      <c r="AB2360" s="98"/>
      <c r="AC2360" s="99"/>
      <c r="AD2360" s="100"/>
      <c r="AE2360" s="99"/>
      <c r="AF2360" s="100"/>
      <c r="AG2360" s="101"/>
      <c r="AH2360" s="102"/>
      <c r="AI2360" s="103"/>
      <c r="AJ2360" s="134"/>
      <c r="AK2360" s="222"/>
      <c r="AL2360" s="223"/>
    </row>
    <row r="2361" spans="1:38" ht="37.5" x14ac:dyDescent="0.25">
      <c r="A2361" s="224">
        <v>4</v>
      </c>
      <c r="B2361" s="203" t="s">
        <v>290</v>
      </c>
      <c r="C2361" s="659"/>
      <c r="D2361" s="660"/>
      <c r="E2361" s="81"/>
      <c r="F2361" s="82"/>
      <c r="G2361" s="83"/>
      <c r="H2361" s="84"/>
      <c r="I2361" s="339"/>
      <c r="J2361" s="86"/>
      <c r="K2361" s="339"/>
      <c r="L2361" s="86"/>
      <c r="M2361" s="87"/>
      <c r="N2361" s="88"/>
      <c r="O2361" s="89"/>
      <c r="P2361" s="90"/>
      <c r="Q2361" s="89"/>
      <c r="R2361" s="90"/>
      <c r="S2361" s="91"/>
      <c r="T2361" s="92"/>
      <c r="U2361" s="93"/>
      <c r="V2361" s="94"/>
      <c r="W2361" s="95"/>
      <c r="X2361" s="96"/>
      <c r="Y2361" s="94"/>
      <c r="Z2361" s="95"/>
      <c r="AA2361" s="97"/>
      <c r="AB2361" s="98"/>
      <c r="AC2361" s="99"/>
      <c r="AD2361" s="100"/>
      <c r="AE2361" s="99"/>
      <c r="AF2361" s="100"/>
      <c r="AG2361" s="101"/>
      <c r="AH2361" s="102"/>
      <c r="AI2361" s="103"/>
      <c r="AJ2361" s="134"/>
      <c r="AK2361" s="222"/>
      <c r="AL2361" s="223"/>
    </row>
    <row r="2362" spans="1:38" ht="37.5" x14ac:dyDescent="0.25">
      <c r="A2362" s="224">
        <v>5</v>
      </c>
      <c r="B2362" s="203" t="s">
        <v>291</v>
      </c>
      <c r="C2362" s="659"/>
      <c r="D2362" s="660"/>
      <c r="E2362" s="81"/>
      <c r="F2362" s="82"/>
      <c r="G2362" s="83"/>
      <c r="H2362" s="84"/>
      <c r="I2362" s="339"/>
      <c r="J2362" s="86"/>
      <c r="K2362" s="339"/>
      <c r="L2362" s="86"/>
      <c r="M2362" s="87"/>
      <c r="N2362" s="88"/>
      <c r="O2362" s="89"/>
      <c r="P2362" s="342"/>
      <c r="Q2362" s="89"/>
      <c r="R2362" s="90"/>
      <c r="S2362" s="91"/>
      <c r="T2362" s="92"/>
      <c r="U2362" s="93"/>
      <c r="V2362" s="94"/>
      <c r="W2362" s="95"/>
      <c r="X2362" s="96"/>
      <c r="Y2362" s="94"/>
      <c r="Z2362" s="95"/>
      <c r="AA2362" s="97"/>
      <c r="AB2362" s="98"/>
      <c r="AC2362" s="99"/>
      <c r="AD2362" s="100"/>
      <c r="AE2362" s="99"/>
      <c r="AF2362" s="100"/>
      <c r="AG2362" s="101"/>
      <c r="AH2362" s="102"/>
      <c r="AI2362" s="103"/>
      <c r="AJ2362" s="134"/>
      <c r="AK2362" s="222"/>
      <c r="AL2362" s="223"/>
    </row>
    <row r="2363" spans="1:38" ht="37.5" x14ac:dyDescent="0.25">
      <c r="A2363" s="224">
        <v>6</v>
      </c>
      <c r="B2363" s="203" t="s">
        <v>292</v>
      </c>
      <c r="C2363" s="659"/>
      <c r="D2363" s="660"/>
      <c r="E2363" s="81"/>
      <c r="F2363" s="82"/>
      <c r="G2363" s="83"/>
      <c r="H2363" s="84"/>
      <c r="I2363" s="339"/>
      <c r="J2363" s="340"/>
      <c r="K2363" s="339"/>
      <c r="L2363" s="340"/>
      <c r="M2363" s="87"/>
      <c r="N2363" s="88"/>
      <c r="O2363" s="89"/>
      <c r="P2363" s="342"/>
      <c r="Q2363" s="89"/>
      <c r="R2363" s="90"/>
      <c r="S2363" s="91"/>
      <c r="T2363" s="92"/>
      <c r="U2363" s="93"/>
      <c r="V2363" s="94"/>
      <c r="W2363" s="95"/>
      <c r="X2363" s="96"/>
      <c r="Y2363" s="94"/>
      <c r="Z2363" s="95"/>
      <c r="AA2363" s="97"/>
      <c r="AB2363" s="98"/>
      <c r="AC2363" s="99"/>
      <c r="AD2363" s="100"/>
      <c r="AE2363" s="99"/>
      <c r="AF2363" s="100"/>
      <c r="AG2363" s="101"/>
      <c r="AH2363" s="102"/>
      <c r="AI2363" s="103"/>
      <c r="AJ2363" s="134"/>
      <c r="AK2363" s="222"/>
      <c r="AL2363" s="223"/>
    </row>
    <row r="2364" spans="1:38" ht="37.5" x14ac:dyDescent="0.3">
      <c r="A2364" s="306">
        <v>7</v>
      </c>
      <c r="B2364" s="225" t="s">
        <v>293</v>
      </c>
      <c r="C2364" s="659"/>
      <c r="D2364" s="660"/>
      <c r="E2364" s="81"/>
      <c r="F2364" s="82"/>
      <c r="G2364" s="83"/>
      <c r="H2364" s="84"/>
      <c r="I2364" s="339"/>
      <c r="J2364" s="340"/>
      <c r="K2364" s="339"/>
      <c r="L2364" s="340"/>
      <c r="M2364" s="87"/>
      <c r="N2364" s="88"/>
      <c r="O2364" s="89"/>
      <c r="P2364" s="342"/>
      <c r="Q2364" s="89"/>
      <c r="R2364" s="90"/>
      <c r="S2364" s="91"/>
      <c r="T2364" s="92"/>
      <c r="U2364" s="93"/>
      <c r="V2364" s="94"/>
      <c r="W2364" s="95"/>
      <c r="X2364" s="96"/>
      <c r="Y2364" s="94"/>
      <c r="Z2364" s="95"/>
      <c r="AA2364" s="97"/>
      <c r="AB2364" s="98"/>
      <c r="AC2364" s="99"/>
      <c r="AD2364" s="100"/>
      <c r="AE2364" s="99"/>
      <c r="AF2364" s="100"/>
      <c r="AG2364" s="101"/>
      <c r="AH2364" s="102"/>
      <c r="AI2364" s="103"/>
      <c r="AJ2364" s="134"/>
      <c r="AK2364" s="222"/>
      <c r="AL2364" s="223"/>
    </row>
    <row r="2365" spans="1:38" ht="37.5" x14ac:dyDescent="0.25">
      <c r="A2365" s="229">
        <v>8</v>
      </c>
      <c r="B2365" s="226" t="s">
        <v>294</v>
      </c>
      <c r="C2365" s="659"/>
      <c r="D2365" s="660"/>
      <c r="E2365" s="81"/>
      <c r="F2365" s="82"/>
      <c r="G2365" s="83"/>
      <c r="H2365" s="84"/>
      <c r="I2365" s="339"/>
      <c r="J2365" s="340"/>
      <c r="K2365" s="339"/>
      <c r="L2365" s="340"/>
      <c r="M2365" s="122"/>
      <c r="N2365" s="123"/>
      <c r="O2365" s="89"/>
      <c r="P2365" s="342"/>
      <c r="Q2365" s="89"/>
      <c r="R2365" s="90"/>
      <c r="S2365" s="91"/>
      <c r="T2365" s="92"/>
      <c r="U2365" s="93"/>
      <c r="V2365" s="94"/>
      <c r="W2365" s="95"/>
      <c r="X2365" s="96"/>
      <c r="Y2365" s="94"/>
      <c r="Z2365" s="95"/>
      <c r="AA2365" s="97"/>
      <c r="AB2365" s="98"/>
      <c r="AC2365" s="99"/>
      <c r="AD2365" s="100"/>
      <c r="AE2365" s="99"/>
      <c r="AF2365" s="100"/>
      <c r="AG2365" s="101"/>
      <c r="AH2365" s="102"/>
      <c r="AI2365" s="103"/>
      <c r="AJ2365" s="134"/>
      <c r="AK2365" s="222"/>
      <c r="AL2365" s="223"/>
    </row>
    <row r="2366" spans="1:38" ht="37.5" x14ac:dyDescent="0.25">
      <c r="A2366" s="229" t="s">
        <v>309</v>
      </c>
      <c r="B2366" s="226" t="s">
        <v>169</v>
      </c>
      <c r="C2366" s="659"/>
      <c r="D2366" s="660"/>
      <c r="E2366" s="81">
        <v>1</v>
      </c>
      <c r="F2366" s="82">
        <v>19132.22</v>
      </c>
      <c r="G2366" s="83">
        <v>2</v>
      </c>
      <c r="H2366" s="84">
        <v>25301.39</v>
      </c>
      <c r="I2366" s="339">
        <v>0</v>
      </c>
      <c r="J2366" s="340">
        <v>0</v>
      </c>
      <c r="K2366" s="339">
        <v>2</v>
      </c>
      <c r="L2366" s="340">
        <v>25301.39</v>
      </c>
      <c r="M2366" s="122">
        <f>SUM(I2366,K2366)</f>
        <v>2</v>
      </c>
      <c r="N2366" s="123">
        <f>SUM(J2366,L2366)</f>
        <v>25301.39</v>
      </c>
      <c r="O2366" s="89">
        <v>0</v>
      </c>
      <c r="P2366" s="342">
        <v>0</v>
      </c>
      <c r="Q2366" s="89">
        <v>0</v>
      </c>
      <c r="R2366" s="90">
        <v>0</v>
      </c>
      <c r="S2366" s="91">
        <f>SUM(O2366,Q2366)</f>
        <v>0</v>
      </c>
      <c r="T2366" s="92">
        <f>SUM(P2366,R2366)</f>
        <v>0</v>
      </c>
      <c r="U2366" s="93">
        <v>0</v>
      </c>
      <c r="V2366" s="94">
        <v>0</v>
      </c>
      <c r="W2366" s="95">
        <v>0</v>
      </c>
      <c r="X2366" s="96">
        <v>0</v>
      </c>
      <c r="Y2366" s="94">
        <v>0</v>
      </c>
      <c r="Z2366" s="95">
        <v>0</v>
      </c>
      <c r="AA2366" s="97">
        <f>SUM(U2366,X2366)</f>
        <v>0</v>
      </c>
      <c r="AB2366" s="98">
        <f>SUM(W2366,Z2366)</f>
        <v>0</v>
      </c>
      <c r="AC2366" s="99">
        <v>0</v>
      </c>
      <c r="AD2366" s="100">
        <v>0</v>
      </c>
      <c r="AE2366" s="99">
        <v>1</v>
      </c>
      <c r="AF2366" s="100">
        <v>17789.68</v>
      </c>
      <c r="AG2366" s="101">
        <f>SUM(AC2366,AE2366)</f>
        <v>1</v>
      </c>
      <c r="AH2366" s="102">
        <f>SUM(AD2366,AF2366,AB2366)</f>
        <v>17789.68</v>
      </c>
      <c r="AI2366" s="103">
        <f>IFERROR(AD2366/C2358,0)</f>
        <v>0</v>
      </c>
      <c r="AJ2366" s="134">
        <f>IFERROR(AF2366/C2358,0)</f>
        <v>6.3871161041696697E-2</v>
      </c>
      <c r="AK2366" s="222">
        <f>IFERROR(AH2366/C2358,0)</f>
        <v>6.3871161041696697E-2</v>
      </c>
      <c r="AL2366" s="223"/>
    </row>
    <row r="2367" spans="1:38" ht="37.5" x14ac:dyDescent="0.25">
      <c r="A2367" s="229" t="s">
        <v>310</v>
      </c>
      <c r="B2367" s="226" t="s">
        <v>170</v>
      </c>
      <c r="C2367" s="659"/>
      <c r="D2367" s="660"/>
      <c r="E2367" s="81">
        <v>0</v>
      </c>
      <c r="F2367" s="82">
        <v>0</v>
      </c>
      <c r="G2367" s="83">
        <v>1</v>
      </c>
      <c r="H2367" s="84">
        <v>63886.55</v>
      </c>
      <c r="I2367" s="339">
        <v>0</v>
      </c>
      <c r="J2367" s="340">
        <v>0</v>
      </c>
      <c r="K2367" s="339">
        <v>1</v>
      </c>
      <c r="L2367" s="340">
        <v>63886.55</v>
      </c>
      <c r="M2367" s="122">
        <f>SUM(I2367,K2367)</f>
        <v>1</v>
      </c>
      <c r="N2367" s="123">
        <f>SUM(J2367,L2367)</f>
        <v>63886.55</v>
      </c>
      <c r="O2367" s="89">
        <v>0</v>
      </c>
      <c r="P2367" s="342">
        <v>0</v>
      </c>
      <c r="Q2367" s="89">
        <v>0</v>
      </c>
      <c r="R2367" s="90">
        <v>0</v>
      </c>
      <c r="S2367" s="91">
        <f>SUM(O2367,Q2367)</f>
        <v>0</v>
      </c>
      <c r="T2367" s="92">
        <f>SUM(P2367,R2367)</f>
        <v>0</v>
      </c>
      <c r="U2367" s="93">
        <v>0</v>
      </c>
      <c r="V2367" s="94">
        <v>0</v>
      </c>
      <c r="W2367" s="95">
        <v>0</v>
      </c>
      <c r="X2367" s="96">
        <v>0</v>
      </c>
      <c r="Y2367" s="94">
        <v>0</v>
      </c>
      <c r="Z2367" s="95">
        <v>0</v>
      </c>
      <c r="AA2367" s="97">
        <f>SUM(U2367,X2367)</f>
        <v>0</v>
      </c>
      <c r="AB2367" s="98">
        <f>SUM(W2367,Z2367)</f>
        <v>0</v>
      </c>
      <c r="AC2367" s="99">
        <v>0</v>
      </c>
      <c r="AD2367" s="100">
        <v>0</v>
      </c>
      <c r="AE2367" s="99">
        <v>1</v>
      </c>
      <c r="AF2367" s="100">
        <v>51361.9</v>
      </c>
      <c r="AG2367" s="101">
        <f>SUM(AC2367,AE2367)</f>
        <v>1</v>
      </c>
      <c r="AH2367" s="102">
        <f>SUM(AD2367,AF2367,AB2367)</f>
        <v>51361.9</v>
      </c>
      <c r="AI2367" s="103">
        <f>IFERROR(AD2367/C2358,0)</f>
        <v>0</v>
      </c>
      <c r="AJ2367" s="134">
        <f>IFERROR(AF2367/C2358,0)</f>
        <v>0.18440714989294477</v>
      </c>
      <c r="AK2367" s="222">
        <f>IFERROR(AH2367/C2358,0)</f>
        <v>0.18440714989294477</v>
      </c>
      <c r="AL2367" s="223"/>
    </row>
    <row r="2368" spans="1:38" ht="24" thickBot="1" x14ac:dyDescent="0.3">
      <c r="A2368" s="641" t="s">
        <v>277</v>
      </c>
      <c r="B2368" s="642"/>
      <c r="C2368" s="231">
        <f>C2358</f>
        <v>278524.45</v>
      </c>
      <c r="D2368" s="231">
        <f>D2358</f>
        <v>116036.56000000003</v>
      </c>
      <c r="E2368" s="167">
        <f t="shared" ref="E2368:AH2368" si="293">SUM(E2358:E2367)</f>
        <v>2</v>
      </c>
      <c r="F2368" s="168">
        <f t="shared" si="293"/>
        <v>34301.730000000003</v>
      </c>
      <c r="G2368" s="167">
        <f t="shared" si="293"/>
        <v>17</v>
      </c>
      <c r="H2368" s="232">
        <f t="shared" si="293"/>
        <v>278524.45</v>
      </c>
      <c r="I2368" s="233">
        <f t="shared" si="293"/>
        <v>0</v>
      </c>
      <c r="J2368" s="168">
        <f t="shared" si="293"/>
        <v>0</v>
      </c>
      <c r="K2368" s="233">
        <f t="shared" si="293"/>
        <v>17</v>
      </c>
      <c r="L2368" s="168">
        <f t="shared" si="293"/>
        <v>278524.45</v>
      </c>
      <c r="M2368" s="233">
        <f t="shared" si="293"/>
        <v>17</v>
      </c>
      <c r="N2368" s="168">
        <f t="shared" si="293"/>
        <v>278524.45</v>
      </c>
      <c r="O2368" s="172">
        <f t="shared" si="293"/>
        <v>0</v>
      </c>
      <c r="P2368" s="168">
        <f t="shared" si="293"/>
        <v>0</v>
      </c>
      <c r="Q2368" s="172">
        <f t="shared" si="293"/>
        <v>0</v>
      </c>
      <c r="R2368" s="234">
        <f t="shared" si="293"/>
        <v>0</v>
      </c>
      <c r="S2368" s="173">
        <f t="shared" si="293"/>
        <v>0</v>
      </c>
      <c r="T2368" s="234">
        <f t="shared" si="293"/>
        <v>0</v>
      </c>
      <c r="U2368" s="235">
        <f t="shared" si="293"/>
        <v>0</v>
      </c>
      <c r="V2368" s="234">
        <f t="shared" si="293"/>
        <v>0</v>
      </c>
      <c r="W2368" s="232">
        <f t="shared" si="293"/>
        <v>0</v>
      </c>
      <c r="X2368" s="173">
        <f t="shared" si="293"/>
        <v>1</v>
      </c>
      <c r="Y2368" s="234">
        <f t="shared" si="293"/>
        <v>9360.2999999999993</v>
      </c>
      <c r="Z2368" s="234">
        <f t="shared" si="293"/>
        <v>5431.68</v>
      </c>
      <c r="AA2368" s="236">
        <f t="shared" si="293"/>
        <v>1</v>
      </c>
      <c r="AB2368" s="168">
        <f t="shared" si="293"/>
        <v>5431.68</v>
      </c>
      <c r="AC2368" s="171">
        <f t="shared" si="293"/>
        <v>0</v>
      </c>
      <c r="AD2368" s="168">
        <f t="shared" si="293"/>
        <v>0</v>
      </c>
      <c r="AE2368" s="172">
        <f t="shared" si="293"/>
        <v>11</v>
      </c>
      <c r="AF2368" s="168">
        <f t="shared" si="293"/>
        <v>157056.21</v>
      </c>
      <c r="AG2368" s="173">
        <f t="shared" si="293"/>
        <v>11</v>
      </c>
      <c r="AH2368" s="232">
        <f t="shared" si="293"/>
        <v>162487.88999999998</v>
      </c>
      <c r="AI2368" s="237">
        <f>AD2368/C2325</f>
        <v>0</v>
      </c>
      <c r="AJ2368" s="238">
        <f>AF2368/C2325</f>
        <v>0.56388661749444258</v>
      </c>
      <c r="AK2368" s="239">
        <f>AH2368/C2325</f>
        <v>0.58338824473039974</v>
      </c>
      <c r="AL2368" s="223"/>
    </row>
    <row r="2369" spans="1:38" ht="15.75" thickBot="1" x14ac:dyDescent="0.3">
      <c r="E2369" s="240"/>
      <c r="F2369" s="241"/>
      <c r="G2369" s="240"/>
      <c r="H2369" s="241"/>
      <c r="I2369" s="242"/>
      <c r="J2369" s="240"/>
      <c r="K2369" s="242"/>
      <c r="L2369" s="241"/>
      <c r="M2369" s="240"/>
      <c r="N2369" s="240"/>
      <c r="O2369" s="240"/>
      <c r="P2369" s="240"/>
      <c r="Q2369" s="240"/>
      <c r="R2369" s="240"/>
      <c r="S2369" s="240"/>
      <c r="T2369" s="240"/>
      <c r="U2369" s="240"/>
      <c r="V2369" s="240"/>
      <c r="W2369" s="240"/>
      <c r="X2369" s="240"/>
      <c r="Y2369" s="240"/>
      <c r="Z2369" s="240"/>
      <c r="AA2369" s="240"/>
      <c r="AB2369" s="240"/>
      <c r="AC2369" s="240"/>
      <c r="AD2369" s="240"/>
      <c r="AE2369" s="240"/>
      <c r="AF2369" s="240"/>
      <c r="AG2369" s="240"/>
      <c r="AH2369" s="240"/>
      <c r="AJ2369" s="243"/>
      <c r="AK2369" s="243"/>
      <c r="AL2369" s="243"/>
    </row>
    <row r="2370" spans="1:38" ht="19.5" thickTop="1" x14ac:dyDescent="0.3">
      <c r="A2370" s="591" t="s">
        <v>279</v>
      </c>
      <c r="B2370" s="592"/>
      <c r="C2370" s="592"/>
      <c r="D2370" s="592"/>
      <c r="E2370" s="592"/>
      <c r="F2370" s="592"/>
      <c r="G2370" s="592"/>
      <c r="H2370" s="592"/>
      <c r="I2370" s="592"/>
      <c r="J2370" s="592"/>
      <c r="K2370" s="593"/>
      <c r="L2370" s="592"/>
      <c r="M2370" s="592"/>
      <c r="N2370" s="592"/>
      <c r="O2370" s="592"/>
      <c r="P2370" s="592"/>
      <c r="Q2370" s="594"/>
      <c r="AD2370" s="180"/>
    </row>
    <row r="2371" spans="1:38" x14ac:dyDescent="0.25">
      <c r="A2371" s="595"/>
      <c r="B2371" s="596"/>
      <c r="C2371" s="596"/>
      <c r="D2371" s="596"/>
      <c r="E2371" s="596"/>
      <c r="F2371" s="596"/>
      <c r="G2371" s="596"/>
      <c r="H2371" s="596"/>
      <c r="I2371" s="596"/>
      <c r="J2371" s="596"/>
      <c r="K2371" s="597"/>
      <c r="L2371" s="596"/>
      <c r="M2371" s="596"/>
      <c r="N2371" s="596"/>
      <c r="O2371" s="596"/>
      <c r="P2371" s="596"/>
      <c r="Q2371" s="598"/>
    </row>
    <row r="2372" spans="1:38" x14ac:dyDescent="0.25">
      <c r="A2372" s="595"/>
      <c r="B2372" s="596"/>
      <c r="C2372" s="596"/>
      <c r="D2372" s="596"/>
      <c r="E2372" s="596"/>
      <c r="F2372" s="596"/>
      <c r="G2372" s="596"/>
      <c r="H2372" s="596"/>
      <c r="I2372" s="596"/>
      <c r="J2372" s="596"/>
      <c r="K2372" s="597"/>
      <c r="L2372" s="596"/>
      <c r="M2372" s="596"/>
      <c r="N2372" s="596"/>
      <c r="O2372" s="596"/>
      <c r="P2372" s="596"/>
      <c r="Q2372" s="598"/>
    </row>
    <row r="2373" spans="1:38" x14ac:dyDescent="0.25">
      <c r="A2373" s="595"/>
      <c r="B2373" s="596"/>
      <c r="C2373" s="596"/>
      <c r="D2373" s="596"/>
      <c r="E2373" s="596"/>
      <c r="F2373" s="596"/>
      <c r="G2373" s="596"/>
      <c r="H2373" s="596"/>
      <c r="I2373" s="596"/>
      <c r="J2373" s="596"/>
      <c r="K2373" s="597"/>
      <c r="L2373" s="596"/>
      <c r="M2373" s="596"/>
      <c r="N2373" s="596"/>
      <c r="O2373" s="596"/>
      <c r="P2373" s="596"/>
      <c r="Q2373" s="598"/>
    </row>
    <row r="2374" spans="1:38" x14ac:dyDescent="0.25">
      <c r="A2374" s="595"/>
      <c r="B2374" s="596"/>
      <c r="C2374" s="596"/>
      <c r="D2374" s="596"/>
      <c r="E2374" s="596"/>
      <c r="F2374" s="596"/>
      <c r="G2374" s="596"/>
      <c r="H2374" s="596"/>
      <c r="I2374" s="596"/>
      <c r="J2374" s="596"/>
      <c r="K2374" s="597"/>
      <c r="L2374" s="596"/>
      <c r="M2374" s="596"/>
      <c r="N2374" s="596"/>
      <c r="O2374" s="596"/>
      <c r="P2374" s="596"/>
      <c r="Q2374" s="598"/>
    </row>
    <row r="2375" spans="1:38" x14ac:dyDescent="0.25">
      <c r="A2375" s="595"/>
      <c r="B2375" s="596"/>
      <c r="C2375" s="596"/>
      <c r="D2375" s="596"/>
      <c r="E2375" s="596"/>
      <c r="F2375" s="596"/>
      <c r="G2375" s="596"/>
      <c r="H2375" s="596"/>
      <c r="I2375" s="596"/>
      <c r="J2375" s="596"/>
      <c r="K2375" s="597"/>
      <c r="L2375" s="596"/>
      <c r="M2375" s="596"/>
      <c r="N2375" s="596"/>
      <c r="O2375" s="596"/>
      <c r="P2375" s="596"/>
      <c r="Q2375" s="598"/>
    </row>
    <row r="2376" spans="1:38" x14ac:dyDescent="0.25">
      <c r="A2376" s="595"/>
      <c r="B2376" s="596"/>
      <c r="C2376" s="596"/>
      <c r="D2376" s="596"/>
      <c r="E2376" s="596"/>
      <c r="F2376" s="596"/>
      <c r="G2376" s="596"/>
      <c r="H2376" s="596"/>
      <c r="I2376" s="596"/>
      <c r="J2376" s="596"/>
      <c r="K2376" s="597"/>
      <c r="L2376" s="596"/>
      <c r="M2376" s="596"/>
      <c r="N2376" s="596"/>
      <c r="O2376" s="596"/>
      <c r="P2376" s="596"/>
      <c r="Q2376" s="598"/>
    </row>
    <row r="2377" spans="1:38" x14ac:dyDescent="0.25">
      <c r="A2377" s="595"/>
      <c r="B2377" s="596"/>
      <c r="C2377" s="596"/>
      <c r="D2377" s="596"/>
      <c r="E2377" s="596"/>
      <c r="F2377" s="596"/>
      <c r="G2377" s="596"/>
      <c r="H2377" s="596"/>
      <c r="I2377" s="596"/>
      <c r="J2377" s="596"/>
      <c r="K2377" s="597"/>
      <c r="L2377" s="596"/>
      <c r="M2377" s="596"/>
      <c r="N2377" s="596"/>
      <c r="O2377" s="596"/>
      <c r="P2377" s="596"/>
      <c r="Q2377" s="598"/>
    </row>
    <row r="2378" spans="1:38" ht="15.75" thickBot="1" x14ac:dyDescent="0.3">
      <c r="A2378" s="599"/>
      <c r="B2378" s="600"/>
      <c r="C2378" s="600"/>
      <c r="D2378" s="600"/>
      <c r="E2378" s="600"/>
      <c r="F2378" s="600"/>
      <c r="G2378" s="600"/>
      <c r="H2378" s="600"/>
      <c r="I2378" s="600"/>
      <c r="J2378" s="600"/>
      <c r="K2378" s="601"/>
      <c r="L2378" s="600"/>
      <c r="M2378" s="600"/>
      <c r="N2378" s="600"/>
      <c r="O2378" s="600"/>
      <c r="P2378" s="600"/>
      <c r="Q2378" s="602"/>
    </row>
    <row r="2379" spans="1:38" ht="15.75" thickTop="1" x14ac:dyDescent="0.25"/>
    <row r="2380" spans="1:38" x14ac:dyDescent="0.25">
      <c r="B2380" s="244"/>
      <c r="C2380" s="244"/>
    </row>
    <row r="2383" spans="1:38" ht="23.25" x14ac:dyDescent="0.35">
      <c r="A2383" s="245"/>
      <c r="B2383" s="661" t="s">
        <v>390</v>
      </c>
      <c r="C2383" s="661"/>
      <c r="D2383" s="661"/>
      <c r="E2383" s="661"/>
      <c r="F2383" s="661"/>
      <c r="G2383" s="661"/>
      <c r="H2383" s="661"/>
      <c r="I2383" s="661"/>
      <c r="J2383" s="661"/>
      <c r="K2383" s="662"/>
      <c r="L2383" s="661"/>
      <c r="M2383" s="661"/>
      <c r="N2383" s="661"/>
      <c r="O2383" s="661"/>
      <c r="S2383" s="4"/>
      <c r="X2383" s="4"/>
      <c r="AA2383" s="4"/>
      <c r="AG2383" s="4"/>
    </row>
    <row r="2384" spans="1:38" ht="21.75" thickBot="1" x14ac:dyDescent="0.4">
      <c r="B2384" s="37"/>
      <c r="C2384" s="37"/>
      <c r="D2384" s="37"/>
      <c r="E2384" s="37"/>
      <c r="F2384" s="38"/>
      <c r="G2384" s="37"/>
      <c r="H2384" s="38"/>
      <c r="I2384" s="39"/>
      <c r="J2384" s="38"/>
      <c r="K2384" s="39"/>
      <c r="L2384" s="38"/>
    </row>
    <row r="2385" spans="1:38" ht="27" customHeight="1" thickBot="1" x14ac:dyDescent="0.3">
      <c r="A2385" s="663" t="s">
        <v>391</v>
      </c>
      <c r="B2385" s="664"/>
      <c r="C2385" s="664"/>
      <c r="D2385" s="664"/>
      <c r="E2385" s="664"/>
      <c r="F2385" s="664"/>
      <c r="G2385" s="664"/>
      <c r="H2385" s="664"/>
      <c r="I2385" s="664"/>
      <c r="J2385" s="664"/>
      <c r="K2385" s="665"/>
      <c r="L2385" s="664"/>
      <c r="M2385" s="664"/>
      <c r="N2385" s="664"/>
      <c r="O2385" s="664"/>
      <c r="P2385" s="664"/>
      <c r="Q2385" s="664"/>
      <c r="R2385" s="664"/>
      <c r="S2385" s="664"/>
      <c r="T2385" s="664"/>
      <c r="U2385" s="664"/>
      <c r="V2385" s="664"/>
      <c r="W2385" s="664"/>
      <c r="X2385" s="664"/>
      <c r="Y2385" s="664"/>
      <c r="Z2385" s="664"/>
      <c r="AA2385" s="664"/>
      <c r="AB2385" s="664"/>
      <c r="AC2385" s="664"/>
      <c r="AD2385" s="664"/>
      <c r="AE2385" s="664"/>
      <c r="AF2385" s="664"/>
      <c r="AG2385" s="664"/>
      <c r="AH2385" s="664"/>
      <c r="AI2385" s="664"/>
      <c r="AJ2385" s="664"/>
      <c r="AK2385" s="664"/>
      <c r="AL2385" s="40"/>
    </row>
    <row r="2386" spans="1:38" ht="33.75" customHeight="1" x14ac:dyDescent="0.25">
      <c r="A2386" s="666" t="s">
        <v>8</v>
      </c>
      <c r="B2386" s="667"/>
      <c r="C2386" s="614" t="s">
        <v>392</v>
      </c>
      <c r="D2386" s="615"/>
      <c r="E2386" s="618" t="s">
        <v>210</v>
      </c>
      <c r="F2386" s="619"/>
      <c r="G2386" s="619"/>
      <c r="H2386" s="619"/>
      <c r="I2386" s="619"/>
      <c r="J2386" s="619"/>
      <c r="K2386" s="620"/>
      <c r="L2386" s="619"/>
      <c r="M2386" s="619"/>
      <c r="N2386" s="674"/>
      <c r="O2386" s="624" t="s">
        <v>393</v>
      </c>
      <c r="P2386" s="625"/>
      <c r="Q2386" s="625"/>
      <c r="R2386" s="625"/>
      <c r="S2386" s="625"/>
      <c r="T2386" s="625"/>
      <c r="U2386" s="625"/>
      <c r="V2386" s="625"/>
      <c r="W2386" s="625"/>
      <c r="X2386" s="625"/>
      <c r="Y2386" s="625"/>
      <c r="Z2386" s="625"/>
      <c r="AA2386" s="625"/>
      <c r="AB2386" s="625"/>
      <c r="AC2386" s="625"/>
      <c r="AD2386" s="625"/>
      <c r="AE2386" s="625"/>
      <c r="AF2386" s="625"/>
      <c r="AG2386" s="625"/>
      <c r="AH2386" s="625"/>
      <c r="AI2386" s="625"/>
      <c r="AJ2386" s="625"/>
      <c r="AK2386" s="625"/>
      <c r="AL2386" s="626"/>
    </row>
    <row r="2387" spans="1:38" ht="51" customHeight="1" thickBot="1" x14ac:dyDescent="0.3">
      <c r="A2387" s="668"/>
      <c r="B2387" s="669"/>
      <c r="C2387" s="672"/>
      <c r="D2387" s="673"/>
      <c r="E2387" s="675"/>
      <c r="F2387" s="676"/>
      <c r="G2387" s="676"/>
      <c r="H2387" s="676"/>
      <c r="I2387" s="676"/>
      <c r="J2387" s="676"/>
      <c r="K2387" s="677"/>
      <c r="L2387" s="676"/>
      <c r="M2387" s="676"/>
      <c r="N2387" s="678"/>
      <c r="O2387" s="641"/>
      <c r="P2387" s="679"/>
      <c r="Q2387" s="679"/>
      <c r="R2387" s="679"/>
      <c r="S2387" s="679"/>
      <c r="T2387" s="679"/>
      <c r="U2387" s="679"/>
      <c r="V2387" s="679"/>
      <c r="W2387" s="679"/>
      <c r="X2387" s="679"/>
      <c r="Y2387" s="679"/>
      <c r="Z2387" s="679"/>
      <c r="AA2387" s="679"/>
      <c r="AB2387" s="679"/>
      <c r="AC2387" s="679"/>
      <c r="AD2387" s="679"/>
      <c r="AE2387" s="679"/>
      <c r="AF2387" s="679"/>
      <c r="AG2387" s="679"/>
      <c r="AH2387" s="679"/>
      <c r="AI2387" s="679"/>
      <c r="AJ2387" s="679"/>
      <c r="AK2387" s="679"/>
      <c r="AL2387" s="642"/>
    </row>
    <row r="2388" spans="1:38" ht="75" customHeight="1" x14ac:dyDescent="0.25">
      <c r="A2388" s="668"/>
      <c r="B2388" s="669"/>
      <c r="C2388" s="680" t="s">
        <v>211</v>
      </c>
      <c r="D2388" s="682" t="s">
        <v>212</v>
      </c>
      <c r="E2388" s="684" t="s">
        <v>0</v>
      </c>
      <c r="F2388" s="685"/>
      <c r="G2388" s="685"/>
      <c r="H2388" s="686"/>
      <c r="I2388" s="690" t="s">
        <v>1</v>
      </c>
      <c r="J2388" s="691"/>
      <c r="K2388" s="692"/>
      <c r="L2388" s="693"/>
      <c r="M2388" s="698" t="s">
        <v>2</v>
      </c>
      <c r="N2388" s="699"/>
      <c r="O2388" s="702" t="s">
        <v>213</v>
      </c>
      <c r="P2388" s="703"/>
      <c r="Q2388" s="703"/>
      <c r="R2388" s="703"/>
      <c r="S2388" s="725" t="s">
        <v>2</v>
      </c>
      <c r="T2388" s="726"/>
      <c r="U2388" s="708" t="s">
        <v>214</v>
      </c>
      <c r="V2388" s="709"/>
      <c r="W2388" s="709"/>
      <c r="X2388" s="709"/>
      <c r="Y2388" s="709"/>
      <c r="Z2388" s="710"/>
      <c r="AA2388" s="729" t="s">
        <v>2</v>
      </c>
      <c r="AB2388" s="730"/>
      <c r="AC2388" s="733" t="s">
        <v>5</v>
      </c>
      <c r="AD2388" s="734"/>
      <c r="AE2388" s="734"/>
      <c r="AF2388" s="735"/>
      <c r="AG2388" s="739" t="s">
        <v>2</v>
      </c>
      <c r="AH2388" s="740"/>
      <c r="AI2388" s="719" t="s">
        <v>215</v>
      </c>
      <c r="AJ2388" s="720"/>
      <c r="AK2388" s="720"/>
      <c r="AL2388" s="721"/>
    </row>
    <row r="2389" spans="1:38" ht="75" customHeight="1" thickBot="1" x14ac:dyDescent="0.3">
      <c r="A2389" s="668"/>
      <c r="B2389" s="669"/>
      <c r="C2389" s="680"/>
      <c r="D2389" s="682"/>
      <c r="E2389" s="687"/>
      <c r="F2389" s="688"/>
      <c r="G2389" s="688"/>
      <c r="H2389" s="689"/>
      <c r="I2389" s="694"/>
      <c r="J2389" s="695"/>
      <c r="K2389" s="696"/>
      <c r="L2389" s="697"/>
      <c r="M2389" s="700"/>
      <c r="N2389" s="701"/>
      <c r="O2389" s="704"/>
      <c r="P2389" s="705"/>
      <c r="Q2389" s="705"/>
      <c r="R2389" s="705"/>
      <c r="S2389" s="727"/>
      <c r="T2389" s="728"/>
      <c r="U2389" s="711"/>
      <c r="V2389" s="712"/>
      <c r="W2389" s="712"/>
      <c r="X2389" s="712"/>
      <c r="Y2389" s="712"/>
      <c r="Z2389" s="713"/>
      <c r="AA2389" s="731"/>
      <c r="AB2389" s="732"/>
      <c r="AC2389" s="736"/>
      <c r="AD2389" s="737"/>
      <c r="AE2389" s="737"/>
      <c r="AF2389" s="738"/>
      <c r="AG2389" s="741"/>
      <c r="AH2389" s="742"/>
      <c r="AI2389" s="722"/>
      <c r="AJ2389" s="723"/>
      <c r="AK2389" s="723"/>
      <c r="AL2389" s="724"/>
    </row>
    <row r="2390" spans="1:38" ht="139.5" customHeight="1" thickBot="1" x14ac:dyDescent="0.3">
      <c r="A2390" s="670"/>
      <c r="B2390" s="671"/>
      <c r="C2390" s="681"/>
      <c r="D2390" s="683"/>
      <c r="E2390" s="41" t="s">
        <v>15</v>
      </c>
      <c r="F2390" s="42" t="s">
        <v>216</v>
      </c>
      <c r="G2390" s="41" t="s">
        <v>217</v>
      </c>
      <c r="H2390" s="42" t="s">
        <v>14</v>
      </c>
      <c r="I2390" s="43" t="s">
        <v>15</v>
      </c>
      <c r="J2390" s="44" t="s">
        <v>218</v>
      </c>
      <c r="K2390" s="43" t="s">
        <v>17</v>
      </c>
      <c r="L2390" s="44" t="s">
        <v>219</v>
      </c>
      <c r="M2390" s="45" t="s">
        <v>19</v>
      </c>
      <c r="N2390" s="46" t="s">
        <v>20</v>
      </c>
      <c r="O2390" s="47" t="s">
        <v>220</v>
      </c>
      <c r="P2390" s="48" t="s">
        <v>221</v>
      </c>
      <c r="Q2390" s="47" t="s">
        <v>222</v>
      </c>
      <c r="R2390" s="48" t="s">
        <v>223</v>
      </c>
      <c r="S2390" s="49" t="s">
        <v>224</v>
      </c>
      <c r="T2390" s="50" t="s">
        <v>225</v>
      </c>
      <c r="U2390" s="51" t="s">
        <v>220</v>
      </c>
      <c r="V2390" s="52" t="s">
        <v>226</v>
      </c>
      <c r="W2390" s="53" t="s">
        <v>227</v>
      </c>
      <c r="X2390" s="54" t="s">
        <v>222</v>
      </c>
      <c r="Y2390" s="52" t="s">
        <v>228</v>
      </c>
      <c r="Z2390" s="53" t="s">
        <v>229</v>
      </c>
      <c r="AA2390" s="55" t="s">
        <v>230</v>
      </c>
      <c r="AB2390" s="56" t="s">
        <v>231</v>
      </c>
      <c r="AC2390" s="57" t="s">
        <v>220</v>
      </c>
      <c r="AD2390" s="58" t="s">
        <v>221</v>
      </c>
      <c r="AE2390" s="57" t="s">
        <v>222</v>
      </c>
      <c r="AF2390" s="58" t="s">
        <v>223</v>
      </c>
      <c r="AG2390" s="59" t="s">
        <v>232</v>
      </c>
      <c r="AH2390" s="60" t="s">
        <v>233</v>
      </c>
      <c r="AI2390" s="61" t="s">
        <v>234</v>
      </c>
      <c r="AJ2390" s="62" t="s">
        <v>235</v>
      </c>
      <c r="AK2390" s="63" t="s">
        <v>236</v>
      </c>
      <c r="AL2390" s="64" t="s">
        <v>237</v>
      </c>
    </row>
    <row r="2391" spans="1:38" ht="38.25" customHeight="1" thickBot="1" x14ac:dyDescent="0.3">
      <c r="A2391" s="581" t="s">
        <v>238</v>
      </c>
      <c r="B2391" s="582"/>
      <c r="C2391" s="65" t="s">
        <v>239</v>
      </c>
      <c r="D2391" s="575" t="s">
        <v>240</v>
      </c>
      <c r="E2391" s="65" t="s">
        <v>241</v>
      </c>
      <c r="F2391" s="66" t="s">
        <v>242</v>
      </c>
      <c r="G2391" s="65" t="s">
        <v>243</v>
      </c>
      <c r="H2391" s="66" t="s">
        <v>244</v>
      </c>
      <c r="I2391" s="67" t="s">
        <v>245</v>
      </c>
      <c r="J2391" s="66" t="s">
        <v>246</v>
      </c>
      <c r="K2391" s="67" t="s">
        <v>247</v>
      </c>
      <c r="L2391" s="66" t="s">
        <v>248</v>
      </c>
      <c r="M2391" s="65" t="s">
        <v>249</v>
      </c>
      <c r="N2391" s="66" t="s">
        <v>250</v>
      </c>
      <c r="O2391" s="65" t="s">
        <v>251</v>
      </c>
      <c r="P2391" s="66" t="s">
        <v>252</v>
      </c>
      <c r="Q2391" s="65" t="s">
        <v>253</v>
      </c>
      <c r="R2391" s="66" t="s">
        <v>254</v>
      </c>
      <c r="S2391" s="65" t="s">
        <v>255</v>
      </c>
      <c r="T2391" s="66" t="s">
        <v>256</v>
      </c>
      <c r="U2391" s="65" t="s">
        <v>257</v>
      </c>
      <c r="V2391" s="68" t="s">
        <v>258</v>
      </c>
      <c r="W2391" s="66" t="s">
        <v>259</v>
      </c>
      <c r="X2391" s="575" t="s">
        <v>260</v>
      </c>
      <c r="Y2391" s="66" t="s">
        <v>261</v>
      </c>
      <c r="Z2391" s="66" t="s">
        <v>262</v>
      </c>
      <c r="AA2391" s="65" t="s">
        <v>263</v>
      </c>
      <c r="AB2391" s="65" t="s">
        <v>264</v>
      </c>
      <c r="AC2391" s="65" t="s">
        <v>265</v>
      </c>
      <c r="AD2391" s="65" t="s">
        <v>266</v>
      </c>
      <c r="AE2391" s="65" t="s">
        <v>267</v>
      </c>
      <c r="AF2391" s="65" t="s">
        <v>268</v>
      </c>
      <c r="AG2391" s="65" t="s">
        <v>269</v>
      </c>
      <c r="AH2391" s="65" t="s">
        <v>270</v>
      </c>
      <c r="AI2391" s="65" t="s">
        <v>271</v>
      </c>
      <c r="AJ2391" s="575" t="s">
        <v>272</v>
      </c>
      <c r="AK2391" s="65" t="s">
        <v>273</v>
      </c>
      <c r="AL2391" s="576" t="s">
        <v>274</v>
      </c>
    </row>
    <row r="2392" spans="1:38" ht="99" customHeight="1" x14ac:dyDescent="0.25">
      <c r="A2392" s="69">
        <v>1</v>
      </c>
      <c r="B2392" s="70" t="s">
        <v>275</v>
      </c>
      <c r="C2392" s="583">
        <f>N2405</f>
        <v>130647.47</v>
      </c>
      <c r="D2392" s="586">
        <f>C2392-AH2405</f>
        <v>60421.229999999996</v>
      </c>
      <c r="E2392" s="71"/>
      <c r="F2392" s="72"/>
      <c r="G2392" s="71"/>
      <c r="H2392" s="72"/>
      <c r="I2392" s="73"/>
      <c r="J2392" s="72"/>
      <c r="K2392" s="73"/>
      <c r="L2392" s="72"/>
      <c r="M2392" s="71"/>
      <c r="N2392" s="72"/>
      <c r="O2392" s="71"/>
      <c r="P2392" s="72"/>
      <c r="Q2392" s="71"/>
      <c r="R2392" s="72"/>
      <c r="S2392" s="71"/>
      <c r="T2392" s="72"/>
      <c r="U2392" s="71"/>
      <c r="V2392" s="74"/>
      <c r="W2392" s="72"/>
      <c r="X2392" s="71"/>
      <c r="Y2392" s="74"/>
      <c r="Z2392" s="72"/>
      <c r="AA2392" s="71"/>
      <c r="AB2392" s="72"/>
      <c r="AC2392" s="71"/>
      <c r="AD2392" s="72"/>
      <c r="AE2392" s="71"/>
      <c r="AF2392" s="72"/>
      <c r="AG2392" s="71"/>
      <c r="AH2392" s="72"/>
      <c r="AI2392" s="75"/>
      <c r="AJ2392" s="76"/>
      <c r="AK2392" s="77"/>
      <c r="AL2392" s="78"/>
    </row>
    <row r="2393" spans="1:38" ht="87" customHeight="1" x14ac:dyDescent="0.25">
      <c r="A2393" s="79">
        <v>2</v>
      </c>
      <c r="B2393" s="80" t="s">
        <v>96</v>
      </c>
      <c r="C2393" s="584"/>
      <c r="D2393" s="587"/>
      <c r="E2393" s="81">
        <v>0</v>
      </c>
      <c r="F2393" s="82">
        <v>0</v>
      </c>
      <c r="G2393" s="83">
        <v>8</v>
      </c>
      <c r="H2393" s="84">
        <v>118632.59</v>
      </c>
      <c r="I2393" s="85">
        <v>0</v>
      </c>
      <c r="J2393" s="86">
        <v>0</v>
      </c>
      <c r="K2393" s="85">
        <v>8</v>
      </c>
      <c r="L2393" s="86">
        <v>118632.59</v>
      </c>
      <c r="M2393" s="87">
        <f>SUM(I2393,K2393)</f>
        <v>8</v>
      </c>
      <c r="N2393" s="88">
        <f>SUM(J2393,L2393)</f>
        <v>118632.59</v>
      </c>
      <c r="O2393" s="89">
        <v>0</v>
      </c>
      <c r="P2393" s="90">
        <v>0</v>
      </c>
      <c r="Q2393" s="89">
        <v>0</v>
      </c>
      <c r="R2393" s="90">
        <v>0</v>
      </c>
      <c r="S2393" s="91">
        <f>SUM(O2393,Q2393)</f>
        <v>0</v>
      </c>
      <c r="T2393" s="92">
        <f>SUM(P2393,R2393)</f>
        <v>0</v>
      </c>
      <c r="U2393" s="93">
        <v>0</v>
      </c>
      <c r="V2393" s="94">
        <v>0</v>
      </c>
      <c r="W2393" s="95">
        <v>0</v>
      </c>
      <c r="X2393" s="96">
        <v>0</v>
      </c>
      <c r="Y2393" s="94">
        <v>0</v>
      </c>
      <c r="Z2393" s="95">
        <v>0</v>
      </c>
      <c r="AA2393" s="97">
        <f>SUM(U2393,X2393)</f>
        <v>0</v>
      </c>
      <c r="AB2393" s="98">
        <f>SUM(W2393,Z2393)</f>
        <v>0</v>
      </c>
      <c r="AC2393" s="99">
        <v>0</v>
      </c>
      <c r="AD2393" s="100">
        <v>0</v>
      </c>
      <c r="AE2393" s="99">
        <v>7</v>
      </c>
      <c r="AF2393" s="95">
        <v>65492.380000000005</v>
      </c>
      <c r="AG2393" s="101">
        <f>SUM(AC2393,AE2393)</f>
        <v>7</v>
      </c>
      <c r="AH2393" s="95">
        <f>SUM(AD2393,AF2393,AB2393)</f>
        <v>65492.380000000005</v>
      </c>
      <c r="AI2393" s="103">
        <f>IFERROR(AD2393/(C2392-AH2399),0)</f>
        <v>0</v>
      </c>
      <c r="AJ2393" s="104">
        <f>IFERROR(AF2393/(C2392-AH2399),0)</f>
        <v>0.50129084015174574</v>
      </c>
      <c r="AK2393" s="77"/>
      <c r="AL2393" s="105">
        <f>IFERROR(AH2393/C2392,0)</f>
        <v>0.50129084015174574</v>
      </c>
    </row>
    <row r="2394" spans="1:38" ht="85.5" customHeight="1" x14ac:dyDescent="0.25">
      <c r="A2394" s="79">
        <v>3</v>
      </c>
      <c r="B2394" s="80" t="s">
        <v>202</v>
      </c>
      <c r="C2394" s="584"/>
      <c r="D2394" s="587"/>
      <c r="E2394" s="442"/>
      <c r="F2394" s="443"/>
      <c r="G2394" s="444"/>
      <c r="H2394" s="445"/>
      <c r="I2394" s="441"/>
      <c r="J2394" s="445"/>
      <c r="K2394" s="441"/>
      <c r="L2394" s="445"/>
      <c r="M2394" s="446"/>
      <c r="N2394" s="445"/>
      <c r="O2394" s="444"/>
      <c r="P2394" s="445"/>
      <c r="Q2394" s="444"/>
      <c r="R2394" s="445"/>
      <c r="S2394" s="446"/>
      <c r="T2394" s="445"/>
      <c r="U2394" s="444"/>
      <c r="V2394" s="447"/>
      <c r="W2394" s="445"/>
      <c r="X2394" s="446"/>
      <c r="Y2394" s="447"/>
      <c r="Z2394" s="445"/>
      <c r="AA2394" s="446"/>
      <c r="AB2394" s="445"/>
      <c r="AC2394" s="444"/>
      <c r="AD2394" s="445"/>
      <c r="AE2394" s="444"/>
      <c r="AF2394" s="445"/>
      <c r="AG2394" s="446"/>
      <c r="AH2394" s="445"/>
      <c r="AI2394" s="132"/>
      <c r="AJ2394" s="133"/>
      <c r="AK2394" s="448"/>
      <c r="AL2394" s="449"/>
    </row>
    <row r="2395" spans="1:38" ht="101.25" customHeight="1" x14ac:dyDescent="0.25">
      <c r="A2395" s="79">
        <v>4</v>
      </c>
      <c r="B2395" s="80" t="s">
        <v>40</v>
      </c>
      <c r="C2395" s="584"/>
      <c r="D2395" s="587"/>
      <c r="E2395" s="442"/>
      <c r="F2395" s="443"/>
      <c r="G2395" s="444"/>
      <c r="H2395" s="445"/>
      <c r="I2395" s="441"/>
      <c r="J2395" s="445"/>
      <c r="K2395" s="441"/>
      <c r="L2395" s="445"/>
      <c r="M2395" s="446"/>
      <c r="N2395" s="445"/>
      <c r="O2395" s="444"/>
      <c r="P2395" s="445"/>
      <c r="Q2395" s="444"/>
      <c r="R2395" s="445"/>
      <c r="S2395" s="446"/>
      <c r="T2395" s="445"/>
      <c r="U2395" s="444"/>
      <c r="V2395" s="447"/>
      <c r="W2395" s="445"/>
      <c r="X2395" s="446"/>
      <c r="Y2395" s="447"/>
      <c r="Z2395" s="445"/>
      <c r="AA2395" s="446"/>
      <c r="AB2395" s="445"/>
      <c r="AC2395" s="444"/>
      <c r="AD2395" s="445"/>
      <c r="AE2395" s="444"/>
      <c r="AF2395" s="445"/>
      <c r="AG2395" s="446"/>
      <c r="AH2395" s="445"/>
      <c r="AI2395" s="132"/>
      <c r="AJ2395" s="133"/>
      <c r="AK2395" s="448"/>
      <c r="AL2395" s="449"/>
    </row>
    <row r="2396" spans="1:38" ht="138" customHeight="1" x14ac:dyDescent="0.25">
      <c r="A2396" s="79">
        <v>5</v>
      </c>
      <c r="B2396" s="80" t="s">
        <v>98</v>
      </c>
      <c r="C2396" s="584"/>
      <c r="D2396" s="587"/>
      <c r="E2396" s="81">
        <v>1</v>
      </c>
      <c r="F2396" s="82">
        <v>19449.82</v>
      </c>
      <c r="G2396" s="83">
        <v>2</v>
      </c>
      <c r="H2396" s="84">
        <v>12014.88</v>
      </c>
      <c r="I2396" s="85">
        <v>0</v>
      </c>
      <c r="J2396" s="86">
        <v>0</v>
      </c>
      <c r="K2396" s="85">
        <v>2</v>
      </c>
      <c r="L2396" s="86">
        <v>12014.88</v>
      </c>
      <c r="M2396" s="87">
        <f>SUM(I2396,K2396)</f>
        <v>2</v>
      </c>
      <c r="N2396" s="88">
        <f>SUM(J2396,L2396)</f>
        <v>12014.88</v>
      </c>
      <c r="O2396" s="89">
        <v>0</v>
      </c>
      <c r="P2396" s="90">
        <v>0</v>
      </c>
      <c r="Q2396" s="89">
        <v>0</v>
      </c>
      <c r="R2396" s="90">
        <v>0</v>
      </c>
      <c r="S2396" s="91">
        <f>SUM(O2396,Q2396)</f>
        <v>0</v>
      </c>
      <c r="T2396" s="92">
        <f>SUM(P2396,R2396)</f>
        <v>0</v>
      </c>
      <c r="U2396" s="93">
        <v>0</v>
      </c>
      <c r="V2396" s="94">
        <v>0</v>
      </c>
      <c r="W2396" s="95">
        <v>0</v>
      </c>
      <c r="X2396" s="96">
        <v>0</v>
      </c>
      <c r="Y2396" s="94">
        <v>0</v>
      </c>
      <c r="Z2396" s="95">
        <v>0</v>
      </c>
      <c r="AA2396" s="97">
        <f>SUM(U2396,X2396)</f>
        <v>0</v>
      </c>
      <c r="AB2396" s="98">
        <f>SUM(W2396,Z2396)</f>
        <v>0</v>
      </c>
      <c r="AC2396" s="99">
        <v>0</v>
      </c>
      <c r="AD2396" s="100">
        <v>0</v>
      </c>
      <c r="AE2396" s="99">
        <v>1</v>
      </c>
      <c r="AF2396" s="100">
        <v>4733.8599999999997</v>
      </c>
      <c r="AG2396" s="101">
        <f>SUM(AC2396,AE2396)</f>
        <v>1</v>
      </c>
      <c r="AH2396" s="102">
        <f>SUM(AD2396,AF2396,AB2396)</f>
        <v>4733.8599999999997</v>
      </c>
      <c r="AI2396" s="103">
        <f>IFERROR(AD2396/(C2392-AH2399),0)</f>
        <v>0</v>
      </c>
      <c r="AJ2396" s="104">
        <f>IFERROR(AF2396/(C2392-AH2399),0)</f>
        <v>3.6233843640447072E-2</v>
      </c>
      <c r="AK2396" s="77"/>
      <c r="AL2396" s="105">
        <f>IFERROR(AH2396/C2392,0)</f>
        <v>3.6233843640447072E-2</v>
      </c>
    </row>
    <row r="2397" spans="1:38" ht="116.25" customHeight="1" x14ac:dyDescent="0.25">
      <c r="A2397" s="79">
        <v>6</v>
      </c>
      <c r="B2397" s="80" t="s">
        <v>42</v>
      </c>
      <c r="C2397" s="584"/>
      <c r="D2397" s="587"/>
      <c r="E2397" s="442"/>
      <c r="F2397" s="443"/>
      <c r="G2397" s="444"/>
      <c r="H2397" s="445"/>
      <c r="I2397" s="441"/>
      <c r="J2397" s="445"/>
      <c r="K2397" s="441"/>
      <c r="L2397" s="445"/>
      <c r="M2397" s="446"/>
      <c r="N2397" s="445"/>
      <c r="O2397" s="444"/>
      <c r="P2397" s="445"/>
      <c r="Q2397" s="444"/>
      <c r="R2397" s="445"/>
      <c r="S2397" s="446"/>
      <c r="T2397" s="445"/>
      <c r="U2397" s="444"/>
      <c r="V2397" s="447"/>
      <c r="W2397" s="445"/>
      <c r="X2397" s="446"/>
      <c r="Y2397" s="447"/>
      <c r="Z2397" s="445"/>
      <c r="AA2397" s="446"/>
      <c r="AB2397" s="445"/>
      <c r="AC2397" s="444"/>
      <c r="AD2397" s="445"/>
      <c r="AE2397" s="444"/>
      <c r="AF2397" s="445"/>
      <c r="AG2397" s="446"/>
      <c r="AH2397" s="445"/>
      <c r="AI2397" s="132"/>
      <c r="AJ2397" s="133"/>
      <c r="AK2397" s="448"/>
      <c r="AL2397" s="449"/>
    </row>
    <row r="2398" spans="1:38" ht="65.25" customHeight="1" x14ac:dyDescent="0.25">
      <c r="A2398" s="79">
        <v>7</v>
      </c>
      <c r="B2398" s="80" t="s">
        <v>203</v>
      </c>
      <c r="C2398" s="584"/>
      <c r="D2398" s="587"/>
      <c r="E2398" s="442"/>
      <c r="F2398" s="443"/>
      <c r="G2398" s="444"/>
      <c r="H2398" s="445"/>
      <c r="I2398" s="444"/>
      <c r="J2398" s="445"/>
      <c r="K2398" s="444"/>
      <c r="L2398" s="445"/>
      <c r="M2398" s="446"/>
      <c r="N2398" s="445"/>
      <c r="O2398" s="444"/>
      <c r="P2398" s="445"/>
      <c r="Q2398" s="444"/>
      <c r="R2398" s="445"/>
      <c r="S2398" s="446"/>
      <c r="T2398" s="472"/>
      <c r="U2398" s="444"/>
      <c r="V2398" s="447"/>
      <c r="W2398" s="445"/>
      <c r="X2398" s="446"/>
      <c r="Y2398" s="447"/>
      <c r="Z2398" s="445"/>
      <c r="AA2398" s="446"/>
      <c r="AB2398" s="472"/>
      <c r="AC2398" s="444"/>
      <c r="AD2398" s="445"/>
      <c r="AE2398" s="444"/>
      <c r="AF2398" s="445"/>
      <c r="AG2398" s="441"/>
      <c r="AH2398" s="445"/>
      <c r="AI2398" s="132"/>
      <c r="AJ2398" s="133"/>
      <c r="AK2398" s="448"/>
      <c r="AL2398" s="450"/>
    </row>
    <row r="2399" spans="1:38" ht="59.25" customHeight="1" x14ac:dyDescent="0.25">
      <c r="A2399" s="79">
        <v>8</v>
      </c>
      <c r="B2399" s="80" t="s">
        <v>276</v>
      </c>
      <c r="C2399" s="584"/>
      <c r="D2399" s="587"/>
      <c r="E2399" s="473"/>
      <c r="F2399" s="474"/>
      <c r="G2399" s="451"/>
      <c r="H2399" s="452"/>
      <c r="I2399" s="444"/>
      <c r="J2399" s="445"/>
      <c r="K2399" s="441"/>
      <c r="L2399" s="445"/>
      <c r="M2399" s="475"/>
      <c r="N2399" s="443"/>
      <c r="O2399" s="451"/>
      <c r="P2399" s="452"/>
      <c r="Q2399" s="451"/>
      <c r="R2399" s="452"/>
      <c r="S2399" s="475"/>
      <c r="T2399" s="443"/>
      <c r="U2399" s="444"/>
      <c r="V2399" s="447"/>
      <c r="W2399" s="445"/>
      <c r="X2399" s="446"/>
      <c r="Y2399" s="447"/>
      <c r="Z2399" s="445"/>
      <c r="AA2399" s="475"/>
      <c r="AB2399" s="443"/>
      <c r="AC2399" s="444"/>
      <c r="AD2399" s="445"/>
      <c r="AE2399" s="444"/>
      <c r="AF2399" s="445"/>
      <c r="AG2399" s="446"/>
      <c r="AH2399" s="445"/>
      <c r="AI2399" s="132"/>
      <c r="AJ2399" s="133"/>
      <c r="AK2399" s="448"/>
      <c r="AL2399" s="449"/>
    </row>
    <row r="2400" spans="1:38" ht="60" customHeight="1" x14ac:dyDescent="0.25">
      <c r="A2400" s="79">
        <v>9</v>
      </c>
      <c r="B2400" s="80" t="s">
        <v>44</v>
      </c>
      <c r="C2400" s="584"/>
      <c r="D2400" s="587"/>
      <c r="E2400" s="442"/>
      <c r="F2400" s="443"/>
      <c r="G2400" s="444"/>
      <c r="H2400" s="445"/>
      <c r="I2400" s="441"/>
      <c r="J2400" s="445"/>
      <c r="K2400" s="441"/>
      <c r="L2400" s="445"/>
      <c r="M2400" s="446"/>
      <c r="N2400" s="445"/>
      <c r="O2400" s="444"/>
      <c r="P2400" s="445"/>
      <c r="Q2400" s="444"/>
      <c r="R2400" s="445"/>
      <c r="S2400" s="446"/>
      <c r="T2400" s="445"/>
      <c r="U2400" s="444"/>
      <c r="V2400" s="447"/>
      <c r="W2400" s="445"/>
      <c r="X2400" s="446"/>
      <c r="Y2400" s="447"/>
      <c r="Z2400" s="445"/>
      <c r="AA2400" s="446"/>
      <c r="AB2400" s="445"/>
      <c r="AC2400" s="444"/>
      <c r="AD2400" s="445"/>
      <c r="AE2400" s="444"/>
      <c r="AF2400" s="445"/>
      <c r="AG2400" s="446"/>
      <c r="AH2400" s="445"/>
      <c r="AI2400" s="132"/>
      <c r="AJ2400" s="133"/>
      <c r="AK2400" s="448"/>
      <c r="AL2400" s="449"/>
    </row>
    <row r="2401" spans="1:38" ht="73.5" customHeight="1" x14ac:dyDescent="0.25">
      <c r="A2401" s="79">
        <v>10</v>
      </c>
      <c r="B2401" s="80" t="s">
        <v>45</v>
      </c>
      <c r="C2401" s="584"/>
      <c r="D2401" s="587"/>
      <c r="E2401" s="442"/>
      <c r="F2401" s="443"/>
      <c r="G2401" s="444"/>
      <c r="H2401" s="445"/>
      <c r="I2401" s="441"/>
      <c r="J2401" s="445"/>
      <c r="K2401" s="441"/>
      <c r="L2401" s="445"/>
      <c r="M2401" s="446"/>
      <c r="N2401" s="445"/>
      <c r="O2401" s="444"/>
      <c r="P2401" s="445"/>
      <c r="Q2401" s="444"/>
      <c r="R2401" s="445"/>
      <c r="S2401" s="446"/>
      <c r="T2401" s="445"/>
      <c r="U2401" s="444"/>
      <c r="V2401" s="447"/>
      <c r="W2401" s="445"/>
      <c r="X2401" s="446"/>
      <c r="Y2401" s="447"/>
      <c r="Z2401" s="445"/>
      <c r="AA2401" s="446"/>
      <c r="AB2401" s="445"/>
      <c r="AC2401" s="451"/>
      <c r="AD2401" s="452"/>
      <c r="AE2401" s="451"/>
      <c r="AF2401" s="452"/>
      <c r="AG2401" s="446"/>
      <c r="AH2401" s="445"/>
      <c r="AI2401" s="132"/>
      <c r="AJ2401" s="133"/>
      <c r="AK2401" s="448"/>
      <c r="AL2401" s="449"/>
    </row>
    <row r="2402" spans="1:38" ht="120" customHeight="1" x14ac:dyDescent="0.25">
      <c r="A2402" s="79">
        <v>11</v>
      </c>
      <c r="B2402" s="80" t="s">
        <v>46</v>
      </c>
      <c r="C2402" s="584"/>
      <c r="D2402" s="587"/>
      <c r="E2402" s="442"/>
      <c r="F2402" s="443"/>
      <c r="G2402" s="444"/>
      <c r="H2402" s="445"/>
      <c r="I2402" s="441"/>
      <c r="J2402" s="445"/>
      <c r="K2402" s="441"/>
      <c r="L2402" s="445"/>
      <c r="M2402" s="446"/>
      <c r="N2402" s="445"/>
      <c r="O2402" s="444"/>
      <c r="P2402" s="445"/>
      <c r="Q2402" s="444"/>
      <c r="R2402" s="445"/>
      <c r="S2402" s="446"/>
      <c r="T2402" s="445"/>
      <c r="U2402" s="444"/>
      <c r="V2402" s="447"/>
      <c r="W2402" s="445"/>
      <c r="X2402" s="446"/>
      <c r="Y2402" s="447"/>
      <c r="Z2402" s="445"/>
      <c r="AA2402" s="446"/>
      <c r="AB2402" s="445"/>
      <c r="AC2402" s="444"/>
      <c r="AD2402" s="445"/>
      <c r="AE2402" s="444"/>
      <c r="AF2402" s="445"/>
      <c r="AG2402" s="446"/>
      <c r="AH2402" s="445"/>
      <c r="AI2402" s="132"/>
      <c r="AJ2402" s="133"/>
      <c r="AK2402" s="448"/>
      <c r="AL2402" s="449"/>
    </row>
    <row r="2403" spans="1:38" ht="63.75" customHeight="1" x14ac:dyDescent="0.25">
      <c r="A2403" s="79">
        <v>12</v>
      </c>
      <c r="B2403" s="80" t="s">
        <v>47</v>
      </c>
      <c r="C2403" s="584"/>
      <c r="D2403" s="587"/>
      <c r="E2403" s="442"/>
      <c r="F2403" s="443"/>
      <c r="G2403" s="444"/>
      <c r="H2403" s="445"/>
      <c r="I2403" s="441"/>
      <c r="J2403" s="445"/>
      <c r="K2403" s="441"/>
      <c r="L2403" s="445"/>
      <c r="M2403" s="446"/>
      <c r="N2403" s="445"/>
      <c r="O2403" s="444"/>
      <c r="P2403" s="445"/>
      <c r="Q2403" s="444"/>
      <c r="R2403" s="445"/>
      <c r="S2403" s="446"/>
      <c r="T2403" s="445"/>
      <c r="U2403" s="444"/>
      <c r="V2403" s="447"/>
      <c r="W2403" s="445"/>
      <c r="X2403" s="446"/>
      <c r="Y2403" s="447"/>
      <c r="Z2403" s="445"/>
      <c r="AA2403" s="446"/>
      <c r="AB2403" s="445"/>
      <c r="AC2403" s="444"/>
      <c r="AD2403" s="445"/>
      <c r="AE2403" s="444"/>
      <c r="AF2403" s="445"/>
      <c r="AG2403" s="446"/>
      <c r="AH2403" s="445"/>
      <c r="AI2403" s="132"/>
      <c r="AJ2403" s="133"/>
      <c r="AK2403" s="448"/>
      <c r="AL2403" s="449"/>
    </row>
    <row r="2404" spans="1:38" ht="62.25" customHeight="1" thickBot="1" x14ac:dyDescent="0.3">
      <c r="A2404" s="138">
        <v>13</v>
      </c>
      <c r="B2404" s="139" t="s">
        <v>48</v>
      </c>
      <c r="C2404" s="585"/>
      <c r="D2404" s="588"/>
      <c r="E2404" s="453"/>
      <c r="F2404" s="454"/>
      <c r="G2404" s="455"/>
      <c r="H2404" s="456"/>
      <c r="I2404" s="476"/>
      <c r="J2404" s="458"/>
      <c r="K2404" s="476"/>
      <c r="L2404" s="458"/>
      <c r="M2404" s="457"/>
      <c r="N2404" s="458"/>
      <c r="O2404" s="455"/>
      <c r="P2404" s="456"/>
      <c r="Q2404" s="455"/>
      <c r="R2404" s="456"/>
      <c r="S2404" s="459"/>
      <c r="T2404" s="456"/>
      <c r="U2404" s="455"/>
      <c r="V2404" s="460"/>
      <c r="W2404" s="456"/>
      <c r="X2404" s="459"/>
      <c r="Y2404" s="460"/>
      <c r="Z2404" s="456"/>
      <c r="AA2404" s="459"/>
      <c r="AB2404" s="456"/>
      <c r="AC2404" s="455"/>
      <c r="AD2404" s="456"/>
      <c r="AE2404" s="455"/>
      <c r="AF2404" s="456"/>
      <c r="AG2404" s="459"/>
      <c r="AH2404" s="456"/>
      <c r="AI2404" s="461"/>
      <c r="AJ2404" s="462"/>
      <c r="AK2404" s="463"/>
      <c r="AL2404" s="464"/>
    </row>
    <row r="2405" spans="1:38" ht="29.25" customHeight="1" thickBot="1" x14ac:dyDescent="0.3">
      <c r="A2405" s="589" t="s">
        <v>277</v>
      </c>
      <c r="B2405" s="590"/>
      <c r="C2405" s="166">
        <f>C2392</f>
        <v>130647.47</v>
      </c>
      <c r="D2405" s="166">
        <f>D2392</f>
        <v>60421.229999999996</v>
      </c>
      <c r="E2405" s="167">
        <f t="shared" ref="E2405:L2405" si="294">SUM(E2392:E2404)</f>
        <v>1</v>
      </c>
      <c r="F2405" s="168">
        <f t="shared" si="294"/>
        <v>19449.82</v>
      </c>
      <c r="G2405" s="167">
        <f t="shared" si="294"/>
        <v>10</v>
      </c>
      <c r="H2405" s="168">
        <f t="shared" si="294"/>
        <v>130647.47</v>
      </c>
      <c r="I2405" s="169">
        <f t="shared" si="294"/>
        <v>0</v>
      </c>
      <c r="J2405" s="170">
        <f t="shared" si="294"/>
        <v>0</v>
      </c>
      <c r="K2405" s="169">
        <f t="shared" si="294"/>
        <v>10</v>
      </c>
      <c r="L2405" s="170">
        <f t="shared" si="294"/>
        <v>130647.47</v>
      </c>
      <c r="M2405" s="169">
        <f>SUM(M2392:M2404)</f>
        <v>10</v>
      </c>
      <c r="N2405" s="170">
        <f>SUM(N2392:N2404)</f>
        <v>130647.47</v>
      </c>
      <c r="O2405" s="171">
        <f>SUM(O2392:O2404)</f>
        <v>0</v>
      </c>
      <c r="P2405" s="168">
        <f>SUM(P2392:P2404)</f>
        <v>0</v>
      </c>
      <c r="Q2405" s="172">
        <f t="shared" ref="Q2405:AJ2405" si="295">SUM(Q2392:Q2404)</f>
        <v>0</v>
      </c>
      <c r="R2405" s="168">
        <f t="shared" si="295"/>
        <v>0</v>
      </c>
      <c r="S2405" s="173">
        <f t="shared" si="295"/>
        <v>0</v>
      </c>
      <c r="T2405" s="168">
        <f t="shared" si="295"/>
        <v>0</v>
      </c>
      <c r="U2405" s="172">
        <f t="shared" si="295"/>
        <v>0</v>
      </c>
      <c r="V2405" s="168">
        <f t="shared" si="295"/>
        <v>0</v>
      </c>
      <c r="W2405" s="168">
        <f t="shared" si="295"/>
        <v>0</v>
      </c>
      <c r="X2405" s="173">
        <f t="shared" si="295"/>
        <v>0</v>
      </c>
      <c r="Y2405" s="168">
        <f t="shared" si="295"/>
        <v>0</v>
      </c>
      <c r="Z2405" s="168">
        <f t="shared" si="295"/>
        <v>0</v>
      </c>
      <c r="AA2405" s="173">
        <f t="shared" si="295"/>
        <v>0</v>
      </c>
      <c r="AB2405" s="168">
        <f t="shared" si="295"/>
        <v>0</v>
      </c>
      <c r="AC2405" s="172">
        <f t="shared" si="295"/>
        <v>0</v>
      </c>
      <c r="AD2405" s="168">
        <f t="shared" si="295"/>
        <v>0</v>
      </c>
      <c r="AE2405" s="172">
        <f t="shared" si="295"/>
        <v>8</v>
      </c>
      <c r="AF2405" s="168">
        <f t="shared" si="295"/>
        <v>70226.240000000005</v>
      </c>
      <c r="AG2405" s="173">
        <f t="shared" si="295"/>
        <v>8</v>
      </c>
      <c r="AH2405" s="168">
        <f t="shared" si="295"/>
        <v>70226.240000000005</v>
      </c>
      <c r="AI2405" s="174">
        <f t="shared" si="295"/>
        <v>0</v>
      </c>
      <c r="AJ2405" s="174">
        <f t="shared" si="295"/>
        <v>0.53752468379219276</v>
      </c>
      <c r="AK2405" s="175">
        <f>AK2399</f>
        <v>0</v>
      </c>
      <c r="AL2405" s="176">
        <f>AH2405/C2392</f>
        <v>0.53752468379219287</v>
      </c>
    </row>
    <row r="2406" spans="1:38" ht="21.75" thickBot="1" x14ac:dyDescent="0.4">
      <c r="AF2406" s="177" t="s">
        <v>278</v>
      </c>
      <c r="AG2406" s="178">
        <v>4.4240000000000004</v>
      </c>
      <c r="AH2406" s="179">
        <f>AH2405/AG2406</f>
        <v>15873.924050632912</v>
      </c>
    </row>
    <row r="2407" spans="1:38" ht="15.75" thickTop="1" x14ac:dyDescent="0.25">
      <c r="A2407" s="591" t="s">
        <v>279</v>
      </c>
      <c r="B2407" s="592"/>
      <c r="C2407" s="592"/>
      <c r="D2407" s="592"/>
      <c r="E2407" s="592"/>
      <c r="F2407" s="592"/>
      <c r="G2407" s="592"/>
      <c r="H2407" s="592"/>
      <c r="I2407" s="592"/>
      <c r="J2407" s="592"/>
      <c r="K2407" s="593"/>
      <c r="L2407" s="592"/>
      <c r="M2407" s="592"/>
      <c r="N2407" s="592"/>
      <c r="O2407" s="592"/>
      <c r="P2407" s="592"/>
      <c r="Q2407" s="594"/>
    </row>
    <row r="2408" spans="1:38" ht="18.75" x14ac:dyDescent="0.3">
      <c r="A2408" s="595"/>
      <c r="B2408" s="596"/>
      <c r="C2408" s="596"/>
      <c r="D2408" s="596"/>
      <c r="E2408" s="596"/>
      <c r="F2408" s="596"/>
      <c r="G2408" s="596"/>
      <c r="H2408" s="596"/>
      <c r="I2408" s="596"/>
      <c r="J2408" s="596"/>
      <c r="K2408" s="597"/>
      <c r="L2408" s="596"/>
      <c r="M2408" s="596"/>
      <c r="N2408" s="596"/>
      <c r="O2408" s="596"/>
      <c r="P2408" s="596"/>
      <c r="Q2408" s="598"/>
      <c r="AF2408" s="180"/>
    </row>
    <row r="2409" spans="1:38" ht="15.75" x14ac:dyDescent="0.25">
      <c r="A2409" s="595"/>
      <c r="B2409" s="596"/>
      <c r="C2409" s="596"/>
      <c r="D2409" s="596"/>
      <c r="E2409" s="596"/>
      <c r="F2409" s="596"/>
      <c r="G2409" s="596"/>
      <c r="H2409" s="596"/>
      <c r="I2409" s="596"/>
      <c r="J2409" s="596"/>
      <c r="K2409" s="597"/>
      <c r="L2409" s="596"/>
      <c r="M2409" s="596"/>
      <c r="N2409" s="596"/>
      <c r="O2409" s="596"/>
      <c r="P2409" s="596"/>
      <c r="Q2409" s="598"/>
      <c r="AE2409" s="181" t="s">
        <v>280</v>
      </c>
      <c r="AF2409" s="182"/>
    </row>
    <row r="2410" spans="1:38" ht="15.75" x14ac:dyDescent="0.25">
      <c r="A2410" s="595"/>
      <c r="B2410" s="596"/>
      <c r="C2410" s="596"/>
      <c r="D2410" s="596"/>
      <c r="E2410" s="596"/>
      <c r="F2410" s="596"/>
      <c r="G2410" s="596"/>
      <c r="H2410" s="596"/>
      <c r="I2410" s="596"/>
      <c r="J2410" s="596"/>
      <c r="K2410" s="597"/>
      <c r="L2410" s="596"/>
      <c r="M2410" s="596"/>
      <c r="N2410" s="596"/>
      <c r="O2410" s="596"/>
      <c r="P2410" s="596"/>
      <c r="Q2410" s="598"/>
      <c r="AE2410" s="181" t="s">
        <v>281</v>
      </c>
      <c r="AF2410" s="183">
        <f>(AF2405-AF2399)+(Z2405-Z2399)</f>
        <v>70226.240000000005</v>
      </c>
    </row>
    <row r="2411" spans="1:38" ht="15.75" x14ac:dyDescent="0.25">
      <c r="A2411" s="595"/>
      <c r="B2411" s="596"/>
      <c r="C2411" s="596"/>
      <c r="D2411" s="596"/>
      <c r="E2411" s="596"/>
      <c r="F2411" s="596"/>
      <c r="G2411" s="596"/>
      <c r="H2411" s="596"/>
      <c r="I2411" s="596"/>
      <c r="J2411" s="596"/>
      <c r="K2411" s="597"/>
      <c r="L2411" s="596"/>
      <c r="M2411" s="596"/>
      <c r="N2411" s="596"/>
      <c r="O2411" s="596"/>
      <c r="P2411" s="596"/>
      <c r="Q2411" s="598"/>
      <c r="AE2411" s="181" t="s">
        <v>282</v>
      </c>
      <c r="AF2411" s="183">
        <f>AD2405+W2405</f>
        <v>0</v>
      </c>
    </row>
    <row r="2412" spans="1:38" ht="15.75" x14ac:dyDescent="0.25">
      <c r="A2412" s="595"/>
      <c r="B2412" s="596"/>
      <c r="C2412" s="596"/>
      <c r="D2412" s="596"/>
      <c r="E2412" s="596"/>
      <c r="F2412" s="596"/>
      <c r="G2412" s="596"/>
      <c r="H2412" s="596"/>
      <c r="I2412" s="596"/>
      <c r="J2412" s="596"/>
      <c r="K2412" s="597"/>
      <c r="L2412" s="596"/>
      <c r="M2412" s="596"/>
      <c r="N2412" s="596"/>
      <c r="O2412" s="596"/>
      <c r="P2412" s="596"/>
      <c r="Q2412" s="598"/>
      <c r="AE2412" s="181" t="s">
        <v>283</v>
      </c>
      <c r="AF2412" s="183">
        <f>AF2399+Z2399</f>
        <v>0</v>
      </c>
    </row>
    <row r="2413" spans="1:38" ht="15.75" x14ac:dyDescent="0.25">
      <c r="A2413" s="595"/>
      <c r="B2413" s="596"/>
      <c r="C2413" s="596"/>
      <c r="D2413" s="596"/>
      <c r="E2413" s="596"/>
      <c r="F2413" s="596"/>
      <c r="G2413" s="596"/>
      <c r="H2413" s="596"/>
      <c r="I2413" s="596"/>
      <c r="J2413" s="596"/>
      <c r="K2413" s="597"/>
      <c r="L2413" s="596"/>
      <c r="M2413" s="596"/>
      <c r="N2413" s="596"/>
      <c r="O2413" s="596"/>
      <c r="P2413" s="596"/>
      <c r="Q2413" s="598"/>
      <c r="AE2413" s="181" t="s">
        <v>2</v>
      </c>
      <c r="AF2413" s="184">
        <f>SUM(AF2410:AF2412)</f>
        <v>70226.240000000005</v>
      </c>
    </row>
    <row r="2414" spans="1:38" x14ac:dyDescent="0.25">
      <c r="A2414" s="595"/>
      <c r="B2414" s="596"/>
      <c r="C2414" s="596"/>
      <c r="D2414" s="596"/>
      <c r="E2414" s="596"/>
      <c r="F2414" s="596"/>
      <c r="G2414" s="596"/>
      <c r="H2414" s="596"/>
      <c r="I2414" s="596"/>
      <c r="J2414" s="596"/>
      <c r="K2414" s="597"/>
      <c r="L2414" s="596"/>
      <c r="M2414" s="596"/>
      <c r="N2414" s="596"/>
      <c r="O2414" s="596"/>
      <c r="P2414" s="596"/>
      <c r="Q2414" s="598"/>
    </row>
    <row r="2415" spans="1:38" ht="15.75" thickBot="1" x14ac:dyDescent="0.3">
      <c r="A2415" s="599"/>
      <c r="B2415" s="600"/>
      <c r="C2415" s="600"/>
      <c r="D2415" s="600"/>
      <c r="E2415" s="600"/>
      <c r="F2415" s="600"/>
      <c r="G2415" s="600"/>
      <c r="H2415" s="600"/>
      <c r="I2415" s="600"/>
      <c r="J2415" s="600"/>
      <c r="K2415" s="601"/>
      <c r="L2415" s="600"/>
      <c r="M2415" s="600"/>
      <c r="N2415" s="600"/>
      <c r="O2415" s="600"/>
      <c r="P2415" s="600"/>
      <c r="Q2415" s="602"/>
    </row>
    <row r="2416" spans="1:38" ht="15.75" thickTop="1" x14ac:dyDescent="0.25"/>
    <row r="2418" spans="1:38" ht="15.75" thickBot="1" x14ac:dyDescent="0.3"/>
    <row r="2419" spans="1:38" ht="27" thickBot="1" x14ac:dyDescent="0.3">
      <c r="A2419" s="603" t="s">
        <v>391</v>
      </c>
      <c r="B2419" s="604"/>
      <c r="C2419" s="604"/>
      <c r="D2419" s="604"/>
      <c r="E2419" s="604"/>
      <c r="F2419" s="604"/>
      <c r="G2419" s="604"/>
      <c r="H2419" s="604"/>
      <c r="I2419" s="604"/>
      <c r="J2419" s="604"/>
      <c r="K2419" s="605"/>
      <c r="L2419" s="604"/>
      <c r="M2419" s="604"/>
      <c r="N2419" s="604"/>
      <c r="O2419" s="604"/>
      <c r="P2419" s="604"/>
      <c r="Q2419" s="604"/>
      <c r="R2419" s="604"/>
      <c r="S2419" s="604"/>
      <c r="T2419" s="604"/>
      <c r="U2419" s="604"/>
      <c r="V2419" s="604"/>
      <c r="W2419" s="604"/>
      <c r="X2419" s="604"/>
      <c r="Y2419" s="604"/>
      <c r="Z2419" s="604"/>
      <c r="AA2419" s="604"/>
      <c r="AB2419" s="604"/>
      <c r="AC2419" s="604"/>
      <c r="AD2419" s="604"/>
      <c r="AE2419" s="604"/>
      <c r="AF2419" s="604"/>
      <c r="AG2419" s="604"/>
      <c r="AH2419" s="604"/>
      <c r="AI2419" s="604"/>
      <c r="AJ2419" s="604"/>
      <c r="AK2419" s="606"/>
      <c r="AL2419" s="185"/>
    </row>
    <row r="2420" spans="1:38" ht="21" customHeight="1" x14ac:dyDescent="0.25">
      <c r="A2420" s="607" t="s">
        <v>284</v>
      </c>
      <c r="B2420" s="608"/>
      <c r="C2420" s="614" t="s">
        <v>392</v>
      </c>
      <c r="D2420" s="615"/>
      <c r="E2420" s="618" t="s">
        <v>285</v>
      </c>
      <c r="F2420" s="619"/>
      <c r="G2420" s="619"/>
      <c r="H2420" s="619"/>
      <c r="I2420" s="619"/>
      <c r="J2420" s="619"/>
      <c r="K2420" s="620"/>
      <c r="L2420" s="619"/>
      <c r="M2420" s="619"/>
      <c r="N2420" s="619"/>
      <c r="O2420" s="624" t="s">
        <v>394</v>
      </c>
      <c r="P2420" s="625"/>
      <c r="Q2420" s="625"/>
      <c r="R2420" s="625"/>
      <c r="S2420" s="625"/>
      <c r="T2420" s="625"/>
      <c r="U2420" s="625"/>
      <c r="V2420" s="625"/>
      <c r="W2420" s="625"/>
      <c r="X2420" s="625"/>
      <c r="Y2420" s="625"/>
      <c r="Z2420" s="625"/>
      <c r="AA2420" s="625"/>
      <c r="AB2420" s="625"/>
      <c r="AC2420" s="625"/>
      <c r="AD2420" s="625"/>
      <c r="AE2420" s="625"/>
      <c r="AF2420" s="625"/>
      <c r="AG2420" s="625"/>
      <c r="AH2420" s="625"/>
      <c r="AI2420" s="625"/>
      <c r="AJ2420" s="625"/>
      <c r="AK2420" s="626"/>
      <c r="AL2420" s="186"/>
    </row>
    <row r="2421" spans="1:38" ht="36" customHeight="1" thickBot="1" x14ac:dyDescent="0.3">
      <c r="A2421" s="609"/>
      <c r="B2421" s="610"/>
      <c r="C2421" s="616"/>
      <c r="D2421" s="617"/>
      <c r="E2421" s="621"/>
      <c r="F2421" s="622"/>
      <c r="G2421" s="622"/>
      <c r="H2421" s="622"/>
      <c r="I2421" s="622"/>
      <c r="J2421" s="622"/>
      <c r="K2421" s="623"/>
      <c r="L2421" s="622"/>
      <c r="M2421" s="622"/>
      <c r="N2421" s="622"/>
      <c r="O2421" s="627"/>
      <c r="P2421" s="628"/>
      <c r="Q2421" s="628"/>
      <c r="R2421" s="628"/>
      <c r="S2421" s="628"/>
      <c r="T2421" s="628"/>
      <c r="U2421" s="628"/>
      <c r="V2421" s="628"/>
      <c r="W2421" s="628"/>
      <c r="X2421" s="628"/>
      <c r="Y2421" s="628"/>
      <c r="Z2421" s="628"/>
      <c r="AA2421" s="628"/>
      <c r="AB2421" s="628"/>
      <c r="AC2421" s="628"/>
      <c r="AD2421" s="628"/>
      <c r="AE2421" s="628"/>
      <c r="AF2421" s="628"/>
      <c r="AG2421" s="628"/>
      <c r="AH2421" s="628"/>
      <c r="AI2421" s="628"/>
      <c r="AJ2421" s="628"/>
      <c r="AK2421" s="629"/>
      <c r="AL2421" s="186"/>
    </row>
    <row r="2422" spans="1:38" s="180" customFormat="1" ht="84" customHeight="1" thickBot="1" x14ac:dyDescent="0.35">
      <c r="A2422" s="609"/>
      <c r="B2422" s="611"/>
      <c r="C2422" s="630" t="s">
        <v>211</v>
      </c>
      <c r="D2422" s="632" t="s">
        <v>212</v>
      </c>
      <c r="E2422" s="634" t="s">
        <v>0</v>
      </c>
      <c r="F2422" s="635"/>
      <c r="G2422" s="635"/>
      <c r="H2422" s="636"/>
      <c r="I2422" s="637" t="s">
        <v>1</v>
      </c>
      <c r="J2422" s="638"/>
      <c r="K2422" s="639"/>
      <c r="L2422" s="640"/>
      <c r="M2422" s="643" t="s">
        <v>2</v>
      </c>
      <c r="N2422" s="644"/>
      <c r="O2422" s="645" t="s">
        <v>213</v>
      </c>
      <c r="P2422" s="646"/>
      <c r="Q2422" s="646"/>
      <c r="R2422" s="647"/>
      <c r="S2422" s="648" t="s">
        <v>2</v>
      </c>
      <c r="T2422" s="649"/>
      <c r="U2422" s="650" t="s">
        <v>214</v>
      </c>
      <c r="V2422" s="651"/>
      <c r="W2422" s="651"/>
      <c r="X2422" s="651"/>
      <c r="Y2422" s="651"/>
      <c r="Z2422" s="652"/>
      <c r="AA2422" s="653" t="s">
        <v>2</v>
      </c>
      <c r="AB2422" s="654"/>
      <c r="AC2422" s="655" t="s">
        <v>5</v>
      </c>
      <c r="AD2422" s="656"/>
      <c r="AE2422" s="656"/>
      <c r="AF2422" s="657"/>
      <c r="AG2422" s="717" t="s">
        <v>2</v>
      </c>
      <c r="AH2422" s="718"/>
      <c r="AI2422" s="743" t="s">
        <v>215</v>
      </c>
      <c r="AJ2422" s="744"/>
      <c r="AK2422" s="745"/>
      <c r="AL2422" s="187"/>
    </row>
    <row r="2423" spans="1:38" ht="113.25" thickBot="1" x14ac:dyDescent="0.3">
      <c r="A2423" s="612"/>
      <c r="B2423" s="613"/>
      <c r="C2423" s="631"/>
      <c r="D2423" s="633"/>
      <c r="E2423" s="41" t="s">
        <v>15</v>
      </c>
      <c r="F2423" s="42" t="s">
        <v>216</v>
      </c>
      <c r="G2423" s="41" t="s">
        <v>217</v>
      </c>
      <c r="H2423" s="42" t="s">
        <v>14</v>
      </c>
      <c r="I2423" s="43" t="s">
        <v>15</v>
      </c>
      <c r="J2423" s="44" t="s">
        <v>218</v>
      </c>
      <c r="K2423" s="43" t="s">
        <v>17</v>
      </c>
      <c r="L2423" s="44" t="s">
        <v>219</v>
      </c>
      <c r="M2423" s="45" t="s">
        <v>19</v>
      </c>
      <c r="N2423" s="46" t="s">
        <v>20</v>
      </c>
      <c r="O2423" s="47" t="s">
        <v>220</v>
      </c>
      <c r="P2423" s="48" t="s">
        <v>221</v>
      </c>
      <c r="Q2423" s="47" t="s">
        <v>222</v>
      </c>
      <c r="R2423" s="48" t="s">
        <v>223</v>
      </c>
      <c r="S2423" s="49" t="s">
        <v>224</v>
      </c>
      <c r="T2423" s="50" t="s">
        <v>225</v>
      </c>
      <c r="U2423" s="51" t="s">
        <v>220</v>
      </c>
      <c r="V2423" s="52" t="s">
        <v>226</v>
      </c>
      <c r="W2423" s="53" t="s">
        <v>227</v>
      </c>
      <c r="X2423" s="54" t="s">
        <v>222</v>
      </c>
      <c r="Y2423" s="52" t="s">
        <v>228</v>
      </c>
      <c r="Z2423" s="53" t="s">
        <v>229</v>
      </c>
      <c r="AA2423" s="55" t="s">
        <v>230</v>
      </c>
      <c r="AB2423" s="56" t="s">
        <v>231</v>
      </c>
      <c r="AC2423" s="57" t="s">
        <v>220</v>
      </c>
      <c r="AD2423" s="58" t="s">
        <v>221</v>
      </c>
      <c r="AE2423" s="57" t="s">
        <v>222</v>
      </c>
      <c r="AF2423" s="58" t="s">
        <v>223</v>
      </c>
      <c r="AG2423" s="59" t="s">
        <v>232</v>
      </c>
      <c r="AH2423" s="60" t="s">
        <v>233</v>
      </c>
      <c r="AI2423" s="61" t="s">
        <v>234</v>
      </c>
      <c r="AJ2423" s="63" t="s">
        <v>235</v>
      </c>
      <c r="AK2423" s="188" t="s">
        <v>286</v>
      </c>
      <c r="AL2423" s="189"/>
    </row>
    <row r="2424" spans="1:38" ht="15.75" thickBot="1" x14ac:dyDescent="0.3">
      <c r="A2424" s="581" t="s">
        <v>238</v>
      </c>
      <c r="B2424" s="658"/>
      <c r="C2424" s="190" t="s">
        <v>239</v>
      </c>
      <c r="D2424" s="191" t="s">
        <v>240</v>
      </c>
      <c r="E2424" s="192" t="s">
        <v>241</v>
      </c>
      <c r="F2424" s="193" t="s">
        <v>242</v>
      </c>
      <c r="G2424" s="192" t="s">
        <v>243</v>
      </c>
      <c r="H2424" s="193" t="s">
        <v>244</v>
      </c>
      <c r="I2424" s="194" t="s">
        <v>245</v>
      </c>
      <c r="J2424" s="193" t="s">
        <v>246</v>
      </c>
      <c r="K2424" s="194" t="s">
        <v>247</v>
      </c>
      <c r="L2424" s="193" t="s">
        <v>248</v>
      </c>
      <c r="M2424" s="194" t="s">
        <v>249</v>
      </c>
      <c r="N2424" s="193" t="s">
        <v>250</v>
      </c>
      <c r="O2424" s="192" t="s">
        <v>251</v>
      </c>
      <c r="P2424" s="193" t="s">
        <v>252</v>
      </c>
      <c r="Q2424" s="192" t="s">
        <v>253</v>
      </c>
      <c r="R2424" s="193" t="s">
        <v>254</v>
      </c>
      <c r="S2424" s="194" t="s">
        <v>255</v>
      </c>
      <c r="T2424" s="193" t="s">
        <v>256</v>
      </c>
      <c r="U2424" s="192" t="s">
        <v>257</v>
      </c>
      <c r="V2424" s="195" t="s">
        <v>258</v>
      </c>
      <c r="W2424" s="196" t="s">
        <v>259</v>
      </c>
      <c r="X2424" s="197" t="s">
        <v>260</v>
      </c>
      <c r="Y2424" s="198" t="s">
        <v>261</v>
      </c>
      <c r="Z2424" s="193" t="s">
        <v>262</v>
      </c>
      <c r="AA2424" s="194" t="s">
        <v>263</v>
      </c>
      <c r="AB2424" s="199" t="s">
        <v>264</v>
      </c>
      <c r="AC2424" s="192" t="s">
        <v>265</v>
      </c>
      <c r="AD2424" s="199" t="s">
        <v>266</v>
      </c>
      <c r="AE2424" s="192" t="s">
        <v>267</v>
      </c>
      <c r="AF2424" s="199" t="s">
        <v>268</v>
      </c>
      <c r="AG2424" s="194" t="s">
        <v>269</v>
      </c>
      <c r="AH2424" s="199" t="s">
        <v>270</v>
      </c>
      <c r="AI2424" s="190" t="s">
        <v>271</v>
      </c>
      <c r="AJ2424" s="199" t="s">
        <v>272</v>
      </c>
      <c r="AK2424" s="200" t="s">
        <v>273</v>
      </c>
      <c r="AL2424" s="201"/>
    </row>
    <row r="2425" spans="1:38" ht="37.5" x14ac:dyDescent="0.25">
      <c r="A2425" s="202">
        <v>1</v>
      </c>
      <c r="B2425" s="203" t="s">
        <v>287</v>
      </c>
      <c r="C2425" s="659">
        <f>N2437</f>
        <v>130647.46999999999</v>
      </c>
      <c r="D2425" s="660">
        <f>C2425-AH2437</f>
        <v>60421.229999999981</v>
      </c>
      <c r="E2425" s="81">
        <v>0</v>
      </c>
      <c r="F2425" s="82">
        <v>0</v>
      </c>
      <c r="G2425" s="83">
        <v>4</v>
      </c>
      <c r="H2425" s="84">
        <v>47541.869999999995</v>
      </c>
      <c r="I2425" s="339">
        <v>0</v>
      </c>
      <c r="J2425" s="86">
        <v>0</v>
      </c>
      <c r="K2425" s="339">
        <v>4</v>
      </c>
      <c r="L2425" s="86">
        <v>47541.869999999995</v>
      </c>
      <c r="M2425" s="87">
        <f>SUM(I2425,K2425)</f>
        <v>4</v>
      </c>
      <c r="N2425" s="88">
        <f>SUM(J2425,L2425)</f>
        <v>47541.869999999995</v>
      </c>
      <c r="O2425" s="89">
        <v>0</v>
      </c>
      <c r="P2425" s="90">
        <v>0</v>
      </c>
      <c r="Q2425" s="89">
        <v>0</v>
      </c>
      <c r="R2425" s="90">
        <v>0</v>
      </c>
      <c r="S2425" s="91">
        <f>SUM(O2425,Q2425)</f>
        <v>0</v>
      </c>
      <c r="T2425" s="92">
        <f>SUM(P2425,R2425)</f>
        <v>0</v>
      </c>
      <c r="U2425" s="93">
        <v>0</v>
      </c>
      <c r="V2425" s="94">
        <v>0</v>
      </c>
      <c r="W2425" s="95">
        <v>0</v>
      </c>
      <c r="X2425" s="96">
        <v>0</v>
      </c>
      <c r="Y2425" s="94">
        <v>0</v>
      </c>
      <c r="Z2425" s="95">
        <v>0</v>
      </c>
      <c r="AA2425" s="97">
        <f>SUM(U2425,X2425)</f>
        <v>0</v>
      </c>
      <c r="AB2425" s="98">
        <f>SUM(W2425,Z2425)</f>
        <v>0</v>
      </c>
      <c r="AC2425" s="99">
        <v>0</v>
      </c>
      <c r="AD2425" s="100">
        <v>0</v>
      </c>
      <c r="AE2425" s="99">
        <v>4</v>
      </c>
      <c r="AF2425" s="100">
        <v>31177.98</v>
      </c>
      <c r="AG2425" s="101">
        <f>SUM(AC2425,AE2425)</f>
        <v>4</v>
      </c>
      <c r="AH2425" s="102">
        <f>SUM(AD2425,AF2425,AB2425)</f>
        <v>31177.98</v>
      </c>
      <c r="AI2425" s="103">
        <f>IFERROR(AD2425/C2425,0)</f>
        <v>0</v>
      </c>
      <c r="AJ2425" s="134">
        <f>IFERROR(AF2425/C2425,0)</f>
        <v>0.23864204947864665</v>
      </c>
      <c r="AK2425" s="222">
        <f>IFERROR(AH2425/C2425,0)</f>
        <v>0.23864204947864665</v>
      </c>
      <c r="AL2425" s="223"/>
    </row>
    <row r="2426" spans="1:38" ht="75" x14ac:dyDescent="0.25">
      <c r="A2426" s="224">
        <v>2</v>
      </c>
      <c r="B2426" s="203" t="s">
        <v>288</v>
      </c>
      <c r="C2426" s="659"/>
      <c r="D2426" s="660"/>
      <c r="E2426" s="81"/>
      <c r="F2426" s="82"/>
      <c r="G2426" s="83"/>
      <c r="H2426" s="84"/>
      <c r="I2426" s="339"/>
      <c r="J2426" s="86"/>
      <c r="K2426" s="339"/>
      <c r="L2426" s="86"/>
      <c r="M2426" s="87"/>
      <c r="N2426" s="88"/>
      <c r="O2426" s="89"/>
      <c r="P2426" s="90"/>
      <c r="Q2426" s="89"/>
      <c r="R2426" s="90"/>
      <c r="S2426" s="91"/>
      <c r="T2426" s="92"/>
      <c r="U2426" s="93"/>
      <c r="V2426" s="94"/>
      <c r="W2426" s="95"/>
      <c r="X2426" s="96"/>
      <c r="Y2426" s="94"/>
      <c r="Z2426" s="95"/>
      <c r="AA2426" s="97"/>
      <c r="AB2426" s="98"/>
      <c r="AC2426" s="99"/>
      <c r="AD2426" s="100"/>
      <c r="AE2426" s="99"/>
      <c r="AF2426" s="100"/>
      <c r="AG2426" s="101"/>
      <c r="AH2426" s="102"/>
      <c r="AI2426" s="103"/>
      <c r="AJ2426" s="134"/>
      <c r="AK2426" s="222"/>
      <c r="AL2426" s="223"/>
    </row>
    <row r="2427" spans="1:38" ht="37.5" x14ac:dyDescent="0.25">
      <c r="A2427" s="224">
        <v>3</v>
      </c>
      <c r="B2427" s="203" t="s">
        <v>289</v>
      </c>
      <c r="C2427" s="659"/>
      <c r="D2427" s="660"/>
      <c r="E2427" s="81"/>
      <c r="F2427" s="82"/>
      <c r="G2427" s="83"/>
      <c r="H2427" s="84"/>
      <c r="I2427" s="339"/>
      <c r="J2427" s="86"/>
      <c r="K2427" s="339"/>
      <c r="L2427" s="86"/>
      <c r="M2427" s="87"/>
      <c r="N2427" s="88"/>
      <c r="O2427" s="89"/>
      <c r="P2427" s="90"/>
      <c r="Q2427" s="89"/>
      <c r="R2427" s="90"/>
      <c r="S2427" s="91"/>
      <c r="T2427" s="92"/>
      <c r="U2427" s="93"/>
      <c r="V2427" s="94"/>
      <c r="W2427" s="95"/>
      <c r="X2427" s="96"/>
      <c r="Y2427" s="94"/>
      <c r="Z2427" s="95"/>
      <c r="AA2427" s="97"/>
      <c r="AB2427" s="98"/>
      <c r="AC2427" s="99"/>
      <c r="AD2427" s="100"/>
      <c r="AE2427" s="99"/>
      <c r="AF2427" s="100"/>
      <c r="AG2427" s="101"/>
      <c r="AH2427" s="102"/>
      <c r="AI2427" s="103"/>
      <c r="AJ2427" s="134"/>
      <c r="AK2427" s="222"/>
      <c r="AL2427" s="223"/>
    </row>
    <row r="2428" spans="1:38" ht="37.5" x14ac:dyDescent="0.25">
      <c r="A2428" s="224">
        <v>4</v>
      </c>
      <c r="B2428" s="203" t="s">
        <v>290</v>
      </c>
      <c r="C2428" s="659"/>
      <c r="D2428" s="660"/>
      <c r="E2428" s="81"/>
      <c r="F2428" s="82"/>
      <c r="G2428" s="83"/>
      <c r="H2428" s="84"/>
      <c r="I2428" s="339"/>
      <c r="J2428" s="86"/>
      <c r="K2428" s="339"/>
      <c r="L2428" s="86"/>
      <c r="M2428" s="87"/>
      <c r="N2428" s="88"/>
      <c r="O2428" s="89"/>
      <c r="P2428" s="90"/>
      <c r="Q2428" s="89"/>
      <c r="R2428" s="90"/>
      <c r="S2428" s="91"/>
      <c r="T2428" s="92"/>
      <c r="U2428" s="93"/>
      <c r="V2428" s="94"/>
      <c r="W2428" s="95"/>
      <c r="X2428" s="96"/>
      <c r="Y2428" s="94"/>
      <c r="Z2428" s="95"/>
      <c r="AA2428" s="97"/>
      <c r="AB2428" s="98"/>
      <c r="AC2428" s="99"/>
      <c r="AD2428" s="100"/>
      <c r="AE2428" s="99"/>
      <c r="AF2428" s="100"/>
      <c r="AG2428" s="101"/>
      <c r="AH2428" s="102"/>
      <c r="AI2428" s="103"/>
      <c r="AJ2428" s="134"/>
      <c r="AK2428" s="222"/>
      <c r="AL2428" s="223"/>
    </row>
    <row r="2429" spans="1:38" ht="37.5" x14ac:dyDescent="0.25">
      <c r="A2429" s="224">
        <v>5</v>
      </c>
      <c r="B2429" s="203" t="s">
        <v>291</v>
      </c>
      <c r="C2429" s="659"/>
      <c r="D2429" s="660"/>
      <c r="E2429" s="81"/>
      <c r="F2429" s="82"/>
      <c r="G2429" s="83"/>
      <c r="H2429" s="84"/>
      <c r="I2429" s="339"/>
      <c r="J2429" s="86"/>
      <c r="K2429" s="339"/>
      <c r="L2429" s="86"/>
      <c r="M2429" s="87"/>
      <c r="N2429" s="88"/>
      <c r="O2429" s="89"/>
      <c r="P2429" s="342"/>
      <c r="Q2429" s="89"/>
      <c r="R2429" s="90"/>
      <c r="S2429" s="91"/>
      <c r="T2429" s="92"/>
      <c r="U2429" s="93"/>
      <c r="V2429" s="94"/>
      <c r="W2429" s="95"/>
      <c r="X2429" s="96"/>
      <c r="Y2429" s="94"/>
      <c r="Z2429" s="95"/>
      <c r="AA2429" s="97"/>
      <c r="AB2429" s="98"/>
      <c r="AC2429" s="99"/>
      <c r="AD2429" s="100"/>
      <c r="AE2429" s="99"/>
      <c r="AF2429" s="100"/>
      <c r="AG2429" s="101"/>
      <c r="AH2429" s="102"/>
      <c r="AI2429" s="103"/>
      <c r="AJ2429" s="134"/>
      <c r="AK2429" s="222"/>
      <c r="AL2429" s="223"/>
    </row>
    <row r="2430" spans="1:38" ht="37.5" x14ac:dyDescent="0.25">
      <c r="A2430" s="224">
        <v>6</v>
      </c>
      <c r="B2430" s="203" t="s">
        <v>292</v>
      </c>
      <c r="C2430" s="659"/>
      <c r="D2430" s="660"/>
      <c r="E2430" s="81"/>
      <c r="F2430" s="82"/>
      <c r="G2430" s="83"/>
      <c r="H2430" s="84"/>
      <c r="I2430" s="339"/>
      <c r="J2430" s="340"/>
      <c r="K2430" s="339"/>
      <c r="L2430" s="340"/>
      <c r="M2430" s="87"/>
      <c r="N2430" s="88"/>
      <c r="O2430" s="89"/>
      <c r="P2430" s="342"/>
      <c r="Q2430" s="89"/>
      <c r="R2430" s="90"/>
      <c r="S2430" s="91"/>
      <c r="T2430" s="92"/>
      <c r="U2430" s="93"/>
      <c r="V2430" s="94"/>
      <c r="W2430" s="95"/>
      <c r="X2430" s="96"/>
      <c r="Y2430" s="94"/>
      <c r="Z2430" s="95"/>
      <c r="AA2430" s="97"/>
      <c r="AB2430" s="98"/>
      <c r="AC2430" s="99"/>
      <c r="AD2430" s="100"/>
      <c r="AE2430" s="99"/>
      <c r="AF2430" s="100"/>
      <c r="AG2430" s="101"/>
      <c r="AH2430" s="102"/>
      <c r="AI2430" s="103"/>
      <c r="AJ2430" s="134"/>
      <c r="AK2430" s="222"/>
      <c r="AL2430" s="223"/>
    </row>
    <row r="2431" spans="1:38" ht="37.5" x14ac:dyDescent="0.3">
      <c r="A2431" s="306">
        <v>7</v>
      </c>
      <c r="B2431" s="225" t="s">
        <v>293</v>
      </c>
      <c r="C2431" s="659"/>
      <c r="D2431" s="660"/>
      <c r="E2431" s="81"/>
      <c r="F2431" s="82"/>
      <c r="G2431" s="83"/>
      <c r="H2431" s="84"/>
      <c r="I2431" s="339"/>
      <c r="J2431" s="340"/>
      <c r="K2431" s="339"/>
      <c r="L2431" s="340"/>
      <c r="M2431" s="87"/>
      <c r="N2431" s="88"/>
      <c r="O2431" s="89"/>
      <c r="P2431" s="342"/>
      <c r="Q2431" s="89"/>
      <c r="R2431" s="90"/>
      <c r="S2431" s="91"/>
      <c r="T2431" s="92"/>
      <c r="U2431" s="93"/>
      <c r="V2431" s="94"/>
      <c r="W2431" s="95"/>
      <c r="X2431" s="96"/>
      <c r="Y2431" s="94"/>
      <c r="Z2431" s="95"/>
      <c r="AA2431" s="97"/>
      <c r="AB2431" s="98"/>
      <c r="AC2431" s="99"/>
      <c r="AD2431" s="100"/>
      <c r="AE2431" s="99"/>
      <c r="AF2431" s="100"/>
      <c r="AG2431" s="101"/>
      <c r="AH2431" s="102"/>
      <c r="AI2431" s="103"/>
      <c r="AJ2431" s="134"/>
      <c r="AK2431" s="222"/>
      <c r="AL2431" s="223"/>
    </row>
    <row r="2432" spans="1:38" ht="37.5" x14ac:dyDescent="0.25">
      <c r="A2432" s="229">
        <v>8</v>
      </c>
      <c r="B2432" s="226" t="s">
        <v>294</v>
      </c>
      <c r="C2432" s="659"/>
      <c r="D2432" s="660"/>
      <c r="E2432" s="81"/>
      <c r="F2432" s="82"/>
      <c r="G2432" s="83"/>
      <c r="H2432" s="84"/>
      <c r="I2432" s="339"/>
      <c r="J2432" s="340"/>
      <c r="K2432" s="339"/>
      <c r="L2432" s="340"/>
      <c r="M2432" s="122"/>
      <c r="N2432" s="123"/>
      <c r="O2432" s="89"/>
      <c r="P2432" s="342"/>
      <c r="Q2432" s="89"/>
      <c r="R2432" s="90"/>
      <c r="S2432" s="91"/>
      <c r="T2432" s="92"/>
      <c r="U2432" s="93"/>
      <c r="V2432" s="94"/>
      <c r="W2432" s="95"/>
      <c r="X2432" s="96"/>
      <c r="Y2432" s="94"/>
      <c r="Z2432" s="95"/>
      <c r="AA2432" s="97"/>
      <c r="AB2432" s="98"/>
      <c r="AC2432" s="99"/>
      <c r="AD2432" s="100"/>
      <c r="AE2432" s="99"/>
      <c r="AF2432" s="100"/>
      <c r="AG2432" s="101"/>
      <c r="AH2432" s="102"/>
      <c r="AI2432" s="103"/>
      <c r="AJ2432" s="134"/>
      <c r="AK2432" s="222"/>
      <c r="AL2432" s="223"/>
    </row>
    <row r="2433" spans="1:38" ht="37.5" x14ac:dyDescent="0.25">
      <c r="A2433" s="229" t="s">
        <v>309</v>
      </c>
      <c r="B2433" s="226" t="s">
        <v>172</v>
      </c>
      <c r="C2433" s="659"/>
      <c r="D2433" s="660"/>
      <c r="E2433" s="81">
        <v>0</v>
      </c>
      <c r="F2433" s="82">
        <v>0</v>
      </c>
      <c r="G2433" s="83">
        <v>1</v>
      </c>
      <c r="H2433" s="84">
        <v>12279.73</v>
      </c>
      <c r="I2433" s="339">
        <v>0</v>
      </c>
      <c r="J2433" s="340">
        <v>0</v>
      </c>
      <c r="K2433" s="339">
        <v>1</v>
      </c>
      <c r="L2433" s="340">
        <v>12279.73</v>
      </c>
      <c r="M2433" s="122">
        <f t="shared" ref="M2433:N2436" si="296">SUM(I2433,K2433)</f>
        <v>1</v>
      </c>
      <c r="N2433" s="123">
        <f t="shared" si="296"/>
        <v>12279.73</v>
      </c>
      <c r="O2433" s="89">
        <v>0</v>
      </c>
      <c r="P2433" s="342">
        <v>0</v>
      </c>
      <c r="Q2433" s="89">
        <v>0</v>
      </c>
      <c r="R2433" s="90">
        <v>0</v>
      </c>
      <c r="S2433" s="91">
        <f t="shared" ref="S2433:T2436" si="297">SUM(O2433,Q2433)</f>
        <v>0</v>
      </c>
      <c r="T2433" s="92">
        <f t="shared" si="297"/>
        <v>0</v>
      </c>
      <c r="U2433" s="93">
        <v>0</v>
      </c>
      <c r="V2433" s="94">
        <v>0</v>
      </c>
      <c r="W2433" s="95">
        <v>0</v>
      </c>
      <c r="X2433" s="96">
        <v>0</v>
      </c>
      <c r="Y2433" s="94">
        <v>0</v>
      </c>
      <c r="Z2433" s="95">
        <v>0</v>
      </c>
      <c r="AA2433" s="97">
        <f>SUM(U2433,X2433)</f>
        <v>0</v>
      </c>
      <c r="AB2433" s="98">
        <f>SUM(W2433,Z2433)</f>
        <v>0</v>
      </c>
      <c r="AC2433" s="99">
        <v>0</v>
      </c>
      <c r="AD2433" s="100">
        <v>0</v>
      </c>
      <c r="AE2433" s="99">
        <v>1</v>
      </c>
      <c r="AF2433" s="100">
        <v>12279.73</v>
      </c>
      <c r="AG2433" s="101">
        <f>SUM(AC2433,AE2433)</f>
        <v>1</v>
      </c>
      <c r="AH2433" s="102">
        <f>SUM(AD2433,AF2433,AB2433)</f>
        <v>12279.73</v>
      </c>
      <c r="AI2433" s="103">
        <f>IFERROR(AD2433/C2425,0)</f>
        <v>0</v>
      </c>
      <c r="AJ2433" s="134">
        <f>IFERROR(AF2433/C2425,0)</f>
        <v>9.3991334084004854E-2</v>
      </c>
      <c r="AK2433" s="222">
        <f>IFERROR(AH2433/C2425,0)</f>
        <v>9.3991334084004854E-2</v>
      </c>
      <c r="AL2433" s="223"/>
    </row>
    <row r="2434" spans="1:38" ht="56.25" x14ac:dyDescent="0.25">
      <c r="A2434" s="229" t="s">
        <v>310</v>
      </c>
      <c r="B2434" s="226" t="s">
        <v>173</v>
      </c>
      <c r="C2434" s="659"/>
      <c r="D2434" s="660"/>
      <c r="E2434" s="81">
        <v>1</v>
      </c>
      <c r="F2434" s="82">
        <v>19449.82</v>
      </c>
      <c r="G2434" s="83">
        <v>2</v>
      </c>
      <c r="H2434" s="84">
        <v>45217.599999999999</v>
      </c>
      <c r="I2434" s="339">
        <v>0</v>
      </c>
      <c r="J2434" s="340">
        <v>0</v>
      </c>
      <c r="K2434" s="339">
        <v>2</v>
      </c>
      <c r="L2434" s="340">
        <v>45217.599999999999</v>
      </c>
      <c r="M2434" s="122">
        <f t="shared" si="296"/>
        <v>2</v>
      </c>
      <c r="N2434" s="123">
        <f t="shared" si="296"/>
        <v>45217.599999999999</v>
      </c>
      <c r="O2434" s="89">
        <v>0</v>
      </c>
      <c r="P2434" s="342">
        <v>0</v>
      </c>
      <c r="Q2434" s="89">
        <v>0</v>
      </c>
      <c r="R2434" s="90">
        <v>0</v>
      </c>
      <c r="S2434" s="91">
        <f t="shared" si="297"/>
        <v>0</v>
      </c>
      <c r="T2434" s="92">
        <f t="shared" si="297"/>
        <v>0</v>
      </c>
      <c r="U2434" s="93">
        <v>0</v>
      </c>
      <c r="V2434" s="94">
        <v>0</v>
      </c>
      <c r="W2434" s="95">
        <v>0</v>
      </c>
      <c r="X2434" s="96">
        <v>0</v>
      </c>
      <c r="Y2434" s="94">
        <v>0</v>
      </c>
      <c r="Z2434" s="95">
        <v>0</v>
      </c>
      <c r="AA2434" s="97">
        <f>SUM(U2434,X2434)</f>
        <v>0</v>
      </c>
      <c r="AB2434" s="98">
        <f>SUM(W2434,Z2434)</f>
        <v>0</v>
      </c>
      <c r="AC2434" s="99">
        <v>0</v>
      </c>
      <c r="AD2434" s="100">
        <v>0</v>
      </c>
      <c r="AE2434" s="99">
        <v>1</v>
      </c>
      <c r="AF2434" s="100">
        <v>9120.82</v>
      </c>
      <c r="AG2434" s="101">
        <f>SUM(AC2434,AE2434)</f>
        <v>1</v>
      </c>
      <c r="AH2434" s="102">
        <f>SUM(AD2434,AF2434,AB2434)</f>
        <v>9120.82</v>
      </c>
      <c r="AI2434" s="103">
        <f>IFERROR(AD2434/C2425,0)</f>
        <v>0</v>
      </c>
      <c r="AJ2434" s="134">
        <f>IFERROR(AF2434/C2425,0)</f>
        <v>6.9812450252576652E-2</v>
      </c>
      <c r="AK2434" s="222">
        <f>IFERROR(AH2434/C2425,0)</f>
        <v>6.9812450252576652E-2</v>
      </c>
      <c r="AL2434" s="223"/>
    </row>
    <row r="2435" spans="1:38" ht="56.25" x14ac:dyDescent="0.25">
      <c r="A2435" s="229" t="s">
        <v>311</v>
      </c>
      <c r="B2435" s="226" t="s">
        <v>174</v>
      </c>
      <c r="C2435" s="659"/>
      <c r="D2435" s="660"/>
      <c r="E2435" s="81">
        <v>0</v>
      </c>
      <c r="F2435" s="82">
        <v>0</v>
      </c>
      <c r="G2435" s="83">
        <v>2</v>
      </c>
      <c r="H2435" s="84">
        <v>12014.88</v>
      </c>
      <c r="I2435" s="339">
        <v>0</v>
      </c>
      <c r="J2435" s="340">
        <v>0</v>
      </c>
      <c r="K2435" s="339">
        <v>2</v>
      </c>
      <c r="L2435" s="340">
        <v>12014.88</v>
      </c>
      <c r="M2435" s="122">
        <f t="shared" si="296"/>
        <v>2</v>
      </c>
      <c r="N2435" s="123">
        <f t="shared" si="296"/>
        <v>12014.88</v>
      </c>
      <c r="O2435" s="89">
        <v>0</v>
      </c>
      <c r="P2435" s="342">
        <v>0</v>
      </c>
      <c r="Q2435" s="89">
        <v>0</v>
      </c>
      <c r="R2435" s="90">
        <v>0</v>
      </c>
      <c r="S2435" s="91">
        <f t="shared" si="297"/>
        <v>0</v>
      </c>
      <c r="T2435" s="92">
        <f t="shared" si="297"/>
        <v>0</v>
      </c>
      <c r="U2435" s="93">
        <v>0</v>
      </c>
      <c r="V2435" s="94">
        <v>0</v>
      </c>
      <c r="W2435" s="95">
        <v>0</v>
      </c>
      <c r="X2435" s="96">
        <v>0</v>
      </c>
      <c r="Y2435" s="94">
        <v>0</v>
      </c>
      <c r="Z2435" s="95">
        <v>0</v>
      </c>
      <c r="AA2435" s="97">
        <f>SUM(U2435,X2435)</f>
        <v>0</v>
      </c>
      <c r="AB2435" s="98">
        <f>SUM(W2435,Z2435)</f>
        <v>0</v>
      </c>
      <c r="AC2435" s="99">
        <v>0</v>
      </c>
      <c r="AD2435" s="100">
        <v>0</v>
      </c>
      <c r="AE2435" s="99">
        <v>1</v>
      </c>
      <c r="AF2435" s="100">
        <v>4733.8599999999997</v>
      </c>
      <c r="AG2435" s="101">
        <f>SUM(AC2435,AE2435)</f>
        <v>1</v>
      </c>
      <c r="AH2435" s="102">
        <f>SUM(AD2435,AF2435,AB2435)</f>
        <v>4733.8599999999997</v>
      </c>
      <c r="AI2435" s="103">
        <f>IFERROR(AD2435/C2425,0)</f>
        <v>0</v>
      </c>
      <c r="AJ2435" s="134">
        <f>IFERROR(AF2435/C2425,0)</f>
        <v>3.6233843640447079E-2</v>
      </c>
      <c r="AK2435" s="222">
        <f>IFERROR(AH2435/C2425,0)</f>
        <v>3.6233843640447079E-2</v>
      </c>
      <c r="AL2435" s="223"/>
    </row>
    <row r="2436" spans="1:38" ht="37.5" x14ac:dyDescent="0.25">
      <c r="A2436" s="229" t="s">
        <v>312</v>
      </c>
      <c r="B2436" s="226" t="s">
        <v>175</v>
      </c>
      <c r="C2436" s="659"/>
      <c r="D2436" s="660"/>
      <c r="E2436" s="81">
        <v>0</v>
      </c>
      <c r="F2436" s="82">
        <v>0</v>
      </c>
      <c r="G2436" s="83">
        <v>1</v>
      </c>
      <c r="H2436" s="84">
        <v>13593.39</v>
      </c>
      <c r="I2436" s="339">
        <v>0</v>
      </c>
      <c r="J2436" s="340">
        <v>0</v>
      </c>
      <c r="K2436" s="339">
        <v>1</v>
      </c>
      <c r="L2436" s="340">
        <v>13593.39</v>
      </c>
      <c r="M2436" s="122">
        <f t="shared" si="296"/>
        <v>1</v>
      </c>
      <c r="N2436" s="123">
        <f t="shared" si="296"/>
        <v>13593.39</v>
      </c>
      <c r="O2436" s="89">
        <v>0</v>
      </c>
      <c r="P2436" s="342">
        <v>0</v>
      </c>
      <c r="Q2436" s="89">
        <v>0</v>
      </c>
      <c r="R2436" s="90">
        <v>0</v>
      </c>
      <c r="S2436" s="91">
        <f t="shared" si="297"/>
        <v>0</v>
      </c>
      <c r="T2436" s="92">
        <f t="shared" si="297"/>
        <v>0</v>
      </c>
      <c r="U2436" s="93">
        <v>0</v>
      </c>
      <c r="V2436" s="94">
        <v>0</v>
      </c>
      <c r="W2436" s="95">
        <v>0</v>
      </c>
      <c r="X2436" s="96">
        <v>0</v>
      </c>
      <c r="Y2436" s="94">
        <v>0</v>
      </c>
      <c r="Z2436" s="95">
        <v>0</v>
      </c>
      <c r="AA2436" s="97">
        <f>SUM(U2436,X2436)</f>
        <v>0</v>
      </c>
      <c r="AB2436" s="98">
        <f>SUM(W2436,Z2436)</f>
        <v>0</v>
      </c>
      <c r="AC2436" s="99">
        <v>0</v>
      </c>
      <c r="AD2436" s="100">
        <v>0</v>
      </c>
      <c r="AE2436" s="99">
        <v>1</v>
      </c>
      <c r="AF2436" s="100">
        <v>12913.85</v>
      </c>
      <c r="AG2436" s="101">
        <f>SUM(AC2436,AE2436)</f>
        <v>1</v>
      </c>
      <c r="AH2436" s="102">
        <f>SUM(AD2436,AF2436,AB2436)</f>
        <v>12913.85</v>
      </c>
      <c r="AI2436" s="103">
        <f>IFERROR(AD2436/C2425,0)</f>
        <v>0</v>
      </c>
      <c r="AJ2436" s="134">
        <f>IFERROR(AF2436/C2425,0)</f>
        <v>9.884500633651766E-2</v>
      </c>
      <c r="AK2436" s="222">
        <f>IFERROR(AH2436/C2425,0)</f>
        <v>9.884500633651766E-2</v>
      </c>
      <c r="AL2436" s="223"/>
    </row>
    <row r="2437" spans="1:38" ht="24" thickBot="1" x14ac:dyDescent="0.3">
      <c r="A2437" s="641" t="s">
        <v>277</v>
      </c>
      <c r="B2437" s="642"/>
      <c r="C2437" s="231">
        <f>C2425</f>
        <v>130647.46999999999</v>
      </c>
      <c r="D2437" s="231">
        <f>D2425</f>
        <v>60421.229999999981</v>
      </c>
      <c r="E2437" s="167">
        <f t="shared" ref="E2437:AH2437" si="298">SUM(E2425:E2436)</f>
        <v>1</v>
      </c>
      <c r="F2437" s="168">
        <f t="shared" si="298"/>
        <v>19449.82</v>
      </c>
      <c r="G2437" s="167">
        <f t="shared" si="298"/>
        <v>10</v>
      </c>
      <c r="H2437" s="232">
        <f t="shared" si="298"/>
        <v>130647.46999999999</v>
      </c>
      <c r="I2437" s="233">
        <f t="shared" si="298"/>
        <v>0</v>
      </c>
      <c r="J2437" s="168">
        <f t="shared" si="298"/>
        <v>0</v>
      </c>
      <c r="K2437" s="233">
        <f t="shared" si="298"/>
        <v>10</v>
      </c>
      <c r="L2437" s="168">
        <f t="shared" si="298"/>
        <v>130647.46999999999</v>
      </c>
      <c r="M2437" s="233">
        <f t="shared" si="298"/>
        <v>10</v>
      </c>
      <c r="N2437" s="168">
        <f t="shared" si="298"/>
        <v>130647.46999999999</v>
      </c>
      <c r="O2437" s="172">
        <f t="shared" si="298"/>
        <v>0</v>
      </c>
      <c r="P2437" s="168">
        <f t="shared" si="298"/>
        <v>0</v>
      </c>
      <c r="Q2437" s="172">
        <f t="shared" si="298"/>
        <v>0</v>
      </c>
      <c r="R2437" s="234">
        <f t="shared" si="298"/>
        <v>0</v>
      </c>
      <c r="S2437" s="173">
        <f t="shared" si="298"/>
        <v>0</v>
      </c>
      <c r="T2437" s="234">
        <f t="shared" si="298"/>
        <v>0</v>
      </c>
      <c r="U2437" s="235">
        <f t="shared" si="298"/>
        <v>0</v>
      </c>
      <c r="V2437" s="234">
        <f t="shared" si="298"/>
        <v>0</v>
      </c>
      <c r="W2437" s="232">
        <f t="shared" si="298"/>
        <v>0</v>
      </c>
      <c r="X2437" s="173">
        <f t="shared" si="298"/>
        <v>0</v>
      </c>
      <c r="Y2437" s="234">
        <f t="shared" si="298"/>
        <v>0</v>
      </c>
      <c r="Z2437" s="234">
        <f t="shared" si="298"/>
        <v>0</v>
      </c>
      <c r="AA2437" s="236">
        <f t="shared" si="298"/>
        <v>0</v>
      </c>
      <c r="AB2437" s="168">
        <f t="shared" si="298"/>
        <v>0</v>
      </c>
      <c r="AC2437" s="171">
        <f t="shared" si="298"/>
        <v>0</v>
      </c>
      <c r="AD2437" s="168">
        <f t="shared" si="298"/>
        <v>0</v>
      </c>
      <c r="AE2437" s="172">
        <f t="shared" si="298"/>
        <v>8</v>
      </c>
      <c r="AF2437" s="168">
        <f t="shared" si="298"/>
        <v>70226.240000000005</v>
      </c>
      <c r="AG2437" s="173">
        <f t="shared" si="298"/>
        <v>8</v>
      </c>
      <c r="AH2437" s="232">
        <f t="shared" si="298"/>
        <v>70226.240000000005</v>
      </c>
      <c r="AI2437" s="237">
        <f>AD2437/C2392</f>
        <v>0</v>
      </c>
      <c r="AJ2437" s="238">
        <f>AF2437/C2392</f>
        <v>0.53752468379219287</v>
      </c>
      <c r="AK2437" s="239">
        <f>AH2437/C2392</f>
        <v>0.53752468379219287</v>
      </c>
      <c r="AL2437" s="223"/>
    </row>
    <row r="2438" spans="1:38" ht="15.75" thickBot="1" x14ac:dyDescent="0.3">
      <c r="E2438" s="240"/>
      <c r="F2438" s="241"/>
      <c r="G2438" s="240"/>
      <c r="H2438" s="241"/>
      <c r="I2438" s="242"/>
      <c r="J2438" s="240"/>
      <c r="K2438" s="242"/>
      <c r="L2438" s="241"/>
      <c r="M2438" s="240"/>
      <c r="N2438" s="240"/>
      <c r="O2438" s="240"/>
      <c r="P2438" s="240"/>
      <c r="Q2438" s="240"/>
      <c r="R2438" s="240"/>
      <c r="S2438" s="240"/>
      <c r="T2438" s="240"/>
      <c r="U2438" s="240"/>
      <c r="V2438" s="240"/>
      <c r="W2438" s="240"/>
      <c r="X2438" s="240"/>
      <c r="Y2438" s="240"/>
      <c r="Z2438" s="240"/>
      <c r="AA2438" s="240"/>
      <c r="AB2438" s="240"/>
      <c r="AC2438" s="240"/>
      <c r="AD2438" s="240"/>
      <c r="AE2438" s="240"/>
      <c r="AF2438" s="240"/>
      <c r="AG2438" s="240"/>
      <c r="AH2438" s="240"/>
      <c r="AJ2438" s="243"/>
      <c r="AK2438" s="243"/>
      <c r="AL2438" s="243"/>
    </row>
    <row r="2439" spans="1:38" ht="19.5" thickTop="1" x14ac:dyDescent="0.3">
      <c r="A2439" s="591" t="s">
        <v>279</v>
      </c>
      <c r="B2439" s="592"/>
      <c r="C2439" s="592"/>
      <c r="D2439" s="592"/>
      <c r="E2439" s="592"/>
      <c r="F2439" s="592"/>
      <c r="G2439" s="592"/>
      <c r="H2439" s="592"/>
      <c r="I2439" s="592"/>
      <c r="J2439" s="592"/>
      <c r="K2439" s="593"/>
      <c r="L2439" s="592"/>
      <c r="M2439" s="592"/>
      <c r="N2439" s="592"/>
      <c r="O2439" s="592"/>
      <c r="P2439" s="592"/>
      <c r="Q2439" s="594"/>
      <c r="AD2439" s="180"/>
    </row>
    <row r="2440" spans="1:38" x14ac:dyDescent="0.25">
      <c r="A2440" s="595"/>
      <c r="B2440" s="596"/>
      <c r="C2440" s="596"/>
      <c r="D2440" s="596"/>
      <c r="E2440" s="596"/>
      <c r="F2440" s="596"/>
      <c r="G2440" s="596"/>
      <c r="H2440" s="596"/>
      <c r="I2440" s="596"/>
      <c r="J2440" s="596"/>
      <c r="K2440" s="597"/>
      <c r="L2440" s="596"/>
      <c r="M2440" s="596"/>
      <c r="N2440" s="596"/>
      <c r="O2440" s="596"/>
      <c r="P2440" s="596"/>
      <c r="Q2440" s="598"/>
    </row>
    <row r="2441" spans="1:38" x14ac:dyDescent="0.25">
      <c r="A2441" s="595"/>
      <c r="B2441" s="596"/>
      <c r="C2441" s="596"/>
      <c r="D2441" s="596"/>
      <c r="E2441" s="596"/>
      <c r="F2441" s="596"/>
      <c r="G2441" s="596"/>
      <c r="H2441" s="596"/>
      <c r="I2441" s="596"/>
      <c r="J2441" s="596"/>
      <c r="K2441" s="597"/>
      <c r="L2441" s="596"/>
      <c r="M2441" s="596"/>
      <c r="N2441" s="596"/>
      <c r="O2441" s="596"/>
      <c r="P2441" s="596"/>
      <c r="Q2441" s="598"/>
    </row>
    <row r="2442" spans="1:38" x14ac:dyDescent="0.25">
      <c r="A2442" s="595"/>
      <c r="B2442" s="596"/>
      <c r="C2442" s="596"/>
      <c r="D2442" s="596"/>
      <c r="E2442" s="596"/>
      <c r="F2442" s="596"/>
      <c r="G2442" s="596"/>
      <c r="H2442" s="596"/>
      <c r="I2442" s="596"/>
      <c r="J2442" s="596"/>
      <c r="K2442" s="597"/>
      <c r="L2442" s="596"/>
      <c r="M2442" s="596"/>
      <c r="N2442" s="596"/>
      <c r="O2442" s="596"/>
      <c r="P2442" s="596"/>
      <c r="Q2442" s="598"/>
    </row>
    <row r="2443" spans="1:38" x14ac:dyDescent="0.25">
      <c r="A2443" s="595"/>
      <c r="B2443" s="596"/>
      <c r="C2443" s="596"/>
      <c r="D2443" s="596"/>
      <c r="E2443" s="596"/>
      <c r="F2443" s="596"/>
      <c r="G2443" s="596"/>
      <c r="H2443" s="596"/>
      <c r="I2443" s="596"/>
      <c r="J2443" s="596"/>
      <c r="K2443" s="597"/>
      <c r="L2443" s="596"/>
      <c r="M2443" s="596"/>
      <c r="N2443" s="596"/>
      <c r="O2443" s="596"/>
      <c r="P2443" s="596"/>
      <c r="Q2443" s="598"/>
    </row>
    <row r="2444" spans="1:38" x14ac:dyDescent="0.25">
      <c r="A2444" s="595"/>
      <c r="B2444" s="596"/>
      <c r="C2444" s="596"/>
      <c r="D2444" s="596"/>
      <c r="E2444" s="596"/>
      <c r="F2444" s="596"/>
      <c r="G2444" s="596"/>
      <c r="H2444" s="596"/>
      <c r="I2444" s="596"/>
      <c r="J2444" s="596"/>
      <c r="K2444" s="597"/>
      <c r="L2444" s="596"/>
      <c r="M2444" s="596"/>
      <c r="N2444" s="596"/>
      <c r="O2444" s="596"/>
      <c r="P2444" s="596"/>
      <c r="Q2444" s="598"/>
    </row>
    <row r="2445" spans="1:38" x14ac:dyDescent="0.25">
      <c r="A2445" s="595"/>
      <c r="B2445" s="596"/>
      <c r="C2445" s="596"/>
      <c r="D2445" s="596"/>
      <c r="E2445" s="596"/>
      <c r="F2445" s="596"/>
      <c r="G2445" s="596"/>
      <c r="H2445" s="596"/>
      <c r="I2445" s="596"/>
      <c r="J2445" s="596"/>
      <c r="K2445" s="597"/>
      <c r="L2445" s="596"/>
      <c r="M2445" s="596"/>
      <c r="N2445" s="596"/>
      <c r="O2445" s="596"/>
      <c r="P2445" s="596"/>
      <c r="Q2445" s="598"/>
    </row>
    <row r="2446" spans="1:38" x14ac:dyDescent="0.25">
      <c r="A2446" s="595"/>
      <c r="B2446" s="596"/>
      <c r="C2446" s="596"/>
      <c r="D2446" s="596"/>
      <c r="E2446" s="596"/>
      <c r="F2446" s="596"/>
      <c r="G2446" s="596"/>
      <c r="H2446" s="596"/>
      <c r="I2446" s="596"/>
      <c r="J2446" s="596"/>
      <c r="K2446" s="597"/>
      <c r="L2446" s="596"/>
      <c r="M2446" s="596"/>
      <c r="N2446" s="596"/>
      <c r="O2446" s="596"/>
      <c r="P2446" s="596"/>
      <c r="Q2446" s="598"/>
    </row>
    <row r="2447" spans="1:38" ht="15.75" thickBot="1" x14ac:dyDescent="0.3">
      <c r="A2447" s="599"/>
      <c r="B2447" s="600"/>
      <c r="C2447" s="600"/>
      <c r="D2447" s="600"/>
      <c r="E2447" s="600"/>
      <c r="F2447" s="600"/>
      <c r="G2447" s="600"/>
      <c r="H2447" s="600"/>
      <c r="I2447" s="600"/>
      <c r="J2447" s="600"/>
      <c r="K2447" s="601"/>
      <c r="L2447" s="600"/>
      <c r="M2447" s="600"/>
      <c r="N2447" s="600"/>
      <c r="O2447" s="600"/>
      <c r="P2447" s="600"/>
      <c r="Q2447" s="602"/>
    </row>
    <row r="2448" spans="1:38" ht="15.75" thickTop="1" x14ac:dyDescent="0.25"/>
    <row r="2449" spans="1:38" x14ac:dyDescent="0.25">
      <c r="B2449" s="244"/>
      <c r="C2449" s="244"/>
    </row>
    <row r="2451" spans="1:38" ht="23.25" x14ac:dyDescent="0.35">
      <c r="A2451" s="547"/>
      <c r="B2451" s="772" t="s">
        <v>302</v>
      </c>
      <c r="C2451" s="772"/>
      <c r="D2451" s="772"/>
      <c r="E2451" s="772"/>
      <c r="F2451" s="772"/>
      <c r="G2451" s="772"/>
      <c r="H2451" s="772"/>
      <c r="I2451" s="772"/>
      <c r="J2451" s="772"/>
      <c r="K2451" s="772"/>
      <c r="L2451" s="772"/>
      <c r="M2451" s="548"/>
      <c r="N2451" s="549"/>
      <c r="O2451" s="550"/>
      <c r="P2451" s="549"/>
      <c r="Q2451" s="550"/>
      <c r="R2451" s="549"/>
      <c r="S2451" s="548"/>
      <c r="T2451" s="549"/>
      <c r="U2451" s="550"/>
      <c r="V2451" s="549"/>
      <c r="W2451" s="549"/>
      <c r="X2451" s="548"/>
      <c r="Y2451" s="549"/>
      <c r="Z2451" s="549"/>
      <c r="AA2451" s="548"/>
      <c r="AB2451" s="550"/>
      <c r="AC2451" s="550"/>
      <c r="AD2451" s="550"/>
      <c r="AE2451" s="550"/>
      <c r="AF2451" s="550"/>
      <c r="AG2451" s="548"/>
      <c r="AH2451" s="550"/>
      <c r="AI2451" s="550"/>
      <c r="AJ2451" s="550"/>
      <c r="AK2451" s="550"/>
      <c r="AL2451" s="550"/>
    </row>
    <row r="2452" spans="1:38" ht="21.75" customHeight="1" thickBot="1" x14ac:dyDescent="0.3">
      <c r="A2452" s="551"/>
      <c r="B2452" s="773"/>
      <c r="C2452" s="773"/>
      <c r="D2452" s="773"/>
      <c r="E2452" s="773"/>
      <c r="F2452" s="773"/>
      <c r="G2452" s="773"/>
      <c r="H2452" s="773"/>
      <c r="I2452" s="773"/>
      <c r="J2452" s="773"/>
      <c r="K2452" s="773"/>
      <c r="L2452" s="773"/>
      <c r="M2452" s="552"/>
      <c r="N2452" s="553"/>
      <c r="O2452" s="554"/>
      <c r="P2452" s="553"/>
      <c r="Q2452" s="554"/>
      <c r="R2452" s="553"/>
      <c r="S2452" s="552"/>
      <c r="T2452" s="553"/>
      <c r="U2452" s="554"/>
      <c r="V2452" s="553"/>
      <c r="W2452" s="553"/>
      <c r="X2452" s="552"/>
      <c r="Y2452" s="553"/>
      <c r="Z2452" s="553"/>
      <c r="AA2452" s="552"/>
      <c r="AB2452" s="554"/>
      <c r="AC2452" s="554"/>
      <c r="AD2452" s="554"/>
      <c r="AE2452" s="554"/>
      <c r="AF2452" s="554"/>
      <c r="AG2452" s="552"/>
      <c r="AH2452" s="554"/>
      <c r="AI2452" s="554"/>
      <c r="AJ2452" s="554"/>
      <c r="AK2452" s="554"/>
      <c r="AL2452" s="554"/>
    </row>
    <row r="2453" spans="1:38" ht="27" customHeight="1" thickBot="1" x14ac:dyDescent="0.3">
      <c r="A2453" s="663" t="s">
        <v>391</v>
      </c>
      <c r="B2453" s="664"/>
      <c r="C2453" s="664"/>
      <c r="D2453" s="664"/>
      <c r="E2453" s="664"/>
      <c r="F2453" s="664"/>
      <c r="G2453" s="664"/>
      <c r="H2453" s="664"/>
      <c r="I2453" s="664"/>
      <c r="J2453" s="664"/>
      <c r="K2453" s="665"/>
      <c r="L2453" s="664"/>
      <c r="M2453" s="664"/>
      <c r="N2453" s="664"/>
      <c r="O2453" s="664"/>
      <c r="P2453" s="664"/>
      <c r="Q2453" s="664"/>
      <c r="R2453" s="664"/>
      <c r="S2453" s="664"/>
      <c r="T2453" s="664"/>
      <c r="U2453" s="664"/>
      <c r="V2453" s="664"/>
      <c r="W2453" s="664"/>
      <c r="X2453" s="664"/>
      <c r="Y2453" s="664"/>
      <c r="Z2453" s="664"/>
      <c r="AA2453" s="664"/>
      <c r="AB2453" s="664"/>
      <c r="AC2453" s="664"/>
      <c r="AD2453" s="664"/>
      <c r="AE2453" s="664"/>
      <c r="AF2453" s="664"/>
      <c r="AG2453" s="664"/>
      <c r="AH2453" s="664"/>
      <c r="AI2453" s="664"/>
      <c r="AJ2453" s="664"/>
      <c r="AK2453" s="664"/>
      <c r="AL2453" s="40"/>
    </row>
    <row r="2454" spans="1:38" ht="33.75" customHeight="1" x14ac:dyDescent="0.25">
      <c r="A2454" s="666" t="s">
        <v>8</v>
      </c>
      <c r="B2454" s="667"/>
      <c r="C2454" s="614" t="s">
        <v>392</v>
      </c>
      <c r="D2454" s="615"/>
      <c r="E2454" s="618" t="s">
        <v>210</v>
      </c>
      <c r="F2454" s="619"/>
      <c r="G2454" s="619"/>
      <c r="H2454" s="619"/>
      <c r="I2454" s="619"/>
      <c r="J2454" s="619"/>
      <c r="K2454" s="620"/>
      <c r="L2454" s="619"/>
      <c r="M2454" s="619"/>
      <c r="N2454" s="674"/>
      <c r="O2454" s="624" t="s">
        <v>393</v>
      </c>
      <c r="P2454" s="625"/>
      <c r="Q2454" s="625"/>
      <c r="R2454" s="625"/>
      <c r="S2454" s="625"/>
      <c r="T2454" s="625"/>
      <c r="U2454" s="625"/>
      <c r="V2454" s="625"/>
      <c r="W2454" s="625"/>
      <c r="X2454" s="625"/>
      <c r="Y2454" s="625"/>
      <c r="Z2454" s="625"/>
      <c r="AA2454" s="625"/>
      <c r="AB2454" s="625"/>
      <c r="AC2454" s="625"/>
      <c r="AD2454" s="625"/>
      <c r="AE2454" s="625"/>
      <c r="AF2454" s="625"/>
      <c r="AG2454" s="625"/>
      <c r="AH2454" s="625"/>
      <c r="AI2454" s="625"/>
      <c r="AJ2454" s="625"/>
      <c r="AK2454" s="625"/>
      <c r="AL2454" s="626"/>
    </row>
    <row r="2455" spans="1:38" ht="51" customHeight="1" thickBot="1" x14ac:dyDescent="0.3">
      <c r="A2455" s="668"/>
      <c r="B2455" s="669"/>
      <c r="C2455" s="672"/>
      <c r="D2455" s="673"/>
      <c r="E2455" s="675"/>
      <c r="F2455" s="676"/>
      <c r="G2455" s="676"/>
      <c r="H2455" s="676"/>
      <c r="I2455" s="676"/>
      <c r="J2455" s="676"/>
      <c r="K2455" s="677"/>
      <c r="L2455" s="676"/>
      <c r="M2455" s="676"/>
      <c r="N2455" s="678"/>
      <c r="O2455" s="641"/>
      <c r="P2455" s="679"/>
      <c r="Q2455" s="679"/>
      <c r="R2455" s="679"/>
      <c r="S2455" s="679"/>
      <c r="T2455" s="679"/>
      <c r="U2455" s="679"/>
      <c r="V2455" s="679"/>
      <c r="W2455" s="679"/>
      <c r="X2455" s="679"/>
      <c r="Y2455" s="679"/>
      <c r="Z2455" s="679"/>
      <c r="AA2455" s="679"/>
      <c r="AB2455" s="679"/>
      <c r="AC2455" s="679"/>
      <c r="AD2455" s="679"/>
      <c r="AE2455" s="679"/>
      <c r="AF2455" s="679"/>
      <c r="AG2455" s="679"/>
      <c r="AH2455" s="679"/>
      <c r="AI2455" s="679"/>
      <c r="AJ2455" s="679"/>
      <c r="AK2455" s="679"/>
      <c r="AL2455" s="642"/>
    </row>
    <row r="2456" spans="1:38" ht="75" customHeight="1" x14ac:dyDescent="0.25">
      <c r="A2456" s="668"/>
      <c r="B2456" s="669"/>
      <c r="C2456" s="680" t="s">
        <v>211</v>
      </c>
      <c r="D2456" s="682" t="s">
        <v>212</v>
      </c>
      <c r="E2456" s="684" t="s">
        <v>0</v>
      </c>
      <c r="F2456" s="685"/>
      <c r="G2456" s="685"/>
      <c r="H2456" s="686"/>
      <c r="I2456" s="690" t="s">
        <v>1</v>
      </c>
      <c r="J2456" s="691"/>
      <c r="K2456" s="692"/>
      <c r="L2456" s="693"/>
      <c r="M2456" s="698" t="s">
        <v>2</v>
      </c>
      <c r="N2456" s="699"/>
      <c r="O2456" s="702" t="s">
        <v>213</v>
      </c>
      <c r="P2456" s="703"/>
      <c r="Q2456" s="703"/>
      <c r="R2456" s="703"/>
      <c r="S2456" s="725" t="s">
        <v>2</v>
      </c>
      <c r="T2456" s="726"/>
      <c r="U2456" s="708" t="s">
        <v>214</v>
      </c>
      <c r="V2456" s="709"/>
      <c r="W2456" s="709"/>
      <c r="X2456" s="709"/>
      <c r="Y2456" s="709"/>
      <c r="Z2456" s="710"/>
      <c r="AA2456" s="729" t="s">
        <v>2</v>
      </c>
      <c r="AB2456" s="730"/>
      <c r="AC2456" s="733" t="s">
        <v>5</v>
      </c>
      <c r="AD2456" s="734"/>
      <c r="AE2456" s="734"/>
      <c r="AF2456" s="735"/>
      <c r="AG2456" s="739" t="s">
        <v>2</v>
      </c>
      <c r="AH2456" s="740"/>
      <c r="AI2456" s="719" t="s">
        <v>215</v>
      </c>
      <c r="AJ2456" s="720"/>
      <c r="AK2456" s="720"/>
      <c r="AL2456" s="721"/>
    </row>
    <row r="2457" spans="1:38" ht="75" customHeight="1" thickBot="1" x14ac:dyDescent="0.3">
      <c r="A2457" s="668"/>
      <c r="B2457" s="669"/>
      <c r="C2457" s="680"/>
      <c r="D2457" s="682"/>
      <c r="E2457" s="687"/>
      <c r="F2457" s="688"/>
      <c r="G2457" s="688"/>
      <c r="H2457" s="689"/>
      <c r="I2457" s="694"/>
      <c r="J2457" s="695"/>
      <c r="K2457" s="696"/>
      <c r="L2457" s="697"/>
      <c r="M2457" s="700"/>
      <c r="N2457" s="701"/>
      <c r="O2457" s="704"/>
      <c r="P2457" s="705"/>
      <c r="Q2457" s="705"/>
      <c r="R2457" s="705"/>
      <c r="S2457" s="727"/>
      <c r="T2457" s="728"/>
      <c r="U2457" s="711"/>
      <c r="V2457" s="712"/>
      <c r="W2457" s="712"/>
      <c r="X2457" s="712"/>
      <c r="Y2457" s="712"/>
      <c r="Z2457" s="713"/>
      <c r="AA2457" s="731"/>
      <c r="AB2457" s="732"/>
      <c r="AC2457" s="736"/>
      <c r="AD2457" s="737"/>
      <c r="AE2457" s="737"/>
      <c r="AF2457" s="738"/>
      <c r="AG2457" s="741"/>
      <c r="AH2457" s="742"/>
      <c r="AI2457" s="722"/>
      <c r="AJ2457" s="723"/>
      <c r="AK2457" s="723"/>
      <c r="AL2457" s="724"/>
    </row>
    <row r="2458" spans="1:38" ht="139.5" customHeight="1" thickBot="1" x14ac:dyDescent="0.3">
      <c r="A2458" s="670"/>
      <c r="B2458" s="671"/>
      <c r="C2458" s="681"/>
      <c r="D2458" s="683"/>
      <c r="E2458" s="41" t="s">
        <v>15</v>
      </c>
      <c r="F2458" s="42" t="s">
        <v>216</v>
      </c>
      <c r="G2458" s="41" t="s">
        <v>217</v>
      </c>
      <c r="H2458" s="42" t="s">
        <v>14</v>
      </c>
      <c r="I2458" s="43" t="s">
        <v>15</v>
      </c>
      <c r="J2458" s="44" t="s">
        <v>218</v>
      </c>
      <c r="K2458" s="43" t="s">
        <v>17</v>
      </c>
      <c r="L2458" s="44" t="s">
        <v>219</v>
      </c>
      <c r="M2458" s="45" t="s">
        <v>19</v>
      </c>
      <c r="N2458" s="46" t="s">
        <v>20</v>
      </c>
      <c r="O2458" s="47" t="s">
        <v>220</v>
      </c>
      <c r="P2458" s="48" t="s">
        <v>221</v>
      </c>
      <c r="Q2458" s="47" t="s">
        <v>222</v>
      </c>
      <c r="R2458" s="48" t="s">
        <v>223</v>
      </c>
      <c r="S2458" s="49" t="s">
        <v>224</v>
      </c>
      <c r="T2458" s="50" t="s">
        <v>225</v>
      </c>
      <c r="U2458" s="51" t="s">
        <v>220</v>
      </c>
      <c r="V2458" s="52" t="s">
        <v>226</v>
      </c>
      <c r="W2458" s="53" t="s">
        <v>227</v>
      </c>
      <c r="X2458" s="54" t="s">
        <v>222</v>
      </c>
      <c r="Y2458" s="52" t="s">
        <v>228</v>
      </c>
      <c r="Z2458" s="53" t="s">
        <v>229</v>
      </c>
      <c r="AA2458" s="55" t="s">
        <v>230</v>
      </c>
      <c r="AB2458" s="56" t="s">
        <v>231</v>
      </c>
      <c r="AC2458" s="57" t="s">
        <v>220</v>
      </c>
      <c r="AD2458" s="58" t="s">
        <v>221</v>
      </c>
      <c r="AE2458" s="57" t="s">
        <v>222</v>
      </c>
      <c r="AF2458" s="58" t="s">
        <v>223</v>
      </c>
      <c r="AG2458" s="59" t="s">
        <v>232</v>
      </c>
      <c r="AH2458" s="60" t="s">
        <v>233</v>
      </c>
      <c r="AI2458" s="61" t="s">
        <v>234</v>
      </c>
      <c r="AJ2458" s="62" t="s">
        <v>235</v>
      </c>
      <c r="AK2458" s="63" t="s">
        <v>236</v>
      </c>
      <c r="AL2458" s="64" t="s">
        <v>237</v>
      </c>
    </row>
    <row r="2459" spans="1:38" ht="38.25" customHeight="1" thickBot="1" x14ac:dyDescent="0.3">
      <c r="A2459" s="581" t="s">
        <v>238</v>
      </c>
      <c r="B2459" s="582"/>
      <c r="C2459" s="65" t="s">
        <v>239</v>
      </c>
      <c r="D2459" s="575" t="s">
        <v>240</v>
      </c>
      <c r="E2459" s="65" t="s">
        <v>241</v>
      </c>
      <c r="F2459" s="66" t="s">
        <v>242</v>
      </c>
      <c r="G2459" s="65" t="s">
        <v>243</v>
      </c>
      <c r="H2459" s="66" t="s">
        <v>244</v>
      </c>
      <c r="I2459" s="67" t="s">
        <v>245</v>
      </c>
      <c r="J2459" s="66" t="s">
        <v>246</v>
      </c>
      <c r="K2459" s="67" t="s">
        <v>247</v>
      </c>
      <c r="L2459" s="66" t="s">
        <v>248</v>
      </c>
      <c r="M2459" s="65" t="s">
        <v>249</v>
      </c>
      <c r="N2459" s="66" t="s">
        <v>250</v>
      </c>
      <c r="O2459" s="65" t="s">
        <v>251</v>
      </c>
      <c r="P2459" s="66" t="s">
        <v>252</v>
      </c>
      <c r="Q2459" s="65" t="s">
        <v>253</v>
      </c>
      <c r="R2459" s="66" t="s">
        <v>254</v>
      </c>
      <c r="S2459" s="65" t="s">
        <v>255</v>
      </c>
      <c r="T2459" s="66" t="s">
        <v>256</v>
      </c>
      <c r="U2459" s="65" t="s">
        <v>257</v>
      </c>
      <c r="V2459" s="68" t="s">
        <v>258</v>
      </c>
      <c r="W2459" s="66" t="s">
        <v>259</v>
      </c>
      <c r="X2459" s="575" t="s">
        <v>260</v>
      </c>
      <c r="Y2459" s="66" t="s">
        <v>261</v>
      </c>
      <c r="Z2459" s="66" t="s">
        <v>262</v>
      </c>
      <c r="AA2459" s="65" t="s">
        <v>263</v>
      </c>
      <c r="AB2459" s="65" t="s">
        <v>264</v>
      </c>
      <c r="AC2459" s="65" t="s">
        <v>265</v>
      </c>
      <c r="AD2459" s="65" t="s">
        <v>266</v>
      </c>
      <c r="AE2459" s="65" t="s">
        <v>267</v>
      </c>
      <c r="AF2459" s="65" t="s">
        <v>268</v>
      </c>
      <c r="AG2459" s="65" t="s">
        <v>269</v>
      </c>
      <c r="AH2459" s="65" t="s">
        <v>270</v>
      </c>
      <c r="AI2459" s="65" t="s">
        <v>271</v>
      </c>
      <c r="AJ2459" s="575" t="s">
        <v>272</v>
      </c>
      <c r="AK2459" s="65" t="s">
        <v>273</v>
      </c>
      <c r="AL2459" s="576" t="s">
        <v>274</v>
      </c>
    </row>
    <row r="2460" spans="1:38" ht="99" customHeight="1" thickBot="1" x14ac:dyDescent="0.3">
      <c r="A2460" s="69">
        <v>1</v>
      </c>
      <c r="B2460" s="70" t="s">
        <v>275</v>
      </c>
      <c r="C2460" s="583">
        <f>N2473</f>
        <v>49699088.959999993</v>
      </c>
      <c r="D2460" s="586">
        <f>C2460-AH2473</f>
        <v>17316514.699999988</v>
      </c>
      <c r="E2460" s="555">
        <v>0</v>
      </c>
      <c r="F2460" s="440">
        <v>0</v>
      </c>
      <c r="G2460" s="555">
        <v>0</v>
      </c>
      <c r="H2460" s="440">
        <v>0</v>
      </c>
      <c r="I2460" s="365">
        <v>0</v>
      </c>
      <c r="J2460" s="85">
        <v>0</v>
      </c>
      <c r="K2460" s="365">
        <v>0</v>
      </c>
      <c r="L2460" s="85">
        <v>0</v>
      </c>
      <c r="M2460" s="87">
        <f t="shared" ref="M2460:M2472" si="299">SUM(I2460,K2460)</f>
        <v>0</v>
      </c>
      <c r="N2460" s="88">
        <f t="shared" ref="N2460:N2472" si="300">SUM(J2460,L2460)</f>
        <v>0</v>
      </c>
      <c r="O2460" s="148">
        <v>0</v>
      </c>
      <c r="P2460" s="556">
        <v>0</v>
      </c>
      <c r="Q2460" s="148">
        <v>0</v>
      </c>
      <c r="R2460" s="556">
        <v>0</v>
      </c>
      <c r="S2460" s="329">
        <f t="shared" ref="S2460:S2472" si="301">SUM(O2460,Q2460)</f>
        <v>0</v>
      </c>
      <c r="T2460" s="371">
        <f t="shared" ref="T2460:T2472" si="302">SUM(P2460,R2460)</f>
        <v>0</v>
      </c>
      <c r="U2460" s="152">
        <v>0</v>
      </c>
      <c r="V2460" s="557">
        <v>0</v>
      </c>
      <c r="W2460" s="557">
        <v>0</v>
      </c>
      <c r="X2460" s="152">
        <v>0</v>
      </c>
      <c r="Y2460" s="557">
        <v>0</v>
      </c>
      <c r="Z2460" s="557">
        <v>0</v>
      </c>
      <c r="AA2460" s="322">
        <f t="shared" ref="AA2460:AA2472" si="303">SUM(U2460,X2460)</f>
        <v>0</v>
      </c>
      <c r="AB2460" s="323">
        <f t="shared" ref="AB2460:AB2472" si="304">SUM(W2460,Z2460)</f>
        <v>0</v>
      </c>
      <c r="AC2460" s="558">
        <v>0</v>
      </c>
      <c r="AD2460" s="559">
        <v>0</v>
      </c>
      <c r="AE2460" s="558">
        <v>0</v>
      </c>
      <c r="AF2460" s="559">
        <v>0</v>
      </c>
      <c r="AG2460" s="160">
        <f t="shared" ref="AG2460:AG2472" si="305">SUM(AC2460,AE2460)</f>
        <v>0</v>
      </c>
      <c r="AH2460" s="161">
        <f t="shared" ref="AH2460:AH2472" si="306">SUM(AD2460,AF2460,AB2460)</f>
        <v>0</v>
      </c>
      <c r="AI2460" s="103">
        <f>IFERROR(AD2460/(C2460-AH2467),0)</f>
        <v>0</v>
      </c>
      <c r="AJ2460" s="104">
        <f>IFERROR(AF2460/(C2460-AH2467),0)</f>
        <v>0</v>
      </c>
      <c r="AK2460" s="77"/>
      <c r="AL2460" s="222">
        <f>IFERROR(AH2460/C2460,0)</f>
        <v>0</v>
      </c>
    </row>
    <row r="2461" spans="1:38" ht="87" customHeight="1" thickBot="1" x14ac:dyDescent="0.3">
      <c r="A2461" s="79">
        <v>2</v>
      </c>
      <c r="B2461" s="80" t="s">
        <v>96</v>
      </c>
      <c r="C2461" s="584"/>
      <c r="D2461" s="587"/>
      <c r="E2461" s="555">
        <v>3</v>
      </c>
      <c r="F2461" s="440">
        <v>51657.27</v>
      </c>
      <c r="G2461" s="555">
        <v>203</v>
      </c>
      <c r="H2461" s="440">
        <v>7302210.1200000001</v>
      </c>
      <c r="I2461" s="365">
        <v>0</v>
      </c>
      <c r="J2461" s="85">
        <v>0</v>
      </c>
      <c r="K2461" s="365">
        <v>178</v>
      </c>
      <c r="L2461" s="85">
        <v>5824277.5700000003</v>
      </c>
      <c r="M2461" s="87">
        <f t="shared" si="299"/>
        <v>178</v>
      </c>
      <c r="N2461" s="88">
        <f t="shared" si="300"/>
        <v>5824277.5700000003</v>
      </c>
      <c r="O2461" s="148">
        <v>0</v>
      </c>
      <c r="P2461" s="556">
        <v>0</v>
      </c>
      <c r="Q2461" s="148">
        <v>1</v>
      </c>
      <c r="R2461" s="556">
        <v>119068.98</v>
      </c>
      <c r="S2461" s="329">
        <f t="shared" si="301"/>
        <v>1</v>
      </c>
      <c r="T2461" s="371">
        <f t="shared" si="302"/>
        <v>119068.98</v>
      </c>
      <c r="U2461" s="152">
        <v>0</v>
      </c>
      <c r="V2461" s="557">
        <v>0</v>
      </c>
      <c r="W2461" s="557">
        <v>0</v>
      </c>
      <c r="X2461" s="152">
        <v>15</v>
      </c>
      <c r="Y2461" s="557">
        <v>506570.82</v>
      </c>
      <c r="Z2461" s="557">
        <v>377917.54</v>
      </c>
      <c r="AA2461" s="322">
        <f t="shared" si="303"/>
        <v>15</v>
      </c>
      <c r="AB2461" s="323">
        <f t="shared" si="304"/>
        <v>377917.54</v>
      </c>
      <c r="AC2461" s="558">
        <v>0</v>
      </c>
      <c r="AD2461" s="559">
        <v>0</v>
      </c>
      <c r="AE2461" s="558">
        <v>126</v>
      </c>
      <c r="AF2461" s="559">
        <v>2460876.35</v>
      </c>
      <c r="AG2461" s="160">
        <f t="shared" si="305"/>
        <v>126</v>
      </c>
      <c r="AH2461" s="161">
        <f t="shared" si="306"/>
        <v>2838793.89</v>
      </c>
      <c r="AI2461" s="103">
        <f>IFERROR(AD2461/(C2460-AH2467),0)</f>
        <v>0</v>
      </c>
      <c r="AJ2461" s="104">
        <f>IFERROR(AF2461/(C2460-AH2467),0)</f>
        <v>5.6789839545462108E-2</v>
      </c>
      <c r="AK2461" s="77"/>
      <c r="AL2461" s="222">
        <f>IFERROR(AH2461/C2460,0)</f>
        <v>5.7119636383773272E-2</v>
      </c>
    </row>
    <row r="2462" spans="1:38" ht="85.5" customHeight="1" thickBot="1" x14ac:dyDescent="0.3">
      <c r="A2462" s="79">
        <v>3</v>
      </c>
      <c r="B2462" s="80" t="s">
        <v>202</v>
      </c>
      <c r="C2462" s="584"/>
      <c r="D2462" s="587"/>
      <c r="E2462" s="555">
        <v>0</v>
      </c>
      <c r="F2462" s="440">
        <v>0</v>
      </c>
      <c r="G2462" s="555">
        <v>3</v>
      </c>
      <c r="H2462" s="440">
        <v>260000</v>
      </c>
      <c r="I2462" s="365">
        <v>0</v>
      </c>
      <c r="J2462" s="85">
        <v>0</v>
      </c>
      <c r="K2462" s="365">
        <v>3</v>
      </c>
      <c r="L2462" s="85">
        <v>150000</v>
      </c>
      <c r="M2462" s="87">
        <f t="shared" si="299"/>
        <v>3</v>
      </c>
      <c r="N2462" s="88">
        <f t="shared" si="300"/>
        <v>150000</v>
      </c>
      <c r="O2462" s="148">
        <v>0</v>
      </c>
      <c r="P2462" s="556">
        <v>0</v>
      </c>
      <c r="Q2462" s="148">
        <v>0</v>
      </c>
      <c r="R2462" s="556">
        <v>0</v>
      </c>
      <c r="S2462" s="329">
        <f t="shared" si="301"/>
        <v>0</v>
      </c>
      <c r="T2462" s="371">
        <f t="shared" si="302"/>
        <v>0</v>
      </c>
      <c r="U2462" s="152">
        <v>0</v>
      </c>
      <c r="V2462" s="557">
        <v>0</v>
      </c>
      <c r="W2462" s="557">
        <v>0</v>
      </c>
      <c r="X2462" s="152">
        <v>1</v>
      </c>
      <c r="Y2462" s="557">
        <v>40000</v>
      </c>
      <c r="Z2462" s="557">
        <v>40000</v>
      </c>
      <c r="AA2462" s="322">
        <f t="shared" si="303"/>
        <v>1</v>
      </c>
      <c r="AB2462" s="323">
        <f t="shared" si="304"/>
        <v>40000</v>
      </c>
      <c r="AC2462" s="558">
        <v>0</v>
      </c>
      <c r="AD2462" s="559">
        <v>0</v>
      </c>
      <c r="AE2462" s="558">
        <v>1</v>
      </c>
      <c r="AF2462" s="559">
        <v>13829.68</v>
      </c>
      <c r="AG2462" s="160">
        <f t="shared" si="305"/>
        <v>1</v>
      </c>
      <c r="AH2462" s="161">
        <f t="shared" si="306"/>
        <v>53829.68</v>
      </c>
      <c r="AI2462" s="103">
        <f>IFERROR(AD2462/(C2460-AH2467),0)</f>
        <v>0</v>
      </c>
      <c r="AJ2462" s="104">
        <f>IFERROR(AF2462/(C2460-AH2467),0)</f>
        <v>3.1914862693734546E-4</v>
      </c>
      <c r="AK2462" s="77"/>
      <c r="AL2462" s="105">
        <f>IFERROR(AH2462/C2460,0)</f>
        <v>1.0831120072105243E-3</v>
      </c>
    </row>
    <row r="2463" spans="1:38" ht="101.25" customHeight="1" thickBot="1" x14ac:dyDescent="0.3">
      <c r="A2463" s="79">
        <v>4</v>
      </c>
      <c r="B2463" s="80" t="s">
        <v>40</v>
      </c>
      <c r="C2463" s="584"/>
      <c r="D2463" s="587"/>
      <c r="E2463" s="555">
        <v>32</v>
      </c>
      <c r="F2463" s="440">
        <v>5190502.26</v>
      </c>
      <c r="G2463" s="555">
        <v>6</v>
      </c>
      <c r="H2463" s="440">
        <v>1018500</v>
      </c>
      <c r="I2463" s="365">
        <v>13</v>
      </c>
      <c r="J2463" s="85">
        <v>450705.56</v>
      </c>
      <c r="K2463" s="365">
        <v>5</v>
      </c>
      <c r="L2463" s="85">
        <v>731840</v>
      </c>
      <c r="M2463" s="87">
        <f t="shared" si="299"/>
        <v>18</v>
      </c>
      <c r="N2463" s="88">
        <f t="shared" si="300"/>
        <v>1182545.56</v>
      </c>
      <c r="O2463" s="148">
        <v>0</v>
      </c>
      <c r="P2463" s="556">
        <v>0</v>
      </c>
      <c r="Q2463" s="148">
        <v>0</v>
      </c>
      <c r="R2463" s="556">
        <v>0</v>
      </c>
      <c r="S2463" s="329">
        <f t="shared" si="301"/>
        <v>0</v>
      </c>
      <c r="T2463" s="371">
        <f t="shared" si="302"/>
        <v>0</v>
      </c>
      <c r="U2463" s="152">
        <v>0</v>
      </c>
      <c r="V2463" s="557">
        <v>0</v>
      </c>
      <c r="W2463" s="557">
        <v>0</v>
      </c>
      <c r="X2463" s="152">
        <v>1</v>
      </c>
      <c r="Y2463" s="557">
        <v>585380</v>
      </c>
      <c r="Z2463" s="557">
        <v>1600</v>
      </c>
      <c r="AA2463" s="322">
        <f t="shared" si="303"/>
        <v>1</v>
      </c>
      <c r="AB2463" s="323">
        <f t="shared" si="304"/>
        <v>1600</v>
      </c>
      <c r="AC2463" s="558">
        <v>11</v>
      </c>
      <c r="AD2463" s="559">
        <v>328920.40000000002</v>
      </c>
      <c r="AE2463" s="558">
        <v>4</v>
      </c>
      <c r="AF2463" s="559">
        <v>142832.35999999999</v>
      </c>
      <c r="AG2463" s="160">
        <f t="shared" si="305"/>
        <v>15</v>
      </c>
      <c r="AH2463" s="161">
        <f t="shared" si="306"/>
        <v>473352.76</v>
      </c>
      <c r="AI2463" s="103">
        <f>IFERROR(AD2463/(C2460-AH2467),0)</f>
        <v>7.5905222703404893E-3</v>
      </c>
      <c r="AJ2463" s="104">
        <f>IFERROR(AF2463/(C2460-AH2467),0)</f>
        <v>3.2961537487650201E-3</v>
      </c>
      <c r="AK2463" s="77"/>
      <c r="AL2463" s="105">
        <f>IFERROR(AH2463/C2460,0)</f>
        <v>9.5243749916819418E-3</v>
      </c>
    </row>
    <row r="2464" spans="1:38" ht="138" customHeight="1" thickBot="1" x14ac:dyDescent="0.3">
      <c r="A2464" s="79">
        <v>5</v>
      </c>
      <c r="B2464" s="80" t="s">
        <v>98</v>
      </c>
      <c r="C2464" s="584"/>
      <c r="D2464" s="587"/>
      <c r="E2464" s="555">
        <v>33</v>
      </c>
      <c r="F2464" s="440">
        <v>2256645.77</v>
      </c>
      <c r="G2464" s="555">
        <v>48</v>
      </c>
      <c r="H2464" s="440">
        <v>2330921.6800000002</v>
      </c>
      <c r="I2464" s="365">
        <v>7</v>
      </c>
      <c r="J2464" s="85">
        <v>498497.96</v>
      </c>
      <c r="K2464" s="365">
        <v>45</v>
      </c>
      <c r="L2464" s="85">
        <v>2155598.7400000002</v>
      </c>
      <c r="M2464" s="87">
        <f t="shared" si="299"/>
        <v>52</v>
      </c>
      <c r="N2464" s="88">
        <f t="shared" si="300"/>
        <v>2654096.7000000002</v>
      </c>
      <c r="O2464" s="148">
        <v>0</v>
      </c>
      <c r="P2464" s="556">
        <v>0</v>
      </c>
      <c r="Q2464" s="148">
        <v>0</v>
      </c>
      <c r="R2464" s="556">
        <v>0</v>
      </c>
      <c r="S2464" s="329">
        <f t="shared" si="301"/>
        <v>0</v>
      </c>
      <c r="T2464" s="371">
        <f t="shared" si="302"/>
        <v>0</v>
      </c>
      <c r="U2464" s="152">
        <v>1</v>
      </c>
      <c r="V2464" s="557">
        <v>36284.730000000003</v>
      </c>
      <c r="W2464" s="557">
        <v>8965.27</v>
      </c>
      <c r="X2464" s="152">
        <v>2</v>
      </c>
      <c r="Y2464" s="557">
        <v>55652.83</v>
      </c>
      <c r="Z2464" s="557">
        <v>19022.25</v>
      </c>
      <c r="AA2464" s="322">
        <f t="shared" si="303"/>
        <v>3</v>
      </c>
      <c r="AB2464" s="323">
        <f t="shared" si="304"/>
        <v>27987.52</v>
      </c>
      <c r="AC2464" s="558">
        <v>1</v>
      </c>
      <c r="AD2464" s="559">
        <v>53173.14</v>
      </c>
      <c r="AE2464" s="558">
        <v>29</v>
      </c>
      <c r="AF2464" s="559">
        <v>1362737.33</v>
      </c>
      <c r="AG2464" s="160">
        <f t="shared" si="305"/>
        <v>30</v>
      </c>
      <c r="AH2464" s="161">
        <f t="shared" si="306"/>
        <v>1443897.99</v>
      </c>
      <c r="AI2464" s="103">
        <f>IFERROR(AD2464/(C2460-AH2467),0)</f>
        <v>1.2270807871872119E-3</v>
      </c>
      <c r="AJ2464" s="104">
        <f>IFERROR(AF2464/(C2460-AH2467),0)</f>
        <v>3.1447997910708292E-2</v>
      </c>
      <c r="AK2464" s="77"/>
      <c r="AL2464" s="222">
        <f>IFERROR(AH2464/C2460,0)</f>
        <v>2.9052806001375848E-2</v>
      </c>
    </row>
    <row r="2465" spans="1:38" ht="116.25" customHeight="1" thickBot="1" x14ac:dyDescent="0.3">
      <c r="A2465" s="79">
        <v>6</v>
      </c>
      <c r="B2465" s="80" t="s">
        <v>42</v>
      </c>
      <c r="C2465" s="584"/>
      <c r="D2465" s="587"/>
      <c r="E2465" s="555">
        <v>162</v>
      </c>
      <c r="F2465" s="440">
        <v>14625775.49</v>
      </c>
      <c r="G2465" s="555">
        <v>19</v>
      </c>
      <c r="H2465" s="440">
        <v>595963.94999999995</v>
      </c>
      <c r="I2465" s="365">
        <v>42</v>
      </c>
      <c r="J2465" s="85">
        <v>881080.55</v>
      </c>
      <c r="K2465" s="365">
        <v>18</v>
      </c>
      <c r="L2465" s="85">
        <v>532707.44999999995</v>
      </c>
      <c r="M2465" s="87">
        <f t="shared" si="299"/>
        <v>60</v>
      </c>
      <c r="N2465" s="88">
        <f t="shared" si="300"/>
        <v>1413788</v>
      </c>
      <c r="O2465" s="148">
        <v>0</v>
      </c>
      <c r="P2465" s="556">
        <v>0</v>
      </c>
      <c r="Q2465" s="148">
        <v>0</v>
      </c>
      <c r="R2465" s="556">
        <v>0</v>
      </c>
      <c r="S2465" s="329">
        <f t="shared" si="301"/>
        <v>0</v>
      </c>
      <c r="T2465" s="371">
        <f t="shared" si="302"/>
        <v>0</v>
      </c>
      <c r="U2465" s="152">
        <v>0</v>
      </c>
      <c r="V2465" s="557">
        <v>0</v>
      </c>
      <c r="W2465" s="557">
        <v>0</v>
      </c>
      <c r="X2465" s="152">
        <v>0</v>
      </c>
      <c r="Y2465" s="557">
        <v>0</v>
      </c>
      <c r="Z2465" s="557">
        <v>0</v>
      </c>
      <c r="AA2465" s="322">
        <f t="shared" si="303"/>
        <v>0</v>
      </c>
      <c r="AB2465" s="323">
        <f t="shared" si="304"/>
        <v>0</v>
      </c>
      <c r="AC2465" s="558">
        <v>41</v>
      </c>
      <c r="AD2465" s="559">
        <v>768016.88</v>
      </c>
      <c r="AE2465" s="558">
        <v>15</v>
      </c>
      <c r="AF2465" s="559">
        <v>364690.76</v>
      </c>
      <c r="AG2465" s="160">
        <f t="shared" si="305"/>
        <v>56</v>
      </c>
      <c r="AH2465" s="161">
        <f t="shared" si="306"/>
        <v>1132707.6400000001</v>
      </c>
      <c r="AI2465" s="103">
        <f>IFERROR(AD2465/(C2460-AH2467),0)</f>
        <v>1.772358671471097E-2</v>
      </c>
      <c r="AJ2465" s="104">
        <f>IFERROR(AF2465/(C2460-AH2467),0)</f>
        <v>8.4159977172817441E-3</v>
      </c>
      <c r="AK2465" s="77"/>
      <c r="AL2465" s="105">
        <f>IFERROR(AH2465/C2460,0)</f>
        <v>2.2791315971841111E-2</v>
      </c>
    </row>
    <row r="2466" spans="1:38" ht="65.25" customHeight="1" thickBot="1" x14ac:dyDescent="0.3">
      <c r="A2466" s="79">
        <v>7</v>
      </c>
      <c r="B2466" s="80" t="s">
        <v>203</v>
      </c>
      <c r="C2466" s="584"/>
      <c r="D2466" s="587"/>
      <c r="E2466" s="555">
        <v>4</v>
      </c>
      <c r="F2466" s="440">
        <v>366564</v>
      </c>
      <c r="G2466" s="555">
        <v>3</v>
      </c>
      <c r="H2466" s="440">
        <v>227546.9</v>
      </c>
      <c r="I2466" s="365">
        <v>0</v>
      </c>
      <c r="J2466" s="85">
        <v>0</v>
      </c>
      <c r="K2466" s="365">
        <v>2</v>
      </c>
      <c r="L2466" s="85">
        <v>38376.9</v>
      </c>
      <c r="M2466" s="87">
        <f t="shared" si="299"/>
        <v>2</v>
      </c>
      <c r="N2466" s="88">
        <f t="shared" si="300"/>
        <v>38376.9</v>
      </c>
      <c r="O2466" s="148">
        <v>0</v>
      </c>
      <c r="P2466" s="556">
        <v>0</v>
      </c>
      <c r="Q2466" s="148">
        <v>0</v>
      </c>
      <c r="R2466" s="556">
        <v>0</v>
      </c>
      <c r="S2466" s="329">
        <f t="shared" si="301"/>
        <v>0</v>
      </c>
      <c r="T2466" s="371">
        <f t="shared" si="302"/>
        <v>0</v>
      </c>
      <c r="U2466" s="152">
        <v>0</v>
      </c>
      <c r="V2466" s="557">
        <v>0</v>
      </c>
      <c r="W2466" s="557">
        <v>0</v>
      </c>
      <c r="X2466" s="152">
        <v>0</v>
      </c>
      <c r="Y2466" s="557">
        <v>0</v>
      </c>
      <c r="Z2466" s="557">
        <v>0</v>
      </c>
      <c r="AA2466" s="322">
        <f t="shared" si="303"/>
        <v>0</v>
      </c>
      <c r="AB2466" s="323">
        <f t="shared" si="304"/>
        <v>0</v>
      </c>
      <c r="AC2466" s="558">
        <v>0</v>
      </c>
      <c r="AD2466" s="559">
        <v>0</v>
      </c>
      <c r="AE2466" s="558">
        <v>1</v>
      </c>
      <c r="AF2466" s="559">
        <v>8430.9</v>
      </c>
      <c r="AG2466" s="160">
        <f t="shared" si="305"/>
        <v>1</v>
      </c>
      <c r="AH2466" s="161">
        <f t="shared" si="306"/>
        <v>8430.9</v>
      </c>
      <c r="AI2466" s="103">
        <f>IFERROR(AD2466/(C2460-AH2467),0)</f>
        <v>0</v>
      </c>
      <c r="AJ2466" s="104">
        <f>IFERROR(AF2466/(C2460-AH2467),0)</f>
        <v>1.945605508476021E-4</v>
      </c>
      <c r="AK2466" s="77"/>
      <c r="AL2466" s="222">
        <f>IFERROR(AH2466/C2460,0)</f>
        <v>1.6963892450393926E-4</v>
      </c>
    </row>
    <row r="2467" spans="1:38" ht="59.25" customHeight="1" thickBot="1" x14ac:dyDescent="0.3">
      <c r="A2467" s="79">
        <v>8</v>
      </c>
      <c r="B2467" s="80" t="s">
        <v>276</v>
      </c>
      <c r="C2467" s="584"/>
      <c r="D2467" s="587"/>
      <c r="E2467" s="555"/>
      <c r="F2467" s="440"/>
      <c r="G2467" s="555">
        <v>306</v>
      </c>
      <c r="H2467" s="440">
        <v>16065904.859999999</v>
      </c>
      <c r="I2467" s="365"/>
      <c r="J2467" s="85"/>
      <c r="K2467" s="365">
        <v>284</v>
      </c>
      <c r="L2467" s="85">
        <v>13526248.640000001</v>
      </c>
      <c r="M2467" s="87">
        <f t="shared" si="299"/>
        <v>284</v>
      </c>
      <c r="N2467" s="88">
        <f t="shared" si="300"/>
        <v>13526248.640000001</v>
      </c>
      <c r="O2467" s="148"/>
      <c r="P2467" s="556"/>
      <c r="Q2467" s="148">
        <v>2</v>
      </c>
      <c r="R2467" s="556">
        <v>0</v>
      </c>
      <c r="S2467" s="329">
        <f t="shared" si="301"/>
        <v>2</v>
      </c>
      <c r="T2467" s="371">
        <f t="shared" si="302"/>
        <v>0</v>
      </c>
      <c r="U2467" s="152"/>
      <c r="V2467" s="557"/>
      <c r="W2467" s="557"/>
      <c r="X2467" s="152">
        <v>25</v>
      </c>
      <c r="Y2467" s="557">
        <v>3500850.13</v>
      </c>
      <c r="Z2467" s="557">
        <v>1807261.87</v>
      </c>
      <c r="AA2467" s="322">
        <f t="shared" si="303"/>
        <v>25</v>
      </c>
      <c r="AB2467" s="323">
        <f t="shared" si="304"/>
        <v>1807261.87</v>
      </c>
      <c r="AC2467" s="558"/>
      <c r="AD2467" s="559"/>
      <c r="AE2467" s="558">
        <v>233</v>
      </c>
      <c r="AF2467" s="559">
        <v>4558787.7699999996</v>
      </c>
      <c r="AG2467" s="160">
        <f t="shared" si="305"/>
        <v>233</v>
      </c>
      <c r="AH2467" s="161">
        <f t="shared" si="306"/>
        <v>6366049.6399999997</v>
      </c>
      <c r="AI2467" s="132"/>
      <c r="AJ2467" s="133"/>
      <c r="AK2467" s="134">
        <f>IFERROR(AH2467/C2460,0)</f>
        <v>0.12809187800451785</v>
      </c>
      <c r="AL2467" s="105">
        <f>IFERROR(AH2467/C2460,0)</f>
        <v>0.12809187800451785</v>
      </c>
    </row>
    <row r="2468" spans="1:38" ht="60" customHeight="1" thickBot="1" x14ac:dyDescent="0.3">
      <c r="A2468" s="79">
        <v>9</v>
      </c>
      <c r="B2468" s="80" t="s">
        <v>44</v>
      </c>
      <c r="C2468" s="584"/>
      <c r="D2468" s="587"/>
      <c r="E2468" s="555">
        <v>22</v>
      </c>
      <c r="F2468" s="440">
        <v>1532632.13</v>
      </c>
      <c r="G2468" s="555">
        <v>3</v>
      </c>
      <c r="H2468" s="440">
        <v>614955.19999999995</v>
      </c>
      <c r="I2468" s="365">
        <v>5</v>
      </c>
      <c r="J2468" s="85">
        <v>193537.39</v>
      </c>
      <c r="K2468" s="365">
        <v>1</v>
      </c>
      <c r="L2468" s="85">
        <v>22075.200000000001</v>
      </c>
      <c r="M2468" s="87">
        <f t="shared" si="299"/>
        <v>6</v>
      </c>
      <c r="N2468" s="88">
        <f t="shared" si="300"/>
        <v>215612.59000000003</v>
      </c>
      <c r="O2468" s="148">
        <v>0</v>
      </c>
      <c r="P2468" s="556">
        <v>0</v>
      </c>
      <c r="Q2468" s="148">
        <v>0</v>
      </c>
      <c r="R2468" s="556">
        <v>0</v>
      </c>
      <c r="S2468" s="329">
        <f t="shared" si="301"/>
        <v>0</v>
      </c>
      <c r="T2468" s="371">
        <f t="shared" si="302"/>
        <v>0</v>
      </c>
      <c r="U2468" s="152">
        <v>0</v>
      </c>
      <c r="V2468" s="557">
        <v>0</v>
      </c>
      <c r="W2468" s="557">
        <v>0</v>
      </c>
      <c r="X2468" s="152">
        <v>0</v>
      </c>
      <c r="Y2468" s="557">
        <v>0</v>
      </c>
      <c r="Z2468" s="557">
        <v>0</v>
      </c>
      <c r="AA2468" s="322">
        <f t="shared" si="303"/>
        <v>0</v>
      </c>
      <c r="AB2468" s="323">
        <f t="shared" si="304"/>
        <v>0</v>
      </c>
      <c r="AC2468" s="558">
        <v>5</v>
      </c>
      <c r="AD2468" s="559">
        <v>179426.74</v>
      </c>
      <c r="AE2468" s="558">
        <v>1</v>
      </c>
      <c r="AF2468" s="559">
        <v>22000</v>
      </c>
      <c r="AG2468" s="160">
        <f t="shared" si="305"/>
        <v>6</v>
      </c>
      <c r="AH2468" s="161">
        <f t="shared" si="306"/>
        <v>201426.74</v>
      </c>
      <c r="AI2468" s="103">
        <f>IFERROR(AD2468/(C2460-AH2467),0)</f>
        <v>4.1406451708820508E-3</v>
      </c>
      <c r="AJ2468" s="104">
        <f>IFERROR(AF2468/(C2460-AH2467),0)</f>
        <v>5.0769575236893404E-4</v>
      </c>
      <c r="AK2468" s="77"/>
      <c r="AL2468" s="105">
        <f>IFERROR(AH2468/C2460,0)</f>
        <v>4.0529262047865116E-3</v>
      </c>
    </row>
    <row r="2469" spans="1:38" ht="73.5" customHeight="1" thickBot="1" x14ac:dyDescent="0.3">
      <c r="A2469" s="79">
        <v>10</v>
      </c>
      <c r="B2469" s="80" t="s">
        <v>45</v>
      </c>
      <c r="C2469" s="584"/>
      <c r="D2469" s="587"/>
      <c r="E2469" s="555">
        <v>148</v>
      </c>
      <c r="F2469" s="440">
        <v>12672597.76</v>
      </c>
      <c r="G2469" s="555">
        <v>83</v>
      </c>
      <c r="H2469" s="440">
        <v>7642302.2199999997</v>
      </c>
      <c r="I2469" s="365">
        <v>56</v>
      </c>
      <c r="J2469" s="85">
        <v>1870638.19</v>
      </c>
      <c r="K2469" s="365">
        <v>84</v>
      </c>
      <c r="L2469" s="85">
        <v>6668620.3399999999</v>
      </c>
      <c r="M2469" s="87">
        <f t="shared" si="299"/>
        <v>140</v>
      </c>
      <c r="N2469" s="88">
        <f t="shared" si="300"/>
        <v>8539258.5299999993</v>
      </c>
      <c r="O2469" s="148">
        <v>0</v>
      </c>
      <c r="P2469" s="556">
        <v>0</v>
      </c>
      <c r="Q2469" s="148">
        <v>0</v>
      </c>
      <c r="R2469" s="556">
        <v>0</v>
      </c>
      <c r="S2469" s="329">
        <f t="shared" si="301"/>
        <v>0</v>
      </c>
      <c r="T2469" s="371">
        <f t="shared" si="302"/>
        <v>0</v>
      </c>
      <c r="U2469" s="152">
        <v>0</v>
      </c>
      <c r="V2469" s="557">
        <v>0</v>
      </c>
      <c r="W2469" s="557">
        <v>0</v>
      </c>
      <c r="X2469" s="152">
        <v>5</v>
      </c>
      <c r="Y2469" s="557">
        <v>1475060.5</v>
      </c>
      <c r="Z2469" s="557">
        <v>1079586.76</v>
      </c>
      <c r="AA2469" s="322">
        <f t="shared" si="303"/>
        <v>5</v>
      </c>
      <c r="AB2469" s="323">
        <f t="shared" si="304"/>
        <v>1079586.76</v>
      </c>
      <c r="AC2469" s="558">
        <v>56</v>
      </c>
      <c r="AD2469" s="559">
        <v>1702987.5</v>
      </c>
      <c r="AE2469" s="558">
        <v>79</v>
      </c>
      <c r="AF2469" s="559">
        <v>3932407.31</v>
      </c>
      <c r="AG2469" s="160">
        <f t="shared" si="305"/>
        <v>135</v>
      </c>
      <c r="AH2469" s="161">
        <f t="shared" si="306"/>
        <v>6714981.5700000003</v>
      </c>
      <c r="AI2469" s="103">
        <f>IFERROR(AD2469/(C2460-AH2467),0)</f>
        <v>3.9299978185790459E-2</v>
      </c>
      <c r="AJ2469" s="104">
        <f>IFERROR(AF2469/(C2460-AH2467),0)</f>
        <v>9.0748476721433921E-2</v>
      </c>
      <c r="AK2469" s="77"/>
      <c r="AL2469" s="105">
        <f>IFERROR(AH2469/C2460,0)</f>
        <v>0.13511276988204979</v>
      </c>
    </row>
    <row r="2470" spans="1:38" ht="120" customHeight="1" thickBot="1" x14ac:dyDescent="0.3">
      <c r="A2470" s="79">
        <v>11</v>
      </c>
      <c r="B2470" s="80" t="s">
        <v>46</v>
      </c>
      <c r="C2470" s="584"/>
      <c r="D2470" s="587"/>
      <c r="E2470" s="555">
        <v>175</v>
      </c>
      <c r="F2470" s="440">
        <v>11685929</v>
      </c>
      <c r="G2470" s="555">
        <v>12</v>
      </c>
      <c r="H2470" s="440">
        <v>851124</v>
      </c>
      <c r="I2470" s="365">
        <v>51</v>
      </c>
      <c r="J2470" s="85">
        <v>1441314.98</v>
      </c>
      <c r="K2470" s="365">
        <v>11</v>
      </c>
      <c r="L2470" s="85">
        <v>699776</v>
      </c>
      <c r="M2470" s="87">
        <f t="shared" si="299"/>
        <v>62</v>
      </c>
      <c r="N2470" s="88">
        <f t="shared" si="300"/>
        <v>2141090.98</v>
      </c>
      <c r="O2470" s="148">
        <v>0</v>
      </c>
      <c r="P2470" s="556">
        <v>0</v>
      </c>
      <c r="Q2470" s="148">
        <v>0</v>
      </c>
      <c r="R2470" s="556">
        <v>0</v>
      </c>
      <c r="S2470" s="329">
        <f t="shared" si="301"/>
        <v>0</v>
      </c>
      <c r="T2470" s="371">
        <f t="shared" si="302"/>
        <v>0</v>
      </c>
      <c r="U2470" s="152">
        <v>0</v>
      </c>
      <c r="V2470" s="557">
        <v>0</v>
      </c>
      <c r="W2470" s="557">
        <v>0</v>
      </c>
      <c r="X2470" s="152">
        <v>0</v>
      </c>
      <c r="Y2470" s="557">
        <v>0</v>
      </c>
      <c r="Z2470" s="557">
        <v>0</v>
      </c>
      <c r="AA2470" s="322">
        <f t="shared" si="303"/>
        <v>0</v>
      </c>
      <c r="AB2470" s="323">
        <f t="shared" si="304"/>
        <v>0</v>
      </c>
      <c r="AC2470" s="558">
        <v>47</v>
      </c>
      <c r="AD2470" s="559">
        <v>1176273.8400000001</v>
      </c>
      <c r="AE2470" s="558">
        <v>8</v>
      </c>
      <c r="AF2470" s="559">
        <v>370169.15</v>
      </c>
      <c r="AG2470" s="160">
        <f t="shared" si="305"/>
        <v>55</v>
      </c>
      <c r="AH2470" s="161">
        <f t="shared" si="306"/>
        <v>1546442.9900000002</v>
      </c>
      <c r="AI2470" s="103">
        <f>IFERROR(AD2470/(C2460-AH2467),0)</f>
        <v>2.7144965099577055E-2</v>
      </c>
      <c r="AJ2470" s="104">
        <f>IFERROR(AF2470/(C2460-AH2467),0)</f>
        <v>8.5424229596826745E-3</v>
      </c>
      <c r="AK2470" s="77"/>
      <c r="AL2470" s="105">
        <f>IFERROR(AH2470/C2460,0)</f>
        <v>3.1116123501673146E-2</v>
      </c>
    </row>
    <row r="2471" spans="1:38" ht="63.75" customHeight="1" thickBot="1" x14ac:dyDescent="0.3">
      <c r="A2471" s="79">
        <v>12</v>
      </c>
      <c r="B2471" s="80" t="s">
        <v>47</v>
      </c>
      <c r="C2471" s="584"/>
      <c r="D2471" s="587"/>
      <c r="E2471" s="555">
        <v>123</v>
      </c>
      <c r="F2471" s="440">
        <v>8665521.3300000001</v>
      </c>
      <c r="G2471" s="555">
        <v>21</v>
      </c>
      <c r="H2471" s="440">
        <v>1943231</v>
      </c>
      <c r="I2471" s="365">
        <v>29</v>
      </c>
      <c r="J2471" s="85">
        <v>564853.62</v>
      </c>
      <c r="K2471" s="365">
        <v>16</v>
      </c>
      <c r="L2471" s="85">
        <v>1091122</v>
      </c>
      <c r="M2471" s="87">
        <f t="shared" si="299"/>
        <v>45</v>
      </c>
      <c r="N2471" s="88">
        <f t="shared" si="300"/>
        <v>1655975.62</v>
      </c>
      <c r="O2471" s="148">
        <v>0</v>
      </c>
      <c r="P2471" s="556">
        <v>0</v>
      </c>
      <c r="Q2471" s="148">
        <v>0</v>
      </c>
      <c r="R2471" s="556">
        <v>0</v>
      </c>
      <c r="S2471" s="329">
        <f t="shared" si="301"/>
        <v>0</v>
      </c>
      <c r="T2471" s="371">
        <f t="shared" si="302"/>
        <v>0</v>
      </c>
      <c r="U2471" s="152">
        <v>0</v>
      </c>
      <c r="V2471" s="557">
        <v>0</v>
      </c>
      <c r="W2471" s="557">
        <v>0</v>
      </c>
      <c r="X2471" s="152">
        <v>2</v>
      </c>
      <c r="Y2471" s="557">
        <v>327114.21999999997</v>
      </c>
      <c r="Z2471" s="557">
        <v>121419.78</v>
      </c>
      <c r="AA2471" s="322">
        <f t="shared" si="303"/>
        <v>2</v>
      </c>
      <c r="AB2471" s="323">
        <f t="shared" si="304"/>
        <v>121419.78</v>
      </c>
      <c r="AC2471" s="558">
        <v>28</v>
      </c>
      <c r="AD2471" s="559">
        <v>501355.96</v>
      </c>
      <c r="AE2471" s="558">
        <v>13</v>
      </c>
      <c r="AF2471" s="559">
        <v>516476.51</v>
      </c>
      <c r="AG2471" s="160">
        <f t="shared" si="305"/>
        <v>41</v>
      </c>
      <c r="AH2471" s="161">
        <f t="shared" si="306"/>
        <v>1139252.25</v>
      </c>
      <c r="AI2471" s="103">
        <f>IFERROR(AD2471/(C2460-AH2467),0)</f>
        <v>1.1569831423493146E-2</v>
      </c>
      <c r="AJ2471" s="104">
        <f>IFERROR(AF2471/(C2460-AH2467),0)</f>
        <v>1.1918769560242333E-2</v>
      </c>
      <c r="AK2471" s="77"/>
      <c r="AL2471" s="105">
        <f>IFERROR(AH2471/C2460,0)</f>
        <v>2.2923000679487712E-2</v>
      </c>
    </row>
    <row r="2472" spans="1:38" ht="62.25" customHeight="1" thickBot="1" x14ac:dyDescent="0.3">
      <c r="A2472" s="138">
        <v>13</v>
      </c>
      <c r="B2472" s="139" t="s">
        <v>48</v>
      </c>
      <c r="C2472" s="585"/>
      <c r="D2472" s="588"/>
      <c r="E2472" s="555">
        <v>456</v>
      </c>
      <c r="F2472" s="440">
        <v>31947188.77</v>
      </c>
      <c r="G2472" s="555">
        <v>130</v>
      </c>
      <c r="H2472" s="440">
        <v>11180156.880000001</v>
      </c>
      <c r="I2472" s="365">
        <v>209</v>
      </c>
      <c r="J2472" s="85">
        <v>6314128.4100000001</v>
      </c>
      <c r="K2472" s="365">
        <v>115</v>
      </c>
      <c r="L2472" s="85">
        <v>6043689.46</v>
      </c>
      <c r="M2472" s="87">
        <f t="shared" si="299"/>
        <v>324</v>
      </c>
      <c r="N2472" s="88">
        <f t="shared" si="300"/>
        <v>12357817.870000001</v>
      </c>
      <c r="O2472" s="148">
        <v>0</v>
      </c>
      <c r="P2472" s="556">
        <v>0.01</v>
      </c>
      <c r="Q2472" s="148">
        <v>0</v>
      </c>
      <c r="R2472" s="556">
        <v>0</v>
      </c>
      <c r="S2472" s="329">
        <f t="shared" si="301"/>
        <v>0</v>
      </c>
      <c r="T2472" s="371">
        <f t="shared" si="302"/>
        <v>0.01</v>
      </c>
      <c r="U2472" s="152">
        <v>0</v>
      </c>
      <c r="V2472" s="557">
        <v>0</v>
      </c>
      <c r="W2472" s="557">
        <v>0</v>
      </c>
      <c r="X2472" s="152">
        <v>1</v>
      </c>
      <c r="Y2472" s="557">
        <v>55683.42</v>
      </c>
      <c r="Z2472" s="557">
        <v>34316.58</v>
      </c>
      <c r="AA2472" s="322">
        <f t="shared" si="303"/>
        <v>1</v>
      </c>
      <c r="AB2472" s="323">
        <f t="shared" si="304"/>
        <v>34316.58</v>
      </c>
      <c r="AC2472" s="558">
        <v>202</v>
      </c>
      <c r="AD2472" s="559">
        <v>5758299.9000000004</v>
      </c>
      <c r="AE2472" s="558">
        <v>104</v>
      </c>
      <c r="AF2472" s="559">
        <v>4670791.7300000004</v>
      </c>
      <c r="AG2472" s="160">
        <f t="shared" si="305"/>
        <v>306</v>
      </c>
      <c r="AH2472" s="161">
        <f t="shared" si="306"/>
        <v>10463408.210000001</v>
      </c>
      <c r="AI2472" s="162">
        <f>IFERROR(AD2472/(C2460-AH2467),0)</f>
        <v>0.13288474545892992</v>
      </c>
      <c r="AJ2472" s="163">
        <f>IFERROR(AF2472/(C2460-AH2467),0)</f>
        <v>0.10778823279640661</v>
      </c>
      <c r="AK2472" s="164"/>
      <c r="AL2472" s="165">
        <f>IFERROR(AH2472/C2460,0)</f>
        <v>0.21053521158952049</v>
      </c>
    </row>
    <row r="2473" spans="1:38" ht="29.25" customHeight="1" thickBot="1" x14ac:dyDescent="0.3">
      <c r="A2473" s="589" t="s">
        <v>277</v>
      </c>
      <c r="B2473" s="590"/>
      <c r="C2473" s="166">
        <f>C2460</f>
        <v>49699088.959999993</v>
      </c>
      <c r="D2473" s="166">
        <f>D2460</f>
        <v>17316514.699999988</v>
      </c>
      <c r="E2473" s="560">
        <f>SUM(E2460:E2472)</f>
        <v>1158</v>
      </c>
      <c r="F2473" s="168">
        <f>SUM(F2460:F2472)</f>
        <v>88995013.780000001</v>
      </c>
      <c r="G2473" s="167">
        <f t="shared" ref="G2473:L2473" si="307">SUM(G2460:G2472)</f>
        <v>837</v>
      </c>
      <c r="H2473" s="168">
        <f t="shared" si="307"/>
        <v>50032816.810000002</v>
      </c>
      <c r="I2473" s="169">
        <f t="shared" si="307"/>
        <v>412</v>
      </c>
      <c r="J2473" s="170">
        <f t="shared" si="307"/>
        <v>12214756.66</v>
      </c>
      <c r="K2473" s="169">
        <f t="shared" si="307"/>
        <v>762</v>
      </c>
      <c r="L2473" s="170">
        <f t="shared" si="307"/>
        <v>37484332.299999997</v>
      </c>
      <c r="M2473" s="169">
        <f>SUM(M2460:M2472)</f>
        <v>1174</v>
      </c>
      <c r="N2473" s="170">
        <f>SUM(N2460:N2472)</f>
        <v>49699088.959999993</v>
      </c>
      <c r="O2473" s="171">
        <f>SUM(O2460:O2472)</f>
        <v>0</v>
      </c>
      <c r="P2473" s="168">
        <v>0</v>
      </c>
      <c r="Q2473" s="172">
        <f t="shared" ref="Q2473:AJ2473" si="308">SUM(Q2460:Q2472)</f>
        <v>3</v>
      </c>
      <c r="R2473" s="168">
        <f t="shared" si="308"/>
        <v>119068.98</v>
      </c>
      <c r="S2473" s="173">
        <f t="shared" si="308"/>
        <v>3</v>
      </c>
      <c r="T2473" s="168">
        <f t="shared" si="308"/>
        <v>119068.98999999999</v>
      </c>
      <c r="U2473" s="172">
        <f t="shared" si="308"/>
        <v>1</v>
      </c>
      <c r="V2473" s="168">
        <f t="shared" si="308"/>
        <v>36284.730000000003</v>
      </c>
      <c r="W2473" s="168">
        <f t="shared" si="308"/>
        <v>8965.27</v>
      </c>
      <c r="X2473" s="173">
        <f t="shared" si="308"/>
        <v>52</v>
      </c>
      <c r="Y2473" s="168">
        <f t="shared" si="308"/>
        <v>6546311.9199999999</v>
      </c>
      <c r="Z2473" s="168">
        <f t="shared" si="308"/>
        <v>3481124.78</v>
      </c>
      <c r="AA2473" s="173">
        <f t="shared" si="308"/>
        <v>53</v>
      </c>
      <c r="AB2473" s="168">
        <f>SUM(AB2460:AB2472)</f>
        <v>3490090.0500000003</v>
      </c>
      <c r="AC2473" s="172">
        <f t="shared" si="308"/>
        <v>391</v>
      </c>
      <c r="AD2473" s="168">
        <f t="shared" si="308"/>
        <v>10468454.359999999</v>
      </c>
      <c r="AE2473" s="561">
        <f>SUM(AE2460:AE2472)</f>
        <v>614</v>
      </c>
      <c r="AF2473" s="168">
        <f t="shared" si="308"/>
        <v>18424029.850000001</v>
      </c>
      <c r="AG2473" s="173">
        <f t="shared" si="308"/>
        <v>1005</v>
      </c>
      <c r="AH2473" s="168">
        <f t="shared" si="308"/>
        <v>32382574.260000005</v>
      </c>
      <c r="AI2473" s="174">
        <f t="shared" si="308"/>
        <v>0.24158135511091128</v>
      </c>
      <c r="AJ2473" s="174">
        <f t="shared" si="308"/>
        <v>0.31996929589013656</v>
      </c>
      <c r="AK2473" s="175">
        <f>AK2467</f>
        <v>0.12809187800451785</v>
      </c>
      <c r="AL2473" s="176">
        <f>AH2473/C2460</f>
        <v>0.6515727941424222</v>
      </c>
    </row>
    <row r="2474" spans="1:38" ht="21.75" thickBot="1" x14ac:dyDescent="0.4">
      <c r="AF2474" s="177" t="s">
        <v>278</v>
      </c>
      <c r="AG2474" s="178">
        <v>4.4240000000000004</v>
      </c>
      <c r="AH2474" s="179">
        <f>AH2473/AG2474</f>
        <v>7319750.0587703446</v>
      </c>
    </row>
    <row r="2475" spans="1:38" ht="15.75" thickTop="1" x14ac:dyDescent="0.25">
      <c r="A2475" s="591" t="s">
        <v>279</v>
      </c>
      <c r="B2475" s="592"/>
      <c r="C2475" s="592"/>
      <c r="D2475" s="592"/>
      <c r="E2475" s="592"/>
      <c r="F2475" s="592"/>
      <c r="G2475" s="592"/>
      <c r="H2475" s="592"/>
      <c r="I2475" s="592"/>
      <c r="J2475" s="592"/>
      <c r="K2475" s="593"/>
      <c r="L2475" s="592"/>
      <c r="M2475" s="592"/>
      <c r="N2475" s="592"/>
      <c r="O2475" s="592"/>
      <c r="P2475" s="592"/>
      <c r="Q2475" s="594"/>
    </row>
    <row r="2476" spans="1:38" ht="18.75" x14ac:dyDescent="0.3">
      <c r="A2476" s="595"/>
      <c r="B2476" s="596"/>
      <c r="C2476" s="596"/>
      <c r="D2476" s="596"/>
      <c r="E2476" s="596"/>
      <c r="F2476" s="596"/>
      <c r="G2476" s="596"/>
      <c r="H2476" s="596"/>
      <c r="I2476" s="596"/>
      <c r="J2476" s="596"/>
      <c r="K2476" s="597"/>
      <c r="L2476" s="596"/>
      <c r="M2476" s="596"/>
      <c r="N2476" s="596"/>
      <c r="O2476" s="596"/>
      <c r="P2476" s="596"/>
      <c r="Q2476" s="598"/>
      <c r="AF2476" s="180"/>
    </row>
    <row r="2477" spans="1:38" ht="15.75" x14ac:dyDescent="0.25">
      <c r="A2477" s="595"/>
      <c r="B2477" s="596"/>
      <c r="C2477" s="596"/>
      <c r="D2477" s="596"/>
      <c r="E2477" s="596"/>
      <c r="F2477" s="596"/>
      <c r="G2477" s="596"/>
      <c r="H2477" s="596"/>
      <c r="I2477" s="596"/>
      <c r="J2477" s="596"/>
      <c r="K2477" s="597"/>
      <c r="L2477" s="596"/>
      <c r="M2477" s="596"/>
      <c r="N2477" s="596"/>
      <c r="O2477" s="596"/>
      <c r="P2477" s="596"/>
      <c r="Q2477" s="598"/>
      <c r="AE2477" s="181" t="s">
        <v>280</v>
      </c>
      <c r="AF2477" s="182"/>
    </row>
    <row r="2478" spans="1:38" ht="15.75" x14ac:dyDescent="0.25">
      <c r="A2478" s="595"/>
      <c r="B2478" s="596"/>
      <c r="C2478" s="596"/>
      <c r="D2478" s="596"/>
      <c r="E2478" s="596"/>
      <c r="F2478" s="596"/>
      <c r="G2478" s="596"/>
      <c r="H2478" s="596"/>
      <c r="I2478" s="596"/>
      <c r="J2478" s="596"/>
      <c r="K2478" s="597"/>
      <c r="L2478" s="596"/>
      <c r="M2478" s="596"/>
      <c r="N2478" s="596"/>
      <c r="O2478" s="596"/>
      <c r="P2478" s="596"/>
      <c r="Q2478" s="598"/>
      <c r="AE2478" s="181" t="s">
        <v>281</v>
      </c>
      <c r="AF2478" s="183">
        <f>(AF2473-AF2467)+(Z2473-Z2467)</f>
        <v>15539104.990000002</v>
      </c>
    </row>
    <row r="2479" spans="1:38" ht="15.75" x14ac:dyDescent="0.25">
      <c r="A2479" s="595"/>
      <c r="B2479" s="596"/>
      <c r="C2479" s="596"/>
      <c r="D2479" s="596"/>
      <c r="E2479" s="596"/>
      <c r="F2479" s="596"/>
      <c r="G2479" s="596"/>
      <c r="H2479" s="596"/>
      <c r="I2479" s="596"/>
      <c r="J2479" s="596"/>
      <c r="K2479" s="597"/>
      <c r="L2479" s="596"/>
      <c r="M2479" s="596"/>
      <c r="N2479" s="596"/>
      <c r="O2479" s="596"/>
      <c r="P2479" s="596"/>
      <c r="Q2479" s="598"/>
      <c r="AE2479" s="181" t="s">
        <v>282</v>
      </c>
      <c r="AF2479" s="183">
        <f>AD2473+W2473</f>
        <v>10477419.629999999</v>
      </c>
    </row>
    <row r="2480" spans="1:38" ht="15.75" x14ac:dyDescent="0.25">
      <c r="A2480" s="595"/>
      <c r="B2480" s="596"/>
      <c r="C2480" s="596"/>
      <c r="D2480" s="596"/>
      <c r="E2480" s="596"/>
      <c r="F2480" s="596"/>
      <c r="G2480" s="596"/>
      <c r="H2480" s="596"/>
      <c r="I2480" s="596"/>
      <c r="J2480" s="596"/>
      <c r="K2480" s="597"/>
      <c r="L2480" s="596"/>
      <c r="M2480" s="596"/>
      <c r="N2480" s="596"/>
      <c r="O2480" s="596"/>
      <c r="P2480" s="596"/>
      <c r="Q2480" s="598"/>
      <c r="AE2480" s="181" t="s">
        <v>283</v>
      </c>
      <c r="AF2480" s="183">
        <f>AF2467+Z2467</f>
        <v>6366049.6399999997</v>
      </c>
    </row>
    <row r="2481" spans="1:38" ht="15.75" x14ac:dyDescent="0.25">
      <c r="A2481" s="595"/>
      <c r="B2481" s="596"/>
      <c r="C2481" s="596"/>
      <c r="D2481" s="596"/>
      <c r="E2481" s="596"/>
      <c r="F2481" s="596"/>
      <c r="G2481" s="596"/>
      <c r="H2481" s="596"/>
      <c r="I2481" s="596"/>
      <c r="J2481" s="596"/>
      <c r="K2481" s="597"/>
      <c r="L2481" s="596"/>
      <c r="M2481" s="596"/>
      <c r="N2481" s="596"/>
      <c r="O2481" s="596"/>
      <c r="P2481" s="596"/>
      <c r="Q2481" s="598"/>
      <c r="AE2481" s="181" t="s">
        <v>2</v>
      </c>
      <c r="AF2481" s="184">
        <f>SUM(AF2478:AF2480)</f>
        <v>32382574.260000002</v>
      </c>
    </row>
    <row r="2482" spans="1:38" x14ac:dyDescent="0.25">
      <c r="A2482" s="595"/>
      <c r="B2482" s="596"/>
      <c r="C2482" s="596"/>
      <c r="D2482" s="596"/>
      <c r="E2482" s="596"/>
      <c r="F2482" s="596"/>
      <c r="G2482" s="596"/>
      <c r="H2482" s="596"/>
      <c r="I2482" s="596"/>
      <c r="J2482" s="596"/>
      <c r="K2482" s="597"/>
      <c r="L2482" s="596"/>
      <c r="M2482" s="596"/>
      <c r="N2482" s="596"/>
      <c r="O2482" s="596"/>
      <c r="P2482" s="596"/>
      <c r="Q2482" s="598"/>
    </row>
    <row r="2483" spans="1:38" ht="15.75" thickBot="1" x14ac:dyDescent="0.3">
      <c r="A2483" s="599"/>
      <c r="B2483" s="600"/>
      <c r="C2483" s="600"/>
      <c r="D2483" s="600"/>
      <c r="E2483" s="600"/>
      <c r="F2483" s="600"/>
      <c r="G2483" s="600"/>
      <c r="H2483" s="600"/>
      <c r="I2483" s="600"/>
      <c r="J2483" s="600"/>
      <c r="K2483" s="601"/>
      <c r="L2483" s="600"/>
      <c r="M2483" s="600"/>
      <c r="N2483" s="600"/>
      <c r="O2483" s="600"/>
      <c r="P2483" s="600"/>
      <c r="Q2483" s="602"/>
    </row>
    <row r="2484" spans="1:38" ht="15.75" thickTop="1" x14ac:dyDescent="0.25"/>
    <row r="2486" spans="1:38" ht="15.75" thickBot="1" x14ac:dyDescent="0.3"/>
    <row r="2487" spans="1:38" ht="27" thickBot="1" x14ac:dyDescent="0.3">
      <c r="A2487" s="603" t="s">
        <v>391</v>
      </c>
      <c r="B2487" s="604"/>
      <c r="C2487" s="604"/>
      <c r="D2487" s="604"/>
      <c r="E2487" s="604"/>
      <c r="F2487" s="604"/>
      <c r="G2487" s="604"/>
      <c r="H2487" s="604"/>
      <c r="I2487" s="604"/>
      <c r="J2487" s="604"/>
      <c r="K2487" s="605"/>
      <c r="L2487" s="604"/>
      <c r="M2487" s="604"/>
      <c r="N2487" s="604"/>
      <c r="O2487" s="604"/>
      <c r="P2487" s="604"/>
      <c r="Q2487" s="604"/>
      <c r="R2487" s="604"/>
      <c r="S2487" s="604"/>
      <c r="T2487" s="604"/>
      <c r="U2487" s="604"/>
      <c r="V2487" s="604"/>
      <c r="W2487" s="604"/>
      <c r="X2487" s="604"/>
      <c r="Y2487" s="604"/>
      <c r="Z2487" s="604"/>
      <c r="AA2487" s="604"/>
      <c r="AB2487" s="604"/>
      <c r="AC2487" s="604"/>
      <c r="AD2487" s="604"/>
      <c r="AE2487" s="604"/>
      <c r="AF2487" s="604"/>
      <c r="AG2487" s="604"/>
      <c r="AH2487" s="604"/>
      <c r="AI2487" s="604"/>
      <c r="AJ2487" s="604"/>
      <c r="AK2487" s="606"/>
      <c r="AL2487" s="185"/>
    </row>
    <row r="2488" spans="1:38" ht="21" customHeight="1" x14ac:dyDescent="0.25">
      <c r="A2488" s="607" t="s">
        <v>284</v>
      </c>
      <c r="B2488" s="608"/>
      <c r="C2488" s="614" t="s">
        <v>392</v>
      </c>
      <c r="D2488" s="615"/>
      <c r="E2488" s="618" t="s">
        <v>285</v>
      </c>
      <c r="F2488" s="619"/>
      <c r="G2488" s="619"/>
      <c r="H2488" s="619"/>
      <c r="I2488" s="619"/>
      <c r="J2488" s="619"/>
      <c r="K2488" s="620"/>
      <c r="L2488" s="619"/>
      <c r="M2488" s="619"/>
      <c r="N2488" s="619"/>
      <c r="O2488" s="624" t="s">
        <v>394</v>
      </c>
      <c r="P2488" s="625"/>
      <c r="Q2488" s="625"/>
      <c r="R2488" s="625"/>
      <c r="S2488" s="625"/>
      <c r="T2488" s="625"/>
      <c r="U2488" s="625"/>
      <c r="V2488" s="625"/>
      <c r="W2488" s="625"/>
      <c r="X2488" s="625"/>
      <c r="Y2488" s="625"/>
      <c r="Z2488" s="625"/>
      <c r="AA2488" s="625"/>
      <c r="AB2488" s="625"/>
      <c r="AC2488" s="625"/>
      <c r="AD2488" s="625"/>
      <c r="AE2488" s="625"/>
      <c r="AF2488" s="625"/>
      <c r="AG2488" s="625"/>
      <c r="AH2488" s="625"/>
      <c r="AI2488" s="625"/>
      <c r="AJ2488" s="625"/>
      <c r="AK2488" s="626"/>
      <c r="AL2488" s="186"/>
    </row>
    <row r="2489" spans="1:38" ht="36" customHeight="1" thickBot="1" x14ac:dyDescent="0.3">
      <c r="A2489" s="609"/>
      <c r="B2489" s="610"/>
      <c r="C2489" s="616"/>
      <c r="D2489" s="617"/>
      <c r="E2489" s="621"/>
      <c r="F2489" s="622"/>
      <c r="G2489" s="622"/>
      <c r="H2489" s="622"/>
      <c r="I2489" s="622"/>
      <c r="J2489" s="622"/>
      <c r="K2489" s="623"/>
      <c r="L2489" s="622"/>
      <c r="M2489" s="622"/>
      <c r="N2489" s="622"/>
      <c r="O2489" s="627"/>
      <c r="P2489" s="628"/>
      <c r="Q2489" s="628"/>
      <c r="R2489" s="628"/>
      <c r="S2489" s="628"/>
      <c r="T2489" s="628"/>
      <c r="U2489" s="628"/>
      <c r="V2489" s="628"/>
      <c r="W2489" s="628"/>
      <c r="X2489" s="628"/>
      <c r="Y2489" s="628"/>
      <c r="Z2489" s="628"/>
      <c r="AA2489" s="628"/>
      <c r="AB2489" s="628"/>
      <c r="AC2489" s="628"/>
      <c r="AD2489" s="628"/>
      <c r="AE2489" s="628"/>
      <c r="AF2489" s="628"/>
      <c r="AG2489" s="628"/>
      <c r="AH2489" s="628"/>
      <c r="AI2489" s="628"/>
      <c r="AJ2489" s="628"/>
      <c r="AK2489" s="629"/>
      <c r="AL2489" s="186"/>
    </row>
    <row r="2490" spans="1:38" s="180" customFormat="1" ht="84" customHeight="1" thickBot="1" x14ac:dyDescent="0.35">
      <c r="A2490" s="609"/>
      <c r="B2490" s="611"/>
      <c r="C2490" s="630" t="s">
        <v>211</v>
      </c>
      <c r="D2490" s="632" t="s">
        <v>212</v>
      </c>
      <c r="E2490" s="634" t="s">
        <v>0</v>
      </c>
      <c r="F2490" s="635"/>
      <c r="G2490" s="635"/>
      <c r="H2490" s="636"/>
      <c r="I2490" s="637" t="s">
        <v>1</v>
      </c>
      <c r="J2490" s="638"/>
      <c r="K2490" s="639"/>
      <c r="L2490" s="640"/>
      <c r="M2490" s="643" t="s">
        <v>2</v>
      </c>
      <c r="N2490" s="644"/>
      <c r="O2490" s="645" t="s">
        <v>213</v>
      </c>
      <c r="P2490" s="646"/>
      <c r="Q2490" s="646"/>
      <c r="R2490" s="647"/>
      <c r="S2490" s="648" t="s">
        <v>2</v>
      </c>
      <c r="T2490" s="649"/>
      <c r="U2490" s="650" t="s">
        <v>214</v>
      </c>
      <c r="V2490" s="651"/>
      <c r="W2490" s="651"/>
      <c r="X2490" s="651"/>
      <c r="Y2490" s="651"/>
      <c r="Z2490" s="652"/>
      <c r="AA2490" s="653" t="s">
        <v>2</v>
      </c>
      <c r="AB2490" s="654"/>
      <c r="AC2490" s="655" t="s">
        <v>5</v>
      </c>
      <c r="AD2490" s="656"/>
      <c r="AE2490" s="656"/>
      <c r="AF2490" s="657"/>
      <c r="AG2490" s="717" t="s">
        <v>2</v>
      </c>
      <c r="AH2490" s="718"/>
      <c r="AI2490" s="743" t="s">
        <v>215</v>
      </c>
      <c r="AJ2490" s="744"/>
      <c r="AK2490" s="745"/>
      <c r="AL2490" s="187"/>
    </row>
    <row r="2491" spans="1:38" ht="113.25" thickBot="1" x14ac:dyDescent="0.3">
      <c r="A2491" s="612"/>
      <c r="B2491" s="613"/>
      <c r="C2491" s="631"/>
      <c r="D2491" s="633"/>
      <c r="E2491" s="41" t="s">
        <v>15</v>
      </c>
      <c r="F2491" s="42" t="s">
        <v>303</v>
      </c>
      <c r="G2491" s="41" t="s">
        <v>217</v>
      </c>
      <c r="H2491" s="42" t="s">
        <v>14</v>
      </c>
      <c r="I2491" s="43" t="s">
        <v>15</v>
      </c>
      <c r="J2491" s="44" t="s">
        <v>304</v>
      </c>
      <c r="K2491" s="43" t="s">
        <v>17</v>
      </c>
      <c r="L2491" s="44" t="s">
        <v>305</v>
      </c>
      <c r="M2491" s="45" t="s">
        <v>19</v>
      </c>
      <c r="N2491" s="46" t="s">
        <v>20</v>
      </c>
      <c r="O2491" s="47" t="s">
        <v>220</v>
      </c>
      <c r="P2491" s="48" t="s">
        <v>221</v>
      </c>
      <c r="Q2491" s="47" t="s">
        <v>222</v>
      </c>
      <c r="R2491" s="48" t="s">
        <v>223</v>
      </c>
      <c r="S2491" s="49" t="s">
        <v>224</v>
      </c>
      <c r="T2491" s="50" t="s">
        <v>225</v>
      </c>
      <c r="U2491" s="51" t="s">
        <v>220</v>
      </c>
      <c r="V2491" s="52" t="s">
        <v>226</v>
      </c>
      <c r="W2491" s="53" t="s">
        <v>227</v>
      </c>
      <c r="X2491" s="54" t="s">
        <v>222</v>
      </c>
      <c r="Y2491" s="52" t="s">
        <v>228</v>
      </c>
      <c r="Z2491" s="53" t="s">
        <v>229</v>
      </c>
      <c r="AA2491" s="55" t="s">
        <v>230</v>
      </c>
      <c r="AB2491" s="56" t="s">
        <v>306</v>
      </c>
      <c r="AC2491" s="57" t="s">
        <v>220</v>
      </c>
      <c r="AD2491" s="58" t="s">
        <v>221</v>
      </c>
      <c r="AE2491" s="57" t="s">
        <v>222</v>
      </c>
      <c r="AF2491" s="58" t="s">
        <v>223</v>
      </c>
      <c r="AG2491" s="59" t="s">
        <v>232</v>
      </c>
      <c r="AH2491" s="60" t="s">
        <v>307</v>
      </c>
      <c r="AI2491" s="61" t="s">
        <v>234</v>
      </c>
      <c r="AJ2491" s="63" t="s">
        <v>235</v>
      </c>
      <c r="AK2491" s="188" t="s">
        <v>286</v>
      </c>
      <c r="AL2491" s="189"/>
    </row>
    <row r="2492" spans="1:38" ht="15.75" thickBot="1" x14ac:dyDescent="0.3">
      <c r="A2492" s="581" t="s">
        <v>238</v>
      </c>
      <c r="B2492" s="658"/>
      <c r="C2492" s="469" t="s">
        <v>239</v>
      </c>
      <c r="D2492" s="470" t="s">
        <v>240</v>
      </c>
      <c r="E2492" s="192" t="s">
        <v>241</v>
      </c>
      <c r="F2492" s="193" t="s">
        <v>242</v>
      </c>
      <c r="G2492" s="192" t="s">
        <v>243</v>
      </c>
      <c r="H2492" s="193" t="s">
        <v>244</v>
      </c>
      <c r="I2492" s="194" t="s">
        <v>245</v>
      </c>
      <c r="J2492" s="193" t="s">
        <v>246</v>
      </c>
      <c r="K2492" s="194" t="s">
        <v>247</v>
      </c>
      <c r="L2492" s="193" t="s">
        <v>248</v>
      </c>
      <c r="M2492" s="194" t="s">
        <v>249</v>
      </c>
      <c r="N2492" s="193" t="s">
        <v>250</v>
      </c>
      <c r="O2492" s="192" t="s">
        <v>251</v>
      </c>
      <c r="P2492" s="193" t="s">
        <v>252</v>
      </c>
      <c r="Q2492" s="192" t="s">
        <v>253</v>
      </c>
      <c r="R2492" s="193" t="s">
        <v>254</v>
      </c>
      <c r="S2492" s="194" t="s">
        <v>255</v>
      </c>
      <c r="T2492" s="193" t="s">
        <v>256</v>
      </c>
      <c r="U2492" s="192" t="s">
        <v>257</v>
      </c>
      <c r="V2492" s="195" t="s">
        <v>258</v>
      </c>
      <c r="W2492" s="196" t="s">
        <v>259</v>
      </c>
      <c r="X2492" s="197" t="s">
        <v>260</v>
      </c>
      <c r="Y2492" s="198" t="s">
        <v>261</v>
      </c>
      <c r="Z2492" s="193" t="s">
        <v>262</v>
      </c>
      <c r="AA2492" s="194" t="s">
        <v>263</v>
      </c>
      <c r="AB2492" s="199" t="s">
        <v>264</v>
      </c>
      <c r="AC2492" s="192" t="s">
        <v>265</v>
      </c>
      <c r="AD2492" s="199" t="s">
        <v>266</v>
      </c>
      <c r="AE2492" s="192" t="s">
        <v>267</v>
      </c>
      <c r="AF2492" s="199" t="s">
        <v>268</v>
      </c>
      <c r="AG2492" s="194" t="s">
        <v>269</v>
      </c>
      <c r="AH2492" s="199" t="s">
        <v>270</v>
      </c>
      <c r="AI2492" s="190" t="s">
        <v>271</v>
      </c>
      <c r="AJ2492" s="199" t="s">
        <v>272</v>
      </c>
      <c r="AK2492" s="200" t="s">
        <v>273</v>
      </c>
      <c r="AL2492" s="201"/>
    </row>
    <row r="2493" spans="1:38" ht="37.5" customHeight="1" x14ac:dyDescent="0.25">
      <c r="A2493" s="202">
        <v>1</v>
      </c>
      <c r="B2493" s="203" t="s">
        <v>287</v>
      </c>
      <c r="C2493" s="714">
        <f>N2501</f>
        <v>49699368.939999998</v>
      </c>
      <c r="D2493" s="714">
        <f>C2493-AH2501</f>
        <v>17316794.680000003</v>
      </c>
      <c r="E2493" s="562">
        <v>79</v>
      </c>
      <c r="F2493" s="440">
        <v>7640984.5999999996</v>
      </c>
      <c r="G2493" s="555">
        <v>195</v>
      </c>
      <c r="H2493" s="440">
        <v>8987205.1400000006</v>
      </c>
      <c r="I2493" s="365">
        <v>19</v>
      </c>
      <c r="J2493" s="85">
        <v>775671.53</v>
      </c>
      <c r="K2493" s="365">
        <v>179</v>
      </c>
      <c r="L2493" s="85">
        <v>7163293.2199999997</v>
      </c>
      <c r="M2493" s="87">
        <f t="shared" ref="M2493:N2500" si="309">SUM(I2493,K2493)</f>
        <v>198</v>
      </c>
      <c r="N2493" s="88">
        <f t="shared" si="309"/>
        <v>7938964.75</v>
      </c>
      <c r="O2493" s="89">
        <v>0</v>
      </c>
      <c r="P2493" s="90">
        <v>0</v>
      </c>
      <c r="Q2493" s="89">
        <v>0</v>
      </c>
      <c r="R2493" s="90">
        <v>0</v>
      </c>
      <c r="S2493" s="91">
        <f t="shared" ref="S2493:T2500" si="310">SUM(O2493,Q2493)</f>
        <v>0</v>
      </c>
      <c r="T2493" s="92">
        <f t="shared" si="310"/>
        <v>0</v>
      </c>
      <c r="U2493" s="93">
        <v>0</v>
      </c>
      <c r="V2493" s="563">
        <v>0</v>
      </c>
      <c r="W2493" s="563">
        <v>0</v>
      </c>
      <c r="X2493" s="93">
        <v>14</v>
      </c>
      <c r="Y2493" s="563">
        <v>998382.02</v>
      </c>
      <c r="Z2493" s="563">
        <v>689467.14</v>
      </c>
      <c r="AA2493" s="97">
        <f t="shared" ref="AA2493:AA2500" si="311">SUM(U2493,X2493)</f>
        <v>14</v>
      </c>
      <c r="AB2493" s="98">
        <f t="shared" ref="AB2493:AB2500" si="312">SUM(W2493,Z2493)</f>
        <v>689467.14</v>
      </c>
      <c r="AC2493" s="99">
        <v>13</v>
      </c>
      <c r="AD2493" s="334">
        <v>318031.75</v>
      </c>
      <c r="AE2493" s="564">
        <v>130</v>
      </c>
      <c r="AF2493" s="334">
        <v>3125980.35</v>
      </c>
      <c r="AG2493" s="101">
        <f t="shared" ref="AG2493:AG2500" si="313">SUM(AC2493,AE2493)</f>
        <v>143</v>
      </c>
      <c r="AH2493" s="102">
        <f t="shared" ref="AH2493:AH2500" si="314">SUM(AD2493,AF2493,AB2493)</f>
        <v>4133479.24</v>
      </c>
      <c r="AI2493" s="103">
        <f>IFERROR(AD2493/C2493,0)</f>
        <v>6.3991104270146098E-3</v>
      </c>
      <c r="AJ2493" s="134">
        <f>IFERROR(AF2493/C2493,0)</f>
        <v>6.2897787570982397E-2</v>
      </c>
      <c r="AK2493" s="222">
        <f>IFERROR(AH2493/C2493,0)</f>
        <v>8.3169652415308923E-2</v>
      </c>
      <c r="AL2493" s="223"/>
    </row>
    <row r="2494" spans="1:38" ht="75" x14ac:dyDescent="0.25">
      <c r="A2494" s="224">
        <v>2</v>
      </c>
      <c r="B2494" s="203" t="s">
        <v>288</v>
      </c>
      <c r="C2494" s="706"/>
      <c r="D2494" s="706"/>
      <c r="E2494" s="562">
        <v>253</v>
      </c>
      <c r="F2494" s="440">
        <v>10023361.65</v>
      </c>
      <c r="G2494" s="555">
        <v>121</v>
      </c>
      <c r="H2494" s="440">
        <v>6472693.8700000001</v>
      </c>
      <c r="I2494" s="365">
        <v>130</v>
      </c>
      <c r="J2494" s="85">
        <v>3360798.85</v>
      </c>
      <c r="K2494" s="365">
        <v>121</v>
      </c>
      <c r="L2494" s="85">
        <v>6387848.2400000002</v>
      </c>
      <c r="M2494" s="87">
        <f t="shared" si="309"/>
        <v>251</v>
      </c>
      <c r="N2494" s="88">
        <f t="shared" si="309"/>
        <v>9748647.0899999999</v>
      </c>
      <c r="O2494" s="89">
        <v>0</v>
      </c>
      <c r="P2494" s="90">
        <v>0</v>
      </c>
      <c r="Q2494" s="89">
        <v>2</v>
      </c>
      <c r="R2494" s="90">
        <v>0</v>
      </c>
      <c r="S2494" s="91">
        <f t="shared" si="310"/>
        <v>2</v>
      </c>
      <c r="T2494" s="92">
        <f t="shared" si="310"/>
        <v>0</v>
      </c>
      <c r="U2494" s="93">
        <v>0</v>
      </c>
      <c r="V2494" s="563">
        <v>0</v>
      </c>
      <c r="W2494" s="563">
        <v>0</v>
      </c>
      <c r="X2494" s="93">
        <v>7</v>
      </c>
      <c r="Y2494" s="563">
        <v>362747.44</v>
      </c>
      <c r="Z2494" s="563">
        <v>711786.56</v>
      </c>
      <c r="AA2494" s="97">
        <f t="shared" si="311"/>
        <v>7</v>
      </c>
      <c r="AB2494" s="98">
        <f t="shared" si="312"/>
        <v>711786.56</v>
      </c>
      <c r="AC2494" s="99">
        <v>129</v>
      </c>
      <c r="AD2494" s="334">
        <v>3108004.32</v>
      </c>
      <c r="AE2494" s="99">
        <v>107</v>
      </c>
      <c r="AF2494" s="334">
        <v>3899081.37</v>
      </c>
      <c r="AG2494" s="101">
        <f t="shared" si="313"/>
        <v>236</v>
      </c>
      <c r="AH2494" s="102">
        <f t="shared" si="314"/>
        <v>7718872.25</v>
      </c>
      <c r="AI2494" s="103">
        <f>IFERROR(AD2494/C2493,0)</f>
        <v>6.253609223393089E-2</v>
      </c>
      <c r="AJ2494" s="134">
        <f>IFERROR(AF2494/C2493,0)</f>
        <v>7.8453337600869755E-2</v>
      </c>
      <c r="AK2494" s="222">
        <f>IFERROR(AH2494/C2493,0)</f>
        <v>0.1553112728517474</v>
      </c>
      <c r="AL2494" s="223"/>
    </row>
    <row r="2495" spans="1:38" ht="37.5" x14ac:dyDescent="0.25">
      <c r="A2495" s="224">
        <v>3</v>
      </c>
      <c r="B2495" s="203" t="s">
        <v>289</v>
      </c>
      <c r="C2495" s="706"/>
      <c r="D2495" s="706"/>
      <c r="E2495" s="562">
        <v>71</v>
      </c>
      <c r="F2495" s="440">
        <v>4490514.88</v>
      </c>
      <c r="G2495" s="555">
        <f>25+1</f>
        <v>26</v>
      </c>
      <c r="H2495" s="440">
        <f>2478750.34+34000</f>
        <v>2512750.34</v>
      </c>
      <c r="I2495" s="365">
        <v>31</v>
      </c>
      <c r="J2495" s="85">
        <v>620533.80000000005</v>
      </c>
      <c r="K2495" s="365">
        <v>19</v>
      </c>
      <c r="L2495" s="85">
        <f>909351.74+34000</f>
        <v>943351.74</v>
      </c>
      <c r="M2495" s="87">
        <f t="shared" si="309"/>
        <v>50</v>
      </c>
      <c r="N2495" s="88">
        <f t="shared" si="309"/>
        <v>1563885.54</v>
      </c>
      <c r="O2495" s="89">
        <v>0</v>
      </c>
      <c r="P2495" s="90">
        <v>0</v>
      </c>
      <c r="Q2495" s="89">
        <v>0</v>
      </c>
      <c r="R2495" s="90">
        <v>0</v>
      </c>
      <c r="S2495" s="91">
        <f t="shared" si="310"/>
        <v>0</v>
      </c>
      <c r="T2495" s="92">
        <f t="shared" si="310"/>
        <v>0</v>
      </c>
      <c r="U2495" s="93">
        <v>0</v>
      </c>
      <c r="V2495" s="563">
        <v>0</v>
      </c>
      <c r="W2495" s="563">
        <v>0</v>
      </c>
      <c r="X2495" s="93">
        <v>1</v>
      </c>
      <c r="Y2495" s="563">
        <v>6000</v>
      </c>
      <c r="Z2495" s="563">
        <v>28000</v>
      </c>
      <c r="AA2495" s="97">
        <f t="shared" si="311"/>
        <v>1</v>
      </c>
      <c r="AB2495" s="98">
        <f t="shared" si="312"/>
        <v>28000</v>
      </c>
      <c r="AC2495" s="99">
        <v>30</v>
      </c>
      <c r="AD2495" s="334">
        <v>544658.76</v>
      </c>
      <c r="AE2495" s="99">
        <v>12</v>
      </c>
      <c r="AF2495" s="334">
        <v>394112.86</v>
      </c>
      <c r="AG2495" s="101">
        <f t="shared" si="313"/>
        <v>42</v>
      </c>
      <c r="AH2495" s="102">
        <f t="shared" si="314"/>
        <v>966771.62</v>
      </c>
      <c r="AI2495" s="103">
        <f>IFERROR(AD2495/C2493,0)</f>
        <v>1.0959067924132882E-2</v>
      </c>
      <c r="AJ2495" s="134">
        <f>IFERROR(AF2495/C2493,0)</f>
        <v>7.9299369067602488E-3</v>
      </c>
      <c r="AK2495" s="222">
        <f>IFERROR(AH2495/C2493,0)</f>
        <v>1.9452392266130051E-2</v>
      </c>
      <c r="AL2495" s="223"/>
    </row>
    <row r="2496" spans="1:38" ht="37.5" x14ac:dyDescent="0.25">
      <c r="A2496" s="224">
        <v>4</v>
      </c>
      <c r="B2496" s="203" t="s">
        <v>290</v>
      </c>
      <c r="C2496" s="706"/>
      <c r="D2496" s="706"/>
      <c r="E2496" s="562">
        <v>376</v>
      </c>
      <c r="F2496" s="440">
        <v>23827200.399999999</v>
      </c>
      <c r="G2496" s="555">
        <v>148</v>
      </c>
      <c r="H2496" s="440">
        <v>5126526.32</v>
      </c>
      <c r="I2496" s="365">
        <v>153</v>
      </c>
      <c r="J2496" s="85">
        <v>4470951.2699999996</v>
      </c>
      <c r="K2496" s="365">
        <v>141</v>
      </c>
      <c r="L2496" s="85">
        <v>4705152.18</v>
      </c>
      <c r="M2496" s="87">
        <f t="shared" si="309"/>
        <v>294</v>
      </c>
      <c r="N2496" s="88">
        <f t="shared" si="309"/>
        <v>9176103.4499999993</v>
      </c>
      <c r="O2496" s="89">
        <v>0</v>
      </c>
      <c r="P2496" s="90">
        <v>0.01</v>
      </c>
      <c r="Q2496" s="89">
        <v>0</v>
      </c>
      <c r="R2496" s="90">
        <v>0</v>
      </c>
      <c r="S2496" s="91">
        <f t="shared" si="310"/>
        <v>0</v>
      </c>
      <c r="T2496" s="92">
        <f t="shared" si="310"/>
        <v>0.01</v>
      </c>
      <c r="U2496" s="93">
        <v>0</v>
      </c>
      <c r="V2496" s="563">
        <v>0</v>
      </c>
      <c r="W2496" s="563">
        <v>0</v>
      </c>
      <c r="X2496" s="93">
        <v>1</v>
      </c>
      <c r="Y2496" s="563">
        <v>13566</v>
      </c>
      <c r="Z2496" s="563">
        <v>14546</v>
      </c>
      <c r="AA2496" s="97">
        <f t="shared" si="311"/>
        <v>1</v>
      </c>
      <c r="AB2496" s="98">
        <f t="shared" si="312"/>
        <v>14546</v>
      </c>
      <c r="AC2496" s="99">
        <v>145</v>
      </c>
      <c r="AD2496" s="334">
        <v>4009875.28</v>
      </c>
      <c r="AE2496" s="99">
        <v>125</v>
      </c>
      <c r="AF2496" s="334">
        <v>3453882.78</v>
      </c>
      <c r="AG2496" s="101">
        <f t="shared" si="313"/>
        <v>270</v>
      </c>
      <c r="AH2496" s="102">
        <f t="shared" si="314"/>
        <v>7478304.0599999996</v>
      </c>
      <c r="AI2496" s="103">
        <f>IFERROR(AD2496/C2493,0)</f>
        <v>8.0682619629254396E-2</v>
      </c>
      <c r="AJ2496" s="134">
        <f>IFERROR(AF2496/C2493,0)</f>
        <v>6.9495505751184294E-2</v>
      </c>
      <c r="AK2496" s="222">
        <f>IFERROR(AH2496/C2493,0)</f>
        <v>0.15047080515304426</v>
      </c>
      <c r="AL2496" s="223"/>
    </row>
    <row r="2497" spans="1:38" ht="37.5" x14ac:dyDescent="0.25">
      <c r="A2497" s="224">
        <v>5</v>
      </c>
      <c r="B2497" s="203" t="s">
        <v>291</v>
      </c>
      <c r="C2497" s="706"/>
      <c r="D2497" s="706"/>
      <c r="E2497" s="562">
        <v>28</v>
      </c>
      <c r="F2497" s="440">
        <v>3541819.55</v>
      </c>
      <c r="G2497" s="555">
        <v>21</v>
      </c>
      <c r="H2497" s="440">
        <v>2353303</v>
      </c>
      <c r="I2497" s="365">
        <v>8</v>
      </c>
      <c r="J2497" s="85">
        <v>314873.09999999998</v>
      </c>
      <c r="K2497" s="365">
        <v>21</v>
      </c>
      <c r="L2497" s="85">
        <v>1939113.99</v>
      </c>
      <c r="M2497" s="87">
        <f t="shared" si="309"/>
        <v>29</v>
      </c>
      <c r="N2497" s="88">
        <f t="shared" si="309"/>
        <v>2253987.09</v>
      </c>
      <c r="O2497" s="89">
        <v>0</v>
      </c>
      <c r="P2497" s="90">
        <v>0</v>
      </c>
      <c r="Q2497" s="89">
        <v>0</v>
      </c>
      <c r="R2497" s="90">
        <v>0</v>
      </c>
      <c r="S2497" s="91">
        <f t="shared" si="310"/>
        <v>0</v>
      </c>
      <c r="T2497" s="92">
        <f t="shared" si="310"/>
        <v>0</v>
      </c>
      <c r="U2497" s="93">
        <v>0</v>
      </c>
      <c r="V2497" s="563">
        <v>0</v>
      </c>
      <c r="W2497" s="563">
        <v>0</v>
      </c>
      <c r="X2497" s="93">
        <v>2</v>
      </c>
      <c r="Y2497" s="563">
        <v>776943.83</v>
      </c>
      <c r="Z2497" s="563">
        <v>434111.16</v>
      </c>
      <c r="AA2497" s="97">
        <f t="shared" si="311"/>
        <v>2</v>
      </c>
      <c r="AB2497" s="98">
        <f t="shared" si="312"/>
        <v>434111.16</v>
      </c>
      <c r="AC2497" s="99">
        <v>8</v>
      </c>
      <c r="AD2497" s="334">
        <v>308414.05</v>
      </c>
      <c r="AE2497" s="99">
        <v>19</v>
      </c>
      <c r="AF2497" s="334">
        <v>669203.76</v>
      </c>
      <c r="AG2497" s="101">
        <f t="shared" si="313"/>
        <v>27</v>
      </c>
      <c r="AH2497" s="102">
        <f t="shared" si="314"/>
        <v>1411728.97</v>
      </c>
      <c r="AI2497" s="103">
        <f>IFERROR(AD2497/C2493,0)</f>
        <v>6.2055928793046762E-3</v>
      </c>
      <c r="AJ2497" s="134">
        <f>IFERROR(AF2497/C2493,0)</f>
        <v>1.3465035357046528E-2</v>
      </c>
      <c r="AK2497" s="222">
        <f>IFERROR(AH2497/C2493,0)</f>
        <v>2.8405370130641341E-2</v>
      </c>
      <c r="AL2497" s="223"/>
    </row>
    <row r="2498" spans="1:38" ht="37.5" x14ac:dyDescent="0.25">
      <c r="A2498" s="224">
        <v>6</v>
      </c>
      <c r="B2498" s="203" t="s">
        <v>292</v>
      </c>
      <c r="C2498" s="706"/>
      <c r="D2498" s="706"/>
      <c r="E2498" s="562">
        <v>21</v>
      </c>
      <c r="F2498" s="440">
        <v>1780533.96</v>
      </c>
      <c r="G2498" s="555">
        <v>9</v>
      </c>
      <c r="H2498" s="440">
        <v>248850</v>
      </c>
      <c r="I2498" s="365">
        <v>6</v>
      </c>
      <c r="J2498" s="85">
        <v>143646.15</v>
      </c>
      <c r="K2498" s="365">
        <v>8</v>
      </c>
      <c r="L2498" s="85">
        <v>139850</v>
      </c>
      <c r="M2498" s="87">
        <f t="shared" si="309"/>
        <v>14</v>
      </c>
      <c r="N2498" s="88">
        <f t="shared" si="309"/>
        <v>283496.15000000002</v>
      </c>
      <c r="O2498" s="89">
        <v>0</v>
      </c>
      <c r="P2498" s="90">
        <v>0</v>
      </c>
      <c r="Q2498" s="89">
        <v>0</v>
      </c>
      <c r="R2498" s="90">
        <v>0</v>
      </c>
      <c r="S2498" s="91">
        <f t="shared" si="310"/>
        <v>0</v>
      </c>
      <c r="T2498" s="92">
        <f t="shared" si="310"/>
        <v>0</v>
      </c>
      <c r="U2498" s="93">
        <v>0</v>
      </c>
      <c r="V2498" s="563">
        <v>0</v>
      </c>
      <c r="W2498" s="563">
        <v>0</v>
      </c>
      <c r="X2498" s="93">
        <v>0</v>
      </c>
      <c r="Y2498" s="563">
        <v>0</v>
      </c>
      <c r="Z2498" s="563">
        <v>0</v>
      </c>
      <c r="AA2498" s="97">
        <f t="shared" si="311"/>
        <v>0</v>
      </c>
      <c r="AB2498" s="98">
        <f t="shared" si="312"/>
        <v>0</v>
      </c>
      <c r="AC2498" s="99">
        <v>6</v>
      </c>
      <c r="AD2498" s="334">
        <v>136316.34</v>
      </c>
      <c r="AE2498" s="99">
        <v>9</v>
      </c>
      <c r="AF2498" s="334">
        <v>77310.539999999994</v>
      </c>
      <c r="AG2498" s="101">
        <f t="shared" si="313"/>
        <v>15</v>
      </c>
      <c r="AH2498" s="102">
        <f t="shared" si="314"/>
        <v>213626.88</v>
      </c>
      <c r="AI2498" s="103">
        <f>IFERROR(AD2498/C2493,0)</f>
        <v>2.7428183276244234E-3</v>
      </c>
      <c r="AJ2498" s="134">
        <f>IFERROR(AF2498/C2493,0)</f>
        <v>1.5555638159779016E-3</v>
      </c>
      <c r="AK2498" s="222">
        <f>IFERROR(AH2498/C2493,0)</f>
        <v>4.2983821436023252E-3</v>
      </c>
      <c r="AL2498" s="223"/>
    </row>
    <row r="2499" spans="1:38" ht="37.5" x14ac:dyDescent="0.3">
      <c r="A2499" s="224">
        <v>7</v>
      </c>
      <c r="B2499" s="565" t="s">
        <v>293</v>
      </c>
      <c r="C2499" s="706"/>
      <c r="D2499" s="706"/>
      <c r="E2499" s="562">
        <v>2</v>
      </c>
      <c r="F2499" s="440">
        <v>74195.7</v>
      </c>
      <c r="G2499" s="555">
        <v>1</v>
      </c>
      <c r="H2499" s="440">
        <v>150000</v>
      </c>
      <c r="I2499" s="365">
        <v>2</v>
      </c>
      <c r="J2499" s="85">
        <v>43919</v>
      </c>
      <c r="K2499" s="365">
        <v>1</v>
      </c>
      <c r="L2499" s="85">
        <v>150000</v>
      </c>
      <c r="M2499" s="87">
        <f t="shared" si="309"/>
        <v>3</v>
      </c>
      <c r="N2499" s="88">
        <f t="shared" si="309"/>
        <v>193919</v>
      </c>
      <c r="O2499" s="89">
        <v>0</v>
      </c>
      <c r="P2499" s="90">
        <v>0</v>
      </c>
      <c r="Q2499" s="89">
        <v>0</v>
      </c>
      <c r="R2499" s="90">
        <v>0</v>
      </c>
      <c r="S2499" s="91">
        <f t="shared" si="310"/>
        <v>0</v>
      </c>
      <c r="T2499" s="92">
        <f t="shared" si="310"/>
        <v>0</v>
      </c>
      <c r="U2499" s="93">
        <v>0</v>
      </c>
      <c r="V2499" s="563">
        <v>0</v>
      </c>
      <c r="W2499" s="563">
        <v>0</v>
      </c>
      <c r="X2499" s="93">
        <v>0</v>
      </c>
      <c r="Y2499" s="563">
        <v>0</v>
      </c>
      <c r="Z2499" s="563">
        <v>0</v>
      </c>
      <c r="AA2499" s="97">
        <f t="shared" si="311"/>
        <v>0</v>
      </c>
      <c r="AB2499" s="98">
        <f t="shared" si="312"/>
        <v>0</v>
      </c>
      <c r="AC2499" s="99">
        <v>2</v>
      </c>
      <c r="AD2499" s="334">
        <v>31031.31</v>
      </c>
      <c r="AE2499" s="99">
        <v>0</v>
      </c>
      <c r="AF2499" s="334">
        <v>0</v>
      </c>
      <c r="AG2499" s="101">
        <f t="shared" si="313"/>
        <v>2</v>
      </c>
      <c r="AH2499" s="102">
        <f t="shared" si="314"/>
        <v>31031.31</v>
      </c>
      <c r="AI2499" s="103">
        <f>IFERROR(AD2499/C2493,0)</f>
        <v>6.2438036260506295E-4</v>
      </c>
      <c r="AJ2499" s="134">
        <f>IFERROR(AF2499/C2493,0)</f>
        <v>0</v>
      </c>
      <c r="AK2499" s="222">
        <f>IFERROR(AH2499/C2493,0)</f>
        <v>6.2438036260506295E-4</v>
      </c>
      <c r="AL2499" s="223"/>
    </row>
    <row r="2500" spans="1:38" ht="38.25" thickBot="1" x14ac:dyDescent="0.3">
      <c r="A2500" s="224">
        <v>8</v>
      </c>
      <c r="B2500" s="203" t="s">
        <v>294</v>
      </c>
      <c r="C2500" s="706"/>
      <c r="D2500" s="706"/>
      <c r="E2500" s="562">
        <v>328</v>
      </c>
      <c r="F2500" s="440">
        <v>37616403.039999999</v>
      </c>
      <c r="G2500" s="555">
        <v>316</v>
      </c>
      <c r="H2500" s="440">
        <v>24181488.140000001</v>
      </c>
      <c r="I2500" s="365">
        <v>63</v>
      </c>
      <c r="J2500" s="85">
        <v>2484362.96</v>
      </c>
      <c r="K2500" s="365">
        <v>272</v>
      </c>
      <c r="L2500" s="85">
        <v>16056002.91</v>
      </c>
      <c r="M2500" s="87">
        <f t="shared" si="309"/>
        <v>335</v>
      </c>
      <c r="N2500" s="88">
        <f t="shared" si="309"/>
        <v>18540365.870000001</v>
      </c>
      <c r="O2500" s="89">
        <v>0</v>
      </c>
      <c r="P2500" s="90">
        <v>0</v>
      </c>
      <c r="Q2500" s="89">
        <v>1</v>
      </c>
      <c r="R2500" s="90">
        <v>119068.98</v>
      </c>
      <c r="S2500" s="91">
        <f t="shared" si="310"/>
        <v>1</v>
      </c>
      <c r="T2500" s="92">
        <f t="shared" si="310"/>
        <v>119068.98</v>
      </c>
      <c r="U2500" s="93">
        <v>1</v>
      </c>
      <c r="V2500" s="563">
        <v>36284.730000000003</v>
      </c>
      <c r="W2500" s="563">
        <v>8965.27</v>
      </c>
      <c r="X2500" s="93">
        <v>27</v>
      </c>
      <c r="Y2500" s="563">
        <v>4388672.63</v>
      </c>
      <c r="Z2500" s="563">
        <v>1603213.92</v>
      </c>
      <c r="AA2500" s="97">
        <f t="shared" si="311"/>
        <v>28</v>
      </c>
      <c r="AB2500" s="98">
        <f t="shared" si="312"/>
        <v>1612179.19</v>
      </c>
      <c r="AC2500" s="99">
        <v>58</v>
      </c>
      <c r="AD2500" s="334">
        <v>2012122.55</v>
      </c>
      <c r="AE2500" s="99">
        <v>212</v>
      </c>
      <c r="AF2500" s="334">
        <v>6804458.1900000004</v>
      </c>
      <c r="AG2500" s="101">
        <f t="shared" si="313"/>
        <v>270</v>
      </c>
      <c r="AH2500" s="102">
        <f t="shared" si="314"/>
        <v>10428759.93</v>
      </c>
      <c r="AI2500" s="103">
        <f>IFERROR(AD2500/C2493,0)</f>
        <v>4.0485877243816776E-2</v>
      </c>
      <c r="AJ2500" s="134">
        <f>IFERROR(AF2500/C2493,0)</f>
        <v>0.13691236599431961</v>
      </c>
      <c r="AK2500" s="222">
        <f>IFERROR(AH2500/C2493,0)</f>
        <v>0.20983686820229472</v>
      </c>
      <c r="AL2500" s="223"/>
    </row>
    <row r="2501" spans="1:38" ht="24" customHeight="1" thickBot="1" x14ac:dyDescent="0.3">
      <c r="A2501" s="762" t="s">
        <v>277</v>
      </c>
      <c r="B2501" s="763"/>
      <c r="C2501" s="166">
        <f>C2493</f>
        <v>49699368.939999998</v>
      </c>
      <c r="D2501" s="166">
        <f>D2493</f>
        <v>17316794.680000003</v>
      </c>
      <c r="E2501" s="560">
        <f t="shared" ref="E2501:AH2501" si="315">SUM(E2493:E2500)</f>
        <v>1158</v>
      </c>
      <c r="F2501" s="168">
        <f t="shared" si="315"/>
        <v>88995013.780000001</v>
      </c>
      <c r="G2501" s="560">
        <f t="shared" si="315"/>
        <v>837</v>
      </c>
      <c r="H2501" s="168">
        <f t="shared" si="315"/>
        <v>50032816.810000002</v>
      </c>
      <c r="I2501" s="560">
        <f t="shared" si="315"/>
        <v>412</v>
      </c>
      <c r="J2501" s="168">
        <f t="shared" si="315"/>
        <v>12214756.66</v>
      </c>
      <c r="K2501" s="560">
        <f t="shared" si="315"/>
        <v>762</v>
      </c>
      <c r="L2501" s="168">
        <f t="shared" si="315"/>
        <v>37484612.280000001</v>
      </c>
      <c r="M2501" s="560">
        <f t="shared" si="315"/>
        <v>1174</v>
      </c>
      <c r="N2501" s="168">
        <f t="shared" si="315"/>
        <v>49699368.939999998</v>
      </c>
      <c r="O2501" s="560">
        <f t="shared" si="315"/>
        <v>0</v>
      </c>
      <c r="P2501" s="168">
        <v>0</v>
      </c>
      <c r="Q2501" s="560">
        <f t="shared" si="315"/>
        <v>3</v>
      </c>
      <c r="R2501" s="168">
        <f t="shared" si="315"/>
        <v>119068.98</v>
      </c>
      <c r="S2501" s="560">
        <f t="shared" si="315"/>
        <v>3</v>
      </c>
      <c r="T2501" s="168">
        <f t="shared" si="315"/>
        <v>119068.98999999999</v>
      </c>
      <c r="U2501" s="235">
        <f t="shared" si="315"/>
        <v>1</v>
      </c>
      <c r="V2501" s="234">
        <f t="shared" si="315"/>
        <v>36284.730000000003</v>
      </c>
      <c r="W2501" s="232">
        <f t="shared" si="315"/>
        <v>8965.27</v>
      </c>
      <c r="X2501" s="235">
        <f t="shared" si="315"/>
        <v>52</v>
      </c>
      <c r="Y2501" s="234">
        <f t="shared" si="315"/>
        <v>6546311.9199999999</v>
      </c>
      <c r="Z2501" s="232">
        <f t="shared" si="315"/>
        <v>3481124.7800000003</v>
      </c>
      <c r="AA2501" s="236">
        <f t="shared" si="315"/>
        <v>53</v>
      </c>
      <c r="AB2501" s="168">
        <f t="shared" si="315"/>
        <v>3490090.05</v>
      </c>
      <c r="AC2501" s="173">
        <f t="shared" si="315"/>
        <v>391</v>
      </c>
      <c r="AD2501" s="234">
        <f t="shared" si="315"/>
        <v>10468454.360000001</v>
      </c>
      <c r="AE2501" s="173">
        <f t="shared" si="315"/>
        <v>614</v>
      </c>
      <c r="AF2501" s="234">
        <f t="shared" si="315"/>
        <v>18424029.850000001</v>
      </c>
      <c r="AG2501" s="173">
        <f t="shared" si="315"/>
        <v>1005</v>
      </c>
      <c r="AH2501" s="234">
        <f t="shared" si="315"/>
        <v>32382574.259999994</v>
      </c>
      <c r="AI2501" s="237">
        <f>AD2501/C2460</f>
        <v>0.21063674564387835</v>
      </c>
      <c r="AJ2501" s="238">
        <f>AF2501/C2460</f>
        <v>0.37071162139065506</v>
      </c>
      <c r="AK2501" s="239">
        <f>AH2501/C2460</f>
        <v>0.65157279414242197</v>
      </c>
      <c r="AL2501" s="223"/>
    </row>
    <row r="2502" spans="1:38" ht="21.75" thickBot="1" x14ac:dyDescent="0.3">
      <c r="D2502" s="566"/>
      <c r="E2502" s="567"/>
      <c r="F2502" s="568"/>
      <c r="G2502" s="567"/>
      <c r="H2502" s="568"/>
      <c r="I2502" s="569"/>
      <c r="J2502" s="567"/>
      <c r="K2502" s="569"/>
      <c r="L2502" s="568"/>
      <c r="M2502" s="567"/>
      <c r="N2502" s="567"/>
      <c r="O2502" s="567"/>
      <c r="P2502" s="567"/>
      <c r="Q2502" s="567"/>
      <c r="R2502" s="567"/>
      <c r="S2502" s="567"/>
      <c r="T2502" s="567"/>
      <c r="U2502" s="567"/>
      <c r="V2502" s="567"/>
      <c r="W2502" s="567"/>
      <c r="X2502" s="567"/>
      <c r="Y2502" s="567"/>
      <c r="Z2502" s="567"/>
      <c r="AA2502" s="567"/>
      <c r="AB2502" s="567"/>
      <c r="AC2502" s="567"/>
      <c r="AD2502" s="567"/>
      <c r="AE2502" s="567"/>
      <c r="AF2502" s="567"/>
      <c r="AG2502" s="567"/>
      <c r="AH2502" s="567"/>
      <c r="AJ2502" s="243"/>
      <c r="AK2502" s="243"/>
      <c r="AL2502" s="243"/>
    </row>
    <row r="2503" spans="1:38" ht="19.5" customHeight="1" thickTop="1" x14ac:dyDescent="0.3">
      <c r="A2503" s="591" t="s">
        <v>279</v>
      </c>
      <c r="B2503" s="764"/>
      <c r="C2503" s="764"/>
      <c r="D2503" s="764"/>
      <c r="E2503" s="764"/>
      <c r="F2503" s="764"/>
      <c r="G2503" s="764"/>
      <c r="H2503" s="764"/>
      <c r="I2503" s="764"/>
      <c r="J2503" s="764"/>
      <c r="K2503" s="764"/>
      <c r="L2503" s="764"/>
      <c r="M2503" s="764"/>
      <c r="N2503" s="764"/>
      <c r="O2503" s="764"/>
      <c r="P2503" s="764"/>
      <c r="Q2503" s="765"/>
      <c r="AD2503" s="180"/>
      <c r="AG2503" s="4"/>
    </row>
    <row r="2504" spans="1:38" ht="15" customHeight="1" x14ac:dyDescent="0.25">
      <c r="A2504" s="766"/>
      <c r="B2504" s="767"/>
      <c r="C2504" s="767"/>
      <c r="D2504" s="767"/>
      <c r="E2504" s="767"/>
      <c r="F2504" s="767"/>
      <c r="G2504" s="767"/>
      <c r="H2504" s="767"/>
      <c r="I2504" s="767"/>
      <c r="J2504" s="767"/>
      <c r="K2504" s="767"/>
      <c r="L2504" s="767"/>
      <c r="M2504" s="767"/>
      <c r="N2504" s="767"/>
      <c r="O2504" s="767"/>
      <c r="P2504" s="767"/>
      <c r="Q2504" s="768"/>
      <c r="AG2504" s="4"/>
    </row>
    <row r="2505" spans="1:38" ht="15" customHeight="1" x14ac:dyDescent="0.25">
      <c r="A2505" s="766"/>
      <c r="B2505" s="767"/>
      <c r="C2505" s="767"/>
      <c r="D2505" s="767"/>
      <c r="E2505" s="767"/>
      <c r="F2505" s="767"/>
      <c r="G2505" s="767"/>
      <c r="H2505" s="767"/>
      <c r="I2505" s="767"/>
      <c r="J2505" s="767"/>
      <c r="K2505" s="767"/>
      <c r="L2505" s="767"/>
      <c r="M2505" s="767"/>
      <c r="N2505" s="767"/>
      <c r="O2505" s="767"/>
      <c r="P2505" s="767"/>
      <c r="Q2505" s="768"/>
      <c r="AG2505" s="4"/>
    </row>
    <row r="2506" spans="1:38" ht="15" customHeight="1" x14ac:dyDescent="0.25">
      <c r="A2506" s="766"/>
      <c r="B2506" s="767"/>
      <c r="C2506" s="767"/>
      <c r="D2506" s="767"/>
      <c r="E2506" s="767"/>
      <c r="F2506" s="767"/>
      <c r="G2506" s="767"/>
      <c r="H2506" s="767"/>
      <c r="I2506" s="767"/>
      <c r="J2506" s="767"/>
      <c r="K2506" s="767"/>
      <c r="L2506" s="767"/>
      <c r="M2506" s="767"/>
      <c r="N2506" s="767"/>
      <c r="O2506" s="767"/>
      <c r="P2506" s="767"/>
      <c r="Q2506" s="768"/>
      <c r="AG2506" s="4"/>
    </row>
    <row r="2507" spans="1:38" ht="15" customHeight="1" x14ac:dyDescent="0.25">
      <c r="A2507" s="766"/>
      <c r="B2507" s="767"/>
      <c r="C2507" s="767"/>
      <c r="D2507" s="767"/>
      <c r="E2507" s="767"/>
      <c r="F2507" s="767"/>
      <c r="G2507" s="767"/>
      <c r="H2507" s="767"/>
      <c r="I2507" s="767"/>
      <c r="J2507" s="767"/>
      <c r="K2507" s="767"/>
      <c r="L2507" s="767"/>
      <c r="M2507" s="767"/>
      <c r="N2507" s="767"/>
      <c r="O2507" s="767"/>
      <c r="P2507" s="767"/>
      <c r="Q2507" s="768"/>
      <c r="AG2507" s="4"/>
    </row>
    <row r="2508" spans="1:38" ht="15" customHeight="1" x14ac:dyDescent="0.25">
      <c r="A2508" s="766"/>
      <c r="B2508" s="767"/>
      <c r="C2508" s="767"/>
      <c r="D2508" s="767"/>
      <c r="E2508" s="767"/>
      <c r="F2508" s="767"/>
      <c r="G2508" s="767"/>
      <c r="H2508" s="767"/>
      <c r="I2508" s="767"/>
      <c r="J2508" s="767"/>
      <c r="K2508" s="767"/>
      <c r="L2508" s="767"/>
      <c r="M2508" s="767"/>
      <c r="N2508" s="767"/>
      <c r="O2508" s="767"/>
      <c r="P2508" s="767"/>
      <c r="Q2508" s="768"/>
      <c r="AG2508" s="4"/>
    </row>
    <row r="2509" spans="1:38" ht="15" customHeight="1" x14ac:dyDescent="0.25">
      <c r="A2509" s="766"/>
      <c r="B2509" s="767"/>
      <c r="C2509" s="767"/>
      <c r="D2509" s="767"/>
      <c r="E2509" s="767"/>
      <c r="F2509" s="767"/>
      <c r="G2509" s="767"/>
      <c r="H2509" s="767"/>
      <c r="I2509" s="767"/>
      <c r="J2509" s="767"/>
      <c r="K2509" s="767"/>
      <c r="L2509" s="767"/>
      <c r="M2509" s="767"/>
      <c r="N2509" s="767"/>
      <c r="O2509" s="767"/>
      <c r="P2509" s="767"/>
      <c r="Q2509" s="768"/>
      <c r="AG2509" s="4"/>
    </row>
    <row r="2510" spans="1:38" ht="15" customHeight="1" x14ac:dyDescent="0.25">
      <c r="A2510" s="766"/>
      <c r="B2510" s="767"/>
      <c r="C2510" s="767"/>
      <c r="D2510" s="767"/>
      <c r="E2510" s="767"/>
      <c r="F2510" s="767"/>
      <c r="G2510" s="767"/>
      <c r="H2510" s="767"/>
      <c r="I2510" s="767"/>
      <c r="J2510" s="767"/>
      <c r="K2510" s="767"/>
      <c r="L2510" s="767"/>
      <c r="M2510" s="767"/>
      <c r="N2510" s="767"/>
      <c r="O2510" s="767"/>
      <c r="P2510" s="767"/>
      <c r="Q2510" s="768"/>
      <c r="AG2510" s="4"/>
    </row>
    <row r="2511" spans="1:38" ht="15.75" customHeight="1" thickBot="1" x14ac:dyDescent="0.3">
      <c r="A2511" s="769"/>
      <c r="B2511" s="770"/>
      <c r="C2511" s="770"/>
      <c r="D2511" s="770"/>
      <c r="E2511" s="770"/>
      <c r="F2511" s="770"/>
      <c r="G2511" s="770"/>
      <c r="H2511" s="770"/>
      <c r="I2511" s="770"/>
      <c r="J2511" s="770"/>
      <c r="K2511" s="770"/>
      <c r="L2511" s="770"/>
      <c r="M2511" s="770"/>
      <c r="N2511" s="770"/>
      <c r="O2511" s="770"/>
      <c r="P2511" s="770"/>
      <c r="Q2511" s="771"/>
      <c r="AG2511" s="4"/>
    </row>
    <row r="2512" spans="1:38" ht="15.75" thickTop="1" x14ac:dyDescent="0.25">
      <c r="AG2512" s="4"/>
    </row>
    <row r="2522" spans="1:33" x14ac:dyDescent="0.25">
      <c r="A2522" s="4"/>
      <c r="F2522" s="4"/>
      <c r="H2522" s="4"/>
      <c r="I2522" s="4"/>
      <c r="J2522" s="4"/>
      <c r="K2522" s="4"/>
      <c r="L2522" s="4"/>
      <c r="M2522" s="4"/>
      <c r="N2522" s="4"/>
      <c r="P2522" s="4"/>
      <c r="R2522" s="4"/>
      <c r="S2522" s="4"/>
      <c r="T2522" s="4"/>
      <c r="V2522" s="4"/>
      <c r="W2522" s="4"/>
      <c r="X2522" s="4"/>
      <c r="Y2522" s="4"/>
      <c r="Z2522" s="4"/>
      <c r="AA2522" s="4"/>
      <c r="AG2522" s="4"/>
    </row>
    <row r="2523" spans="1:33" x14ac:dyDescent="0.25">
      <c r="A2523" s="4"/>
      <c r="F2523" s="4"/>
      <c r="H2523" s="4"/>
      <c r="I2523" s="4"/>
      <c r="J2523" s="4"/>
      <c r="K2523" s="4"/>
      <c r="L2523" s="4"/>
      <c r="M2523" s="4"/>
      <c r="N2523" s="4"/>
      <c r="P2523" s="4"/>
      <c r="R2523" s="4"/>
      <c r="S2523" s="4"/>
      <c r="T2523" s="4"/>
      <c r="V2523" s="4"/>
      <c r="W2523" s="4"/>
      <c r="X2523" s="4"/>
      <c r="Y2523" s="4"/>
      <c r="Z2523" s="4"/>
      <c r="AA2523" s="4"/>
      <c r="AG2523" s="4"/>
    </row>
    <row r="2524" spans="1:33" x14ac:dyDescent="0.25">
      <c r="A2524" s="4"/>
      <c r="F2524" s="4"/>
      <c r="H2524" s="4"/>
      <c r="I2524" s="4"/>
      <c r="J2524" s="4"/>
      <c r="K2524" s="4"/>
      <c r="L2524" s="4"/>
      <c r="M2524" s="4"/>
      <c r="N2524" s="4"/>
      <c r="P2524" s="4"/>
      <c r="R2524" s="4"/>
      <c r="S2524" s="4"/>
      <c r="T2524" s="4"/>
      <c r="V2524" s="4"/>
      <c r="W2524" s="4"/>
      <c r="X2524" s="4"/>
      <c r="Y2524" s="4"/>
      <c r="Z2524" s="4"/>
      <c r="AA2524" s="4"/>
      <c r="AG2524" s="4"/>
    </row>
    <row r="2525" spans="1:33" x14ac:dyDescent="0.25">
      <c r="A2525" s="4"/>
      <c r="F2525" s="4"/>
      <c r="H2525" s="4"/>
      <c r="I2525" s="4"/>
      <c r="J2525" s="4"/>
      <c r="K2525" s="4"/>
      <c r="L2525" s="4"/>
      <c r="M2525" s="4"/>
      <c r="N2525" s="4"/>
      <c r="P2525" s="4"/>
      <c r="R2525" s="4"/>
      <c r="S2525" s="4"/>
      <c r="T2525" s="4"/>
      <c r="V2525" s="4"/>
      <c r="W2525" s="4"/>
      <c r="X2525" s="4"/>
      <c r="Y2525" s="4"/>
      <c r="Z2525" s="4"/>
      <c r="AA2525" s="4"/>
      <c r="AG2525" s="4"/>
    </row>
    <row r="2526" spans="1:33" x14ac:dyDescent="0.25">
      <c r="A2526" s="4"/>
      <c r="F2526" s="4"/>
      <c r="H2526" s="4"/>
      <c r="I2526" s="4"/>
      <c r="J2526" s="4"/>
      <c r="K2526" s="4"/>
      <c r="L2526" s="4"/>
      <c r="M2526" s="4"/>
      <c r="N2526" s="4"/>
      <c r="P2526" s="4"/>
      <c r="R2526" s="4"/>
      <c r="S2526" s="4"/>
      <c r="T2526" s="4"/>
      <c r="V2526" s="4"/>
      <c r="W2526" s="4"/>
      <c r="X2526" s="4"/>
      <c r="Y2526" s="4"/>
      <c r="Z2526" s="4"/>
      <c r="AA2526" s="4"/>
      <c r="AG2526" s="4"/>
    </row>
    <row r="2527" spans="1:33" x14ac:dyDescent="0.25">
      <c r="A2527" s="4"/>
      <c r="F2527" s="4"/>
      <c r="H2527" s="4"/>
      <c r="I2527" s="4"/>
      <c r="J2527" s="4"/>
      <c r="K2527" s="4"/>
      <c r="L2527" s="4"/>
      <c r="M2527" s="4"/>
      <c r="N2527" s="4"/>
      <c r="P2527" s="4"/>
      <c r="R2527" s="4"/>
      <c r="S2527" s="4"/>
      <c r="T2527" s="4"/>
      <c r="V2527" s="4"/>
      <c r="W2527" s="4"/>
      <c r="X2527" s="4"/>
      <c r="Y2527" s="4"/>
      <c r="Z2527" s="4"/>
      <c r="AA2527" s="4"/>
      <c r="AG2527" s="4"/>
    </row>
    <row r="2528" spans="1:33" x14ac:dyDescent="0.25">
      <c r="A2528" s="4"/>
      <c r="F2528" s="4"/>
      <c r="H2528" s="4"/>
      <c r="I2528" s="4"/>
      <c r="J2528" s="4"/>
      <c r="K2528" s="4"/>
      <c r="L2528" s="4"/>
      <c r="M2528" s="4"/>
      <c r="N2528" s="4"/>
      <c r="P2528" s="4"/>
      <c r="R2528" s="4"/>
      <c r="S2528" s="4"/>
      <c r="T2528" s="4"/>
      <c r="V2528" s="4"/>
      <c r="W2528" s="4"/>
      <c r="X2528" s="4"/>
      <c r="Y2528" s="4"/>
      <c r="Z2528" s="4"/>
      <c r="AA2528" s="4"/>
      <c r="AG2528" s="4"/>
    </row>
    <row r="2529" spans="1:33" x14ac:dyDescent="0.25">
      <c r="A2529" s="4"/>
      <c r="F2529" s="4"/>
      <c r="H2529" s="4"/>
      <c r="I2529" s="4"/>
      <c r="J2529" s="4"/>
      <c r="K2529" s="4"/>
      <c r="L2529" s="4"/>
      <c r="M2529" s="4"/>
      <c r="N2529" s="4"/>
      <c r="P2529" s="4"/>
      <c r="R2529" s="4"/>
      <c r="S2529" s="4"/>
      <c r="T2529" s="4"/>
      <c r="V2529" s="4"/>
      <c r="W2529" s="4"/>
      <c r="X2529" s="4"/>
      <c r="Y2529" s="4"/>
      <c r="Z2529" s="4"/>
      <c r="AA2529" s="4"/>
      <c r="AG2529" s="4"/>
    </row>
    <row r="2530" spans="1:33" x14ac:dyDescent="0.25">
      <c r="A2530" s="4"/>
      <c r="F2530" s="4"/>
      <c r="H2530" s="4"/>
      <c r="I2530" s="4"/>
      <c r="J2530" s="4"/>
      <c r="K2530" s="4"/>
      <c r="L2530" s="4"/>
      <c r="M2530" s="4"/>
      <c r="N2530" s="4"/>
      <c r="P2530" s="4"/>
      <c r="R2530" s="4"/>
      <c r="S2530" s="4"/>
      <c r="T2530" s="4"/>
      <c r="V2530" s="4"/>
      <c r="W2530" s="4"/>
      <c r="X2530" s="4"/>
      <c r="Y2530" s="4"/>
      <c r="Z2530" s="4"/>
      <c r="AA2530" s="4"/>
      <c r="AG2530" s="4"/>
    </row>
    <row r="2531" spans="1:33" x14ac:dyDescent="0.25">
      <c r="A2531" s="4"/>
      <c r="F2531" s="4"/>
      <c r="H2531" s="4"/>
      <c r="I2531" s="4"/>
      <c r="J2531" s="4"/>
      <c r="K2531" s="4"/>
      <c r="L2531" s="4"/>
      <c r="M2531" s="4"/>
      <c r="N2531" s="4"/>
      <c r="P2531" s="4"/>
      <c r="R2531" s="4"/>
      <c r="S2531" s="4"/>
      <c r="T2531" s="4"/>
      <c r="V2531" s="4"/>
      <c r="W2531" s="4"/>
      <c r="X2531" s="4"/>
      <c r="Y2531" s="4"/>
      <c r="Z2531" s="4"/>
      <c r="AA2531" s="4"/>
      <c r="AG2531" s="4"/>
    </row>
    <row r="2532" spans="1:33" x14ac:dyDescent="0.25">
      <c r="A2532" s="4"/>
      <c r="F2532" s="4"/>
      <c r="H2532" s="4"/>
      <c r="I2532" s="4"/>
      <c r="J2532" s="4"/>
      <c r="K2532" s="4"/>
      <c r="L2532" s="4"/>
      <c r="M2532" s="4"/>
      <c r="N2532" s="4"/>
      <c r="P2532" s="4"/>
      <c r="R2532" s="4"/>
      <c r="S2532" s="4"/>
      <c r="T2532" s="4"/>
      <c r="V2532" s="4"/>
      <c r="W2532" s="4"/>
      <c r="X2532" s="4"/>
      <c r="Y2532" s="4"/>
      <c r="Z2532" s="4"/>
      <c r="AA2532" s="4"/>
      <c r="AG2532" s="4"/>
    </row>
    <row r="2533" spans="1:33" x14ac:dyDescent="0.25">
      <c r="A2533" s="4"/>
      <c r="F2533" s="4"/>
      <c r="H2533" s="4"/>
      <c r="I2533" s="4"/>
      <c r="J2533" s="4"/>
      <c r="K2533" s="4"/>
      <c r="L2533" s="4"/>
      <c r="M2533" s="4"/>
      <c r="N2533" s="4"/>
      <c r="P2533" s="4"/>
      <c r="R2533" s="4"/>
      <c r="S2533" s="4"/>
      <c r="T2533" s="4"/>
      <c r="V2533" s="4"/>
      <c r="W2533" s="4"/>
      <c r="X2533" s="4"/>
      <c r="Y2533" s="4"/>
      <c r="Z2533" s="4"/>
      <c r="AA2533" s="4"/>
      <c r="AG2533" s="4"/>
    </row>
    <row r="2534" spans="1:33" x14ac:dyDescent="0.25">
      <c r="A2534" s="4"/>
      <c r="F2534" s="4"/>
      <c r="H2534" s="4"/>
      <c r="I2534" s="4"/>
      <c r="J2534" s="4"/>
      <c r="K2534" s="4"/>
      <c r="L2534" s="4"/>
      <c r="M2534" s="4"/>
      <c r="N2534" s="4"/>
      <c r="P2534" s="4"/>
      <c r="R2534" s="4"/>
      <c r="S2534" s="4"/>
      <c r="T2534" s="4"/>
      <c r="V2534" s="4"/>
      <c r="W2534" s="4"/>
      <c r="X2534" s="4"/>
      <c r="Y2534" s="4"/>
      <c r="Z2534" s="4"/>
      <c r="AA2534" s="4"/>
      <c r="AG2534" s="4"/>
    </row>
    <row r="2535" spans="1:33" x14ac:dyDescent="0.25">
      <c r="A2535" s="4"/>
      <c r="F2535" s="4"/>
      <c r="H2535" s="4"/>
      <c r="I2535" s="4"/>
      <c r="J2535" s="4"/>
      <c r="K2535" s="4"/>
      <c r="L2535" s="4"/>
      <c r="M2535" s="4"/>
      <c r="N2535" s="4"/>
      <c r="P2535" s="4"/>
      <c r="R2535" s="4"/>
      <c r="S2535" s="4"/>
      <c r="T2535" s="4"/>
      <c r="V2535" s="4"/>
      <c r="W2535" s="4"/>
      <c r="X2535" s="4"/>
      <c r="Y2535" s="4"/>
      <c r="Z2535" s="4"/>
      <c r="AA2535" s="4"/>
      <c r="AG2535" s="4"/>
    </row>
    <row r="2536" spans="1:33" x14ac:dyDescent="0.25">
      <c r="A2536" s="4"/>
      <c r="F2536" s="4"/>
      <c r="H2536" s="4"/>
      <c r="I2536" s="4"/>
      <c r="J2536" s="4"/>
      <c r="K2536" s="4"/>
      <c r="L2536" s="4"/>
      <c r="M2536" s="4"/>
      <c r="N2536" s="4"/>
      <c r="P2536" s="4"/>
      <c r="R2536" s="4"/>
      <c r="S2536" s="4"/>
      <c r="T2536" s="4"/>
      <c r="V2536" s="4"/>
      <c r="W2536" s="4"/>
      <c r="X2536" s="4"/>
      <c r="Y2536" s="4"/>
      <c r="Z2536" s="4"/>
      <c r="AA2536" s="4"/>
      <c r="AG2536" s="4"/>
    </row>
    <row r="2537" spans="1:33" x14ac:dyDescent="0.25">
      <c r="A2537" s="4"/>
      <c r="F2537" s="4"/>
      <c r="H2537" s="4"/>
      <c r="I2537" s="4"/>
      <c r="J2537" s="4"/>
      <c r="K2537" s="4"/>
      <c r="L2537" s="4"/>
      <c r="M2537" s="4"/>
      <c r="N2537" s="4"/>
      <c r="P2537" s="4"/>
      <c r="R2537" s="4"/>
      <c r="S2537" s="4"/>
      <c r="T2537" s="4"/>
      <c r="V2537" s="4"/>
      <c r="W2537" s="4"/>
      <c r="X2537" s="4"/>
      <c r="Y2537" s="4"/>
      <c r="Z2537" s="4"/>
      <c r="AA2537" s="4"/>
      <c r="AG2537" s="4"/>
    </row>
    <row r="2538" spans="1:33" x14ac:dyDescent="0.25">
      <c r="A2538" s="4"/>
      <c r="F2538" s="4"/>
      <c r="H2538" s="4"/>
      <c r="I2538" s="4"/>
      <c r="J2538" s="4"/>
      <c r="K2538" s="4"/>
      <c r="L2538" s="4"/>
      <c r="M2538" s="4"/>
      <c r="N2538" s="4"/>
      <c r="P2538" s="4"/>
      <c r="R2538" s="4"/>
      <c r="S2538" s="4"/>
      <c r="T2538" s="4"/>
      <c r="V2538" s="4"/>
      <c r="W2538" s="4"/>
      <c r="X2538" s="4"/>
      <c r="Y2538" s="4"/>
      <c r="Z2538" s="4"/>
      <c r="AA2538" s="4"/>
      <c r="AG2538" s="4"/>
    </row>
    <row r="2539" spans="1:33" x14ac:dyDescent="0.25">
      <c r="A2539" s="4"/>
      <c r="F2539" s="4"/>
      <c r="H2539" s="4"/>
      <c r="I2539" s="4"/>
      <c r="J2539" s="4"/>
      <c r="K2539" s="4"/>
      <c r="L2539" s="4"/>
      <c r="M2539" s="4"/>
      <c r="N2539" s="4"/>
      <c r="P2539" s="4"/>
      <c r="R2539" s="4"/>
      <c r="S2539" s="4"/>
      <c r="T2539" s="4"/>
      <c r="V2539" s="4"/>
      <c r="W2539" s="4"/>
      <c r="X2539" s="4"/>
      <c r="Y2539" s="4"/>
      <c r="Z2539" s="4"/>
      <c r="AA2539" s="4"/>
      <c r="AG2539" s="4"/>
    </row>
    <row r="2540" spans="1:33" x14ac:dyDescent="0.25">
      <c r="A2540" s="4"/>
      <c r="F2540" s="4"/>
      <c r="H2540" s="4"/>
      <c r="I2540" s="4"/>
      <c r="J2540" s="4"/>
      <c r="K2540" s="4"/>
      <c r="L2540" s="4"/>
      <c r="M2540" s="4"/>
      <c r="N2540" s="4"/>
      <c r="P2540" s="4"/>
      <c r="R2540" s="4"/>
      <c r="S2540" s="4"/>
      <c r="T2540" s="4"/>
      <c r="V2540" s="4"/>
      <c r="W2540" s="4"/>
      <c r="X2540" s="4"/>
      <c r="Y2540" s="4"/>
      <c r="Z2540" s="4"/>
      <c r="AA2540" s="4"/>
      <c r="AG2540" s="4"/>
    </row>
    <row r="2541" spans="1:33" x14ac:dyDescent="0.25">
      <c r="A2541" s="4"/>
      <c r="F2541" s="4"/>
      <c r="H2541" s="4"/>
      <c r="I2541" s="4"/>
      <c r="J2541" s="4"/>
      <c r="K2541" s="4"/>
      <c r="L2541" s="4"/>
      <c r="M2541" s="4"/>
      <c r="N2541" s="4"/>
      <c r="P2541" s="4"/>
      <c r="R2541" s="4"/>
      <c r="S2541" s="4"/>
      <c r="T2541" s="4"/>
      <c r="V2541" s="4"/>
      <c r="W2541" s="4"/>
      <c r="X2541" s="4"/>
      <c r="Y2541" s="4"/>
      <c r="Z2541" s="4"/>
      <c r="AA2541" s="4"/>
      <c r="AG2541" s="4"/>
    </row>
    <row r="2542" spans="1:33" x14ac:dyDescent="0.25">
      <c r="A2542" s="4"/>
      <c r="F2542" s="4"/>
      <c r="H2542" s="4"/>
      <c r="I2542" s="4"/>
      <c r="J2542" s="4"/>
      <c r="K2542" s="4"/>
      <c r="L2542" s="4"/>
      <c r="M2542" s="4"/>
      <c r="N2542" s="4"/>
      <c r="P2542" s="4"/>
      <c r="R2542" s="4"/>
      <c r="S2542" s="4"/>
      <c r="T2542" s="4"/>
      <c r="V2542" s="4"/>
      <c r="W2542" s="4"/>
      <c r="X2542" s="4"/>
      <c r="Y2542" s="4"/>
      <c r="Z2542" s="4"/>
      <c r="AA2542" s="4"/>
      <c r="AG2542" s="4"/>
    </row>
    <row r="2543" spans="1:33" x14ac:dyDescent="0.25">
      <c r="A2543" s="4"/>
      <c r="F2543" s="4"/>
      <c r="H2543" s="4"/>
      <c r="I2543" s="4"/>
      <c r="J2543" s="4"/>
      <c r="K2543" s="4"/>
      <c r="L2543" s="4"/>
      <c r="M2543" s="4"/>
      <c r="N2543" s="4"/>
      <c r="P2543" s="4"/>
      <c r="R2543" s="4"/>
      <c r="S2543" s="4"/>
      <c r="T2543" s="4"/>
      <c r="V2543" s="4"/>
      <c r="W2543" s="4"/>
      <c r="X2543" s="4"/>
      <c r="Y2543" s="4"/>
      <c r="Z2543" s="4"/>
      <c r="AA2543" s="4"/>
      <c r="AG2543" s="4"/>
    </row>
    <row r="2544" spans="1:33" x14ac:dyDescent="0.25">
      <c r="A2544" s="4"/>
      <c r="F2544" s="4"/>
      <c r="H2544" s="4"/>
      <c r="I2544" s="4"/>
      <c r="J2544" s="4"/>
      <c r="K2544" s="4"/>
      <c r="L2544" s="4"/>
      <c r="M2544" s="4"/>
      <c r="N2544" s="4"/>
      <c r="P2544" s="4"/>
      <c r="R2544" s="4"/>
      <c r="S2544" s="4"/>
      <c r="T2544" s="4"/>
      <c r="V2544" s="4"/>
      <c r="W2544" s="4"/>
      <c r="X2544" s="4"/>
      <c r="Y2544" s="4"/>
      <c r="Z2544" s="4"/>
      <c r="AA2544" s="4"/>
      <c r="AG2544" s="4"/>
    </row>
    <row r="2545" spans="1:33" x14ac:dyDescent="0.25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25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25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25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25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25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25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25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25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25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25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25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25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25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25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25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25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25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25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25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5" spans="1:33" x14ac:dyDescent="0.25">
      <c r="A2565" s="4"/>
      <c r="F2565" s="4"/>
      <c r="H2565" s="4"/>
      <c r="I2565" s="4"/>
      <c r="J2565" s="4"/>
      <c r="K2565" s="4"/>
      <c r="L2565" s="4"/>
      <c r="M2565" s="4"/>
      <c r="N2565" s="4"/>
      <c r="P2565" s="4"/>
      <c r="R2565" s="4"/>
      <c r="S2565" s="4"/>
      <c r="T2565" s="4"/>
      <c r="V2565" s="4"/>
      <c r="W2565" s="4"/>
      <c r="X2565" s="4"/>
      <c r="Y2565" s="4"/>
      <c r="Z2565" s="4"/>
      <c r="AA2565" s="4"/>
      <c r="AG2565" s="4"/>
    </row>
    <row r="2566" spans="1:33" x14ac:dyDescent="0.25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25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25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25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25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25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25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25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25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25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25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25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25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25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25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25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2" spans="1:33" x14ac:dyDescent="0.25">
      <c r="A2582" s="4"/>
      <c r="F2582" s="4"/>
      <c r="H2582" s="4"/>
      <c r="I2582" s="4"/>
      <c r="J2582" s="4"/>
      <c r="K2582" s="4"/>
      <c r="L2582" s="4"/>
      <c r="M2582" s="4"/>
      <c r="N2582" s="4"/>
      <c r="P2582" s="4"/>
      <c r="R2582" s="4"/>
      <c r="S2582" s="4"/>
      <c r="T2582" s="4"/>
      <c r="V2582" s="4"/>
      <c r="W2582" s="4"/>
      <c r="X2582" s="4"/>
      <c r="Y2582" s="4"/>
      <c r="Z2582" s="4"/>
      <c r="AA2582" s="4"/>
      <c r="AG2582" s="4"/>
    </row>
    <row r="2583" spans="1:33" x14ac:dyDescent="0.25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25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25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25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25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25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25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25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25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25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25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25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25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25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25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25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25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25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25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25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25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25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25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25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25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25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25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25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25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25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25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25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25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25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25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25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25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25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25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25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25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25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25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25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25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25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25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25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25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2" spans="1:33" x14ac:dyDescent="0.25">
      <c r="A2632" s="4"/>
      <c r="F2632" s="4"/>
      <c r="H2632" s="4"/>
      <c r="I2632" s="4"/>
      <c r="J2632" s="4"/>
      <c r="K2632" s="4"/>
      <c r="L2632" s="4"/>
      <c r="M2632" s="4"/>
      <c r="N2632" s="4"/>
      <c r="P2632" s="4"/>
      <c r="R2632" s="4"/>
      <c r="S2632" s="4"/>
      <c r="T2632" s="4"/>
      <c r="V2632" s="4"/>
      <c r="W2632" s="4"/>
      <c r="X2632" s="4"/>
      <c r="Y2632" s="4"/>
      <c r="Z2632" s="4"/>
      <c r="AA2632" s="4"/>
      <c r="AG2632" s="4"/>
    </row>
    <row r="2633" spans="1:33" x14ac:dyDescent="0.25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25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25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25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25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25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25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25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25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25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25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25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25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25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25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25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25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25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25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25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25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25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25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25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25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25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25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25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25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25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25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25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25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25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25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25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25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25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25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25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25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25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25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25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25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25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25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25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25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25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25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25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25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25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25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25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25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25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25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25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25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25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25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25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25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25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25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25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25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25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25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25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25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25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25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25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25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25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25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25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25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25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25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25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25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25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25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25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25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25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25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25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25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25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25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25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25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25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25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25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25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25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25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25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25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25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25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25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25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25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25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25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25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25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25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25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25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25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25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25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25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25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25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25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25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25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25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25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25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25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25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25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25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25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25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25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25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25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25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25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25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25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25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25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25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25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25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25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25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25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25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25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25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25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25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25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25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25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25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25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25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25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25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25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25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25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25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25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25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25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25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25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25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25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25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25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25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25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25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25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25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25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25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25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25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25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25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25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25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25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25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25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25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25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25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25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25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25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25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25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25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25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25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25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25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25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25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25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25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25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25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25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25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25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25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25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25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25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25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25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25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25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25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25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25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25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25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25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25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25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25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25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25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25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25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25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25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25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25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25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25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25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25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25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25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25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25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25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25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25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25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25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25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25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25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25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25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25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25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25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25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25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25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25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25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25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25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25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25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25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25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25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25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25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25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25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25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25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25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25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25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25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25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25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25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25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25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25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25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25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25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25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25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25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25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25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25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25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25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25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25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25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25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25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25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25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25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25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25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25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25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25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25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25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25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25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25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25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25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25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25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25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25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25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25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25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25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25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25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25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25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25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25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25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25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25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25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25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25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25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25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25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25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25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25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25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25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25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25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25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25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25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25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25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25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25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25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25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25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25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25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25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25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25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25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25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25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25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25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25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25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25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25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25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25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25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25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25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25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25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25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25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25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25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25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25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25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25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25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25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25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25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25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25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25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25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25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25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25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25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25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25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25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25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25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25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25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25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25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25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25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25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25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25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25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25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25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25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25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25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25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25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25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25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25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25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25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25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25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25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25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25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25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25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25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25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25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25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25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25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25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25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25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25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25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25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25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25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25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25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25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25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25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25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25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25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25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25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25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25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25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25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25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25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25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25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25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25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25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25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25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25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25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25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25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25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25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25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25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25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25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25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25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25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25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25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25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25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25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25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25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25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25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25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25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25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25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25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25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25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25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25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25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25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25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25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25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25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25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25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25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25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25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25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25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25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25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25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25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25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25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25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25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25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25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25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25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25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25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25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25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25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25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25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25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25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25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25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25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25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25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25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25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25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25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25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25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25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25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25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25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25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25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25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25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25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25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25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25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25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25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25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25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25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25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25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25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25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25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25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25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25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25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25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25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25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25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25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25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25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25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25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25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25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25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25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25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25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25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25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25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25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25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25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25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25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25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25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25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25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25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25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25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25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25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25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25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25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25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25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25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25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25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25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25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25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25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25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25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25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25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25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25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25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25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25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25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25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25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25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25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25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25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25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25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25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25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25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25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25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25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25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25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25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25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25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25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25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25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25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25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25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25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25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25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25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25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25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25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25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25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25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25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25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25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25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25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25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25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25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25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25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25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25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25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25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25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25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25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25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25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25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25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25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25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25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25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25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25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25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25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25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25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25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25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25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25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25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25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25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25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25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25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25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25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25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25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25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25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25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25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25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25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25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25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25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25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25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25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25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25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25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25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25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25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25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25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25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25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25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25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25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25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25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25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25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25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25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25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25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25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25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25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25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25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25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25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25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25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25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25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25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25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25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25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25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25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25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25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25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25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25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25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25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25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25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25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25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25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25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25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25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25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25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25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25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25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25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25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25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25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25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25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25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25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25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25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25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25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25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25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25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25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25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25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25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25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25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25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25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25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25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25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25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25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25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25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25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25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25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25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25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25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25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25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25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25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25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25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25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25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25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25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25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25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25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25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25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25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25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25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25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25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25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25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25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25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25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25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25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25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25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25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25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25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25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25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25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25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25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25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25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25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25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25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25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25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25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25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25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25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25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25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25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25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25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25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25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25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25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25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25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25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25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25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25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25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25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25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25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25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25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25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25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25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25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25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25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25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25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25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25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25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25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25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25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25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25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25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25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25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25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25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25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25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25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25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25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25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25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25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25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25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25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25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25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25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25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25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25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25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25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25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25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25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25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25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25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25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25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25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25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25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25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25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25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25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25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25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25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25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25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25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25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25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25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25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25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25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25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25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25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25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25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25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25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25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25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25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25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25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25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25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25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25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25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25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25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25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25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25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25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25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25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25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25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25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25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25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25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25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25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25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25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25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25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25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25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25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25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25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25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25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25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25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25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25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25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25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25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25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25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25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25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25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25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25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25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25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25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25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25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25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25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25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25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25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25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25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25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25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25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25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25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25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25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25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25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25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25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25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25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25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25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25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25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25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25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25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25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25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25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25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25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25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25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25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25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25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25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25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25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25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25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25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25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25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25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25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25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25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25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25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25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25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25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25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25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25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25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25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25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25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25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25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25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25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25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25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25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25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25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25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25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25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25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25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25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25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25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25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25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25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25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25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25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25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25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25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25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25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25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25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25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25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25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25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25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25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25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25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25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25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25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25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25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25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25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25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25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25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25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25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25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25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25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25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25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25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25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25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25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25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25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25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25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25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25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25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25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25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25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25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25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25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25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25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25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25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25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25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25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25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25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25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25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25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25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25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25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25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25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25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25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25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25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25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25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25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25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25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25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25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25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25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25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25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25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25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25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25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25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25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25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25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25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25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25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25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25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25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25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25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25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25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25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25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25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25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25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25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25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25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25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25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25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25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25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25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25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25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25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25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25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25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25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25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25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25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25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25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25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25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25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25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25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25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25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25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25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25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25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25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25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25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25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25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25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25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25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25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25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25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25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25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25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25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25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25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25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25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25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25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25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25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25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25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25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25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25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25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25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25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25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25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25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25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25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25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25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25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25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25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25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25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25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25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25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25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25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25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25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25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25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25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25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25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25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25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25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25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25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25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25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25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25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25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25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25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25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25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25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25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25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25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25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25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25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25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25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25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25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25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25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25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25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25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25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25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25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25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25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25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25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25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25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25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25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25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25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25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25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25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25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25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25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25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25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25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25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25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25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25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25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25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25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25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25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25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25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25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25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25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25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25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25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25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25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25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25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25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25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25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25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25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25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25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25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25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25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25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25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25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25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25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25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25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25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25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25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25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25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25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25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25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25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25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25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25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25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25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25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25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25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25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25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25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25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25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25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25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25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25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25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25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25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25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25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25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25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25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25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25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25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25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25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25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25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25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25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25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25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25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25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25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25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25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25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25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25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25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25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25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25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25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25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25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25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25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25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25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25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25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25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25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25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25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25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25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25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25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25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25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25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25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25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25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25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25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25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25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25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25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25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25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25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25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25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25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25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25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25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25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25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25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25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25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25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25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25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25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25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25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25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25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25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25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25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25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25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25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25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25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25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25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25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25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25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25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25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25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25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25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25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25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25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25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25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25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25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25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25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25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25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25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25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25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25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25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25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25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25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25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25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25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25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25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25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25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25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25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25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25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25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25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25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25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25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25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25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25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25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25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25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25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25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25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25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25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25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25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25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25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25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25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25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25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25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25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25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25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25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25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25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25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25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25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25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25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25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25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25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25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25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25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25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25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25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25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25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25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25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25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25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25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25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25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25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25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25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25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25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25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25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25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25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25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25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25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25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25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25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25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25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25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25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25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25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25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25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25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25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25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25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25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25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25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25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25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25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25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25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25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25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25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25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25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25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25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25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25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25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25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25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25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25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25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25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25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25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25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25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25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25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25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25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25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25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25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25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25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25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25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25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25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25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25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25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25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25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25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25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25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25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25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25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25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25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25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25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25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25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25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25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25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25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25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25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25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25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25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25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25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25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25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25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25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25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25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25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25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25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25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25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25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25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25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25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25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25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25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25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25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25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25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25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25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25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25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25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25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25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25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25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25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25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25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25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25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25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25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25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25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25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25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25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25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25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25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25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25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25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25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25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25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25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25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25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25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25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25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25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25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25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25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25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25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25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25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25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25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25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25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25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25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25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25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25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25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25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25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25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25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25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25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25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25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25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25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25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25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25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25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25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25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25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25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25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25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25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25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25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25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25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25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25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25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25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25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25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25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25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25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25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25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25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25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25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25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25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25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25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25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25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25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25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25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25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25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25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25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25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25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25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25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25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25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25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25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25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25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25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25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25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25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25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25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25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25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25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25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25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25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25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25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25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25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25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25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25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25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25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25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25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25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25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25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25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25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25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25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25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25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25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25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25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25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25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25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25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25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25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25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25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25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25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25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25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25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25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25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25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25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25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25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25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25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25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25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25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25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25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25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25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25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25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25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25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25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25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25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25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25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25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25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25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25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25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25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25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25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25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25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25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25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25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25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25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25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25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25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25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25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25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25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25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25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25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25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25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25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25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25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25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25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25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25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25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25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25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25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25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25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25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25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25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25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25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25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25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25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25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25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25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25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25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25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25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25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25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25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25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25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25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25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25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25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25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25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25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25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25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25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25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25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25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25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25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25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25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25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25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25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25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25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25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25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25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25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25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25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25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25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25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25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25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25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25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25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25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25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25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25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25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25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25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25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25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25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25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25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25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25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25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25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25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25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25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25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25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25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25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25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25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25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25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25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25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25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25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25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25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25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25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25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25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25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25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25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25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25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25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25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25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25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25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25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25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25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25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25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25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25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25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25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25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25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25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25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25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25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25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25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25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25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25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25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25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25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25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25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25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25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25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25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25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25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25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25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25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25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25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25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25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25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25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25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25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25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25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25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25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25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25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25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25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25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25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25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25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25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25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25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25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25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25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25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25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25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25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25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25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25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25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25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25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25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25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25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25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25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25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25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25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25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25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25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25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25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25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25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25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25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25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25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25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25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25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25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25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25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25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25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25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25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25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25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25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25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25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25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25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25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25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25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25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25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25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25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25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25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25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25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25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25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25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25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25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25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25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25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25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25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25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25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25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25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25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25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25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25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25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25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25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25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25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25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25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25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25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25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25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25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25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25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25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25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25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25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25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25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25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25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25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25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25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25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25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25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25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25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25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25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25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25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25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25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25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25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25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25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25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25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25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25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25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25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25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25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25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25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25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25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25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25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25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25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25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25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25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25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25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25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25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25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25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25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25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25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25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25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25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25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25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25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25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25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25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25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25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25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25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25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25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25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25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25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25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25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25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25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25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25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25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25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25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25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25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25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25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25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25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25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25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25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25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25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25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25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25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25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25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25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25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25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25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25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25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25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25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25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25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25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25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25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25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25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25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25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25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25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25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25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25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25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25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25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25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25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25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25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25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25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25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25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25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25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25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25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25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25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25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25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25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25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25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25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25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25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25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25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25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25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25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25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25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25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25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25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25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25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25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25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25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25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25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25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25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25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25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25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25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25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25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25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25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25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25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25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25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25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25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25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25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25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25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25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25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25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25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25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25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25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25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25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25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25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25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25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25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25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25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25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25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25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25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25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25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25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25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25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25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25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25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25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25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25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25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25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25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25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25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25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25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25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25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25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25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25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25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25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25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25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25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25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25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25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25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25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25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25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25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25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25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25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25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25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25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25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25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25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25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25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25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25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25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25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25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25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25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25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25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25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25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25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25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25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25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25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25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25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25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25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25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25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25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25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25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25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25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25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25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25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25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25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25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25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25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25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25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25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25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25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25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25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25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25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25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25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25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25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25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25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25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25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25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25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25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25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25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25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25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25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25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25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25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25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25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25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25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25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25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25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25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25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25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25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25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25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25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25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25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25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25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25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25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25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25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25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25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25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25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25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25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25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25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25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25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25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25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25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25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25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25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25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25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25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25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25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25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25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25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25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25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25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25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25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25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25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25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25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25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25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25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25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25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25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25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25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25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25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25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25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25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25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25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25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25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25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25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25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25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25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25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25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25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25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25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25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25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25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25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25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25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25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25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25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25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25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25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25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25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25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25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25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25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25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25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25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25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25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25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25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25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25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25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25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25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25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25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25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25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25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25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25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25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25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25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25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25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25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25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25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25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25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25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25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25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25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25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25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25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25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25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25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25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25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25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25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25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25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25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25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25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25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25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25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25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25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25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25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25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25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25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25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25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25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25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25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25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25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25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25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25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25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25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25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25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25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25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25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25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25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25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25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25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25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25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25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25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25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25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25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25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25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25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25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25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25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25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25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25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25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25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25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25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25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25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25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25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25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25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25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25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25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25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25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25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25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25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25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25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25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25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25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25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25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25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25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25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25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25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25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25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25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25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25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25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25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25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25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25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25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25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7" spans="1:33" x14ac:dyDescent="0.25">
      <c r="A5367" s="4"/>
      <c r="F5367" s="4"/>
      <c r="H5367" s="4"/>
      <c r="I5367" s="4"/>
      <c r="J5367" s="4"/>
      <c r="K5367" s="4"/>
      <c r="L5367" s="4"/>
      <c r="M5367" s="4"/>
      <c r="N5367" s="4"/>
      <c r="P5367" s="4"/>
      <c r="R5367" s="4"/>
      <c r="S5367" s="4"/>
      <c r="T5367" s="4"/>
      <c r="V5367" s="4"/>
      <c r="W5367" s="4"/>
      <c r="X5367" s="4"/>
      <c r="Y5367" s="4"/>
      <c r="Z5367" s="4"/>
      <c r="AA5367" s="4"/>
      <c r="AG5367" s="4"/>
    </row>
    <row r="5368" spans="1:33" x14ac:dyDescent="0.25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25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25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25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25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25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25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25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25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25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25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25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25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25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25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25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25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25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25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25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25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25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25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25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25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25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25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  <row r="5395" spans="1:33" x14ac:dyDescent="0.25">
      <c r="A5395" s="4"/>
      <c r="F5395" s="4"/>
      <c r="H5395" s="4"/>
      <c r="I5395" s="4"/>
      <c r="J5395" s="4"/>
      <c r="K5395" s="4"/>
      <c r="L5395" s="4"/>
      <c r="M5395" s="4"/>
      <c r="N5395" s="4"/>
      <c r="P5395" s="4"/>
      <c r="R5395" s="4"/>
      <c r="S5395" s="4"/>
      <c r="T5395" s="4"/>
      <c r="V5395" s="4"/>
      <c r="W5395" s="4"/>
      <c r="X5395" s="4"/>
      <c r="Y5395" s="4"/>
      <c r="Z5395" s="4"/>
      <c r="AA5395" s="4"/>
      <c r="AG5395" s="4"/>
    </row>
    <row r="5396" spans="1:33" x14ac:dyDescent="0.25">
      <c r="A5396" s="4"/>
      <c r="F5396" s="4"/>
      <c r="H5396" s="4"/>
      <c r="I5396" s="4"/>
      <c r="J5396" s="4"/>
      <c r="K5396" s="4"/>
      <c r="L5396" s="4"/>
      <c r="M5396" s="4"/>
      <c r="N5396" s="4"/>
      <c r="P5396" s="4"/>
      <c r="R5396" s="4"/>
      <c r="S5396" s="4"/>
      <c r="T5396" s="4"/>
      <c r="V5396" s="4"/>
      <c r="W5396" s="4"/>
      <c r="X5396" s="4"/>
      <c r="Y5396" s="4"/>
      <c r="Z5396" s="4"/>
      <c r="AA5396" s="4"/>
      <c r="AG5396" s="4"/>
    </row>
    <row r="5397" spans="1:33" x14ac:dyDescent="0.25">
      <c r="A5397" s="4"/>
      <c r="F5397" s="4"/>
      <c r="H5397" s="4"/>
      <c r="I5397" s="4"/>
      <c r="J5397" s="4"/>
      <c r="K5397" s="4"/>
      <c r="L5397" s="4"/>
      <c r="M5397" s="4"/>
      <c r="N5397" s="4"/>
      <c r="P5397" s="4"/>
      <c r="R5397" s="4"/>
      <c r="S5397" s="4"/>
      <c r="T5397" s="4"/>
      <c r="V5397" s="4"/>
      <c r="W5397" s="4"/>
      <c r="X5397" s="4"/>
      <c r="Y5397" s="4"/>
      <c r="Z5397" s="4"/>
      <c r="AA5397" s="4"/>
      <c r="AG5397" s="4"/>
    </row>
    <row r="5398" spans="1:33" x14ac:dyDescent="0.25">
      <c r="A5398" s="4"/>
      <c r="F5398" s="4"/>
      <c r="H5398" s="4"/>
      <c r="I5398" s="4"/>
      <c r="J5398" s="4"/>
      <c r="K5398" s="4"/>
      <c r="L5398" s="4"/>
      <c r="M5398" s="4"/>
      <c r="N5398" s="4"/>
      <c r="P5398" s="4"/>
      <c r="R5398" s="4"/>
      <c r="S5398" s="4"/>
      <c r="T5398" s="4"/>
      <c r="V5398" s="4"/>
      <c r="W5398" s="4"/>
      <c r="X5398" s="4"/>
      <c r="Y5398" s="4"/>
      <c r="Z5398" s="4"/>
      <c r="AA5398" s="4"/>
      <c r="AG5398" s="4"/>
    </row>
    <row r="5399" spans="1:33" x14ac:dyDescent="0.25">
      <c r="A5399" s="4"/>
      <c r="F5399" s="4"/>
      <c r="H5399" s="4"/>
      <c r="I5399" s="4"/>
      <c r="J5399" s="4"/>
      <c r="K5399" s="4"/>
      <c r="L5399" s="4"/>
      <c r="M5399" s="4"/>
      <c r="N5399" s="4"/>
      <c r="P5399" s="4"/>
      <c r="R5399" s="4"/>
      <c r="S5399" s="4"/>
      <c r="T5399" s="4"/>
      <c r="V5399" s="4"/>
      <c r="W5399" s="4"/>
      <c r="X5399" s="4"/>
      <c r="Y5399" s="4"/>
      <c r="Z5399" s="4"/>
      <c r="AA5399" s="4"/>
      <c r="AG5399" s="4"/>
    </row>
    <row r="5400" spans="1:33" x14ac:dyDescent="0.25">
      <c r="A5400" s="4"/>
      <c r="F5400" s="4"/>
      <c r="H5400" s="4"/>
      <c r="I5400" s="4"/>
      <c r="J5400" s="4"/>
      <c r="K5400" s="4"/>
      <c r="L5400" s="4"/>
      <c r="M5400" s="4"/>
      <c r="N5400" s="4"/>
      <c r="P5400" s="4"/>
      <c r="R5400" s="4"/>
      <c r="S5400" s="4"/>
      <c r="T5400" s="4"/>
      <c r="V5400" s="4"/>
      <c r="W5400" s="4"/>
      <c r="X5400" s="4"/>
      <c r="Y5400" s="4"/>
      <c r="Z5400" s="4"/>
      <c r="AA5400" s="4"/>
      <c r="AG5400" s="4"/>
    </row>
    <row r="5401" spans="1:33" x14ac:dyDescent="0.25">
      <c r="A5401" s="4"/>
      <c r="F5401" s="4"/>
      <c r="H5401" s="4"/>
      <c r="I5401" s="4"/>
      <c r="J5401" s="4"/>
      <c r="K5401" s="4"/>
      <c r="L5401" s="4"/>
      <c r="M5401" s="4"/>
      <c r="N5401" s="4"/>
      <c r="P5401" s="4"/>
      <c r="R5401" s="4"/>
      <c r="S5401" s="4"/>
      <c r="T5401" s="4"/>
      <c r="V5401" s="4"/>
      <c r="W5401" s="4"/>
      <c r="X5401" s="4"/>
      <c r="Y5401" s="4"/>
      <c r="Z5401" s="4"/>
      <c r="AA5401" s="4"/>
      <c r="AG5401" s="4"/>
    </row>
    <row r="5402" spans="1:33" x14ac:dyDescent="0.25">
      <c r="A5402" s="4"/>
      <c r="F5402" s="4"/>
      <c r="H5402" s="4"/>
      <c r="I5402" s="4"/>
      <c r="J5402" s="4"/>
      <c r="K5402" s="4"/>
      <c r="L5402" s="4"/>
      <c r="M5402" s="4"/>
      <c r="N5402" s="4"/>
      <c r="P5402" s="4"/>
      <c r="R5402" s="4"/>
      <c r="S5402" s="4"/>
      <c r="T5402" s="4"/>
      <c r="V5402" s="4"/>
      <c r="W5402" s="4"/>
      <c r="X5402" s="4"/>
      <c r="Y5402" s="4"/>
      <c r="Z5402" s="4"/>
      <c r="AA5402" s="4"/>
      <c r="AG5402" s="4"/>
    </row>
    <row r="5403" spans="1:33" x14ac:dyDescent="0.25">
      <c r="A5403" s="4"/>
      <c r="F5403" s="4"/>
      <c r="H5403" s="4"/>
      <c r="I5403" s="4"/>
      <c r="J5403" s="4"/>
      <c r="K5403" s="4"/>
      <c r="L5403" s="4"/>
      <c r="M5403" s="4"/>
      <c r="N5403" s="4"/>
      <c r="P5403" s="4"/>
      <c r="R5403" s="4"/>
      <c r="S5403" s="4"/>
      <c r="T5403" s="4"/>
      <c r="V5403" s="4"/>
      <c r="W5403" s="4"/>
      <c r="X5403" s="4"/>
      <c r="Y5403" s="4"/>
      <c r="Z5403" s="4"/>
      <c r="AA5403" s="4"/>
      <c r="AG5403" s="4"/>
    </row>
    <row r="5404" spans="1:33" x14ac:dyDescent="0.25">
      <c r="A5404" s="4"/>
      <c r="F5404" s="4"/>
      <c r="H5404" s="4"/>
      <c r="I5404" s="4"/>
      <c r="J5404" s="4"/>
      <c r="K5404" s="4"/>
      <c r="L5404" s="4"/>
      <c r="M5404" s="4"/>
      <c r="N5404" s="4"/>
      <c r="P5404" s="4"/>
      <c r="R5404" s="4"/>
      <c r="S5404" s="4"/>
      <c r="T5404" s="4"/>
      <c r="V5404" s="4"/>
      <c r="W5404" s="4"/>
      <c r="X5404" s="4"/>
      <c r="Y5404" s="4"/>
      <c r="Z5404" s="4"/>
      <c r="AA5404" s="4"/>
      <c r="AG5404" s="4"/>
    </row>
    <row r="5405" spans="1:33" x14ac:dyDescent="0.25">
      <c r="A5405" s="4"/>
      <c r="F5405" s="4"/>
      <c r="H5405" s="4"/>
      <c r="I5405" s="4"/>
      <c r="J5405" s="4"/>
      <c r="K5405" s="4"/>
      <c r="L5405" s="4"/>
      <c r="M5405" s="4"/>
      <c r="N5405" s="4"/>
      <c r="P5405" s="4"/>
      <c r="R5405" s="4"/>
      <c r="S5405" s="4"/>
      <c r="T5405" s="4"/>
      <c r="V5405" s="4"/>
      <c r="W5405" s="4"/>
      <c r="X5405" s="4"/>
      <c r="Y5405" s="4"/>
      <c r="Z5405" s="4"/>
      <c r="AA5405" s="4"/>
      <c r="AG5405" s="4"/>
    </row>
    <row r="5406" spans="1:33" x14ac:dyDescent="0.25">
      <c r="A5406" s="4"/>
      <c r="F5406" s="4"/>
      <c r="H5406" s="4"/>
      <c r="I5406" s="4"/>
      <c r="J5406" s="4"/>
      <c r="K5406" s="4"/>
      <c r="L5406" s="4"/>
      <c r="M5406" s="4"/>
      <c r="N5406" s="4"/>
      <c r="P5406" s="4"/>
      <c r="R5406" s="4"/>
      <c r="S5406" s="4"/>
      <c r="T5406" s="4"/>
      <c r="V5406" s="4"/>
      <c r="W5406" s="4"/>
      <c r="X5406" s="4"/>
      <c r="Y5406" s="4"/>
      <c r="Z5406" s="4"/>
      <c r="AA5406" s="4"/>
      <c r="AG5406" s="4"/>
    </row>
    <row r="5407" spans="1:33" x14ac:dyDescent="0.25">
      <c r="A5407" s="4"/>
      <c r="F5407" s="4"/>
      <c r="H5407" s="4"/>
      <c r="I5407" s="4"/>
      <c r="J5407" s="4"/>
      <c r="K5407" s="4"/>
      <c r="L5407" s="4"/>
      <c r="M5407" s="4"/>
      <c r="N5407" s="4"/>
      <c r="P5407" s="4"/>
      <c r="R5407" s="4"/>
      <c r="S5407" s="4"/>
      <c r="T5407" s="4"/>
      <c r="V5407" s="4"/>
      <c r="W5407" s="4"/>
      <c r="X5407" s="4"/>
      <c r="Y5407" s="4"/>
      <c r="Z5407" s="4"/>
      <c r="AA5407" s="4"/>
      <c r="AG5407" s="4"/>
    </row>
    <row r="5408" spans="1:33" x14ac:dyDescent="0.25">
      <c r="A5408" s="4"/>
      <c r="F5408" s="4"/>
      <c r="H5408" s="4"/>
      <c r="I5408" s="4"/>
      <c r="J5408" s="4"/>
      <c r="K5408" s="4"/>
      <c r="L5408" s="4"/>
      <c r="M5408" s="4"/>
      <c r="N5408" s="4"/>
      <c r="P5408" s="4"/>
      <c r="R5408" s="4"/>
      <c r="S5408" s="4"/>
      <c r="T5408" s="4"/>
      <c r="V5408" s="4"/>
      <c r="W5408" s="4"/>
      <c r="X5408" s="4"/>
      <c r="Y5408" s="4"/>
      <c r="Z5408" s="4"/>
      <c r="AA5408" s="4"/>
      <c r="AG5408" s="4"/>
    </row>
    <row r="5409" spans="1:33" x14ac:dyDescent="0.25">
      <c r="A5409" s="4"/>
      <c r="F5409" s="4"/>
      <c r="H5409" s="4"/>
      <c r="I5409" s="4"/>
      <c r="J5409" s="4"/>
      <c r="K5409" s="4"/>
      <c r="L5409" s="4"/>
      <c r="M5409" s="4"/>
      <c r="N5409" s="4"/>
      <c r="P5409" s="4"/>
      <c r="R5409" s="4"/>
      <c r="S5409" s="4"/>
      <c r="T5409" s="4"/>
      <c r="V5409" s="4"/>
      <c r="W5409" s="4"/>
      <c r="X5409" s="4"/>
      <c r="Y5409" s="4"/>
      <c r="Z5409" s="4"/>
      <c r="AA5409" s="4"/>
      <c r="AG5409" s="4"/>
    </row>
    <row r="5410" spans="1:33" x14ac:dyDescent="0.25">
      <c r="A5410" s="4"/>
      <c r="F5410" s="4"/>
      <c r="H5410" s="4"/>
      <c r="I5410" s="4"/>
      <c r="J5410" s="4"/>
      <c r="K5410" s="4"/>
      <c r="L5410" s="4"/>
      <c r="M5410" s="4"/>
      <c r="N5410" s="4"/>
      <c r="P5410" s="4"/>
      <c r="R5410" s="4"/>
      <c r="S5410" s="4"/>
      <c r="T5410" s="4"/>
      <c r="V5410" s="4"/>
      <c r="W5410" s="4"/>
      <c r="X5410" s="4"/>
      <c r="Y5410" s="4"/>
      <c r="Z5410" s="4"/>
      <c r="AA5410" s="4"/>
      <c r="AG5410" s="4"/>
    </row>
    <row r="5411" spans="1:33" x14ac:dyDescent="0.25">
      <c r="A5411" s="4"/>
      <c r="F5411" s="4"/>
      <c r="H5411" s="4"/>
      <c r="I5411" s="4"/>
      <c r="J5411" s="4"/>
      <c r="K5411" s="4"/>
      <c r="L5411" s="4"/>
      <c r="M5411" s="4"/>
      <c r="N5411" s="4"/>
      <c r="P5411" s="4"/>
      <c r="R5411" s="4"/>
      <c r="S5411" s="4"/>
      <c r="T5411" s="4"/>
      <c r="V5411" s="4"/>
      <c r="W5411" s="4"/>
      <c r="X5411" s="4"/>
      <c r="Y5411" s="4"/>
      <c r="Z5411" s="4"/>
      <c r="AA5411" s="4"/>
      <c r="AG5411" s="4"/>
    </row>
    <row r="5412" spans="1:33" x14ac:dyDescent="0.25">
      <c r="A5412" s="4"/>
      <c r="F5412" s="4"/>
      <c r="H5412" s="4"/>
      <c r="I5412" s="4"/>
      <c r="J5412" s="4"/>
      <c r="K5412" s="4"/>
      <c r="L5412" s="4"/>
      <c r="M5412" s="4"/>
      <c r="N5412" s="4"/>
      <c r="P5412" s="4"/>
      <c r="R5412" s="4"/>
      <c r="S5412" s="4"/>
      <c r="T5412" s="4"/>
      <c r="V5412" s="4"/>
      <c r="W5412" s="4"/>
      <c r="X5412" s="4"/>
      <c r="Y5412" s="4"/>
      <c r="Z5412" s="4"/>
      <c r="AA5412" s="4"/>
      <c r="AG5412" s="4"/>
    </row>
    <row r="5413" spans="1:33" x14ac:dyDescent="0.25">
      <c r="A5413" s="4"/>
      <c r="F5413" s="4"/>
      <c r="H5413" s="4"/>
      <c r="I5413" s="4"/>
      <c r="J5413" s="4"/>
      <c r="K5413" s="4"/>
      <c r="L5413" s="4"/>
      <c r="M5413" s="4"/>
      <c r="N5413" s="4"/>
      <c r="P5413" s="4"/>
      <c r="R5413" s="4"/>
      <c r="S5413" s="4"/>
      <c r="T5413" s="4"/>
      <c r="V5413" s="4"/>
      <c r="W5413" s="4"/>
      <c r="X5413" s="4"/>
      <c r="Y5413" s="4"/>
      <c r="Z5413" s="4"/>
      <c r="AA5413" s="4"/>
      <c r="AG5413" s="4"/>
    </row>
    <row r="5414" spans="1:33" x14ac:dyDescent="0.25">
      <c r="A5414" s="4"/>
      <c r="F5414" s="4"/>
      <c r="H5414" s="4"/>
      <c r="I5414" s="4"/>
      <c r="J5414" s="4"/>
      <c r="K5414" s="4"/>
      <c r="L5414" s="4"/>
      <c r="M5414" s="4"/>
      <c r="N5414" s="4"/>
      <c r="P5414" s="4"/>
      <c r="R5414" s="4"/>
      <c r="S5414" s="4"/>
      <c r="T5414" s="4"/>
      <c r="V5414" s="4"/>
      <c r="W5414" s="4"/>
      <c r="X5414" s="4"/>
      <c r="Y5414" s="4"/>
      <c r="Z5414" s="4"/>
      <c r="AA5414" s="4"/>
      <c r="AG5414" s="4"/>
    </row>
    <row r="5415" spans="1:33" x14ac:dyDescent="0.25">
      <c r="A5415" s="4"/>
      <c r="F5415" s="4"/>
      <c r="H5415" s="4"/>
      <c r="I5415" s="4"/>
      <c r="J5415" s="4"/>
      <c r="K5415" s="4"/>
      <c r="L5415" s="4"/>
      <c r="M5415" s="4"/>
      <c r="N5415" s="4"/>
      <c r="P5415" s="4"/>
      <c r="R5415" s="4"/>
      <c r="S5415" s="4"/>
      <c r="T5415" s="4"/>
      <c r="V5415" s="4"/>
      <c r="W5415" s="4"/>
      <c r="X5415" s="4"/>
      <c r="Y5415" s="4"/>
      <c r="Z5415" s="4"/>
      <c r="AA5415" s="4"/>
      <c r="AG5415" s="4"/>
    </row>
    <row r="5416" spans="1:33" x14ac:dyDescent="0.25">
      <c r="A5416" s="4"/>
      <c r="F5416" s="4"/>
      <c r="H5416" s="4"/>
      <c r="I5416" s="4"/>
      <c r="J5416" s="4"/>
      <c r="K5416" s="4"/>
      <c r="L5416" s="4"/>
      <c r="M5416" s="4"/>
      <c r="N5416" s="4"/>
      <c r="P5416" s="4"/>
      <c r="R5416" s="4"/>
      <c r="S5416" s="4"/>
      <c r="T5416" s="4"/>
      <c r="V5416" s="4"/>
      <c r="W5416" s="4"/>
      <c r="X5416" s="4"/>
      <c r="Y5416" s="4"/>
      <c r="Z5416" s="4"/>
      <c r="AA5416" s="4"/>
      <c r="AG5416" s="4"/>
    </row>
    <row r="5417" spans="1:33" x14ac:dyDescent="0.25">
      <c r="A5417" s="4"/>
      <c r="F5417" s="4"/>
      <c r="H5417" s="4"/>
      <c r="I5417" s="4"/>
      <c r="J5417" s="4"/>
      <c r="K5417" s="4"/>
      <c r="L5417" s="4"/>
      <c r="M5417" s="4"/>
      <c r="N5417" s="4"/>
      <c r="P5417" s="4"/>
      <c r="R5417" s="4"/>
      <c r="S5417" s="4"/>
      <c r="T5417" s="4"/>
      <c r="V5417" s="4"/>
      <c r="W5417" s="4"/>
      <c r="X5417" s="4"/>
      <c r="Y5417" s="4"/>
      <c r="Z5417" s="4"/>
      <c r="AA5417" s="4"/>
      <c r="AG5417" s="4"/>
    </row>
    <row r="5418" spans="1:33" x14ac:dyDescent="0.25">
      <c r="A5418" s="4"/>
      <c r="F5418" s="4"/>
      <c r="H5418" s="4"/>
      <c r="I5418" s="4"/>
      <c r="J5418" s="4"/>
      <c r="K5418" s="4"/>
      <c r="L5418" s="4"/>
      <c r="M5418" s="4"/>
      <c r="N5418" s="4"/>
      <c r="P5418" s="4"/>
      <c r="R5418" s="4"/>
      <c r="S5418" s="4"/>
      <c r="T5418" s="4"/>
      <c r="V5418" s="4"/>
      <c r="W5418" s="4"/>
      <c r="X5418" s="4"/>
      <c r="Y5418" s="4"/>
      <c r="Z5418" s="4"/>
      <c r="AA5418" s="4"/>
      <c r="AG5418" s="4"/>
    </row>
    <row r="5419" spans="1:33" x14ac:dyDescent="0.25">
      <c r="A5419" s="4"/>
      <c r="F5419" s="4"/>
      <c r="H5419" s="4"/>
      <c r="I5419" s="4"/>
      <c r="J5419" s="4"/>
      <c r="K5419" s="4"/>
      <c r="L5419" s="4"/>
      <c r="M5419" s="4"/>
      <c r="N5419" s="4"/>
      <c r="P5419" s="4"/>
      <c r="R5419" s="4"/>
      <c r="S5419" s="4"/>
      <c r="T5419" s="4"/>
      <c r="V5419" s="4"/>
      <c r="W5419" s="4"/>
      <c r="X5419" s="4"/>
      <c r="Y5419" s="4"/>
      <c r="Z5419" s="4"/>
      <c r="AA5419" s="4"/>
      <c r="AG5419" s="4"/>
    </row>
    <row r="5420" spans="1:33" x14ac:dyDescent="0.25">
      <c r="A5420" s="4"/>
      <c r="F5420" s="4"/>
      <c r="H5420" s="4"/>
      <c r="I5420" s="4"/>
      <c r="J5420" s="4"/>
      <c r="K5420" s="4"/>
      <c r="L5420" s="4"/>
      <c r="M5420" s="4"/>
      <c r="N5420" s="4"/>
      <c r="P5420" s="4"/>
      <c r="R5420" s="4"/>
      <c r="S5420" s="4"/>
      <c r="T5420" s="4"/>
      <c r="V5420" s="4"/>
      <c r="W5420" s="4"/>
      <c r="X5420" s="4"/>
      <c r="Y5420" s="4"/>
      <c r="Z5420" s="4"/>
      <c r="AA5420" s="4"/>
      <c r="AG5420" s="4"/>
    </row>
    <row r="5421" spans="1:33" x14ac:dyDescent="0.25">
      <c r="A5421" s="4"/>
      <c r="F5421" s="4"/>
      <c r="H5421" s="4"/>
      <c r="I5421" s="4"/>
      <c r="J5421" s="4"/>
      <c r="K5421" s="4"/>
      <c r="L5421" s="4"/>
      <c r="M5421" s="4"/>
      <c r="N5421" s="4"/>
      <c r="P5421" s="4"/>
      <c r="R5421" s="4"/>
      <c r="S5421" s="4"/>
      <c r="T5421" s="4"/>
      <c r="V5421" s="4"/>
      <c r="W5421" s="4"/>
      <c r="X5421" s="4"/>
      <c r="Y5421" s="4"/>
      <c r="Z5421" s="4"/>
      <c r="AA5421" s="4"/>
      <c r="AG5421" s="4"/>
    </row>
    <row r="5422" spans="1:33" x14ac:dyDescent="0.25">
      <c r="A5422" s="4"/>
      <c r="F5422" s="4"/>
      <c r="H5422" s="4"/>
      <c r="I5422" s="4"/>
      <c r="J5422" s="4"/>
      <c r="K5422" s="4"/>
      <c r="L5422" s="4"/>
      <c r="M5422" s="4"/>
      <c r="N5422" s="4"/>
      <c r="P5422" s="4"/>
      <c r="R5422" s="4"/>
      <c r="S5422" s="4"/>
      <c r="T5422" s="4"/>
      <c r="V5422" s="4"/>
      <c r="W5422" s="4"/>
      <c r="X5422" s="4"/>
      <c r="Y5422" s="4"/>
      <c r="Z5422" s="4"/>
      <c r="AA5422" s="4"/>
      <c r="AG5422" s="4"/>
    </row>
    <row r="5423" spans="1:33" x14ac:dyDescent="0.25">
      <c r="A5423" s="4"/>
      <c r="F5423" s="4"/>
      <c r="H5423" s="4"/>
      <c r="I5423" s="4"/>
      <c r="J5423" s="4"/>
      <c r="K5423" s="4"/>
      <c r="L5423" s="4"/>
      <c r="M5423" s="4"/>
      <c r="N5423" s="4"/>
      <c r="P5423" s="4"/>
      <c r="R5423" s="4"/>
      <c r="S5423" s="4"/>
      <c r="T5423" s="4"/>
      <c r="V5423" s="4"/>
      <c r="W5423" s="4"/>
      <c r="X5423" s="4"/>
      <c r="Y5423" s="4"/>
      <c r="Z5423" s="4"/>
      <c r="AA5423" s="4"/>
      <c r="AG5423" s="4"/>
    </row>
    <row r="5424" spans="1:33" x14ac:dyDescent="0.25">
      <c r="A5424" s="4"/>
      <c r="F5424" s="4"/>
      <c r="H5424" s="4"/>
      <c r="I5424" s="4"/>
      <c r="J5424" s="4"/>
      <c r="K5424" s="4"/>
      <c r="L5424" s="4"/>
      <c r="M5424" s="4"/>
      <c r="N5424" s="4"/>
      <c r="P5424" s="4"/>
      <c r="R5424" s="4"/>
      <c r="S5424" s="4"/>
      <c r="T5424" s="4"/>
      <c r="V5424" s="4"/>
      <c r="W5424" s="4"/>
      <c r="X5424" s="4"/>
      <c r="Y5424" s="4"/>
      <c r="Z5424" s="4"/>
      <c r="AA5424" s="4"/>
      <c r="AG5424" s="4"/>
    </row>
    <row r="5425" spans="1:33" x14ac:dyDescent="0.25">
      <c r="A5425" s="4"/>
      <c r="F5425" s="4"/>
      <c r="H5425" s="4"/>
      <c r="I5425" s="4"/>
      <c r="J5425" s="4"/>
      <c r="K5425" s="4"/>
      <c r="L5425" s="4"/>
      <c r="M5425" s="4"/>
      <c r="N5425" s="4"/>
      <c r="P5425" s="4"/>
      <c r="R5425" s="4"/>
      <c r="S5425" s="4"/>
      <c r="T5425" s="4"/>
      <c r="V5425" s="4"/>
      <c r="W5425" s="4"/>
      <c r="X5425" s="4"/>
      <c r="Y5425" s="4"/>
      <c r="Z5425" s="4"/>
      <c r="AA5425" s="4"/>
      <c r="AG5425" s="4"/>
    </row>
    <row r="5426" spans="1:33" x14ac:dyDescent="0.25">
      <c r="A5426" s="4"/>
      <c r="F5426" s="4"/>
      <c r="H5426" s="4"/>
      <c r="I5426" s="4"/>
      <c r="J5426" s="4"/>
      <c r="K5426" s="4"/>
      <c r="L5426" s="4"/>
      <c r="M5426" s="4"/>
      <c r="N5426" s="4"/>
      <c r="P5426" s="4"/>
      <c r="R5426" s="4"/>
      <c r="S5426" s="4"/>
      <c r="T5426" s="4"/>
      <c r="V5426" s="4"/>
      <c r="W5426" s="4"/>
      <c r="X5426" s="4"/>
      <c r="Y5426" s="4"/>
      <c r="Z5426" s="4"/>
      <c r="AA5426" s="4"/>
      <c r="AG5426" s="4"/>
    </row>
    <row r="5427" spans="1:33" x14ac:dyDescent="0.25">
      <c r="A5427" s="4"/>
      <c r="F5427" s="4"/>
      <c r="H5427" s="4"/>
      <c r="I5427" s="4"/>
      <c r="J5427" s="4"/>
      <c r="K5427" s="4"/>
      <c r="L5427" s="4"/>
      <c r="M5427" s="4"/>
      <c r="N5427" s="4"/>
      <c r="P5427" s="4"/>
      <c r="R5427" s="4"/>
      <c r="S5427" s="4"/>
      <c r="T5427" s="4"/>
      <c r="V5427" s="4"/>
      <c r="W5427" s="4"/>
      <c r="X5427" s="4"/>
      <c r="Y5427" s="4"/>
      <c r="Z5427" s="4"/>
      <c r="AA5427" s="4"/>
      <c r="AG5427" s="4"/>
    </row>
    <row r="5428" spans="1:33" x14ac:dyDescent="0.25">
      <c r="A5428" s="4"/>
      <c r="F5428" s="4"/>
      <c r="H5428" s="4"/>
      <c r="I5428" s="4"/>
      <c r="J5428" s="4"/>
      <c r="K5428" s="4"/>
      <c r="L5428" s="4"/>
      <c r="M5428" s="4"/>
      <c r="N5428" s="4"/>
      <c r="P5428" s="4"/>
      <c r="R5428" s="4"/>
      <c r="S5428" s="4"/>
      <c r="T5428" s="4"/>
      <c r="V5428" s="4"/>
      <c r="W5428" s="4"/>
      <c r="X5428" s="4"/>
      <c r="Y5428" s="4"/>
      <c r="Z5428" s="4"/>
      <c r="AA5428" s="4"/>
      <c r="AG5428" s="4"/>
    </row>
    <row r="5429" spans="1:33" x14ac:dyDescent="0.25">
      <c r="A5429" s="4"/>
      <c r="F5429" s="4"/>
      <c r="H5429" s="4"/>
      <c r="I5429" s="4"/>
      <c r="J5429" s="4"/>
      <c r="K5429" s="4"/>
      <c r="L5429" s="4"/>
      <c r="M5429" s="4"/>
      <c r="N5429" s="4"/>
      <c r="P5429" s="4"/>
      <c r="R5429" s="4"/>
      <c r="S5429" s="4"/>
      <c r="T5429" s="4"/>
      <c r="V5429" s="4"/>
      <c r="W5429" s="4"/>
      <c r="X5429" s="4"/>
      <c r="Y5429" s="4"/>
      <c r="Z5429" s="4"/>
      <c r="AA5429" s="4"/>
      <c r="AG5429" s="4"/>
    </row>
    <row r="5430" spans="1:33" x14ac:dyDescent="0.25">
      <c r="A5430" s="4"/>
      <c r="F5430" s="4"/>
      <c r="H5430" s="4"/>
      <c r="I5430" s="4"/>
      <c r="J5430" s="4"/>
      <c r="K5430" s="4"/>
      <c r="L5430" s="4"/>
      <c r="M5430" s="4"/>
      <c r="N5430" s="4"/>
      <c r="P5430" s="4"/>
      <c r="R5430" s="4"/>
      <c r="S5430" s="4"/>
      <c r="T5430" s="4"/>
      <c r="V5430" s="4"/>
      <c r="W5430" s="4"/>
      <c r="X5430" s="4"/>
      <c r="Y5430" s="4"/>
      <c r="Z5430" s="4"/>
      <c r="AA5430" s="4"/>
      <c r="AG5430" s="4"/>
    </row>
    <row r="5431" spans="1:33" x14ac:dyDescent="0.25">
      <c r="A5431" s="4"/>
      <c r="F5431" s="4"/>
      <c r="H5431" s="4"/>
      <c r="I5431" s="4"/>
      <c r="J5431" s="4"/>
      <c r="K5431" s="4"/>
      <c r="L5431" s="4"/>
      <c r="M5431" s="4"/>
      <c r="N5431" s="4"/>
      <c r="P5431" s="4"/>
      <c r="R5431" s="4"/>
      <c r="S5431" s="4"/>
      <c r="T5431" s="4"/>
      <c r="V5431" s="4"/>
      <c r="W5431" s="4"/>
      <c r="X5431" s="4"/>
      <c r="Y5431" s="4"/>
      <c r="Z5431" s="4"/>
      <c r="AA5431" s="4"/>
      <c r="AG5431" s="4"/>
    </row>
    <row r="5432" spans="1:33" x14ac:dyDescent="0.25">
      <c r="A5432" s="4"/>
      <c r="F5432" s="4"/>
      <c r="H5432" s="4"/>
      <c r="I5432" s="4"/>
      <c r="J5432" s="4"/>
      <c r="K5432" s="4"/>
      <c r="L5432" s="4"/>
      <c r="M5432" s="4"/>
      <c r="N5432" s="4"/>
      <c r="P5432" s="4"/>
      <c r="R5432" s="4"/>
      <c r="S5432" s="4"/>
      <c r="T5432" s="4"/>
      <c r="V5432" s="4"/>
      <c r="W5432" s="4"/>
      <c r="X5432" s="4"/>
      <c r="Y5432" s="4"/>
      <c r="Z5432" s="4"/>
      <c r="AA5432" s="4"/>
      <c r="AG5432" s="4"/>
    </row>
    <row r="5433" spans="1:33" x14ac:dyDescent="0.25">
      <c r="A5433" s="4"/>
      <c r="F5433" s="4"/>
      <c r="H5433" s="4"/>
      <c r="I5433" s="4"/>
      <c r="J5433" s="4"/>
      <c r="K5433" s="4"/>
      <c r="L5433" s="4"/>
      <c r="M5433" s="4"/>
      <c r="N5433" s="4"/>
      <c r="P5433" s="4"/>
      <c r="R5433" s="4"/>
      <c r="S5433" s="4"/>
      <c r="T5433" s="4"/>
      <c r="V5433" s="4"/>
      <c r="W5433" s="4"/>
      <c r="X5433" s="4"/>
      <c r="Y5433" s="4"/>
      <c r="Z5433" s="4"/>
      <c r="AA5433" s="4"/>
      <c r="AG5433" s="4"/>
    </row>
    <row r="5434" spans="1:33" x14ac:dyDescent="0.25">
      <c r="A5434" s="4"/>
      <c r="F5434" s="4"/>
      <c r="H5434" s="4"/>
      <c r="I5434" s="4"/>
      <c r="J5434" s="4"/>
      <c r="K5434" s="4"/>
      <c r="L5434" s="4"/>
      <c r="M5434" s="4"/>
      <c r="N5434" s="4"/>
      <c r="P5434" s="4"/>
      <c r="R5434" s="4"/>
      <c r="S5434" s="4"/>
      <c r="T5434" s="4"/>
      <c r="V5434" s="4"/>
      <c r="W5434" s="4"/>
      <c r="X5434" s="4"/>
      <c r="Y5434" s="4"/>
      <c r="Z5434" s="4"/>
      <c r="AA5434" s="4"/>
      <c r="AG5434" s="4"/>
    </row>
    <row r="5435" spans="1:33" x14ac:dyDescent="0.25">
      <c r="A5435" s="4"/>
      <c r="F5435" s="4"/>
      <c r="H5435" s="4"/>
      <c r="I5435" s="4"/>
      <c r="J5435" s="4"/>
      <c r="K5435" s="4"/>
      <c r="L5435" s="4"/>
      <c r="M5435" s="4"/>
      <c r="N5435" s="4"/>
      <c r="P5435" s="4"/>
      <c r="R5435" s="4"/>
      <c r="S5435" s="4"/>
      <c r="T5435" s="4"/>
      <c r="V5435" s="4"/>
      <c r="W5435" s="4"/>
      <c r="X5435" s="4"/>
      <c r="Y5435" s="4"/>
      <c r="Z5435" s="4"/>
      <c r="AA5435" s="4"/>
      <c r="AG5435" s="4"/>
    </row>
    <row r="5436" spans="1:33" x14ac:dyDescent="0.25">
      <c r="A5436" s="4"/>
      <c r="F5436" s="4"/>
      <c r="H5436" s="4"/>
      <c r="I5436" s="4"/>
      <c r="J5436" s="4"/>
      <c r="K5436" s="4"/>
      <c r="L5436" s="4"/>
      <c r="M5436" s="4"/>
      <c r="N5436" s="4"/>
      <c r="P5436" s="4"/>
      <c r="R5436" s="4"/>
      <c r="S5436" s="4"/>
      <c r="T5436" s="4"/>
      <c r="V5436" s="4"/>
      <c r="W5436" s="4"/>
      <c r="X5436" s="4"/>
      <c r="Y5436" s="4"/>
      <c r="Z5436" s="4"/>
      <c r="AA5436" s="4"/>
      <c r="AG5436" s="4"/>
    </row>
    <row r="5437" spans="1:33" x14ac:dyDescent="0.25">
      <c r="A5437" s="4"/>
      <c r="F5437" s="4"/>
      <c r="H5437" s="4"/>
      <c r="I5437" s="4"/>
      <c r="J5437" s="4"/>
      <c r="K5437" s="4"/>
      <c r="L5437" s="4"/>
      <c r="M5437" s="4"/>
      <c r="N5437" s="4"/>
      <c r="P5437" s="4"/>
      <c r="R5437" s="4"/>
      <c r="S5437" s="4"/>
      <c r="T5437" s="4"/>
      <c r="V5437" s="4"/>
      <c r="W5437" s="4"/>
      <c r="X5437" s="4"/>
      <c r="Y5437" s="4"/>
      <c r="Z5437" s="4"/>
      <c r="AA5437" s="4"/>
      <c r="AG5437" s="4"/>
    </row>
    <row r="5438" spans="1:33" x14ac:dyDescent="0.25">
      <c r="A5438" s="4"/>
      <c r="F5438" s="4"/>
      <c r="H5438" s="4"/>
      <c r="I5438" s="4"/>
      <c r="J5438" s="4"/>
      <c r="K5438" s="4"/>
      <c r="L5438" s="4"/>
      <c r="M5438" s="4"/>
      <c r="N5438" s="4"/>
      <c r="P5438" s="4"/>
      <c r="R5438" s="4"/>
      <c r="S5438" s="4"/>
      <c r="T5438" s="4"/>
      <c r="V5438" s="4"/>
      <c r="W5438" s="4"/>
      <c r="X5438" s="4"/>
      <c r="Y5438" s="4"/>
      <c r="Z5438" s="4"/>
      <c r="AA5438" s="4"/>
      <c r="AG5438" s="4"/>
    </row>
    <row r="5439" spans="1:33" x14ac:dyDescent="0.25">
      <c r="A5439" s="4"/>
      <c r="F5439" s="4"/>
      <c r="H5439" s="4"/>
      <c r="I5439" s="4"/>
      <c r="J5439" s="4"/>
      <c r="K5439" s="4"/>
      <c r="L5439" s="4"/>
      <c r="M5439" s="4"/>
      <c r="N5439" s="4"/>
      <c r="P5439" s="4"/>
      <c r="R5439" s="4"/>
      <c r="S5439" s="4"/>
      <c r="T5439" s="4"/>
      <c r="V5439" s="4"/>
      <c r="W5439" s="4"/>
      <c r="X5439" s="4"/>
      <c r="Y5439" s="4"/>
      <c r="Z5439" s="4"/>
      <c r="AA5439" s="4"/>
      <c r="AG5439" s="4"/>
    </row>
    <row r="5440" spans="1:33" x14ac:dyDescent="0.25">
      <c r="A5440" s="4"/>
      <c r="F5440" s="4"/>
      <c r="H5440" s="4"/>
      <c r="I5440" s="4"/>
      <c r="J5440" s="4"/>
      <c r="K5440" s="4"/>
      <c r="L5440" s="4"/>
      <c r="M5440" s="4"/>
      <c r="N5440" s="4"/>
      <c r="P5440" s="4"/>
      <c r="R5440" s="4"/>
      <c r="S5440" s="4"/>
      <c r="T5440" s="4"/>
      <c r="V5440" s="4"/>
      <c r="W5440" s="4"/>
      <c r="X5440" s="4"/>
      <c r="Y5440" s="4"/>
      <c r="Z5440" s="4"/>
      <c r="AA5440" s="4"/>
      <c r="AG5440" s="4"/>
    </row>
    <row r="5441" spans="1:33" x14ac:dyDescent="0.25">
      <c r="A5441" s="4"/>
      <c r="F5441" s="4"/>
      <c r="H5441" s="4"/>
      <c r="I5441" s="4"/>
      <c r="J5441" s="4"/>
      <c r="K5441" s="4"/>
      <c r="L5441" s="4"/>
      <c r="M5441" s="4"/>
      <c r="N5441" s="4"/>
      <c r="P5441" s="4"/>
      <c r="R5441" s="4"/>
      <c r="S5441" s="4"/>
      <c r="T5441" s="4"/>
      <c r="V5441" s="4"/>
      <c r="W5441" s="4"/>
      <c r="X5441" s="4"/>
      <c r="Y5441" s="4"/>
      <c r="Z5441" s="4"/>
      <c r="AA5441" s="4"/>
      <c r="AG5441" s="4"/>
    </row>
    <row r="5442" spans="1:33" x14ac:dyDescent="0.25">
      <c r="A5442" s="4"/>
      <c r="F5442" s="4"/>
      <c r="H5442" s="4"/>
      <c r="I5442" s="4"/>
      <c r="J5442" s="4"/>
      <c r="K5442" s="4"/>
      <c r="L5442" s="4"/>
      <c r="M5442" s="4"/>
      <c r="N5442" s="4"/>
      <c r="P5442" s="4"/>
      <c r="R5442" s="4"/>
      <c r="S5442" s="4"/>
      <c r="T5442" s="4"/>
      <c r="V5442" s="4"/>
      <c r="W5442" s="4"/>
      <c r="X5442" s="4"/>
      <c r="Y5442" s="4"/>
      <c r="Z5442" s="4"/>
      <c r="AA5442" s="4"/>
      <c r="AG5442" s="4"/>
    </row>
    <row r="5443" spans="1:33" x14ac:dyDescent="0.25">
      <c r="A5443" s="4"/>
      <c r="F5443" s="4"/>
      <c r="H5443" s="4"/>
      <c r="I5443" s="4"/>
      <c r="J5443" s="4"/>
      <c r="K5443" s="4"/>
      <c r="L5443" s="4"/>
      <c r="M5443" s="4"/>
      <c r="N5443" s="4"/>
      <c r="P5443" s="4"/>
      <c r="R5443" s="4"/>
      <c r="S5443" s="4"/>
      <c r="T5443" s="4"/>
      <c r="V5443" s="4"/>
      <c r="W5443" s="4"/>
      <c r="X5443" s="4"/>
      <c r="Y5443" s="4"/>
      <c r="Z5443" s="4"/>
      <c r="AA5443" s="4"/>
      <c r="AG5443" s="4"/>
    </row>
    <row r="5444" spans="1:33" x14ac:dyDescent="0.25">
      <c r="A5444" s="4"/>
      <c r="F5444" s="4"/>
      <c r="H5444" s="4"/>
      <c r="I5444" s="4"/>
      <c r="J5444" s="4"/>
      <c r="K5444" s="4"/>
      <c r="L5444" s="4"/>
      <c r="M5444" s="4"/>
      <c r="N5444" s="4"/>
      <c r="P5444" s="4"/>
      <c r="R5444" s="4"/>
      <c r="S5444" s="4"/>
      <c r="T5444" s="4"/>
      <c r="V5444" s="4"/>
      <c r="W5444" s="4"/>
      <c r="X5444" s="4"/>
      <c r="Y5444" s="4"/>
      <c r="Z5444" s="4"/>
      <c r="AA5444" s="4"/>
      <c r="AG5444" s="4"/>
    </row>
    <row r="5445" spans="1:33" x14ac:dyDescent="0.25">
      <c r="A5445" s="4"/>
      <c r="F5445" s="4"/>
      <c r="H5445" s="4"/>
      <c r="I5445" s="4"/>
      <c r="J5445" s="4"/>
      <c r="K5445" s="4"/>
      <c r="L5445" s="4"/>
      <c r="M5445" s="4"/>
      <c r="N5445" s="4"/>
      <c r="P5445" s="4"/>
      <c r="R5445" s="4"/>
      <c r="S5445" s="4"/>
      <c r="T5445" s="4"/>
      <c r="V5445" s="4"/>
      <c r="W5445" s="4"/>
      <c r="X5445" s="4"/>
      <c r="Y5445" s="4"/>
      <c r="Z5445" s="4"/>
      <c r="AA5445" s="4"/>
      <c r="AG5445" s="4"/>
    </row>
    <row r="5446" spans="1:33" x14ac:dyDescent="0.25">
      <c r="A5446" s="4"/>
      <c r="F5446" s="4"/>
      <c r="H5446" s="4"/>
      <c r="I5446" s="4"/>
      <c r="J5446" s="4"/>
      <c r="K5446" s="4"/>
      <c r="L5446" s="4"/>
      <c r="M5446" s="4"/>
      <c r="N5446" s="4"/>
      <c r="P5446" s="4"/>
      <c r="R5446" s="4"/>
      <c r="S5446" s="4"/>
      <c r="T5446" s="4"/>
      <c r="V5446" s="4"/>
      <c r="W5446" s="4"/>
      <c r="X5446" s="4"/>
      <c r="Y5446" s="4"/>
      <c r="Z5446" s="4"/>
      <c r="AA5446" s="4"/>
      <c r="AG5446" s="4"/>
    </row>
    <row r="5447" spans="1:33" x14ac:dyDescent="0.25">
      <c r="A5447" s="4"/>
      <c r="F5447" s="4"/>
      <c r="H5447" s="4"/>
      <c r="I5447" s="4"/>
      <c r="J5447" s="4"/>
      <c r="K5447" s="4"/>
      <c r="L5447" s="4"/>
      <c r="M5447" s="4"/>
      <c r="N5447" s="4"/>
      <c r="P5447" s="4"/>
      <c r="R5447" s="4"/>
      <c r="S5447" s="4"/>
      <c r="T5447" s="4"/>
      <c r="V5447" s="4"/>
      <c r="W5447" s="4"/>
      <c r="X5447" s="4"/>
      <c r="Y5447" s="4"/>
      <c r="Z5447" s="4"/>
      <c r="AA5447" s="4"/>
      <c r="AG5447" s="4"/>
    </row>
    <row r="5448" spans="1:33" x14ac:dyDescent="0.25">
      <c r="A5448" s="4"/>
      <c r="F5448" s="4"/>
      <c r="H5448" s="4"/>
      <c r="I5448" s="4"/>
      <c r="J5448" s="4"/>
      <c r="K5448" s="4"/>
      <c r="L5448" s="4"/>
      <c r="M5448" s="4"/>
      <c r="N5448" s="4"/>
      <c r="P5448" s="4"/>
      <c r="R5448" s="4"/>
      <c r="S5448" s="4"/>
      <c r="T5448" s="4"/>
      <c r="V5448" s="4"/>
      <c r="W5448" s="4"/>
      <c r="X5448" s="4"/>
      <c r="Y5448" s="4"/>
      <c r="Z5448" s="4"/>
      <c r="AA5448" s="4"/>
      <c r="AG5448" s="4"/>
    </row>
    <row r="5449" spans="1:33" x14ac:dyDescent="0.25">
      <c r="A5449" s="4"/>
      <c r="F5449" s="4"/>
      <c r="H5449" s="4"/>
      <c r="I5449" s="4"/>
      <c r="J5449" s="4"/>
      <c r="K5449" s="4"/>
      <c r="L5449" s="4"/>
      <c r="M5449" s="4"/>
      <c r="N5449" s="4"/>
      <c r="P5449" s="4"/>
      <c r="R5449" s="4"/>
      <c r="S5449" s="4"/>
      <c r="T5449" s="4"/>
      <c r="V5449" s="4"/>
      <c r="W5449" s="4"/>
      <c r="X5449" s="4"/>
      <c r="Y5449" s="4"/>
      <c r="Z5449" s="4"/>
      <c r="AA5449" s="4"/>
      <c r="AG5449" s="4"/>
    </row>
    <row r="5450" spans="1:33" x14ac:dyDescent="0.25">
      <c r="A5450" s="4"/>
      <c r="F5450" s="4"/>
      <c r="H5450" s="4"/>
      <c r="I5450" s="4"/>
      <c r="J5450" s="4"/>
      <c r="K5450" s="4"/>
      <c r="L5450" s="4"/>
      <c r="M5450" s="4"/>
      <c r="N5450" s="4"/>
      <c r="P5450" s="4"/>
      <c r="R5450" s="4"/>
      <c r="S5450" s="4"/>
      <c r="T5450" s="4"/>
      <c r="V5450" s="4"/>
      <c r="W5450" s="4"/>
      <c r="X5450" s="4"/>
      <c r="Y5450" s="4"/>
      <c r="Z5450" s="4"/>
      <c r="AA5450" s="4"/>
      <c r="AG5450" s="4"/>
    </row>
    <row r="5451" spans="1:33" x14ac:dyDescent="0.25">
      <c r="A5451" s="4"/>
      <c r="F5451" s="4"/>
      <c r="H5451" s="4"/>
      <c r="I5451" s="4"/>
      <c r="J5451" s="4"/>
      <c r="K5451" s="4"/>
      <c r="L5451" s="4"/>
      <c r="M5451" s="4"/>
      <c r="N5451" s="4"/>
      <c r="P5451" s="4"/>
      <c r="R5451" s="4"/>
      <c r="S5451" s="4"/>
      <c r="T5451" s="4"/>
      <c r="V5451" s="4"/>
      <c r="W5451" s="4"/>
      <c r="X5451" s="4"/>
      <c r="Y5451" s="4"/>
      <c r="Z5451" s="4"/>
      <c r="AA5451" s="4"/>
      <c r="AG5451" s="4"/>
    </row>
    <row r="5452" spans="1:33" x14ac:dyDescent="0.25">
      <c r="A5452" s="4"/>
      <c r="F5452" s="4"/>
      <c r="H5452" s="4"/>
      <c r="I5452" s="4"/>
      <c r="J5452" s="4"/>
      <c r="K5452" s="4"/>
      <c r="L5452" s="4"/>
      <c r="M5452" s="4"/>
      <c r="N5452" s="4"/>
      <c r="P5452" s="4"/>
      <c r="R5452" s="4"/>
      <c r="S5452" s="4"/>
      <c r="T5452" s="4"/>
      <c r="V5452" s="4"/>
      <c r="W5452" s="4"/>
      <c r="X5452" s="4"/>
      <c r="Y5452" s="4"/>
      <c r="Z5452" s="4"/>
      <c r="AA5452" s="4"/>
      <c r="AG5452" s="4"/>
    </row>
    <row r="5453" spans="1:33" x14ac:dyDescent="0.25">
      <c r="A5453" s="4"/>
      <c r="F5453" s="4"/>
      <c r="H5453" s="4"/>
      <c r="I5453" s="4"/>
      <c r="J5453" s="4"/>
      <c r="K5453" s="4"/>
      <c r="L5453" s="4"/>
      <c r="M5453" s="4"/>
      <c r="N5453" s="4"/>
      <c r="P5453" s="4"/>
      <c r="R5453" s="4"/>
      <c r="S5453" s="4"/>
      <c r="T5453" s="4"/>
      <c r="V5453" s="4"/>
      <c r="W5453" s="4"/>
      <c r="X5453" s="4"/>
      <c r="Y5453" s="4"/>
      <c r="Z5453" s="4"/>
      <c r="AA5453" s="4"/>
      <c r="AG5453" s="4"/>
    </row>
    <row r="5454" spans="1:33" x14ac:dyDescent="0.25">
      <c r="A5454" s="4"/>
      <c r="F5454" s="4"/>
      <c r="H5454" s="4"/>
      <c r="I5454" s="4"/>
      <c r="J5454" s="4"/>
      <c r="K5454" s="4"/>
      <c r="L5454" s="4"/>
      <c r="M5454" s="4"/>
      <c r="N5454" s="4"/>
      <c r="P5454" s="4"/>
      <c r="R5454" s="4"/>
      <c r="S5454" s="4"/>
      <c r="T5454" s="4"/>
      <c r="V5454" s="4"/>
      <c r="W5454" s="4"/>
      <c r="X5454" s="4"/>
      <c r="Y5454" s="4"/>
      <c r="Z5454" s="4"/>
      <c r="AA5454" s="4"/>
      <c r="AG5454" s="4"/>
    </row>
    <row r="5455" spans="1:33" x14ac:dyDescent="0.25">
      <c r="A5455" s="4"/>
      <c r="F5455" s="4"/>
      <c r="H5455" s="4"/>
      <c r="I5455" s="4"/>
      <c r="J5455" s="4"/>
      <c r="K5455" s="4"/>
      <c r="L5455" s="4"/>
      <c r="M5455" s="4"/>
      <c r="N5455" s="4"/>
      <c r="P5455" s="4"/>
      <c r="R5455" s="4"/>
      <c r="S5455" s="4"/>
      <c r="T5455" s="4"/>
      <c r="V5455" s="4"/>
      <c r="W5455" s="4"/>
      <c r="X5455" s="4"/>
      <c r="Y5455" s="4"/>
      <c r="Z5455" s="4"/>
      <c r="AA5455" s="4"/>
      <c r="AG5455" s="4"/>
    </row>
    <row r="5456" spans="1:33" x14ac:dyDescent="0.25">
      <c r="A5456" s="4"/>
      <c r="F5456" s="4"/>
      <c r="H5456" s="4"/>
      <c r="I5456" s="4"/>
      <c r="J5456" s="4"/>
      <c r="K5456" s="4"/>
      <c r="L5456" s="4"/>
      <c r="M5456" s="4"/>
      <c r="N5456" s="4"/>
      <c r="P5456" s="4"/>
      <c r="R5456" s="4"/>
      <c r="S5456" s="4"/>
      <c r="T5456" s="4"/>
      <c r="V5456" s="4"/>
      <c r="W5456" s="4"/>
      <c r="X5456" s="4"/>
      <c r="Y5456" s="4"/>
      <c r="Z5456" s="4"/>
      <c r="AA5456" s="4"/>
      <c r="AG5456" s="4"/>
    </row>
    <row r="5457" spans="1:33" x14ac:dyDescent="0.25">
      <c r="A5457" s="4"/>
      <c r="F5457" s="4"/>
      <c r="H5457" s="4"/>
      <c r="I5457" s="4"/>
      <c r="J5457" s="4"/>
      <c r="K5457" s="4"/>
      <c r="L5457" s="4"/>
      <c r="M5457" s="4"/>
      <c r="N5457" s="4"/>
      <c r="P5457" s="4"/>
      <c r="R5457" s="4"/>
      <c r="S5457" s="4"/>
      <c r="T5457" s="4"/>
      <c r="V5457" s="4"/>
      <c r="W5457" s="4"/>
      <c r="X5457" s="4"/>
      <c r="Y5457" s="4"/>
      <c r="Z5457" s="4"/>
      <c r="AA5457" s="4"/>
      <c r="AG5457" s="4"/>
    </row>
    <row r="5458" spans="1:33" x14ac:dyDescent="0.25">
      <c r="A5458" s="4"/>
      <c r="F5458" s="4"/>
      <c r="H5458" s="4"/>
      <c r="I5458" s="4"/>
      <c r="J5458" s="4"/>
      <c r="K5458" s="4"/>
      <c r="L5458" s="4"/>
      <c r="M5458" s="4"/>
      <c r="N5458" s="4"/>
      <c r="P5458" s="4"/>
      <c r="R5458" s="4"/>
      <c r="S5458" s="4"/>
      <c r="T5458" s="4"/>
      <c r="V5458" s="4"/>
      <c r="W5458" s="4"/>
      <c r="X5458" s="4"/>
      <c r="Y5458" s="4"/>
      <c r="Z5458" s="4"/>
      <c r="AA5458" s="4"/>
      <c r="AG5458" s="4"/>
    </row>
    <row r="5459" spans="1:33" x14ac:dyDescent="0.25">
      <c r="A5459" s="4"/>
      <c r="F5459" s="4"/>
      <c r="H5459" s="4"/>
      <c r="I5459" s="4"/>
      <c r="J5459" s="4"/>
      <c r="K5459" s="4"/>
      <c r="L5459" s="4"/>
      <c r="M5459" s="4"/>
      <c r="N5459" s="4"/>
      <c r="P5459" s="4"/>
      <c r="R5459" s="4"/>
      <c r="S5459" s="4"/>
      <c r="T5459" s="4"/>
      <c r="V5459" s="4"/>
      <c r="W5459" s="4"/>
      <c r="X5459" s="4"/>
      <c r="Y5459" s="4"/>
      <c r="Z5459" s="4"/>
      <c r="AA5459" s="4"/>
      <c r="AG5459" s="4"/>
    </row>
    <row r="5460" spans="1:33" x14ac:dyDescent="0.25">
      <c r="A5460" s="4"/>
      <c r="F5460" s="4"/>
      <c r="H5460" s="4"/>
      <c r="I5460" s="4"/>
      <c r="J5460" s="4"/>
      <c r="K5460" s="4"/>
      <c r="L5460" s="4"/>
      <c r="M5460" s="4"/>
      <c r="N5460" s="4"/>
      <c r="P5460" s="4"/>
      <c r="R5460" s="4"/>
      <c r="S5460" s="4"/>
      <c r="T5460" s="4"/>
      <c r="V5460" s="4"/>
      <c r="W5460" s="4"/>
      <c r="X5460" s="4"/>
      <c r="Y5460" s="4"/>
      <c r="Z5460" s="4"/>
      <c r="AA5460" s="4"/>
      <c r="AG5460" s="4"/>
    </row>
    <row r="5461" spans="1:33" x14ac:dyDescent="0.25">
      <c r="A5461" s="4"/>
      <c r="F5461" s="4"/>
      <c r="H5461" s="4"/>
      <c r="I5461" s="4"/>
      <c r="J5461" s="4"/>
      <c r="K5461" s="4"/>
      <c r="L5461" s="4"/>
      <c r="M5461" s="4"/>
      <c r="N5461" s="4"/>
      <c r="P5461" s="4"/>
      <c r="R5461" s="4"/>
      <c r="S5461" s="4"/>
      <c r="T5461" s="4"/>
      <c r="V5461" s="4"/>
      <c r="W5461" s="4"/>
      <c r="X5461" s="4"/>
      <c r="Y5461" s="4"/>
      <c r="Z5461" s="4"/>
      <c r="AA5461" s="4"/>
      <c r="AG5461" s="4"/>
    </row>
    <row r="5462" spans="1:33" x14ac:dyDescent="0.25">
      <c r="A5462" s="4"/>
      <c r="F5462" s="4"/>
      <c r="H5462" s="4"/>
      <c r="I5462" s="4"/>
      <c r="J5462" s="4"/>
      <c r="K5462" s="4"/>
      <c r="L5462" s="4"/>
      <c r="M5462" s="4"/>
      <c r="N5462" s="4"/>
      <c r="P5462" s="4"/>
      <c r="R5462" s="4"/>
      <c r="S5462" s="4"/>
      <c r="T5462" s="4"/>
      <c r="V5462" s="4"/>
      <c r="W5462" s="4"/>
      <c r="X5462" s="4"/>
      <c r="Y5462" s="4"/>
      <c r="Z5462" s="4"/>
      <c r="AA5462" s="4"/>
      <c r="AG5462" s="4"/>
    </row>
    <row r="5463" spans="1:33" x14ac:dyDescent="0.25">
      <c r="A5463" s="4"/>
      <c r="F5463" s="4"/>
      <c r="H5463" s="4"/>
      <c r="I5463" s="4"/>
      <c r="J5463" s="4"/>
      <c r="K5463" s="4"/>
      <c r="L5463" s="4"/>
      <c r="M5463" s="4"/>
      <c r="N5463" s="4"/>
      <c r="P5463" s="4"/>
      <c r="R5463" s="4"/>
      <c r="S5463" s="4"/>
      <c r="T5463" s="4"/>
      <c r="V5463" s="4"/>
      <c r="W5463" s="4"/>
      <c r="X5463" s="4"/>
      <c r="Y5463" s="4"/>
      <c r="Z5463" s="4"/>
      <c r="AA5463" s="4"/>
      <c r="AG5463" s="4"/>
    </row>
    <row r="5464" spans="1:33" x14ac:dyDescent="0.25">
      <c r="A5464" s="4"/>
      <c r="F5464" s="4"/>
      <c r="H5464" s="4"/>
      <c r="I5464" s="4"/>
      <c r="J5464" s="4"/>
      <c r="K5464" s="4"/>
      <c r="L5464" s="4"/>
      <c r="M5464" s="4"/>
      <c r="N5464" s="4"/>
      <c r="P5464" s="4"/>
      <c r="R5464" s="4"/>
      <c r="S5464" s="4"/>
      <c r="T5464" s="4"/>
      <c r="V5464" s="4"/>
      <c r="W5464" s="4"/>
      <c r="X5464" s="4"/>
      <c r="Y5464" s="4"/>
      <c r="Z5464" s="4"/>
      <c r="AA5464" s="4"/>
      <c r="AG5464" s="4"/>
    </row>
    <row r="5465" spans="1:33" x14ac:dyDescent="0.25">
      <c r="A5465" s="4"/>
      <c r="F5465" s="4"/>
      <c r="H5465" s="4"/>
      <c r="I5465" s="4"/>
      <c r="J5465" s="4"/>
      <c r="K5465" s="4"/>
      <c r="L5465" s="4"/>
      <c r="M5465" s="4"/>
      <c r="N5465" s="4"/>
      <c r="P5465" s="4"/>
      <c r="R5465" s="4"/>
      <c r="S5465" s="4"/>
      <c r="T5465" s="4"/>
      <c r="V5465" s="4"/>
      <c r="W5465" s="4"/>
      <c r="X5465" s="4"/>
      <c r="Y5465" s="4"/>
      <c r="Z5465" s="4"/>
      <c r="AA5465" s="4"/>
      <c r="AG5465" s="4"/>
    </row>
    <row r="5466" spans="1:33" x14ac:dyDescent="0.25">
      <c r="A5466" s="4"/>
      <c r="F5466" s="4"/>
      <c r="H5466" s="4"/>
      <c r="I5466" s="4"/>
      <c r="J5466" s="4"/>
      <c r="K5466" s="4"/>
      <c r="L5466" s="4"/>
      <c r="M5466" s="4"/>
      <c r="N5466" s="4"/>
      <c r="P5466" s="4"/>
      <c r="R5466" s="4"/>
      <c r="S5466" s="4"/>
      <c r="T5466" s="4"/>
      <c r="V5466" s="4"/>
      <c r="W5466" s="4"/>
      <c r="X5466" s="4"/>
      <c r="Y5466" s="4"/>
      <c r="Z5466" s="4"/>
      <c r="AA5466" s="4"/>
      <c r="AG5466" s="4"/>
    </row>
    <row r="5467" spans="1:33" x14ac:dyDescent="0.25">
      <c r="A5467" s="4"/>
      <c r="F5467" s="4"/>
      <c r="H5467" s="4"/>
      <c r="I5467" s="4"/>
      <c r="J5467" s="4"/>
      <c r="K5467" s="4"/>
      <c r="L5467" s="4"/>
      <c r="M5467" s="4"/>
      <c r="N5467" s="4"/>
      <c r="P5467" s="4"/>
      <c r="R5467" s="4"/>
      <c r="S5467" s="4"/>
      <c r="T5467" s="4"/>
      <c r="V5467" s="4"/>
      <c r="W5467" s="4"/>
      <c r="X5467" s="4"/>
      <c r="Y5467" s="4"/>
      <c r="Z5467" s="4"/>
      <c r="AA5467" s="4"/>
      <c r="AG5467" s="4"/>
    </row>
    <row r="5468" spans="1:33" x14ac:dyDescent="0.25">
      <c r="A5468" s="4"/>
      <c r="F5468" s="4"/>
      <c r="H5468" s="4"/>
      <c r="I5468" s="4"/>
      <c r="J5468" s="4"/>
      <c r="K5468" s="4"/>
      <c r="L5468" s="4"/>
      <c r="M5468" s="4"/>
      <c r="N5468" s="4"/>
      <c r="P5468" s="4"/>
      <c r="R5468" s="4"/>
      <c r="S5468" s="4"/>
      <c r="T5468" s="4"/>
      <c r="V5468" s="4"/>
      <c r="W5468" s="4"/>
      <c r="X5468" s="4"/>
      <c r="Y5468" s="4"/>
      <c r="Z5468" s="4"/>
      <c r="AA5468" s="4"/>
      <c r="AG5468" s="4"/>
    </row>
    <row r="5469" spans="1:33" x14ac:dyDescent="0.25">
      <c r="A5469" s="4"/>
      <c r="F5469" s="4"/>
      <c r="H5469" s="4"/>
      <c r="I5469" s="4"/>
      <c r="J5469" s="4"/>
      <c r="K5469" s="4"/>
      <c r="L5469" s="4"/>
      <c r="M5469" s="4"/>
      <c r="N5469" s="4"/>
      <c r="P5469" s="4"/>
      <c r="R5469" s="4"/>
      <c r="S5469" s="4"/>
      <c r="T5469" s="4"/>
      <c r="V5469" s="4"/>
      <c r="W5469" s="4"/>
      <c r="X5469" s="4"/>
      <c r="Y5469" s="4"/>
      <c r="Z5469" s="4"/>
      <c r="AA5469" s="4"/>
      <c r="AG5469" s="4"/>
    </row>
    <row r="5470" spans="1:33" x14ac:dyDescent="0.25">
      <c r="A5470" s="4"/>
      <c r="F5470" s="4"/>
      <c r="H5470" s="4"/>
      <c r="I5470" s="4"/>
      <c r="J5470" s="4"/>
      <c r="K5470" s="4"/>
      <c r="L5470" s="4"/>
      <c r="M5470" s="4"/>
      <c r="N5470" s="4"/>
      <c r="P5470" s="4"/>
      <c r="R5470" s="4"/>
      <c r="S5470" s="4"/>
      <c r="T5470" s="4"/>
      <c r="V5470" s="4"/>
      <c r="W5470" s="4"/>
      <c r="X5470" s="4"/>
      <c r="Y5470" s="4"/>
      <c r="Z5470" s="4"/>
      <c r="AA5470" s="4"/>
      <c r="AG5470" s="4"/>
    </row>
    <row r="5471" spans="1:33" x14ac:dyDescent="0.25">
      <c r="A5471" s="4"/>
      <c r="F5471" s="4"/>
      <c r="H5471" s="4"/>
      <c r="I5471" s="4"/>
      <c r="J5471" s="4"/>
      <c r="K5471" s="4"/>
      <c r="L5471" s="4"/>
      <c r="M5471" s="4"/>
      <c r="N5471" s="4"/>
      <c r="P5471" s="4"/>
      <c r="R5471" s="4"/>
      <c r="S5471" s="4"/>
      <c r="T5471" s="4"/>
      <c r="V5471" s="4"/>
      <c r="W5471" s="4"/>
      <c r="X5471" s="4"/>
      <c r="Y5471" s="4"/>
      <c r="Z5471" s="4"/>
      <c r="AA5471" s="4"/>
      <c r="AG5471" s="4"/>
    </row>
    <row r="5472" spans="1:33" x14ac:dyDescent="0.25">
      <c r="A5472" s="4"/>
      <c r="F5472" s="4"/>
      <c r="H5472" s="4"/>
      <c r="I5472" s="4"/>
      <c r="J5472" s="4"/>
      <c r="K5472" s="4"/>
      <c r="L5472" s="4"/>
      <c r="M5472" s="4"/>
      <c r="N5472" s="4"/>
      <c r="P5472" s="4"/>
      <c r="R5472" s="4"/>
      <c r="S5472" s="4"/>
      <c r="T5472" s="4"/>
      <c r="V5472" s="4"/>
      <c r="W5472" s="4"/>
      <c r="X5472" s="4"/>
      <c r="Y5472" s="4"/>
      <c r="Z5472" s="4"/>
      <c r="AA5472" s="4"/>
      <c r="AG5472" s="4"/>
    </row>
    <row r="5473" spans="1:33" x14ac:dyDescent="0.25">
      <c r="A5473" s="4"/>
      <c r="F5473" s="4"/>
      <c r="H5473" s="4"/>
      <c r="I5473" s="4"/>
      <c r="J5473" s="4"/>
      <c r="K5473" s="4"/>
      <c r="L5473" s="4"/>
      <c r="M5473" s="4"/>
      <c r="N5473" s="4"/>
      <c r="P5473" s="4"/>
      <c r="R5473" s="4"/>
      <c r="S5473" s="4"/>
      <c r="T5473" s="4"/>
      <c r="V5473" s="4"/>
      <c r="W5473" s="4"/>
      <c r="X5473" s="4"/>
      <c r="Y5473" s="4"/>
      <c r="Z5473" s="4"/>
      <c r="AA5473" s="4"/>
      <c r="AG5473" s="4"/>
    </row>
    <row r="5474" spans="1:33" x14ac:dyDescent="0.25">
      <c r="A5474" s="4"/>
      <c r="F5474" s="4"/>
      <c r="H5474" s="4"/>
      <c r="I5474" s="4"/>
      <c r="J5474" s="4"/>
      <c r="K5474" s="4"/>
      <c r="L5474" s="4"/>
      <c r="M5474" s="4"/>
      <c r="N5474" s="4"/>
      <c r="P5474" s="4"/>
      <c r="R5474" s="4"/>
      <c r="S5474" s="4"/>
      <c r="T5474" s="4"/>
      <c r="V5474" s="4"/>
      <c r="W5474" s="4"/>
      <c r="X5474" s="4"/>
      <c r="Y5474" s="4"/>
      <c r="Z5474" s="4"/>
      <c r="AA5474" s="4"/>
      <c r="AG5474" s="4"/>
    </row>
    <row r="5475" spans="1:33" x14ac:dyDescent="0.25">
      <c r="A5475" s="4"/>
      <c r="F5475" s="4"/>
      <c r="H5475" s="4"/>
      <c r="I5475" s="4"/>
      <c r="J5475" s="4"/>
      <c r="K5475" s="4"/>
      <c r="L5475" s="4"/>
      <c r="M5475" s="4"/>
      <c r="N5475" s="4"/>
      <c r="P5475" s="4"/>
      <c r="R5475" s="4"/>
      <c r="S5475" s="4"/>
      <c r="T5475" s="4"/>
      <c r="V5475" s="4"/>
      <c r="W5475" s="4"/>
      <c r="X5475" s="4"/>
      <c r="Y5475" s="4"/>
      <c r="Z5475" s="4"/>
      <c r="AA5475" s="4"/>
      <c r="AG5475" s="4"/>
    </row>
    <row r="5476" spans="1:33" x14ac:dyDescent="0.25">
      <c r="A5476" s="4"/>
      <c r="F5476" s="4"/>
      <c r="H5476" s="4"/>
      <c r="I5476" s="4"/>
      <c r="J5476" s="4"/>
      <c r="K5476" s="4"/>
      <c r="L5476" s="4"/>
      <c r="M5476" s="4"/>
      <c r="N5476" s="4"/>
      <c r="P5476" s="4"/>
      <c r="R5476" s="4"/>
      <c r="S5476" s="4"/>
      <c r="T5476" s="4"/>
      <c r="V5476" s="4"/>
      <c r="W5476" s="4"/>
      <c r="X5476" s="4"/>
      <c r="Y5476" s="4"/>
      <c r="Z5476" s="4"/>
      <c r="AA5476" s="4"/>
      <c r="AG5476" s="4"/>
    </row>
    <row r="5477" spans="1:33" x14ac:dyDescent="0.25">
      <c r="A5477" s="4"/>
      <c r="F5477" s="4"/>
      <c r="H5477" s="4"/>
      <c r="I5477" s="4"/>
      <c r="J5477" s="4"/>
      <c r="K5477" s="4"/>
      <c r="L5477" s="4"/>
      <c r="M5477" s="4"/>
      <c r="N5477" s="4"/>
      <c r="P5477" s="4"/>
      <c r="R5477" s="4"/>
      <c r="S5477" s="4"/>
      <c r="T5477" s="4"/>
      <c r="V5477" s="4"/>
      <c r="W5477" s="4"/>
      <c r="X5477" s="4"/>
      <c r="Y5477" s="4"/>
      <c r="Z5477" s="4"/>
      <c r="AA5477" s="4"/>
      <c r="AG5477" s="4"/>
    </row>
    <row r="5478" spans="1:33" x14ac:dyDescent="0.25">
      <c r="A5478" s="4"/>
      <c r="F5478" s="4"/>
      <c r="H5478" s="4"/>
      <c r="I5478" s="4"/>
      <c r="J5478" s="4"/>
      <c r="K5478" s="4"/>
      <c r="L5478" s="4"/>
      <c r="M5478" s="4"/>
      <c r="N5478" s="4"/>
      <c r="P5478" s="4"/>
      <c r="R5478" s="4"/>
      <c r="S5478" s="4"/>
      <c r="T5478" s="4"/>
      <c r="V5478" s="4"/>
      <c r="W5478" s="4"/>
      <c r="X5478" s="4"/>
      <c r="Y5478" s="4"/>
      <c r="Z5478" s="4"/>
      <c r="AA5478" s="4"/>
      <c r="AG5478" s="4"/>
    </row>
    <row r="5479" spans="1:33" x14ac:dyDescent="0.25">
      <c r="A5479" s="4"/>
      <c r="F5479" s="4"/>
      <c r="H5479" s="4"/>
      <c r="I5479" s="4"/>
      <c r="J5479" s="4"/>
      <c r="K5479" s="4"/>
      <c r="L5479" s="4"/>
      <c r="M5479" s="4"/>
      <c r="N5479" s="4"/>
      <c r="P5479" s="4"/>
      <c r="R5479" s="4"/>
      <c r="S5479" s="4"/>
      <c r="T5479" s="4"/>
      <c r="V5479" s="4"/>
      <c r="W5479" s="4"/>
      <c r="X5479" s="4"/>
      <c r="Y5479" s="4"/>
      <c r="Z5479" s="4"/>
      <c r="AA5479" s="4"/>
      <c r="AG5479" s="4"/>
    </row>
    <row r="5480" spans="1:33" x14ac:dyDescent="0.25">
      <c r="A5480" s="4"/>
      <c r="F5480" s="4"/>
      <c r="H5480" s="4"/>
      <c r="I5480" s="4"/>
      <c r="J5480" s="4"/>
      <c r="K5480" s="4"/>
      <c r="L5480" s="4"/>
      <c r="M5480" s="4"/>
      <c r="N5480" s="4"/>
      <c r="P5480" s="4"/>
      <c r="R5480" s="4"/>
      <c r="S5480" s="4"/>
      <c r="T5480" s="4"/>
      <c r="V5480" s="4"/>
      <c r="W5480" s="4"/>
      <c r="X5480" s="4"/>
      <c r="Y5480" s="4"/>
      <c r="Z5480" s="4"/>
      <c r="AA5480" s="4"/>
      <c r="AG5480" s="4"/>
    </row>
    <row r="5481" spans="1:33" x14ac:dyDescent="0.25">
      <c r="A5481" s="4"/>
      <c r="F5481" s="4"/>
      <c r="H5481" s="4"/>
      <c r="I5481" s="4"/>
      <c r="J5481" s="4"/>
      <c r="K5481" s="4"/>
      <c r="L5481" s="4"/>
      <c r="M5481" s="4"/>
      <c r="N5481" s="4"/>
      <c r="P5481" s="4"/>
      <c r="R5481" s="4"/>
      <c r="S5481" s="4"/>
      <c r="T5481" s="4"/>
      <c r="V5481" s="4"/>
      <c r="W5481" s="4"/>
      <c r="X5481" s="4"/>
      <c r="Y5481" s="4"/>
      <c r="Z5481" s="4"/>
      <c r="AA5481" s="4"/>
      <c r="AG5481" s="4"/>
    </row>
    <row r="5482" spans="1:33" x14ac:dyDescent="0.25">
      <c r="A5482" s="4"/>
      <c r="F5482" s="4"/>
      <c r="H5482" s="4"/>
      <c r="I5482" s="4"/>
      <c r="J5482" s="4"/>
      <c r="K5482" s="4"/>
      <c r="L5482" s="4"/>
      <c r="M5482" s="4"/>
      <c r="N5482" s="4"/>
      <c r="P5482" s="4"/>
      <c r="R5482" s="4"/>
      <c r="S5482" s="4"/>
      <c r="T5482" s="4"/>
      <c r="V5482" s="4"/>
      <c r="W5482" s="4"/>
      <c r="X5482" s="4"/>
      <c r="Y5482" s="4"/>
      <c r="Z5482" s="4"/>
      <c r="AA5482" s="4"/>
      <c r="AG5482" s="4"/>
    </row>
    <row r="5483" spans="1:33" x14ac:dyDescent="0.25">
      <c r="A5483" s="4"/>
      <c r="F5483" s="4"/>
      <c r="H5483" s="4"/>
      <c r="I5483" s="4"/>
      <c r="J5483" s="4"/>
      <c r="K5483" s="4"/>
      <c r="L5483" s="4"/>
      <c r="M5483" s="4"/>
      <c r="N5483" s="4"/>
      <c r="P5483" s="4"/>
      <c r="R5483" s="4"/>
      <c r="S5483" s="4"/>
      <c r="T5483" s="4"/>
      <c r="V5483" s="4"/>
      <c r="W5483" s="4"/>
      <c r="X5483" s="4"/>
      <c r="Y5483" s="4"/>
      <c r="Z5483" s="4"/>
      <c r="AA5483" s="4"/>
      <c r="AG5483" s="4"/>
    </row>
    <row r="5484" spans="1:33" x14ac:dyDescent="0.25">
      <c r="A5484" s="4"/>
      <c r="F5484" s="4"/>
      <c r="H5484" s="4"/>
      <c r="I5484" s="4"/>
      <c r="J5484" s="4"/>
      <c r="K5484" s="4"/>
      <c r="L5484" s="4"/>
      <c r="M5484" s="4"/>
      <c r="N5484" s="4"/>
      <c r="P5484" s="4"/>
      <c r="R5484" s="4"/>
      <c r="S5484" s="4"/>
      <c r="T5484" s="4"/>
      <c r="V5484" s="4"/>
      <c r="W5484" s="4"/>
      <c r="X5484" s="4"/>
      <c r="Y5484" s="4"/>
      <c r="Z5484" s="4"/>
      <c r="AA5484" s="4"/>
      <c r="AG5484" s="4"/>
    </row>
    <row r="5485" spans="1:33" x14ac:dyDescent="0.25">
      <c r="A5485" s="4"/>
      <c r="F5485" s="4"/>
      <c r="H5485" s="4"/>
      <c r="I5485" s="4"/>
      <c r="J5485" s="4"/>
      <c r="K5485" s="4"/>
      <c r="L5485" s="4"/>
      <c r="M5485" s="4"/>
      <c r="N5485" s="4"/>
      <c r="P5485" s="4"/>
      <c r="R5485" s="4"/>
      <c r="S5485" s="4"/>
      <c r="T5485" s="4"/>
      <c r="V5485" s="4"/>
      <c r="W5485" s="4"/>
      <c r="X5485" s="4"/>
      <c r="Y5485" s="4"/>
      <c r="Z5485" s="4"/>
      <c r="AA5485" s="4"/>
      <c r="AG5485" s="4"/>
    </row>
    <row r="5486" spans="1:33" x14ac:dyDescent="0.25">
      <c r="A5486" s="4"/>
      <c r="F5486" s="4"/>
      <c r="H5486" s="4"/>
      <c r="I5486" s="4"/>
      <c r="J5486" s="4"/>
      <c r="K5486" s="4"/>
      <c r="L5486" s="4"/>
      <c r="M5486" s="4"/>
      <c r="N5486" s="4"/>
      <c r="P5486" s="4"/>
      <c r="R5486" s="4"/>
      <c r="S5486" s="4"/>
      <c r="T5486" s="4"/>
      <c r="V5486" s="4"/>
      <c r="W5486" s="4"/>
      <c r="X5486" s="4"/>
      <c r="Y5486" s="4"/>
      <c r="Z5486" s="4"/>
      <c r="AA5486" s="4"/>
      <c r="AG5486" s="4"/>
    </row>
    <row r="5487" spans="1:33" x14ac:dyDescent="0.25">
      <c r="A5487" s="4"/>
      <c r="F5487" s="4"/>
      <c r="H5487" s="4"/>
      <c r="I5487" s="4"/>
      <c r="J5487" s="4"/>
      <c r="K5487" s="4"/>
      <c r="L5487" s="4"/>
      <c r="M5487" s="4"/>
      <c r="N5487" s="4"/>
      <c r="P5487" s="4"/>
      <c r="R5487" s="4"/>
      <c r="S5487" s="4"/>
      <c r="T5487" s="4"/>
      <c r="V5487" s="4"/>
      <c r="W5487" s="4"/>
      <c r="X5487" s="4"/>
      <c r="Y5487" s="4"/>
      <c r="Z5487" s="4"/>
      <c r="AA5487" s="4"/>
      <c r="AG5487" s="4"/>
    </row>
    <row r="5488" spans="1:33" x14ac:dyDescent="0.25">
      <c r="A5488" s="4"/>
      <c r="F5488" s="4"/>
      <c r="H5488" s="4"/>
      <c r="I5488" s="4"/>
      <c r="J5488" s="4"/>
      <c r="K5488" s="4"/>
      <c r="L5488" s="4"/>
      <c r="M5488" s="4"/>
      <c r="N5488" s="4"/>
      <c r="P5488" s="4"/>
      <c r="R5488" s="4"/>
      <c r="S5488" s="4"/>
      <c r="T5488" s="4"/>
      <c r="V5488" s="4"/>
      <c r="W5488" s="4"/>
      <c r="X5488" s="4"/>
      <c r="Y5488" s="4"/>
      <c r="Z5488" s="4"/>
      <c r="AA5488" s="4"/>
      <c r="AG5488" s="4"/>
    </row>
    <row r="5489" spans="1:33" x14ac:dyDescent="0.25">
      <c r="A5489" s="4"/>
      <c r="F5489" s="4"/>
      <c r="H5489" s="4"/>
      <c r="I5489" s="4"/>
      <c r="J5489" s="4"/>
      <c r="K5489" s="4"/>
      <c r="L5489" s="4"/>
      <c r="M5489" s="4"/>
      <c r="N5489" s="4"/>
      <c r="P5489" s="4"/>
      <c r="R5489" s="4"/>
      <c r="S5489" s="4"/>
      <c r="T5489" s="4"/>
      <c r="V5489" s="4"/>
      <c r="W5489" s="4"/>
      <c r="X5489" s="4"/>
      <c r="Y5489" s="4"/>
      <c r="Z5489" s="4"/>
      <c r="AA5489" s="4"/>
      <c r="AG5489" s="4"/>
    </row>
    <row r="5490" spans="1:33" x14ac:dyDescent="0.25">
      <c r="A5490" s="4"/>
      <c r="F5490" s="4"/>
      <c r="H5490" s="4"/>
      <c r="I5490" s="4"/>
      <c r="J5490" s="4"/>
      <c r="K5490" s="4"/>
      <c r="L5490" s="4"/>
      <c r="M5490" s="4"/>
      <c r="N5490" s="4"/>
      <c r="P5490" s="4"/>
      <c r="R5490" s="4"/>
      <c r="S5490" s="4"/>
      <c r="T5490" s="4"/>
      <c r="V5490" s="4"/>
      <c r="W5490" s="4"/>
      <c r="X5490" s="4"/>
      <c r="Y5490" s="4"/>
      <c r="Z5490" s="4"/>
      <c r="AA5490" s="4"/>
      <c r="AG5490" s="4"/>
    </row>
    <row r="5491" spans="1:33" x14ac:dyDescent="0.25">
      <c r="A5491" s="4"/>
      <c r="F5491" s="4"/>
      <c r="H5491" s="4"/>
      <c r="I5491" s="4"/>
      <c r="J5491" s="4"/>
      <c r="K5491" s="4"/>
      <c r="L5491" s="4"/>
      <c r="M5491" s="4"/>
      <c r="N5491" s="4"/>
      <c r="P5491" s="4"/>
      <c r="R5491" s="4"/>
      <c r="S5491" s="4"/>
      <c r="T5491" s="4"/>
      <c r="V5491" s="4"/>
      <c r="W5491" s="4"/>
      <c r="X5491" s="4"/>
      <c r="Y5491" s="4"/>
      <c r="Z5491" s="4"/>
      <c r="AA5491" s="4"/>
      <c r="AG5491" s="4"/>
    </row>
    <row r="5492" spans="1:33" x14ac:dyDescent="0.25">
      <c r="A5492" s="4"/>
      <c r="F5492" s="4"/>
      <c r="H5492" s="4"/>
      <c r="I5492" s="4"/>
      <c r="J5492" s="4"/>
      <c r="K5492" s="4"/>
      <c r="L5492" s="4"/>
      <c r="M5492" s="4"/>
      <c r="N5492" s="4"/>
      <c r="P5492" s="4"/>
      <c r="R5492" s="4"/>
      <c r="S5492" s="4"/>
      <c r="T5492" s="4"/>
      <c r="V5492" s="4"/>
      <c r="W5492" s="4"/>
      <c r="X5492" s="4"/>
      <c r="Y5492" s="4"/>
      <c r="Z5492" s="4"/>
      <c r="AA5492" s="4"/>
      <c r="AG5492" s="4"/>
    </row>
    <row r="5493" spans="1:33" x14ac:dyDescent="0.25">
      <c r="A5493" s="4"/>
      <c r="F5493" s="4"/>
      <c r="H5493" s="4"/>
      <c r="I5493" s="4"/>
      <c r="J5493" s="4"/>
      <c r="K5493" s="4"/>
      <c r="L5493" s="4"/>
      <c r="M5493" s="4"/>
      <c r="N5493" s="4"/>
      <c r="P5493" s="4"/>
      <c r="R5493" s="4"/>
      <c r="S5493" s="4"/>
      <c r="T5493" s="4"/>
      <c r="V5493" s="4"/>
      <c r="W5493" s="4"/>
      <c r="X5493" s="4"/>
      <c r="Y5493" s="4"/>
      <c r="Z5493" s="4"/>
      <c r="AA5493" s="4"/>
      <c r="AG5493" s="4"/>
    </row>
    <row r="5494" spans="1:33" x14ac:dyDescent="0.25">
      <c r="A5494" s="4"/>
      <c r="F5494" s="4"/>
      <c r="H5494" s="4"/>
      <c r="I5494" s="4"/>
      <c r="J5494" s="4"/>
      <c r="K5494" s="4"/>
      <c r="L5494" s="4"/>
      <c r="M5494" s="4"/>
      <c r="N5494" s="4"/>
      <c r="P5494" s="4"/>
      <c r="R5494" s="4"/>
      <c r="S5494" s="4"/>
      <c r="T5494" s="4"/>
      <c r="V5494" s="4"/>
      <c r="W5494" s="4"/>
      <c r="X5494" s="4"/>
      <c r="Y5494" s="4"/>
      <c r="Z5494" s="4"/>
      <c r="AA5494" s="4"/>
      <c r="AG5494" s="4"/>
    </row>
    <row r="5495" spans="1:33" x14ac:dyDescent="0.25">
      <c r="A5495" s="4"/>
      <c r="F5495" s="4"/>
      <c r="H5495" s="4"/>
      <c r="I5495" s="4"/>
      <c r="J5495" s="4"/>
      <c r="K5495" s="4"/>
      <c r="L5495" s="4"/>
      <c r="M5495" s="4"/>
      <c r="N5495" s="4"/>
      <c r="P5495" s="4"/>
      <c r="R5495" s="4"/>
      <c r="S5495" s="4"/>
      <c r="T5495" s="4"/>
      <c r="V5495" s="4"/>
      <c r="W5495" s="4"/>
      <c r="X5495" s="4"/>
      <c r="Y5495" s="4"/>
      <c r="Z5495" s="4"/>
      <c r="AA5495" s="4"/>
      <c r="AG5495" s="4"/>
    </row>
    <row r="5496" spans="1:33" x14ac:dyDescent="0.25">
      <c r="A5496" s="4"/>
      <c r="F5496" s="4"/>
      <c r="H5496" s="4"/>
      <c r="I5496" s="4"/>
      <c r="J5496" s="4"/>
      <c r="K5496" s="4"/>
      <c r="L5496" s="4"/>
      <c r="M5496" s="4"/>
      <c r="N5496" s="4"/>
      <c r="P5496" s="4"/>
      <c r="R5496" s="4"/>
      <c r="S5496" s="4"/>
      <c r="T5496" s="4"/>
      <c r="V5496" s="4"/>
      <c r="W5496" s="4"/>
      <c r="X5496" s="4"/>
      <c r="Y5496" s="4"/>
      <c r="Z5496" s="4"/>
      <c r="AA5496" s="4"/>
      <c r="AG5496" s="4"/>
    </row>
    <row r="5497" spans="1:33" x14ac:dyDescent="0.25">
      <c r="A5497" s="4"/>
      <c r="F5497" s="4"/>
      <c r="H5497" s="4"/>
      <c r="I5497" s="4"/>
      <c r="J5497" s="4"/>
      <c r="K5497" s="4"/>
      <c r="L5497" s="4"/>
      <c r="M5497" s="4"/>
      <c r="N5497" s="4"/>
      <c r="P5497" s="4"/>
      <c r="R5497" s="4"/>
      <c r="S5497" s="4"/>
      <c r="T5497" s="4"/>
      <c r="V5497" s="4"/>
      <c r="W5497" s="4"/>
      <c r="X5497" s="4"/>
      <c r="Y5497" s="4"/>
      <c r="Z5497" s="4"/>
      <c r="AA5497" s="4"/>
      <c r="AG5497" s="4"/>
    </row>
    <row r="5498" spans="1:33" x14ac:dyDescent="0.25">
      <c r="A5498" s="4"/>
      <c r="F5498" s="4"/>
      <c r="H5498" s="4"/>
      <c r="I5498" s="4"/>
      <c r="J5498" s="4"/>
      <c r="K5498" s="4"/>
      <c r="L5498" s="4"/>
      <c r="M5498" s="4"/>
      <c r="N5498" s="4"/>
      <c r="P5498" s="4"/>
      <c r="R5498" s="4"/>
      <c r="S5498" s="4"/>
      <c r="T5498" s="4"/>
      <c r="V5498" s="4"/>
      <c r="W5498" s="4"/>
      <c r="X5498" s="4"/>
      <c r="Y5498" s="4"/>
      <c r="Z5498" s="4"/>
      <c r="AA5498" s="4"/>
      <c r="AG5498" s="4"/>
    </row>
    <row r="5499" spans="1:33" x14ac:dyDescent="0.25">
      <c r="A5499" s="4"/>
      <c r="F5499" s="4"/>
      <c r="H5499" s="4"/>
      <c r="I5499" s="4"/>
      <c r="J5499" s="4"/>
      <c r="K5499" s="4"/>
      <c r="L5499" s="4"/>
      <c r="M5499" s="4"/>
      <c r="N5499" s="4"/>
      <c r="P5499" s="4"/>
      <c r="R5499" s="4"/>
      <c r="S5499" s="4"/>
      <c r="T5499" s="4"/>
      <c r="V5499" s="4"/>
      <c r="W5499" s="4"/>
      <c r="X5499" s="4"/>
      <c r="Y5499" s="4"/>
      <c r="Z5499" s="4"/>
      <c r="AA5499" s="4"/>
      <c r="AG5499" s="4"/>
    </row>
    <row r="5500" spans="1:33" x14ac:dyDescent="0.25">
      <c r="A5500" s="4"/>
      <c r="F5500" s="4"/>
      <c r="H5500" s="4"/>
      <c r="I5500" s="4"/>
      <c r="J5500" s="4"/>
      <c r="K5500" s="4"/>
      <c r="L5500" s="4"/>
      <c r="M5500" s="4"/>
      <c r="N5500" s="4"/>
      <c r="P5500" s="4"/>
      <c r="R5500" s="4"/>
      <c r="S5500" s="4"/>
      <c r="T5500" s="4"/>
      <c r="V5500" s="4"/>
      <c r="W5500" s="4"/>
      <c r="X5500" s="4"/>
      <c r="Y5500" s="4"/>
      <c r="Z5500" s="4"/>
      <c r="AA5500" s="4"/>
      <c r="AG5500" s="4"/>
    </row>
    <row r="5501" spans="1:33" x14ac:dyDescent="0.25">
      <c r="A5501" s="4"/>
      <c r="F5501" s="4"/>
      <c r="H5501" s="4"/>
      <c r="I5501" s="4"/>
      <c r="J5501" s="4"/>
      <c r="K5501" s="4"/>
      <c r="L5501" s="4"/>
      <c r="M5501" s="4"/>
      <c r="N5501" s="4"/>
      <c r="P5501" s="4"/>
      <c r="R5501" s="4"/>
      <c r="S5501" s="4"/>
      <c r="T5501" s="4"/>
      <c r="V5501" s="4"/>
      <c r="W5501" s="4"/>
      <c r="X5501" s="4"/>
      <c r="Y5501" s="4"/>
      <c r="Z5501" s="4"/>
      <c r="AA5501" s="4"/>
      <c r="AG5501" s="4"/>
    </row>
    <row r="5502" spans="1:33" x14ac:dyDescent="0.25">
      <c r="A5502" s="4"/>
      <c r="F5502" s="4"/>
      <c r="H5502" s="4"/>
      <c r="I5502" s="4"/>
      <c r="J5502" s="4"/>
      <c r="K5502" s="4"/>
      <c r="L5502" s="4"/>
      <c r="M5502" s="4"/>
      <c r="N5502" s="4"/>
      <c r="P5502" s="4"/>
      <c r="R5502" s="4"/>
      <c r="S5502" s="4"/>
      <c r="T5502" s="4"/>
      <c r="V5502" s="4"/>
      <c r="W5502" s="4"/>
      <c r="X5502" s="4"/>
      <c r="Y5502" s="4"/>
      <c r="Z5502" s="4"/>
      <c r="AA5502" s="4"/>
      <c r="AG5502" s="4"/>
    </row>
    <row r="5503" spans="1:33" x14ac:dyDescent="0.25">
      <c r="A5503" s="4"/>
      <c r="F5503" s="4"/>
      <c r="H5503" s="4"/>
      <c r="I5503" s="4"/>
      <c r="J5503" s="4"/>
      <c r="K5503" s="4"/>
      <c r="L5503" s="4"/>
      <c r="M5503" s="4"/>
      <c r="N5503" s="4"/>
      <c r="P5503" s="4"/>
      <c r="R5503" s="4"/>
      <c r="S5503" s="4"/>
      <c r="T5503" s="4"/>
      <c r="V5503" s="4"/>
      <c r="W5503" s="4"/>
      <c r="X5503" s="4"/>
      <c r="Y5503" s="4"/>
      <c r="Z5503" s="4"/>
      <c r="AA5503" s="4"/>
      <c r="AG5503" s="4"/>
    </row>
    <row r="5504" spans="1:33" x14ac:dyDescent="0.25">
      <c r="A5504" s="4"/>
      <c r="F5504" s="4"/>
      <c r="H5504" s="4"/>
      <c r="I5504" s="4"/>
      <c r="J5504" s="4"/>
      <c r="K5504" s="4"/>
      <c r="L5504" s="4"/>
      <c r="M5504" s="4"/>
      <c r="N5504" s="4"/>
      <c r="P5504" s="4"/>
      <c r="R5504" s="4"/>
      <c r="S5504" s="4"/>
      <c r="T5504" s="4"/>
      <c r="V5504" s="4"/>
      <c r="W5504" s="4"/>
      <c r="X5504" s="4"/>
      <c r="Y5504" s="4"/>
      <c r="Z5504" s="4"/>
      <c r="AA5504" s="4"/>
      <c r="AG5504" s="4"/>
    </row>
    <row r="5505" spans="1:33" x14ac:dyDescent="0.25">
      <c r="A5505" s="4"/>
      <c r="F5505" s="4"/>
      <c r="H5505" s="4"/>
      <c r="I5505" s="4"/>
      <c r="J5505" s="4"/>
      <c r="K5505" s="4"/>
      <c r="L5505" s="4"/>
      <c r="M5505" s="4"/>
      <c r="N5505" s="4"/>
      <c r="P5505" s="4"/>
      <c r="R5505" s="4"/>
      <c r="S5505" s="4"/>
      <c r="T5505" s="4"/>
      <c r="V5505" s="4"/>
      <c r="W5505" s="4"/>
      <c r="X5505" s="4"/>
      <c r="Y5505" s="4"/>
      <c r="Z5505" s="4"/>
      <c r="AA5505" s="4"/>
      <c r="AG5505" s="4"/>
    </row>
    <row r="5506" spans="1:33" x14ac:dyDescent="0.25">
      <c r="A5506" s="4"/>
      <c r="F5506" s="4"/>
      <c r="H5506" s="4"/>
      <c r="I5506" s="4"/>
      <c r="J5506" s="4"/>
      <c r="K5506" s="4"/>
      <c r="L5506" s="4"/>
      <c r="M5506" s="4"/>
      <c r="N5506" s="4"/>
      <c r="P5506" s="4"/>
      <c r="R5506" s="4"/>
      <c r="S5506" s="4"/>
      <c r="T5506" s="4"/>
      <c r="V5506" s="4"/>
      <c r="W5506" s="4"/>
      <c r="X5506" s="4"/>
      <c r="Y5506" s="4"/>
      <c r="Z5506" s="4"/>
      <c r="AA5506" s="4"/>
      <c r="AG5506" s="4"/>
    </row>
    <row r="5507" spans="1:33" x14ac:dyDescent="0.25">
      <c r="A5507" s="4"/>
      <c r="F5507" s="4"/>
      <c r="H5507" s="4"/>
      <c r="I5507" s="4"/>
      <c r="J5507" s="4"/>
      <c r="K5507" s="4"/>
      <c r="L5507" s="4"/>
      <c r="M5507" s="4"/>
      <c r="N5507" s="4"/>
      <c r="P5507" s="4"/>
      <c r="R5507" s="4"/>
      <c r="S5507" s="4"/>
      <c r="T5507" s="4"/>
      <c r="V5507" s="4"/>
      <c r="W5507" s="4"/>
      <c r="X5507" s="4"/>
      <c r="Y5507" s="4"/>
      <c r="Z5507" s="4"/>
      <c r="AA5507" s="4"/>
      <c r="AG5507" s="4"/>
    </row>
    <row r="5508" spans="1:33" x14ac:dyDescent="0.25">
      <c r="A5508" s="4"/>
      <c r="F5508" s="4"/>
      <c r="H5508" s="4"/>
      <c r="I5508" s="4"/>
      <c r="J5508" s="4"/>
      <c r="K5508" s="4"/>
      <c r="L5508" s="4"/>
      <c r="M5508" s="4"/>
      <c r="N5508" s="4"/>
      <c r="P5508" s="4"/>
      <c r="R5508" s="4"/>
      <c r="S5508" s="4"/>
      <c r="T5508" s="4"/>
      <c r="V5508" s="4"/>
      <c r="W5508" s="4"/>
      <c r="X5508" s="4"/>
      <c r="Y5508" s="4"/>
      <c r="Z5508" s="4"/>
      <c r="AA5508" s="4"/>
      <c r="AG5508" s="4"/>
    </row>
    <row r="5509" spans="1:33" x14ac:dyDescent="0.25">
      <c r="A5509" s="4"/>
      <c r="F5509" s="4"/>
      <c r="H5509" s="4"/>
      <c r="I5509" s="4"/>
      <c r="J5509" s="4"/>
      <c r="K5509" s="4"/>
      <c r="L5509" s="4"/>
      <c r="M5509" s="4"/>
      <c r="N5509" s="4"/>
      <c r="P5509" s="4"/>
      <c r="R5509" s="4"/>
      <c r="S5509" s="4"/>
      <c r="T5509" s="4"/>
      <c r="V5509" s="4"/>
      <c r="W5509" s="4"/>
      <c r="X5509" s="4"/>
      <c r="Y5509" s="4"/>
      <c r="Z5509" s="4"/>
      <c r="AA5509" s="4"/>
      <c r="AG5509" s="4"/>
    </row>
    <row r="5510" spans="1:33" x14ac:dyDescent="0.25">
      <c r="A5510" s="4"/>
      <c r="F5510" s="4"/>
      <c r="H5510" s="4"/>
      <c r="I5510" s="4"/>
      <c r="J5510" s="4"/>
      <c r="K5510" s="4"/>
      <c r="L5510" s="4"/>
      <c r="M5510" s="4"/>
      <c r="N5510" s="4"/>
      <c r="P5510" s="4"/>
      <c r="R5510" s="4"/>
      <c r="S5510" s="4"/>
      <c r="T5510" s="4"/>
      <c r="V5510" s="4"/>
      <c r="W5510" s="4"/>
      <c r="X5510" s="4"/>
      <c r="Y5510" s="4"/>
      <c r="Z5510" s="4"/>
      <c r="AA5510" s="4"/>
      <c r="AG5510" s="4"/>
    </row>
    <row r="5511" spans="1:33" x14ac:dyDescent="0.25">
      <c r="A5511" s="4"/>
      <c r="F5511" s="4"/>
      <c r="H5511" s="4"/>
      <c r="I5511" s="4"/>
      <c r="J5511" s="4"/>
      <c r="K5511" s="4"/>
      <c r="L5511" s="4"/>
      <c r="M5511" s="4"/>
      <c r="N5511" s="4"/>
      <c r="P5511" s="4"/>
      <c r="R5511" s="4"/>
      <c r="S5511" s="4"/>
      <c r="T5511" s="4"/>
      <c r="V5511" s="4"/>
      <c r="W5511" s="4"/>
      <c r="X5511" s="4"/>
      <c r="Y5511" s="4"/>
      <c r="Z5511" s="4"/>
      <c r="AA5511" s="4"/>
      <c r="AG5511" s="4"/>
    </row>
    <row r="5512" spans="1:33" x14ac:dyDescent="0.25">
      <c r="A5512" s="4"/>
      <c r="F5512" s="4"/>
      <c r="H5512" s="4"/>
      <c r="I5512" s="4"/>
      <c r="J5512" s="4"/>
      <c r="K5512" s="4"/>
      <c r="L5512" s="4"/>
      <c r="M5512" s="4"/>
      <c r="N5512" s="4"/>
      <c r="P5512" s="4"/>
      <c r="R5512" s="4"/>
      <c r="S5512" s="4"/>
      <c r="T5512" s="4"/>
      <c r="V5512" s="4"/>
      <c r="W5512" s="4"/>
      <c r="X5512" s="4"/>
      <c r="Y5512" s="4"/>
      <c r="Z5512" s="4"/>
      <c r="AA5512" s="4"/>
      <c r="AG5512" s="4"/>
    </row>
    <row r="5513" spans="1:33" x14ac:dyDescent="0.25">
      <c r="A5513" s="4"/>
      <c r="F5513" s="4"/>
      <c r="H5513" s="4"/>
      <c r="I5513" s="4"/>
      <c r="J5513" s="4"/>
      <c r="K5513" s="4"/>
      <c r="L5513" s="4"/>
      <c r="M5513" s="4"/>
      <c r="N5513" s="4"/>
      <c r="P5513" s="4"/>
      <c r="R5513" s="4"/>
      <c r="S5513" s="4"/>
      <c r="T5513" s="4"/>
      <c r="V5513" s="4"/>
      <c r="W5513" s="4"/>
      <c r="X5513" s="4"/>
      <c r="Y5513" s="4"/>
      <c r="Z5513" s="4"/>
      <c r="AA5513" s="4"/>
      <c r="AG5513" s="4"/>
    </row>
    <row r="5514" spans="1:33" x14ac:dyDescent="0.25">
      <c r="A5514" s="4"/>
      <c r="F5514" s="4"/>
      <c r="H5514" s="4"/>
      <c r="I5514" s="4"/>
      <c r="J5514" s="4"/>
      <c r="K5514" s="4"/>
      <c r="L5514" s="4"/>
      <c r="M5514" s="4"/>
      <c r="N5514" s="4"/>
      <c r="P5514" s="4"/>
      <c r="R5514" s="4"/>
      <c r="S5514" s="4"/>
      <c r="T5514" s="4"/>
      <c r="V5514" s="4"/>
      <c r="W5514" s="4"/>
      <c r="X5514" s="4"/>
      <c r="Y5514" s="4"/>
      <c r="Z5514" s="4"/>
      <c r="AA5514" s="4"/>
      <c r="AG5514" s="4"/>
    </row>
    <row r="5515" spans="1:33" x14ac:dyDescent="0.25">
      <c r="A5515" s="4"/>
      <c r="F5515" s="4"/>
      <c r="H5515" s="4"/>
      <c r="I5515" s="4"/>
      <c r="J5515" s="4"/>
      <c r="K5515" s="4"/>
      <c r="L5515" s="4"/>
      <c r="M5515" s="4"/>
      <c r="N5515" s="4"/>
      <c r="P5515" s="4"/>
      <c r="R5515" s="4"/>
      <c r="S5515" s="4"/>
      <c r="T5515" s="4"/>
      <c r="V5515" s="4"/>
      <c r="W5515" s="4"/>
      <c r="X5515" s="4"/>
      <c r="Y5515" s="4"/>
      <c r="Z5515" s="4"/>
      <c r="AA5515" s="4"/>
      <c r="AG5515" s="4"/>
    </row>
    <row r="5516" spans="1:33" x14ac:dyDescent="0.25">
      <c r="A5516" s="4"/>
      <c r="F5516" s="4"/>
      <c r="H5516" s="4"/>
      <c r="I5516" s="4"/>
      <c r="J5516" s="4"/>
      <c r="K5516" s="4"/>
      <c r="L5516" s="4"/>
      <c r="M5516" s="4"/>
      <c r="N5516" s="4"/>
      <c r="P5516" s="4"/>
      <c r="R5516" s="4"/>
      <c r="S5516" s="4"/>
      <c r="T5516" s="4"/>
      <c r="V5516" s="4"/>
      <c r="W5516" s="4"/>
      <c r="X5516" s="4"/>
      <c r="Y5516" s="4"/>
      <c r="Z5516" s="4"/>
      <c r="AA5516" s="4"/>
      <c r="AG5516" s="4"/>
    </row>
    <row r="5517" spans="1:33" x14ac:dyDescent="0.25">
      <c r="A5517" s="4"/>
      <c r="F5517" s="4"/>
      <c r="H5517" s="4"/>
      <c r="I5517" s="4"/>
      <c r="J5517" s="4"/>
      <c r="K5517" s="4"/>
      <c r="L5517" s="4"/>
      <c r="M5517" s="4"/>
      <c r="N5517" s="4"/>
      <c r="P5517" s="4"/>
      <c r="R5517" s="4"/>
      <c r="S5517" s="4"/>
      <c r="T5517" s="4"/>
      <c r="V5517" s="4"/>
      <c r="W5517" s="4"/>
      <c r="X5517" s="4"/>
      <c r="Y5517" s="4"/>
      <c r="Z5517" s="4"/>
      <c r="AA5517" s="4"/>
      <c r="AG5517" s="4"/>
    </row>
    <row r="5518" spans="1:33" x14ac:dyDescent="0.25">
      <c r="A5518" s="4"/>
      <c r="F5518" s="4"/>
      <c r="H5518" s="4"/>
      <c r="I5518" s="4"/>
      <c r="J5518" s="4"/>
      <c r="K5518" s="4"/>
      <c r="L5518" s="4"/>
      <c r="M5518" s="4"/>
      <c r="N5518" s="4"/>
      <c r="P5518" s="4"/>
      <c r="R5518" s="4"/>
      <c r="S5518" s="4"/>
      <c r="T5518" s="4"/>
      <c r="V5518" s="4"/>
      <c r="W5518" s="4"/>
      <c r="X5518" s="4"/>
      <c r="Y5518" s="4"/>
      <c r="Z5518" s="4"/>
      <c r="AA5518" s="4"/>
      <c r="AG5518" s="4"/>
    </row>
    <row r="5519" spans="1:33" x14ac:dyDescent="0.25">
      <c r="A5519" s="4"/>
      <c r="F5519" s="4"/>
      <c r="H5519" s="4"/>
      <c r="I5519" s="4"/>
      <c r="J5519" s="4"/>
      <c r="K5519" s="4"/>
      <c r="L5519" s="4"/>
      <c r="M5519" s="4"/>
      <c r="N5519" s="4"/>
      <c r="P5519" s="4"/>
      <c r="R5519" s="4"/>
      <c r="S5519" s="4"/>
      <c r="T5519" s="4"/>
      <c r="V5519" s="4"/>
      <c r="W5519" s="4"/>
      <c r="X5519" s="4"/>
      <c r="Y5519" s="4"/>
      <c r="Z5519" s="4"/>
      <c r="AA5519" s="4"/>
      <c r="AG5519" s="4"/>
    </row>
    <row r="5520" spans="1:33" x14ac:dyDescent="0.25">
      <c r="A5520" s="4"/>
      <c r="F5520" s="4"/>
      <c r="H5520" s="4"/>
      <c r="I5520" s="4"/>
      <c r="J5520" s="4"/>
      <c r="K5520" s="4"/>
      <c r="L5520" s="4"/>
      <c r="M5520" s="4"/>
      <c r="N5520" s="4"/>
      <c r="P5520" s="4"/>
      <c r="R5520" s="4"/>
      <c r="S5520" s="4"/>
      <c r="T5520" s="4"/>
      <c r="V5520" s="4"/>
      <c r="W5520" s="4"/>
      <c r="X5520" s="4"/>
      <c r="Y5520" s="4"/>
      <c r="Z5520" s="4"/>
      <c r="AA5520" s="4"/>
      <c r="AG5520" s="4"/>
    </row>
    <row r="5521" spans="1:33" x14ac:dyDescent="0.25">
      <c r="A5521" s="4"/>
      <c r="F5521" s="4"/>
      <c r="H5521" s="4"/>
      <c r="I5521" s="4"/>
      <c r="J5521" s="4"/>
      <c r="K5521" s="4"/>
      <c r="L5521" s="4"/>
      <c r="M5521" s="4"/>
      <c r="N5521" s="4"/>
      <c r="P5521" s="4"/>
      <c r="R5521" s="4"/>
      <c r="S5521" s="4"/>
      <c r="T5521" s="4"/>
      <c r="V5521" s="4"/>
      <c r="W5521" s="4"/>
      <c r="X5521" s="4"/>
      <c r="Y5521" s="4"/>
      <c r="Z5521" s="4"/>
      <c r="AA5521" s="4"/>
      <c r="AG5521" s="4"/>
    </row>
    <row r="5522" spans="1:33" x14ac:dyDescent="0.25">
      <c r="A5522" s="4"/>
      <c r="F5522" s="4"/>
      <c r="H5522" s="4"/>
      <c r="I5522" s="4"/>
      <c r="J5522" s="4"/>
      <c r="K5522" s="4"/>
      <c r="L5522" s="4"/>
      <c r="M5522" s="4"/>
      <c r="N5522" s="4"/>
      <c r="P5522" s="4"/>
      <c r="R5522" s="4"/>
      <c r="S5522" s="4"/>
      <c r="T5522" s="4"/>
      <c r="V5522" s="4"/>
      <c r="W5522" s="4"/>
      <c r="X5522" s="4"/>
      <c r="Y5522" s="4"/>
      <c r="Z5522" s="4"/>
      <c r="AA5522" s="4"/>
      <c r="AG5522" s="4"/>
    </row>
    <row r="5523" spans="1:33" x14ac:dyDescent="0.25">
      <c r="A5523" s="4"/>
      <c r="F5523" s="4"/>
      <c r="H5523" s="4"/>
      <c r="I5523" s="4"/>
      <c r="J5523" s="4"/>
      <c r="K5523" s="4"/>
      <c r="L5523" s="4"/>
      <c r="M5523" s="4"/>
      <c r="N5523" s="4"/>
      <c r="P5523" s="4"/>
      <c r="R5523" s="4"/>
      <c r="S5523" s="4"/>
      <c r="T5523" s="4"/>
      <c r="V5523" s="4"/>
      <c r="W5523" s="4"/>
      <c r="X5523" s="4"/>
      <c r="Y5523" s="4"/>
      <c r="Z5523" s="4"/>
      <c r="AA5523" s="4"/>
      <c r="AG5523" s="4"/>
    </row>
    <row r="5524" spans="1:33" x14ac:dyDescent="0.25">
      <c r="A5524" s="4"/>
      <c r="F5524" s="4"/>
      <c r="H5524" s="4"/>
      <c r="I5524" s="4"/>
      <c r="J5524" s="4"/>
      <c r="K5524" s="4"/>
      <c r="L5524" s="4"/>
      <c r="M5524" s="4"/>
      <c r="N5524" s="4"/>
      <c r="P5524" s="4"/>
      <c r="R5524" s="4"/>
      <c r="S5524" s="4"/>
      <c r="T5524" s="4"/>
      <c r="V5524" s="4"/>
      <c r="W5524" s="4"/>
      <c r="X5524" s="4"/>
      <c r="Y5524" s="4"/>
      <c r="Z5524" s="4"/>
      <c r="AA5524" s="4"/>
      <c r="AG5524" s="4"/>
    </row>
    <row r="5525" spans="1:33" x14ac:dyDescent="0.25">
      <c r="A5525" s="4"/>
      <c r="F5525" s="4"/>
      <c r="H5525" s="4"/>
      <c r="I5525" s="4"/>
      <c r="J5525" s="4"/>
      <c r="K5525" s="4"/>
      <c r="L5525" s="4"/>
      <c r="M5525" s="4"/>
      <c r="N5525" s="4"/>
      <c r="P5525" s="4"/>
      <c r="R5525" s="4"/>
      <c r="S5525" s="4"/>
      <c r="T5525" s="4"/>
      <c r="V5525" s="4"/>
      <c r="W5525" s="4"/>
      <c r="X5525" s="4"/>
      <c r="Y5525" s="4"/>
      <c r="Z5525" s="4"/>
      <c r="AA5525" s="4"/>
      <c r="AG5525" s="4"/>
    </row>
    <row r="5526" spans="1:33" x14ac:dyDescent="0.25">
      <c r="A5526" s="4"/>
      <c r="F5526" s="4"/>
      <c r="H5526" s="4"/>
      <c r="I5526" s="4"/>
      <c r="J5526" s="4"/>
      <c r="K5526" s="4"/>
      <c r="L5526" s="4"/>
      <c r="M5526" s="4"/>
      <c r="N5526" s="4"/>
      <c r="P5526" s="4"/>
      <c r="R5526" s="4"/>
      <c r="S5526" s="4"/>
      <c r="T5526" s="4"/>
      <c r="V5526" s="4"/>
      <c r="W5526" s="4"/>
      <c r="X5526" s="4"/>
      <c r="Y5526" s="4"/>
      <c r="Z5526" s="4"/>
      <c r="AA5526" s="4"/>
      <c r="AG5526" s="4"/>
    </row>
    <row r="5527" spans="1:33" x14ac:dyDescent="0.25">
      <c r="A5527" s="4"/>
      <c r="F5527" s="4"/>
      <c r="H5527" s="4"/>
      <c r="I5527" s="4"/>
      <c r="J5527" s="4"/>
      <c r="K5527" s="4"/>
      <c r="L5527" s="4"/>
      <c r="M5527" s="4"/>
      <c r="N5527" s="4"/>
      <c r="P5527" s="4"/>
      <c r="R5527" s="4"/>
      <c r="S5527" s="4"/>
      <c r="T5527" s="4"/>
      <c r="V5527" s="4"/>
      <c r="W5527" s="4"/>
      <c r="X5527" s="4"/>
      <c r="Y5527" s="4"/>
      <c r="Z5527" s="4"/>
      <c r="AA5527" s="4"/>
      <c r="AG5527" s="4"/>
    </row>
    <row r="5528" spans="1:33" x14ac:dyDescent="0.25">
      <c r="A5528" s="4"/>
      <c r="F5528" s="4"/>
      <c r="H5528" s="4"/>
      <c r="I5528" s="4"/>
      <c r="J5528" s="4"/>
      <c r="K5528" s="4"/>
      <c r="L5528" s="4"/>
      <c r="M5528" s="4"/>
      <c r="N5528" s="4"/>
      <c r="P5528" s="4"/>
      <c r="R5528" s="4"/>
      <c r="S5528" s="4"/>
      <c r="T5528" s="4"/>
      <c r="V5528" s="4"/>
      <c r="W5528" s="4"/>
      <c r="X5528" s="4"/>
      <c r="Y5528" s="4"/>
      <c r="Z5528" s="4"/>
      <c r="AA5528" s="4"/>
      <c r="AG5528" s="4"/>
    </row>
    <row r="5529" spans="1:33" x14ac:dyDescent="0.25">
      <c r="A5529" s="4"/>
      <c r="F5529" s="4"/>
      <c r="H5529" s="4"/>
      <c r="I5529" s="4"/>
      <c r="J5529" s="4"/>
      <c r="K5529" s="4"/>
      <c r="L5529" s="4"/>
      <c r="M5529" s="4"/>
      <c r="N5529" s="4"/>
      <c r="P5529" s="4"/>
      <c r="R5529" s="4"/>
      <c r="S5529" s="4"/>
      <c r="T5529" s="4"/>
      <c r="V5529" s="4"/>
      <c r="W5529" s="4"/>
      <c r="X5529" s="4"/>
      <c r="Y5529" s="4"/>
      <c r="Z5529" s="4"/>
      <c r="AA5529" s="4"/>
      <c r="AG5529" s="4"/>
    </row>
    <row r="5530" spans="1:33" x14ac:dyDescent="0.25">
      <c r="A5530" s="4"/>
      <c r="F5530" s="4"/>
      <c r="H5530" s="4"/>
      <c r="I5530" s="4"/>
      <c r="J5530" s="4"/>
      <c r="K5530" s="4"/>
      <c r="L5530" s="4"/>
      <c r="M5530" s="4"/>
      <c r="N5530" s="4"/>
      <c r="P5530" s="4"/>
      <c r="R5530" s="4"/>
      <c r="S5530" s="4"/>
      <c r="T5530" s="4"/>
      <c r="V5530" s="4"/>
      <c r="W5530" s="4"/>
      <c r="X5530" s="4"/>
      <c r="Y5530" s="4"/>
      <c r="Z5530" s="4"/>
      <c r="AA5530" s="4"/>
      <c r="AG5530" s="4"/>
    </row>
    <row r="5531" spans="1:33" x14ac:dyDescent="0.25">
      <c r="A5531" s="4"/>
      <c r="F5531" s="4"/>
      <c r="H5531" s="4"/>
      <c r="I5531" s="4"/>
      <c r="J5531" s="4"/>
      <c r="K5531" s="4"/>
      <c r="L5531" s="4"/>
      <c r="M5531" s="4"/>
      <c r="N5531" s="4"/>
      <c r="P5531" s="4"/>
      <c r="R5531" s="4"/>
      <c r="S5531" s="4"/>
      <c r="T5531" s="4"/>
      <c r="V5531" s="4"/>
      <c r="W5531" s="4"/>
      <c r="X5531" s="4"/>
      <c r="Y5531" s="4"/>
      <c r="Z5531" s="4"/>
      <c r="AA5531" s="4"/>
      <c r="AG5531" s="4"/>
    </row>
    <row r="5532" spans="1:33" x14ac:dyDescent="0.25">
      <c r="A5532" s="4"/>
      <c r="F5532" s="4"/>
      <c r="H5532" s="4"/>
      <c r="I5532" s="4"/>
      <c r="J5532" s="4"/>
      <c r="K5532" s="4"/>
      <c r="L5532" s="4"/>
      <c r="M5532" s="4"/>
      <c r="N5532" s="4"/>
      <c r="P5532" s="4"/>
      <c r="R5532" s="4"/>
      <c r="S5532" s="4"/>
      <c r="T5532" s="4"/>
      <c r="V5532" s="4"/>
      <c r="W5532" s="4"/>
      <c r="X5532" s="4"/>
      <c r="Y5532" s="4"/>
      <c r="Z5532" s="4"/>
      <c r="AA5532" s="4"/>
      <c r="AG5532" s="4"/>
    </row>
    <row r="5533" spans="1:33" x14ac:dyDescent="0.25">
      <c r="A5533" s="4"/>
      <c r="F5533" s="4"/>
      <c r="H5533" s="4"/>
      <c r="I5533" s="4"/>
      <c r="J5533" s="4"/>
      <c r="K5533" s="4"/>
      <c r="L5533" s="4"/>
      <c r="M5533" s="4"/>
      <c r="N5533" s="4"/>
      <c r="P5533" s="4"/>
      <c r="R5533" s="4"/>
      <c r="S5533" s="4"/>
      <c r="T5533" s="4"/>
      <c r="V5533" s="4"/>
      <c r="W5533" s="4"/>
      <c r="X5533" s="4"/>
      <c r="Y5533" s="4"/>
      <c r="Z5533" s="4"/>
      <c r="AA5533" s="4"/>
      <c r="AG5533" s="4"/>
    </row>
    <row r="5534" spans="1:33" x14ac:dyDescent="0.25">
      <c r="A5534" s="4"/>
      <c r="F5534" s="4"/>
      <c r="H5534" s="4"/>
      <c r="I5534" s="4"/>
      <c r="J5534" s="4"/>
      <c r="K5534" s="4"/>
      <c r="L5534" s="4"/>
      <c r="M5534" s="4"/>
      <c r="N5534" s="4"/>
      <c r="P5534" s="4"/>
      <c r="R5534" s="4"/>
      <c r="S5534" s="4"/>
      <c r="T5534" s="4"/>
      <c r="V5534" s="4"/>
      <c r="W5534" s="4"/>
      <c r="X5534" s="4"/>
      <c r="Y5534" s="4"/>
      <c r="Z5534" s="4"/>
      <c r="AA5534" s="4"/>
      <c r="AG5534" s="4"/>
    </row>
    <row r="5535" spans="1:33" x14ac:dyDescent="0.25">
      <c r="A5535" s="4"/>
      <c r="F5535" s="4"/>
      <c r="H5535" s="4"/>
      <c r="I5535" s="4"/>
      <c r="J5535" s="4"/>
      <c r="K5535" s="4"/>
      <c r="L5535" s="4"/>
      <c r="M5535" s="4"/>
      <c r="N5535" s="4"/>
      <c r="P5535" s="4"/>
      <c r="R5535" s="4"/>
      <c r="S5535" s="4"/>
      <c r="T5535" s="4"/>
      <c r="V5535" s="4"/>
      <c r="W5535" s="4"/>
      <c r="X5535" s="4"/>
      <c r="Y5535" s="4"/>
      <c r="Z5535" s="4"/>
      <c r="AA5535" s="4"/>
      <c r="AG5535" s="4"/>
    </row>
    <row r="5536" spans="1:33" x14ac:dyDescent="0.25">
      <c r="A5536" s="4"/>
      <c r="F5536" s="4"/>
      <c r="H5536" s="4"/>
      <c r="I5536" s="4"/>
      <c r="J5536" s="4"/>
      <c r="K5536" s="4"/>
      <c r="L5536" s="4"/>
      <c r="M5536" s="4"/>
      <c r="N5536" s="4"/>
      <c r="P5536" s="4"/>
      <c r="R5536" s="4"/>
      <c r="S5536" s="4"/>
      <c r="T5536" s="4"/>
      <c r="V5536" s="4"/>
      <c r="W5536" s="4"/>
      <c r="X5536" s="4"/>
      <c r="Y5536" s="4"/>
      <c r="Z5536" s="4"/>
      <c r="AA5536" s="4"/>
      <c r="AG5536" s="4"/>
    </row>
    <row r="5537" spans="1:33" x14ac:dyDescent="0.25">
      <c r="A5537" s="4"/>
      <c r="F5537" s="4"/>
      <c r="H5537" s="4"/>
      <c r="I5537" s="4"/>
      <c r="J5537" s="4"/>
      <c r="K5537" s="4"/>
      <c r="L5537" s="4"/>
      <c r="M5537" s="4"/>
      <c r="N5537" s="4"/>
      <c r="P5537" s="4"/>
      <c r="R5537" s="4"/>
      <c r="S5537" s="4"/>
      <c r="T5537" s="4"/>
      <c r="V5537" s="4"/>
      <c r="W5537" s="4"/>
      <c r="X5537" s="4"/>
      <c r="Y5537" s="4"/>
      <c r="Z5537" s="4"/>
      <c r="AA5537" s="4"/>
      <c r="AG5537" s="4"/>
    </row>
    <row r="5538" spans="1:33" x14ac:dyDescent="0.25">
      <c r="A5538" s="4"/>
      <c r="F5538" s="4"/>
      <c r="H5538" s="4"/>
      <c r="I5538" s="4"/>
      <c r="J5538" s="4"/>
      <c r="K5538" s="4"/>
      <c r="L5538" s="4"/>
      <c r="M5538" s="4"/>
      <c r="N5538" s="4"/>
      <c r="P5538" s="4"/>
      <c r="R5538" s="4"/>
      <c r="S5538" s="4"/>
      <c r="T5538" s="4"/>
      <c r="V5538" s="4"/>
      <c r="W5538" s="4"/>
      <c r="X5538" s="4"/>
      <c r="Y5538" s="4"/>
      <c r="Z5538" s="4"/>
      <c r="AA5538" s="4"/>
      <c r="AG5538" s="4"/>
    </row>
    <row r="5539" spans="1:33" x14ac:dyDescent="0.25">
      <c r="A5539" s="4"/>
      <c r="F5539" s="4"/>
      <c r="H5539" s="4"/>
      <c r="I5539" s="4"/>
      <c r="J5539" s="4"/>
      <c r="K5539" s="4"/>
      <c r="L5539" s="4"/>
      <c r="M5539" s="4"/>
      <c r="N5539" s="4"/>
      <c r="P5539" s="4"/>
      <c r="R5539" s="4"/>
      <c r="S5539" s="4"/>
      <c r="T5539" s="4"/>
      <c r="V5539" s="4"/>
      <c r="W5539" s="4"/>
      <c r="X5539" s="4"/>
      <c r="Y5539" s="4"/>
      <c r="Z5539" s="4"/>
      <c r="AA5539" s="4"/>
      <c r="AG5539" s="4"/>
    </row>
    <row r="5540" spans="1:33" x14ac:dyDescent="0.25">
      <c r="A5540" s="4"/>
      <c r="F5540" s="4"/>
      <c r="H5540" s="4"/>
      <c r="I5540" s="4"/>
      <c r="J5540" s="4"/>
      <c r="K5540" s="4"/>
      <c r="L5540" s="4"/>
      <c r="M5540" s="4"/>
      <c r="N5540" s="4"/>
      <c r="P5540" s="4"/>
      <c r="R5540" s="4"/>
      <c r="S5540" s="4"/>
      <c r="T5540" s="4"/>
      <c r="V5540" s="4"/>
      <c r="W5540" s="4"/>
      <c r="X5540" s="4"/>
      <c r="Y5540" s="4"/>
      <c r="Z5540" s="4"/>
      <c r="AA5540" s="4"/>
      <c r="AG5540" s="4"/>
    </row>
    <row r="5541" spans="1:33" x14ac:dyDescent="0.25">
      <c r="A5541" s="4"/>
      <c r="F5541" s="4"/>
      <c r="H5541" s="4"/>
      <c r="I5541" s="4"/>
      <c r="J5541" s="4"/>
      <c r="K5541" s="4"/>
      <c r="L5541" s="4"/>
      <c r="M5541" s="4"/>
      <c r="N5541" s="4"/>
      <c r="P5541" s="4"/>
      <c r="R5541" s="4"/>
      <c r="S5541" s="4"/>
      <c r="T5541" s="4"/>
      <c r="V5541" s="4"/>
      <c r="W5541" s="4"/>
      <c r="X5541" s="4"/>
      <c r="Y5541" s="4"/>
      <c r="Z5541" s="4"/>
      <c r="AA5541" s="4"/>
      <c r="AG5541" s="4"/>
    </row>
    <row r="5542" spans="1:33" x14ac:dyDescent="0.25">
      <c r="A5542" s="4"/>
      <c r="F5542" s="4"/>
      <c r="H5542" s="4"/>
      <c r="I5542" s="4"/>
      <c r="J5542" s="4"/>
      <c r="K5542" s="4"/>
      <c r="L5542" s="4"/>
      <c r="M5542" s="4"/>
      <c r="N5542" s="4"/>
      <c r="P5542" s="4"/>
      <c r="R5542" s="4"/>
      <c r="S5542" s="4"/>
      <c r="T5542" s="4"/>
      <c r="V5542" s="4"/>
      <c r="W5542" s="4"/>
      <c r="X5542" s="4"/>
      <c r="Y5542" s="4"/>
      <c r="Z5542" s="4"/>
      <c r="AA5542" s="4"/>
      <c r="AG5542" s="4"/>
    </row>
    <row r="5543" spans="1:33" x14ac:dyDescent="0.25">
      <c r="A5543" s="4"/>
      <c r="F5543" s="4"/>
      <c r="H5543" s="4"/>
      <c r="I5543" s="4"/>
      <c r="J5543" s="4"/>
      <c r="K5543" s="4"/>
      <c r="L5543" s="4"/>
      <c r="M5543" s="4"/>
      <c r="N5543" s="4"/>
      <c r="P5543" s="4"/>
      <c r="R5543" s="4"/>
      <c r="S5543" s="4"/>
      <c r="T5543" s="4"/>
      <c r="V5543" s="4"/>
      <c r="W5543" s="4"/>
      <c r="X5543" s="4"/>
      <c r="Y5543" s="4"/>
      <c r="Z5543" s="4"/>
      <c r="AA5543" s="4"/>
      <c r="AG5543" s="4"/>
    </row>
    <row r="5544" spans="1:33" x14ac:dyDescent="0.25">
      <c r="A5544" s="4"/>
      <c r="F5544" s="4"/>
      <c r="H5544" s="4"/>
      <c r="I5544" s="4"/>
      <c r="J5544" s="4"/>
      <c r="K5544" s="4"/>
      <c r="L5544" s="4"/>
      <c r="M5544" s="4"/>
      <c r="N5544" s="4"/>
      <c r="P5544" s="4"/>
      <c r="R5544" s="4"/>
      <c r="S5544" s="4"/>
      <c r="T5544" s="4"/>
      <c r="V5544" s="4"/>
      <c r="W5544" s="4"/>
      <c r="X5544" s="4"/>
      <c r="Y5544" s="4"/>
      <c r="Z5544" s="4"/>
      <c r="AA5544" s="4"/>
      <c r="AG5544" s="4"/>
    </row>
    <row r="5545" spans="1:33" x14ac:dyDescent="0.25">
      <c r="A5545" s="4"/>
      <c r="F5545" s="4"/>
      <c r="H5545" s="4"/>
      <c r="I5545" s="4"/>
      <c r="J5545" s="4"/>
      <c r="K5545" s="4"/>
      <c r="L5545" s="4"/>
      <c r="M5545" s="4"/>
      <c r="N5545" s="4"/>
      <c r="P5545" s="4"/>
      <c r="R5545" s="4"/>
      <c r="S5545" s="4"/>
      <c r="T5545" s="4"/>
      <c r="V5545" s="4"/>
      <c r="W5545" s="4"/>
      <c r="X5545" s="4"/>
      <c r="Y5545" s="4"/>
      <c r="Z5545" s="4"/>
      <c r="AA5545" s="4"/>
      <c r="AG5545" s="4"/>
    </row>
    <row r="5546" spans="1:33" x14ac:dyDescent="0.25">
      <c r="A5546" s="4"/>
      <c r="F5546" s="4"/>
      <c r="H5546" s="4"/>
      <c r="I5546" s="4"/>
      <c r="J5546" s="4"/>
      <c r="K5546" s="4"/>
      <c r="L5546" s="4"/>
      <c r="M5546" s="4"/>
      <c r="N5546" s="4"/>
      <c r="P5546" s="4"/>
      <c r="R5546" s="4"/>
      <c r="S5546" s="4"/>
      <c r="T5546" s="4"/>
      <c r="V5546" s="4"/>
      <c r="W5546" s="4"/>
      <c r="X5546" s="4"/>
      <c r="Y5546" s="4"/>
      <c r="Z5546" s="4"/>
      <c r="AA5546" s="4"/>
      <c r="AG5546" s="4"/>
    </row>
    <row r="5547" spans="1:33" x14ac:dyDescent="0.25">
      <c r="A5547" s="4"/>
      <c r="F5547" s="4"/>
      <c r="H5547" s="4"/>
      <c r="I5547" s="4"/>
      <c r="J5547" s="4"/>
      <c r="K5547" s="4"/>
      <c r="L5547" s="4"/>
      <c r="M5547" s="4"/>
      <c r="N5547" s="4"/>
      <c r="P5547" s="4"/>
      <c r="R5547" s="4"/>
      <c r="S5547" s="4"/>
      <c r="T5547" s="4"/>
      <c r="V5547" s="4"/>
      <c r="W5547" s="4"/>
      <c r="X5547" s="4"/>
      <c r="Y5547" s="4"/>
      <c r="Z5547" s="4"/>
      <c r="AA5547" s="4"/>
      <c r="AG5547" s="4"/>
    </row>
    <row r="5548" spans="1:33" x14ac:dyDescent="0.25">
      <c r="A5548" s="4"/>
      <c r="F5548" s="4"/>
      <c r="H5548" s="4"/>
      <c r="I5548" s="4"/>
      <c r="J5548" s="4"/>
      <c r="K5548" s="4"/>
      <c r="L5548" s="4"/>
      <c r="M5548" s="4"/>
      <c r="N5548" s="4"/>
      <c r="P5548" s="4"/>
      <c r="R5548" s="4"/>
      <c r="S5548" s="4"/>
      <c r="T5548" s="4"/>
      <c r="V5548" s="4"/>
      <c r="W5548" s="4"/>
      <c r="X5548" s="4"/>
      <c r="Y5548" s="4"/>
      <c r="Z5548" s="4"/>
      <c r="AA5548" s="4"/>
      <c r="AG5548" s="4"/>
    </row>
    <row r="5549" spans="1:33" x14ac:dyDescent="0.25">
      <c r="A5549" s="4"/>
      <c r="F5549" s="4"/>
      <c r="H5549" s="4"/>
      <c r="I5549" s="4"/>
      <c r="J5549" s="4"/>
      <c r="K5549" s="4"/>
      <c r="L5549" s="4"/>
      <c r="M5549" s="4"/>
      <c r="N5549" s="4"/>
      <c r="P5549" s="4"/>
      <c r="R5549" s="4"/>
      <c r="S5549" s="4"/>
      <c r="T5549" s="4"/>
      <c r="V5549" s="4"/>
      <c r="W5549" s="4"/>
      <c r="X5549" s="4"/>
      <c r="Y5549" s="4"/>
      <c r="Z5549" s="4"/>
      <c r="AA5549" s="4"/>
      <c r="AG5549" s="4"/>
    </row>
    <row r="5550" spans="1:33" x14ac:dyDescent="0.25">
      <c r="A5550" s="4"/>
      <c r="F5550" s="4"/>
      <c r="H5550" s="4"/>
      <c r="I5550" s="4"/>
      <c r="J5550" s="4"/>
      <c r="K5550" s="4"/>
      <c r="L5550" s="4"/>
      <c r="M5550" s="4"/>
      <c r="N5550" s="4"/>
      <c r="P5550" s="4"/>
      <c r="R5550" s="4"/>
      <c r="S5550" s="4"/>
      <c r="T5550" s="4"/>
      <c r="V5550" s="4"/>
      <c r="W5550" s="4"/>
      <c r="X5550" s="4"/>
      <c r="Y5550" s="4"/>
      <c r="Z5550" s="4"/>
      <c r="AA5550" s="4"/>
      <c r="AG5550" s="4"/>
    </row>
    <row r="5551" spans="1:33" x14ac:dyDescent="0.25">
      <c r="A5551" s="4"/>
      <c r="F5551" s="4"/>
      <c r="H5551" s="4"/>
      <c r="I5551" s="4"/>
      <c r="J5551" s="4"/>
      <c r="K5551" s="4"/>
      <c r="L5551" s="4"/>
      <c r="M5551" s="4"/>
      <c r="N5551" s="4"/>
      <c r="P5551" s="4"/>
      <c r="R5551" s="4"/>
      <c r="S5551" s="4"/>
      <c r="T5551" s="4"/>
      <c r="V5551" s="4"/>
      <c r="W5551" s="4"/>
      <c r="X5551" s="4"/>
      <c r="Y5551" s="4"/>
      <c r="Z5551" s="4"/>
      <c r="AA5551" s="4"/>
      <c r="AG5551" s="4"/>
    </row>
    <row r="5552" spans="1:33" x14ac:dyDescent="0.25">
      <c r="A5552" s="4"/>
      <c r="F5552" s="4"/>
      <c r="H5552" s="4"/>
      <c r="I5552" s="4"/>
      <c r="J5552" s="4"/>
      <c r="K5552" s="4"/>
      <c r="L5552" s="4"/>
      <c r="M5552" s="4"/>
      <c r="N5552" s="4"/>
      <c r="P5552" s="4"/>
      <c r="R5552" s="4"/>
      <c r="S5552" s="4"/>
      <c r="T5552" s="4"/>
      <c r="V5552" s="4"/>
      <c r="W5552" s="4"/>
      <c r="X5552" s="4"/>
      <c r="Y5552" s="4"/>
      <c r="Z5552" s="4"/>
      <c r="AA5552" s="4"/>
      <c r="AG5552" s="4"/>
    </row>
    <row r="5553" spans="1:33" x14ac:dyDescent="0.25">
      <c r="A5553" s="4"/>
      <c r="F5553" s="4"/>
      <c r="H5553" s="4"/>
      <c r="I5553" s="4"/>
      <c r="J5553" s="4"/>
      <c r="K5553" s="4"/>
      <c r="L5553" s="4"/>
      <c r="M5553" s="4"/>
      <c r="N5553" s="4"/>
      <c r="P5553" s="4"/>
      <c r="R5553" s="4"/>
      <c r="S5553" s="4"/>
      <c r="T5553" s="4"/>
      <c r="V5553" s="4"/>
      <c r="W5553" s="4"/>
      <c r="X5553" s="4"/>
      <c r="Y5553" s="4"/>
      <c r="Z5553" s="4"/>
      <c r="AA5553" s="4"/>
      <c r="AG5553" s="4"/>
    </row>
    <row r="5554" spans="1:33" x14ac:dyDescent="0.25">
      <c r="A5554" s="4"/>
      <c r="F5554" s="4"/>
      <c r="H5554" s="4"/>
      <c r="I5554" s="4"/>
      <c r="J5554" s="4"/>
      <c r="K5554" s="4"/>
      <c r="L5554" s="4"/>
      <c r="M5554" s="4"/>
      <c r="N5554" s="4"/>
      <c r="P5554" s="4"/>
      <c r="R5554" s="4"/>
      <c r="S5554" s="4"/>
      <c r="T5554" s="4"/>
      <c r="V5554" s="4"/>
      <c r="W5554" s="4"/>
      <c r="X5554" s="4"/>
      <c r="Y5554" s="4"/>
      <c r="Z5554" s="4"/>
      <c r="AA5554" s="4"/>
      <c r="AG5554" s="4"/>
    </row>
    <row r="5555" spans="1:33" x14ac:dyDescent="0.25">
      <c r="A5555" s="4"/>
      <c r="F5555" s="4"/>
      <c r="H5555" s="4"/>
      <c r="I5555" s="4"/>
      <c r="J5555" s="4"/>
      <c r="K5555" s="4"/>
      <c r="L5555" s="4"/>
      <c r="M5555" s="4"/>
      <c r="N5555" s="4"/>
      <c r="P5555" s="4"/>
      <c r="R5555" s="4"/>
      <c r="S5555" s="4"/>
      <c r="T5555" s="4"/>
      <c r="V5555" s="4"/>
      <c r="W5555" s="4"/>
      <c r="X5555" s="4"/>
      <c r="Y5555" s="4"/>
      <c r="Z5555" s="4"/>
      <c r="AA5555" s="4"/>
      <c r="AG5555" s="4"/>
    </row>
    <row r="5556" spans="1:33" x14ac:dyDescent="0.25">
      <c r="A5556" s="4"/>
      <c r="F5556" s="4"/>
      <c r="H5556" s="4"/>
      <c r="I5556" s="4"/>
      <c r="J5556" s="4"/>
      <c r="K5556" s="4"/>
      <c r="L5556" s="4"/>
      <c r="M5556" s="4"/>
      <c r="N5556" s="4"/>
      <c r="P5556" s="4"/>
      <c r="R5556" s="4"/>
      <c r="S5556" s="4"/>
      <c r="T5556" s="4"/>
      <c r="V5556" s="4"/>
      <c r="W5556" s="4"/>
      <c r="X5556" s="4"/>
      <c r="Y5556" s="4"/>
      <c r="Z5556" s="4"/>
      <c r="AA5556" s="4"/>
      <c r="AG5556" s="4"/>
    </row>
    <row r="5557" spans="1:33" x14ac:dyDescent="0.25">
      <c r="A5557" s="4"/>
      <c r="F5557" s="4"/>
      <c r="H5557" s="4"/>
      <c r="I5557" s="4"/>
      <c r="J5557" s="4"/>
      <c r="K5557" s="4"/>
      <c r="L5557" s="4"/>
      <c r="M5557" s="4"/>
      <c r="N5557" s="4"/>
      <c r="P5557" s="4"/>
      <c r="R5557" s="4"/>
      <c r="S5557" s="4"/>
      <c r="T5557" s="4"/>
      <c r="V5557" s="4"/>
      <c r="W5557" s="4"/>
      <c r="X5557" s="4"/>
      <c r="Y5557" s="4"/>
      <c r="Z5557" s="4"/>
      <c r="AA5557" s="4"/>
      <c r="AG5557" s="4"/>
    </row>
    <row r="5558" spans="1:33" x14ac:dyDescent="0.25">
      <c r="A5558" s="4"/>
      <c r="F5558" s="4"/>
      <c r="H5558" s="4"/>
      <c r="I5558" s="4"/>
      <c r="J5558" s="4"/>
      <c r="K5558" s="4"/>
      <c r="L5558" s="4"/>
      <c r="M5558" s="4"/>
      <c r="N5558" s="4"/>
      <c r="P5558" s="4"/>
      <c r="R5558" s="4"/>
      <c r="S5558" s="4"/>
      <c r="T5558" s="4"/>
      <c r="V5558" s="4"/>
      <c r="W5558" s="4"/>
      <c r="X5558" s="4"/>
      <c r="Y5558" s="4"/>
      <c r="Z5558" s="4"/>
      <c r="AA5558" s="4"/>
      <c r="AG5558" s="4"/>
    </row>
    <row r="5559" spans="1:33" x14ac:dyDescent="0.25">
      <c r="A5559" s="4"/>
      <c r="F5559" s="4"/>
      <c r="H5559" s="4"/>
      <c r="I5559" s="4"/>
      <c r="J5559" s="4"/>
      <c r="K5559" s="4"/>
      <c r="L5559" s="4"/>
      <c r="M5559" s="4"/>
      <c r="N5559" s="4"/>
      <c r="P5559" s="4"/>
      <c r="R5559" s="4"/>
      <c r="S5559" s="4"/>
      <c r="T5559" s="4"/>
      <c r="V5559" s="4"/>
      <c r="W5559" s="4"/>
      <c r="X5559" s="4"/>
      <c r="Y5559" s="4"/>
      <c r="Z5559" s="4"/>
      <c r="AA5559" s="4"/>
      <c r="AG5559" s="4"/>
    </row>
    <row r="5560" spans="1:33" x14ac:dyDescent="0.25">
      <c r="A5560" s="4"/>
      <c r="F5560" s="4"/>
      <c r="H5560" s="4"/>
      <c r="I5560" s="4"/>
      <c r="J5560" s="4"/>
      <c r="K5560" s="4"/>
      <c r="L5560" s="4"/>
      <c r="M5560" s="4"/>
      <c r="N5560" s="4"/>
      <c r="P5560" s="4"/>
      <c r="R5560" s="4"/>
      <c r="S5560" s="4"/>
      <c r="T5560" s="4"/>
      <c r="V5560" s="4"/>
      <c r="W5560" s="4"/>
      <c r="X5560" s="4"/>
      <c r="Y5560" s="4"/>
      <c r="Z5560" s="4"/>
      <c r="AA5560" s="4"/>
      <c r="AG5560" s="4"/>
    </row>
    <row r="5561" spans="1:33" x14ac:dyDescent="0.25">
      <c r="A5561" s="4"/>
      <c r="F5561" s="4"/>
      <c r="H5561" s="4"/>
      <c r="I5561" s="4"/>
      <c r="J5561" s="4"/>
      <c r="K5561" s="4"/>
      <c r="L5561" s="4"/>
      <c r="M5561" s="4"/>
      <c r="N5561" s="4"/>
      <c r="P5561" s="4"/>
      <c r="R5561" s="4"/>
      <c r="S5561" s="4"/>
      <c r="T5561" s="4"/>
      <c r="V5561" s="4"/>
      <c r="W5561" s="4"/>
      <c r="X5561" s="4"/>
      <c r="Y5561" s="4"/>
      <c r="Z5561" s="4"/>
      <c r="AA5561" s="4"/>
      <c r="AG5561" s="4"/>
    </row>
    <row r="5562" spans="1:33" x14ac:dyDescent="0.25">
      <c r="A5562" s="4"/>
      <c r="F5562" s="4"/>
      <c r="H5562" s="4"/>
      <c r="I5562" s="4"/>
      <c r="J5562" s="4"/>
      <c r="K5562" s="4"/>
      <c r="L5562" s="4"/>
      <c r="M5562" s="4"/>
      <c r="N5562" s="4"/>
      <c r="P5562" s="4"/>
      <c r="R5562" s="4"/>
      <c r="S5562" s="4"/>
      <c r="T5562" s="4"/>
      <c r="V5562" s="4"/>
      <c r="W5562" s="4"/>
      <c r="X5562" s="4"/>
      <c r="Y5562" s="4"/>
      <c r="Z5562" s="4"/>
      <c r="AA5562" s="4"/>
      <c r="AG5562" s="4"/>
    </row>
    <row r="5563" spans="1:33" x14ac:dyDescent="0.25">
      <c r="A5563" s="4"/>
      <c r="F5563" s="4"/>
      <c r="H5563" s="4"/>
      <c r="I5563" s="4"/>
      <c r="J5563" s="4"/>
      <c r="K5563" s="4"/>
      <c r="L5563" s="4"/>
      <c r="M5563" s="4"/>
      <c r="N5563" s="4"/>
      <c r="P5563" s="4"/>
      <c r="R5563" s="4"/>
      <c r="S5563" s="4"/>
      <c r="T5563" s="4"/>
      <c r="V5563" s="4"/>
      <c r="W5563" s="4"/>
      <c r="X5563" s="4"/>
      <c r="Y5563" s="4"/>
      <c r="Z5563" s="4"/>
      <c r="AA5563" s="4"/>
      <c r="AG5563" s="4"/>
    </row>
    <row r="5564" spans="1:33" x14ac:dyDescent="0.25">
      <c r="A5564" s="4"/>
      <c r="F5564" s="4"/>
      <c r="H5564" s="4"/>
      <c r="I5564" s="4"/>
      <c r="J5564" s="4"/>
      <c r="K5564" s="4"/>
      <c r="L5564" s="4"/>
      <c r="M5564" s="4"/>
      <c r="N5564" s="4"/>
      <c r="P5564" s="4"/>
      <c r="R5564" s="4"/>
      <c r="S5564" s="4"/>
      <c r="T5564" s="4"/>
      <c r="V5564" s="4"/>
      <c r="W5564" s="4"/>
      <c r="X5564" s="4"/>
      <c r="Y5564" s="4"/>
      <c r="Z5564" s="4"/>
      <c r="AA5564" s="4"/>
      <c r="AG5564" s="4"/>
    </row>
    <row r="5565" spans="1:33" x14ac:dyDescent="0.25">
      <c r="A5565" s="4"/>
      <c r="F5565" s="4"/>
      <c r="H5565" s="4"/>
      <c r="I5565" s="4"/>
      <c r="J5565" s="4"/>
      <c r="K5565" s="4"/>
      <c r="L5565" s="4"/>
      <c r="M5565" s="4"/>
      <c r="N5565" s="4"/>
      <c r="P5565" s="4"/>
      <c r="R5565" s="4"/>
      <c r="S5565" s="4"/>
      <c r="T5565" s="4"/>
      <c r="V5565" s="4"/>
      <c r="W5565" s="4"/>
      <c r="X5565" s="4"/>
      <c r="Y5565" s="4"/>
      <c r="Z5565" s="4"/>
      <c r="AA5565" s="4"/>
      <c r="AG5565" s="4"/>
    </row>
    <row r="5566" spans="1:33" x14ac:dyDescent="0.25">
      <c r="A5566" s="4"/>
      <c r="F5566" s="4"/>
      <c r="H5566" s="4"/>
      <c r="I5566" s="4"/>
      <c r="J5566" s="4"/>
      <c r="K5566" s="4"/>
      <c r="L5566" s="4"/>
      <c r="M5566" s="4"/>
      <c r="N5566" s="4"/>
      <c r="P5566" s="4"/>
      <c r="R5566" s="4"/>
      <c r="S5566" s="4"/>
      <c r="T5566" s="4"/>
      <c r="V5566" s="4"/>
      <c r="W5566" s="4"/>
      <c r="X5566" s="4"/>
      <c r="Y5566" s="4"/>
      <c r="Z5566" s="4"/>
      <c r="AA5566" s="4"/>
      <c r="AG5566" s="4"/>
    </row>
    <row r="5567" spans="1:33" x14ac:dyDescent="0.25">
      <c r="A5567" s="4"/>
      <c r="F5567" s="4"/>
      <c r="H5567" s="4"/>
      <c r="I5567" s="4"/>
      <c r="J5567" s="4"/>
      <c r="K5567" s="4"/>
      <c r="L5567" s="4"/>
      <c r="M5567" s="4"/>
      <c r="N5567" s="4"/>
      <c r="P5567" s="4"/>
      <c r="R5567" s="4"/>
      <c r="S5567" s="4"/>
      <c r="T5567" s="4"/>
      <c r="V5567" s="4"/>
      <c r="W5567" s="4"/>
      <c r="X5567" s="4"/>
      <c r="Y5567" s="4"/>
      <c r="Z5567" s="4"/>
      <c r="AA5567" s="4"/>
      <c r="AG5567" s="4"/>
    </row>
    <row r="5568" spans="1:33" x14ac:dyDescent="0.25">
      <c r="A5568" s="4"/>
      <c r="F5568" s="4"/>
      <c r="H5568" s="4"/>
      <c r="I5568" s="4"/>
      <c r="J5568" s="4"/>
      <c r="K5568" s="4"/>
      <c r="L5568" s="4"/>
      <c r="M5568" s="4"/>
      <c r="N5568" s="4"/>
      <c r="P5568" s="4"/>
      <c r="R5568" s="4"/>
      <c r="S5568" s="4"/>
      <c r="T5568" s="4"/>
      <c r="V5568" s="4"/>
      <c r="W5568" s="4"/>
      <c r="X5568" s="4"/>
      <c r="Y5568" s="4"/>
      <c r="Z5568" s="4"/>
      <c r="AA5568" s="4"/>
      <c r="AG5568" s="4"/>
    </row>
    <row r="5569" spans="1:33" x14ac:dyDescent="0.25">
      <c r="A5569" s="4"/>
      <c r="F5569" s="4"/>
      <c r="H5569" s="4"/>
      <c r="I5569" s="4"/>
      <c r="J5569" s="4"/>
      <c r="K5569" s="4"/>
      <c r="L5569" s="4"/>
      <c r="M5569" s="4"/>
      <c r="N5569" s="4"/>
      <c r="P5569" s="4"/>
      <c r="R5569" s="4"/>
      <c r="S5569" s="4"/>
      <c r="T5569" s="4"/>
      <c r="V5569" s="4"/>
      <c r="W5569" s="4"/>
      <c r="X5569" s="4"/>
      <c r="Y5569" s="4"/>
      <c r="Z5569" s="4"/>
      <c r="AA5569" s="4"/>
      <c r="AG5569" s="4"/>
    </row>
    <row r="5570" spans="1:33" x14ac:dyDescent="0.25">
      <c r="A5570" s="4"/>
      <c r="F5570" s="4"/>
      <c r="H5570" s="4"/>
      <c r="I5570" s="4"/>
      <c r="J5570" s="4"/>
      <c r="K5570" s="4"/>
      <c r="L5570" s="4"/>
      <c r="M5570" s="4"/>
      <c r="N5570" s="4"/>
      <c r="P5570" s="4"/>
      <c r="R5570" s="4"/>
      <c r="S5570" s="4"/>
      <c r="T5570" s="4"/>
      <c r="V5570" s="4"/>
      <c r="W5570" s="4"/>
      <c r="X5570" s="4"/>
      <c r="Y5570" s="4"/>
      <c r="Z5570" s="4"/>
      <c r="AA5570" s="4"/>
      <c r="AG5570" s="4"/>
    </row>
    <row r="5571" spans="1:33" x14ac:dyDescent="0.25">
      <c r="A5571" s="4"/>
      <c r="F5571" s="4"/>
      <c r="H5571" s="4"/>
      <c r="I5571" s="4"/>
      <c r="J5571" s="4"/>
      <c r="K5571" s="4"/>
      <c r="L5571" s="4"/>
      <c r="M5571" s="4"/>
      <c r="N5571" s="4"/>
      <c r="P5571" s="4"/>
      <c r="R5571" s="4"/>
      <c r="S5571" s="4"/>
      <c r="T5571" s="4"/>
      <c r="V5571" s="4"/>
      <c r="W5571" s="4"/>
      <c r="X5571" s="4"/>
      <c r="Y5571" s="4"/>
      <c r="Z5571" s="4"/>
      <c r="AA5571" s="4"/>
      <c r="AG5571" s="4"/>
    </row>
    <row r="5572" spans="1:33" x14ac:dyDescent="0.25">
      <c r="A5572" s="4"/>
      <c r="F5572" s="4"/>
      <c r="H5572" s="4"/>
      <c r="I5572" s="4"/>
      <c r="J5572" s="4"/>
      <c r="K5572" s="4"/>
      <c r="L5572" s="4"/>
      <c r="M5572" s="4"/>
      <c r="N5572" s="4"/>
      <c r="P5572" s="4"/>
      <c r="R5572" s="4"/>
      <c r="S5572" s="4"/>
      <c r="T5572" s="4"/>
      <c r="V5572" s="4"/>
      <c r="W5572" s="4"/>
      <c r="X5572" s="4"/>
      <c r="Y5572" s="4"/>
      <c r="Z5572" s="4"/>
      <c r="AA5572" s="4"/>
      <c r="AG5572" s="4"/>
    </row>
    <row r="5573" spans="1:33" x14ac:dyDescent="0.25">
      <c r="A5573" s="4"/>
      <c r="F5573" s="4"/>
      <c r="H5573" s="4"/>
      <c r="I5573" s="4"/>
      <c r="J5573" s="4"/>
      <c r="K5573" s="4"/>
      <c r="L5573" s="4"/>
      <c r="M5573" s="4"/>
      <c r="N5573" s="4"/>
      <c r="P5573" s="4"/>
      <c r="R5573" s="4"/>
      <c r="S5573" s="4"/>
      <c r="T5573" s="4"/>
      <c r="V5573" s="4"/>
      <c r="W5573" s="4"/>
      <c r="X5573" s="4"/>
      <c r="Y5573" s="4"/>
      <c r="Z5573" s="4"/>
      <c r="AA5573" s="4"/>
      <c r="AG5573" s="4"/>
    </row>
    <row r="5574" spans="1:33" x14ac:dyDescent="0.25">
      <c r="A5574" s="4"/>
      <c r="F5574" s="4"/>
      <c r="H5574" s="4"/>
      <c r="I5574" s="4"/>
      <c r="J5574" s="4"/>
      <c r="K5574" s="4"/>
      <c r="L5574" s="4"/>
      <c r="M5574" s="4"/>
      <c r="N5574" s="4"/>
      <c r="P5574" s="4"/>
      <c r="R5574" s="4"/>
      <c r="S5574" s="4"/>
      <c r="T5574" s="4"/>
      <c r="V5574" s="4"/>
      <c r="W5574" s="4"/>
      <c r="X5574" s="4"/>
      <c r="Y5574" s="4"/>
      <c r="Z5574" s="4"/>
      <c r="AA5574" s="4"/>
      <c r="AG5574" s="4"/>
    </row>
    <row r="5575" spans="1:33" x14ac:dyDescent="0.25">
      <c r="A5575" s="4"/>
      <c r="F5575" s="4"/>
      <c r="H5575" s="4"/>
      <c r="I5575" s="4"/>
      <c r="J5575" s="4"/>
      <c r="K5575" s="4"/>
      <c r="L5575" s="4"/>
      <c r="M5575" s="4"/>
      <c r="N5575" s="4"/>
      <c r="P5575" s="4"/>
      <c r="R5575" s="4"/>
      <c r="S5575" s="4"/>
      <c r="T5575" s="4"/>
      <c r="V5575" s="4"/>
      <c r="W5575" s="4"/>
      <c r="X5575" s="4"/>
      <c r="Y5575" s="4"/>
      <c r="Z5575" s="4"/>
      <c r="AA5575" s="4"/>
      <c r="AG5575" s="4"/>
    </row>
    <row r="5576" spans="1:33" x14ac:dyDescent="0.25">
      <c r="A5576" s="4"/>
      <c r="F5576" s="4"/>
      <c r="H5576" s="4"/>
      <c r="I5576" s="4"/>
      <c r="J5576" s="4"/>
      <c r="K5576" s="4"/>
      <c r="L5576" s="4"/>
      <c r="M5576" s="4"/>
      <c r="N5576" s="4"/>
      <c r="P5576" s="4"/>
      <c r="R5576" s="4"/>
      <c r="S5576" s="4"/>
      <c r="T5576" s="4"/>
      <c r="V5576" s="4"/>
      <c r="W5576" s="4"/>
      <c r="X5576" s="4"/>
      <c r="Y5576" s="4"/>
      <c r="Z5576" s="4"/>
      <c r="AA5576" s="4"/>
      <c r="AG5576" s="4"/>
    </row>
    <row r="5577" spans="1:33" x14ac:dyDescent="0.25">
      <c r="A5577" s="4"/>
      <c r="F5577" s="4"/>
      <c r="H5577" s="4"/>
      <c r="I5577" s="4"/>
      <c r="J5577" s="4"/>
      <c r="K5577" s="4"/>
      <c r="L5577" s="4"/>
      <c r="M5577" s="4"/>
      <c r="N5577" s="4"/>
      <c r="P5577" s="4"/>
      <c r="R5577" s="4"/>
      <c r="S5577" s="4"/>
      <c r="T5577" s="4"/>
      <c r="V5577" s="4"/>
      <c r="W5577" s="4"/>
      <c r="X5577" s="4"/>
      <c r="Y5577" s="4"/>
      <c r="Z5577" s="4"/>
      <c r="AA5577" s="4"/>
      <c r="AG5577" s="4"/>
    </row>
    <row r="5578" spans="1:33" x14ac:dyDescent="0.25">
      <c r="A5578" s="4"/>
      <c r="F5578" s="4"/>
      <c r="H5578" s="4"/>
      <c r="I5578" s="4"/>
      <c r="J5578" s="4"/>
      <c r="K5578" s="4"/>
      <c r="L5578" s="4"/>
      <c r="M5578" s="4"/>
      <c r="N5578" s="4"/>
      <c r="P5578" s="4"/>
      <c r="R5578" s="4"/>
      <c r="S5578" s="4"/>
      <c r="T5578" s="4"/>
      <c r="V5578" s="4"/>
      <c r="W5578" s="4"/>
      <c r="X5578" s="4"/>
      <c r="Y5578" s="4"/>
      <c r="Z5578" s="4"/>
      <c r="AA5578" s="4"/>
      <c r="AG5578" s="4"/>
    </row>
    <row r="5579" spans="1:33" x14ac:dyDescent="0.25">
      <c r="A5579" s="4"/>
      <c r="F5579" s="4"/>
      <c r="H5579" s="4"/>
      <c r="I5579" s="4"/>
      <c r="J5579" s="4"/>
      <c r="K5579" s="4"/>
      <c r="L5579" s="4"/>
      <c r="M5579" s="4"/>
      <c r="N5579" s="4"/>
      <c r="P5579" s="4"/>
      <c r="R5579" s="4"/>
      <c r="S5579" s="4"/>
      <c r="T5579" s="4"/>
      <c r="V5579" s="4"/>
      <c r="W5579" s="4"/>
      <c r="X5579" s="4"/>
      <c r="Y5579" s="4"/>
      <c r="Z5579" s="4"/>
      <c r="AA5579" s="4"/>
      <c r="AG5579" s="4"/>
    </row>
    <row r="5580" spans="1:33" x14ac:dyDescent="0.25">
      <c r="A5580" s="4"/>
      <c r="F5580" s="4"/>
      <c r="H5580" s="4"/>
      <c r="I5580" s="4"/>
      <c r="J5580" s="4"/>
      <c r="K5580" s="4"/>
      <c r="L5580" s="4"/>
      <c r="M5580" s="4"/>
      <c r="N5580" s="4"/>
      <c r="P5580" s="4"/>
      <c r="R5580" s="4"/>
      <c r="S5580" s="4"/>
      <c r="T5580" s="4"/>
      <c r="V5580" s="4"/>
      <c r="W5580" s="4"/>
      <c r="X5580" s="4"/>
      <c r="Y5580" s="4"/>
      <c r="Z5580" s="4"/>
      <c r="AA5580" s="4"/>
      <c r="AG5580" s="4"/>
    </row>
    <row r="5581" spans="1:33" x14ac:dyDescent="0.25">
      <c r="A5581" s="4"/>
      <c r="F5581" s="4"/>
      <c r="H5581" s="4"/>
      <c r="I5581" s="4"/>
      <c r="J5581" s="4"/>
      <c r="K5581" s="4"/>
      <c r="L5581" s="4"/>
      <c r="M5581" s="4"/>
      <c r="N5581" s="4"/>
      <c r="P5581" s="4"/>
      <c r="R5581" s="4"/>
      <c r="S5581" s="4"/>
      <c r="T5581" s="4"/>
      <c r="V5581" s="4"/>
      <c r="W5581" s="4"/>
      <c r="X5581" s="4"/>
      <c r="Y5581" s="4"/>
      <c r="Z5581" s="4"/>
      <c r="AA5581" s="4"/>
      <c r="AG5581" s="4"/>
    </row>
    <row r="5582" spans="1:33" x14ac:dyDescent="0.25">
      <c r="A5582" s="4"/>
      <c r="F5582" s="4"/>
      <c r="H5582" s="4"/>
      <c r="I5582" s="4"/>
      <c r="J5582" s="4"/>
      <c r="K5582" s="4"/>
      <c r="L5582" s="4"/>
      <c r="M5582" s="4"/>
      <c r="N5582" s="4"/>
      <c r="P5582" s="4"/>
      <c r="R5582" s="4"/>
      <c r="S5582" s="4"/>
      <c r="T5582" s="4"/>
      <c r="V5582" s="4"/>
      <c r="W5582" s="4"/>
      <c r="X5582" s="4"/>
      <c r="Y5582" s="4"/>
      <c r="Z5582" s="4"/>
      <c r="AA5582" s="4"/>
      <c r="AG5582" s="4"/>
    </row>
    <row r="5583" spans="1:33" x14ac:dyDescent="0.25">
      <c r="A5583" s="4"/>
      <c r="F5583" s="4"/>
      <c r="H5583" s="4"/>
      <c r="I5583" s="4"/>
      <c r="J5583" s="4"/>
      <c r="K5583" s="4"/>
      <c r="L5583" s="4"/>
      <c r="M5583" s="4"/>
      <c r="N5583" s="4"/>
      <c r="P5583" s="4"/>
      <c r="R5583" s="4"/>
      <c r="S5583" s="4"/>
      <c r="T5583" s="4"/>
      <c r="V5583" s="4"/>
      <c r="W5583" s="4"/>
      <c r="X5583" s="4"/>
      <c r="Y5583" s="4"/>
      <c r="Z5583" s="4"/>
      <c r="AA5583" s="4"/>
      <c r="AG5583" s="4"/>
    </row>
    <row r="5584" spans="1:33" x14ac:dyDescent="0.25">
      <c r="A5584" s="4"/>
      <c r="F5584" s="4"/>
      <c r="H5584" s="4"/>
      <c r="I5584" s="4"/>
      <c r="J5584" s="4"/>
      <c r="K5584" s="4"/>
      <c r="L5584" s="4"/>
      <c r="M5584" s="4"/>
      <c r="N5584" s="4"/>
      <c r="P5584" s="4"/>
      <c r="R5584" s="4"/>
      <c r="S5584" s="4"/>
      <c r="T5584" s="4"/>
      <c r="V5584" s="4"/>
      <c r="W5584" s="4"/>
      <c r="X5584" s="4"/>
      <c r="Y5584" s="4"/>
      <c r="Z5584" s="4"/>
      <c r="AA5584" s="4"/>
      <c r="AG5584" s="4"/>
    </row>
    <row r="5585" spans="1:33" x14ac:dyDescent="0.25">
      <c r="A5585" s="4"/>
      <c r="F5585" s="4"/>
      <c r="H5585" s="4"/>
      <c r="I5585" s="4"/>
      <c r="J5585" s="4"/>
      <c r="K5585" s="4"/>
      <c r="L5585" s="4"/>
      <c r="M5585" s="4"/>
      <c r="N5585" s="4"/>
      <c r="P5585" s="4"/>
      <c r="R5585" s="4"/>
      <c r="S5585" s="4"/>
      <c r="T5585" s="4"/>
      <c r="V5585" s="4"/>
      <c r="W5585" s="4"/>
      <c r="X5585" s="4"/>
      <c r="Y5585" s="4"/>
      <c r="Z5585" s="4"/>
      <c r="AA5585" s="4"/>
      <c r="AG5585" s="4"/>
    </row>
    <row r="5586" spans="1:33" x14ac:dyDescent="0.25">
      <c r="A5586" s="4"/>
      <c r="F5586" s="4"/>
      <c r="H5586" s="4"/>
      <c r="I5586" s="4"/>
      <c r="J5586" s="4"/>
      <c r="K5586" s="4"/>
      <c r="L5586" s="4"/>
      <c r="M5586" s="4"/>
      <c r="N5586" s="4"/>
      <c r="P5586" s="4"/>
      <c r="R5586" s="4"/>
      <c r="S5586" s="4"/>
      <c r="T5586" s="4"/>
      <c r="V5586" s="4"/>
      <c r="W5586" s="4"/>
      <c r="X5586" s="4"/>
      <c r="Y5586" s="4"/>
      <c r="Z5586" s="4"/>
      <c r="AA5586" s="4"/>
      <c r="AG5586" s="4"/>
    </row>
    <row r="5587" spans="1:33" x14ac:dyDescent="0.25">
      <c r="A5587" s="4"/>
      <c r="F5587" s="4"/>
      <c r="H5587" s="4"/>
      <c r="I5587" s="4"/>
      <c r="J5587" s="4"/>
      <c r="K5587" s="4"/>
      <c r="L5587" s="4"/>
      <c r="M5587" s="4"/>
      <c r="N5587" s="4"/>
      <c r="P5587" s="4"/>
      <c r="R5587" s="4"/>
      <c r="S5587" s="4"/>
      <c r="T5587" s="4"/>
      <c r="V5587" s="4"/>
      <c r="W5587" s="4"/>
      <c r="X5587" s="4"/>
      <c r="Y5587" s="4"/>
      <c r="Z5587" s="4"/>
      <c r="AA5587" s="4"/>
      <c r="AG5587" s="4"/>
    </row>
    <row r="5588" spans="1:33" x14ac:dyDescent="0.25">
      <c r="A5588" s="4"/>
      <c r="F5588" s="4"/>
      <c r="H5588" s="4"/>
      <c r="I5588" s="4"/>
      <c r="J5588" s="4"/>
      <c r="K5588" s="4"/>
      <c r="L5588" s="4"/>
      <c r="M5588" s="4"/>
      <c r="N5588" s="4"/>
      <c r="P5588" s="4"/>
      <c r="R5588" s="4"/>
      <c r="S5588" s="4"/>
      <c r="T5588" s="4"/>
      <c r="V5588" s="4"/>
      <c r="W5588" s="4"/>
      <c r="X5588" s="4"/>
      <c r="Y5588" s="4"/>
      <c r="Z5588" s="4"/>
      <c r="AA5588" s="4"/>
      <c r="AG5588" s="4"/>
    </row>
    <row r="5589" spans="1:33" x14ac:dyDescent="0.25">
      <c r="A5589" s="4"/>
      <c r="F5589" s="4"/>
      <c r="H5589" s="4"/>
      <c r="I5589" s="4"/>
      <c r="J5589" s="4"/>
      <c r="K5589" s="4"/>
      <c r="L5589" s="4"/>
      <c r="M5589" s="4"/>
      <c r="N5589" s="4"/>
      <c r="P5589" s="4"/>
      <c r="R5589" s="4"/>
      <c r="S5589" s="4"/>
      <c r="T5589" s="4"/>
      <c r="V5589" s="4"/>
      <c r="W5589" s="4"/>
      <c r="X5589" s="4"/>
      <c r="Y5589" s="4"/>
      <c r="Z5589" s="4"/>
      <c r="AA5589" s="4"/>
      <c r="AG5589" s="4"/>
    </row>
    <row r="5590" spans="1:33" x14ac:dyDescent="0.25">
      <c r="A5590" s="4"/>
      <c r="F5590" s="4"/>
      <c r="H5590" s="4"/>
      <c r="I5590" s="4"/>
      <c r="J5590" s="4"/>
      <c r="K5590" s="4"/>
      <c r="L5590" s="4"/>
      <c r="M5590" s="4"/>
      <c r="N5590" s="4"/>
      <c r="P5590" s="4"/>
      <c r="R5590" s="4"/>
      <c r="S5590" s="4"/>
      <c r="T5590" s="4"/>
      <c r="V5590" s="4"/>
      <c r="W5590" s="4"/>
      <c r="X5590" s="4"/>
      <c r="Y5590" s="4"/>
      <c r="Z5590" s="4"/>
      <c r="AA5590" s="4"/>
      <c r="AG5590" s="4"/>
    </row>
    <row r="5591" spans="1:33" x14ac:dyDescent="0.25">
      <c r="A5591" s="4"/>
      <c r="F5591" s="4"/>
      <c r="H5591" s="4"/>
      <c r="I5591" s="4"/>
      <c r="J5591" s="4"/>
      <c r="K5591" s="4"/>
      <c r="L5591" s="4"/>
      <c r="M5591" s="4"/>
      <c r="N5591" s="4"/>
      <c r="P5591" s="4"/>
      <c r="R5591" s="4"/>
      <c r="S5591" s="4"/>
      <c r="T5591" s="4"/>
      <c r="V5591" s="4"/>
      <c r="W5591" s="4"/>
      <c r="X5591" s="4"/>
      <c r="Y5591" s="4"/>
      <c r="Z5591" s="4"/>
      <c r="AA5591" s="4"/>
      <c r="AG5591" s="4"/>
    </row>
    <row r="5592" spans="1:33" x14ac:dyDescent="0.25">
      <c r="A5592" s="4"/>
      <c r="F5592" s="4"/>
      <c r="H5592" s="4"/>
      <c r="I5592" s="4"/>
      <c r="J5592" s="4"/>
      <c r="K5592" s="4"/>
      <c r="L5592" s="4"/>
      <c r="M5592" s="4"/>
      <c r="N5592" s="4"/>
      <c r="P5592" s="4"/>
      <c r="R5592" s="4"/>
      <c r="S5592" s="4"/>
      <c r="T5592" s="4"/>
      <c r="V5592" s="4"/>
      <c r="W5592" s="4"/>
      <c r="X5592" s="4"/>
      <c r="Y5592" s="4"/>
      <c r="Z5592" s="4"/>
      <c r="AA5592" s="4"/>
      <c r="AG5592" s="4"/>
    </row>
    <row r="5593" spans="1:33" x14ac:dyDescent="0.25">
      <c r="A5593" s="4"/>
      <c r="F5593" s="4"/>
      <c r="H5593" s="4"/>
      <c r="I5593" s="4"/>
      <c r="J5593" s="4"/>
      <c r="K5593" s="4"/>
      <c r="L5593" s="4"/>
      <c r="M5593" s="4"/>
      <c r="N5593" s="4"/>
      <c r="P5593" s="4"/>
      <c r="R5593" s="4"/>
      <c r="S5593" s="4"/>
      <c r="T5593" s="4"/>
      <c r="V5593" s="4"/>
      <c r="W5593" s="4"/>
      <c r="X5593" s="4"/>
      <c r="Y5593" s="4"/>
      <c r="Z5593" s="4"/>
      <c r="AA5593" s="4"/>
      <c r="AG5593" s="4"/>
    </row>
    <row r="5594" spans="1:33" x14ac:dyDescent="0.25">
      <c r="A5594" s="4"/>
      <c r="F5594" s="4"/>
      <c r="H5594" s="4"/>
      <c r="I5594" s="4"/>
      <c r="J5594" s="4"/>
      <c r="K5594" s="4"/>
      <c r="L5594" s="4"/>
      <c r="M5594" s="4"/>
      <c r="N5594" s="4"/>
      <c r="P5594" s="4"/>
      <c r="R5594" s="4"/>
      <c r="S5594" s="4"/>
      <c r="T5594" s="4"/>
      <c r="V5594" s="4"/>
      <c r="W5594" s="4"/>
      <c r="X5594" s="4"/>
      <c r="Y5594" s="4"/>
      <c r="Z5594" s="4"/>
      <c r="AA5594" s="4"/>
      <c r="AG5594" s="4"/>
    </row>
    <row r="5595" spans="1:33" x14ac:dyDescent="0.25">
      <c r="A5595" s="4"/>
      <c r="F5595" s="4"/>
      <c r="H5595" s="4"/>
      <c r="I5595" s="4"/>
      <c r="J5595" s="4"/>
      <c r="K5595" s="4"/>
      <c r="L5595" s="4"/>
      <c r="M5595" s="4"/>
      <c r="N5595" s="4"/>
      <c r="P5595" s="4"/>
      <c r="R5595" s="4"/>
      <c r="S5595" s="4"/>
      <c r="T5595" s="4"/>
      <c r="V5595" s="4"/>
      <c r="W5595" s="4"/>
      <c r="X5595" s="4"/>
      <c r="Y5595" s="4"/>
      <c r="Z5595" s="4"/>
      <c r="AA5595" s="4"/>
      <c r="AG5595" s="4"/>
    </row>
    <row r="5596" spans="1:33" x14ac:dyDescent="0.25">
      <c r="A5596" s="4"/>
      <c r="F5596" s="4"/>
      <c r="H5596" s="4"/>
      <c r="I5596" s="4"/>
      <c r="J5596" s="4"/>
      <c r="K5596" s="4"/>
      <c r="L5596" s="4"/>
      <c r="M5596" s="4"/>
      <c r="N5596" s="4"/>
      <c r="P5596" s="4"/>
      <c r="R5596" s="4"/>
      <c r="S5596" s="4"/>
      <c r="T5596" s="4"/>
      <c r="V5596" s="4"/>
      <c r="W5596" s="4"/>
      <c r="X5596" s="4"/>
      <c r="Y5596" s="4"/>
      <c r="Z5596" s="4"/>
      <c r="AA5596" s="4"/>
      <c r="AG5596" s="4"/>
    </row>
    <row r="5597" spans="1:33" x14ac:dyDescent="0.25">
      <c r="A5597" s="4"/>
      <c r="F5597" s="4"/>
      <c r="H5597" s="4"/>
      <c r="I5597" s="4"/>
      <c r="J5597" s="4"/>
      <c r="K5597" s="4"/>
      <c r="L5597" s="4"/>
      <c r="M5597" s="4"/>
      <c r="N5597" s="4"/>
      <c r="P5597" s="4"/>
      <c r="R5597" s="4"/>
      <c r="S5597" s="4"/>
      <c r="T5597" s="4"/>
      <c r="V5597" s="4"/>
      <c r="W5597" s="4"/>
      <c r="X5597" s="4"/>
      <c r="Y5597" s="4"/>
      <c r="Z5597" s="4"/>
      <c r="AA5597" s="4"/>
      <c r="AG5597" s="4"/>
    </row>
    <row r="5598" spans="1:33" x14ac:dyDescent="0.25">
      <c r="A5598" s="4"/>
      <c r="F5598" s="4"/>
      <c r="H5598" s="4"/>
      <c r="I5598" s="4"/>
      <c r="J5598" s="4"/>
      <c r="K5598" s="4"/>
      <c r="L5598" s="4"/>
      <c r="M5598" s="4"/>
      <c r="N5598" s="4"/>
      <c r="P5598" s="4"/>
      <c r="R5598" s="4"/>
      <c r="S5598" s="4"/>
      <c r="T5598" s="4"/>
      <c r="V5598" s="4"/>
      <c r="W5598" s="4"/>
      <c r="X5598" s="4"/>
      <c r="Y5598" s="4"/>
      <c r="Z5598" s="4"/>
      <c r="AA5598" s="4"/>
      <c r="AG5598" s="4"/>
    </row>
    <row r="5599" spans="1:33" x14ac:dyDescent="0.25">
      <c r="A5599" s="4"/>
      <c r="F5599" s="4"/>
      <c r="H5599" s="4"/>
      <c r="I5599" s="4"/>
      <c r="J5599" s="4"/>
      <c r="K5599" s="4"/>
      <c r="L5599" s="4"/>
      <c r="M5599" s="4"/>
      <c r="N5599" s="4"/>
      <c r="P5599" s="4"/>
      <c r="R5599" s="4"/>
      <c r="S5599" s="4"/>
      <c r="T5599" s="4"/>
      <c r="V5599" s="4"/>
      <c r="W5599" s="4"/>
      <c r="X5599" s="4"/>
      <c r="Y5599" s="4"/>
      <c r="Z5599" s="4"/>
      <c r="AA5599" s="4"/>
      <c r="AG5599" s="4"/>
    </row>
    <row r="5600" spans="1:33" x14ac:dyDescent="0.25">
      <c r="A5600" s="4"/>
      <c r="F5600" s="4"/>
      <c r="H5600" s="4"/>
      <c r="I5600" s="4"/>
      <c r="J5600" s="4"/>
      <c r="K5600" s="4"/>
      <c r="L5600" s="4"/>
      <c r="M5600" s="4"/>
      <c r="N5600" s="4"/>
      <c r="P5600" s="4"/>
      <c r="R5600" s="4"/>
      <c r="S5600" s="4"/>
      <c r="T5600" s="4"/>
      <c r="V5600" s="4"/>
      <c r="W5600" s="4"/>
      <c r="X5600" s="4"/>
      <c r="Y5600" s="4"/>
      <c r="Z5600" s="4"/>
      <c r="AA5600" s="4"/>
      <c r="AG5600" s="4"/>
    </row>
    <row r="5601" spans="1:33" x14ac:dyDescent="0.25">
      <c r="A5601" s="4"/>
      <c r="F5601" s="4"/>
      <c r="H5601" s="4"/>
      <c r="I5601" s="4"/>
      <c r="J5601" s="4"/>
      <c r="K5601" s="4"/>
      <c r="L5601" s="4"/>
      <c r="M5601" s="4"/>
      <c r="N5601" s="4"/>
      <c r="P5601" s="4"/>
      <c r="R5601" s="4"/>
      <c r="S5601" s="4"/>
      <c r="T5601" s="4"/>
      <c r="V5601" s="4"/>
      <c r="W5601" s="4"/>
      <c r="X5601" s="4"/>
      <c r="Y5601" s="4"/>
      <c r="Z5601" s="4"/>
      <c r="AA5601" s="4"/>
      <c r="AG5601" s="4"/>
    </row>
    <row r="5602" spans="1:33" x14ac:dyDescent="0.25">
      <c r="A5602" s="4"/>
      <c r="F5602" s="4"/>
      <c r="H5602" s="4"/>
      <c r="I5602" s="4"/>
      <c r="J5602" s="4"/>
      <c r="K5602" s="4"/>
      <c r="L5602" s="4"/>
      <c r="M5602" s="4"/>
      <c r="N5602" s="4"/>
      <c r="P5602" s="4"/>
      <c r="R5602" s="4"/>
      <c r="S5602" s="4"/>
      <c r="T5602" s="4"/>
      <c r="V5602" s="4"/>
      <c r="W5602" s="4"/>
      <c r="X5602" s="4"/>
      <c r="Y5602" s="4"/>
      <c r="Z5602" s="4"/>
      <c r="AA5602" s="4"/>
      <c r="AG5602" s="4"/>
    </row>
    <row r="5603" spans="1:33" x14ac:dyDescent="0.25">
      <c r="A5603" s="4"/>
      <c r="F5603" s="4"/>
      <c r="H5603" s="4"/>
      <c r="I5603" s="4"/>
      <c r="J5603" s="4"/>
      <c r="K5603" s="4"/>
      <c r="L5603" s="4"/>
      <c r="M5603" s="4"/>
      <c r="N5603" s="4"/>
      <c r="P5603" s="4"/>
      <c r="R5603" s="4"/>
      <c r="S5603" s="4"/>
      <c r="T5603" s="4"/>
      <c r="V5603" s="4"/>
      <c r="W5603" s="4"/>
      <c r="X5603" s="4"/>
      <c r="Y5603" s="4"/>
      <c r="Z5603" s="4"/>
      <c r="AA5603" s="4"/>
      <c r="AG5603" s="4"/>
    </row>
    <row r="5604" spans="1:33" x14ac:dyDescent="0.25">
      <c r="A5604" s="4"/>
      <c r="F5604" s="4"/>
      <c r="H5604" s="4"/>
      <c r="I5604" s="4"/>
      <c r="J5604" s="4"/>
      <c r="K5604" s="4"/>
      <c r="L5604" s="4"/>
      <c r="M5604" s="4"/>
      <c r="N5604" s="4"/>
      <c r="P5604" s="4"/>
      <c r="R5604" s="4"/>
      <c r="S5604" s="4"/>
      <c r="T5604" s="4"/>
      <c r="V5604" s="4"/>
      <c r="W5604" s="4"/>
      <c r="X5604" s="4"/>
      <c r="Y5604" s="4"/>
      <c r="Z5604" s="4"/>
      <c r="AA5604" s="4"/>
      <c r="AG5604" s="4"/>
    </row>
    <row r="5605" spans="1:33" x14ac:dyDescent="0.25">
      <c r="A5605" s="4"/>
      <c r="F5605" s="4"/>
      <c r="H5605" s="4"/>
      <c r="I5605" s="4"/>
      <c r="J5605" s="4"/>
      <c r="K5605" s="4"/>
      <c r="L5605" s="4"/>
      <c r="M5605" s="4"/>
      <c r="N5605" s="4"/>
      <c r="P5605" s="4"/>
      <c r="R5605" s="4"/>
      <c r="S5605" s="4"/>
      <c r="T5605" s="4"/>
      <c r="V5605" s="4"/>
      <c r="W5605" s="4"/>
      <c r="X5605" s="4"/>
      <c r="Y5605" s="4"/>
      <c r="Z5605" s="4"/>
      <c r="AA5605" s="4"/>
      <c r="AG5605" s="4"/>
    </row>
    <row r="5606" spans="1:33" x14ac:dyDescent="0.25">
      <c r="A5606" s="4"/>
      <c r="F5606" s="4"/>
      <c r="H5606" s="4"/>
      <c r="I5606" s="4"/>
      <c r="J5606" s="4"/>
      <c r="K5606" s="4"/>
      <c r="L5606" s="4"/>
      <c r="M5606" s="4"/>
      <c r="N5606" s="4"/>
      <c r="P5606" s="4"/>
      <c r="R5606" s="4"/>
      <c r="S5606" s="4"/>
      <c r="T5606" s="4"/>
      <c r="V5606" s="4"/>
      <c r="W5606" s="4"/>
      <c r="X5606" s="4"/>
      <c r="Y5606" s="4"/>
      <c r="Z5606" s="4"/>
      <c r="AA5606" s="4"/>
      <c r="AG5606" s="4"/>
    </row>
    <row r="5607" spans="1:33" x14ac:dyDescent="0.25">
      <c r="A5607" s="4"/>
      <c r="F5607" s="4"/>
      <c r="H5607" s="4"/>
      <c r="I5607" s="4"/>
      <c r="J5607" s="4"/>
      <c r="K5607" s="4"/>
      <c r="L5607" s="4"/>
      <c r="M5607" s="4"/>
      <c r="N5607" s="4"/>
      <c r="P5607" s="4"/>
      <c r="R5607" s="4"/>
      <c r="S5607" s="4"/>
      <c r="T5607" s="4"/>
      <c r="V5607" s="4"/>
      <c r="W5607" s="4"/>
      <c r="X5607" s="4"/>
      <c r="Y5607" s="4"/>
      <c r="Z5607" s="4"/>
      <c r="AA5607" s="4"/>
      <c r="AG5607" s="4"/>
    </row>
    <row r="5608" spans="1:33" x14ac:dyDescent="0.25">
      <c r="A5608" s="4"/>
      <c r="F5608" s="4"/>
      <c r="H5608" s="4"/>
      <c r="I5608" s="4"/>
      <c r="J5608" s="4"/>
      <c r="K5608" s="4"/>
      <c r="L5608" s="4"/>
      <c r="M5608" s="4"/>
      <c r="N5608" s="4"/>
      <c r="P5608" s="4"/>
      <c r="R5608" s="4"/>
      <c r="S5608" s="4"/>
      <c r="T5608" s="4"/>
      <c r="V5608" s="4"/>
      <c r="W5608" s="4"/>
      <c r="X5608" s="4"/>
      <c r="Y5608" s="4"/>
      <c r="Z5608" s="4"/>
      <c r="AA5608" s="4"/>
      <c r="AG5608" s="4"/>
    </row>
    <row r="5609" spans="1:33" x14ac:dyDescent="0.25">
      <c r="A5609" s="4"/>
      <c r="F5609" s="4"/>
      <c r="H5609" s="4"/>
      <c r="I5609" s="4"/>
      <c r="J5609" s="4"/>
      <c r="K5609" s="4"/>
      <c r="L5609" s="4"/>
      <c r="M5609" s="4"/>
      <c r="N5609" s="4"/>
      <c r="P5609" s="4"/>
      <c r="R5609" s="4"/>
      <c r="S5609" s="4"/>
      <c r="T5609" s="4"/>
      <c r="V5609" s="4"/>
      <c r="W5609" s="4"/>
      <c r="X5609" s="4"/>
      <c r="Y5609" s="4"/>
      <c r="Z5609" s="4"/>
      <c r="AA5609" s="4"/>
      <c r="AG5609" s="4"/>
    </row>
    <row r="5610" spans="1:33" x14ac:dyDescent="0.25">
      <c r="A5610" s="4"/>
      <c r="F5610" s="4"/>
      <c r="H5610" s="4"/>
      <c r="I5610" s="4"/>
      <c r="J5610" s="4"/>
      <c r="K5610" s="4"/>
      <c r="L5610" s="4"/>
      <c r="M5610" s="4"/>
      <c r="N5610" s="4"/>
      <c r="P5610" s="4"/>
      <c r="R5610" s="4"/>
      <c r="S5610" s="4"/>
      <c r="T5610" s="4"/>
      <c r="V5610" s="4"/>
      <c r="W5610" s="4"/>
      <c r="X5610" s="4"/>
      <c r="Y5610" s="4"/>
      <c r="Z5610" s="4"/>
      <c r="AA5610" s="4"/>
      <c r="AG5610" s="4"/>
    </row>
    <row r="5611" spans="1:33" x14ac:dyDescent="0.25">
      <c r="A5611" s="4"/>
      <c r="F5611" s="4"/>
      <c r="H5611" s="4"/>
      <c r="I5611" s="4"/>
      <c r="J5611" s="4"/>
      <c r="K5611" s="4"/>
      <c r="L5611" s="4"/>
      <c r="M5611" s="4"/>
      <c r="N5611" s="4"/>
      <c r="P5611" s="4"/>
      <c r="R5611" s="4"/>
      <c r="S5611" s="4"/>
      <c r="T5611" s="4"/>
      <c r="V5611" s="4"/>
      <c r="W5611" s="4"/>
      <c r="X5611" s="4"/>
      <c r="Y5611" s="4"/>
      <c r="Z5611" s="4"/>
      <c r="AA5611" s="4"/>
      <c r="AG5611" s="4"/>
    </row>
    <row r="5612" spans="1:33" x14ac:dyDescent="0.25">
      <c r="A5612" s="4"/>
      <c r="F5612" s="4"/>
      <c r="H5612" s="4"/>
      <c r="I5612" s="4"/>
      <c r="J5612" s="4"/>
      <c r="K5612" s="4"/>
      <c r="L5612" s="4"/>
      <c r="M5612" s="4"/>
      <c r="N5612" s="4"/>
      <c r="P5612" s="4"/>
      <c r="R5612" s="4"/>
      <c r="S5612" s="4"/>
      <c r="T5612" s="4"/>
      <c r="V5612" s="4"/>
      <c r="W5612" s="4"/>
      <c r="X5612" s="4"/>
      <c r="Y5612" s="4"/>
      <c r="Z5612" s="4"/>
      <c r="AA5612" s="4"/>
      <c r="AG5612" s="4"/>
    </row>
    <row r="5613" spans="1:33" x14ac:dyDescent="0.25">
      <c r="A5613" s="4"/>
      <c r="F5613" s="4"/>
      <c r="H5613" s="4"/>
      <c r="I5613" s="4"/>
      <c r="J5613" s="4"/>
      <c r="K5613" s="4"/>
      <c r="L5613" s="4"/>
      <c r="M5613" s="4"/>
      <c r="N5613" s="4"/>
      <c r="P5613" s="4"/>
      <c r="R5613" s="4"/>
      <c r="S5613" s="4"/>
      <c r="T5613" s="4"/>
      <c r="V5613" s="4"/>
      <c r="W5613" s="4"/>
      <c r="X5613" s="4"/>
      <c r="Y5613" s="4"/>
      <c r="Z5613" s="4"/>
      <c r="AA5613" s="4"/>
      <c r="AG5613" s="4"/>
    </row>
    <row r="5614" spans="1:33" x14ac:dyDescent="0.25">
      <c r="A5614" s="4"/>
      <c r="F5614" s="4"/>
      <c r="H5614" s="4"/>
      <c r="I5614" s="4"/>
      <c r="J5614" s="4"/>
      <c r="K5614" s="4"/>
      <c r="L5614" s="4"/>
      <c r="M5614" s="4"/>
      <c r="N5614" s="4"/>
      <c r="P5614" s="4"/>
      <c r="R5614" s="4"/>
      <c r="S5614" s="4"/>
      <c r="T5614" s="4"/>
      <c r="V5614" s="4"/>
      <c r="W5614" s="4"/>
      <c r="X5614" s="4"/>
      <c r="Y5614" s="4"/>
      <c r="Z5614" s="4"/>
      <c r="AA5614" s="4"/>
      <c r="AG5614" s="4"/>
    </row>
    <row r="5615" spans="1:33" x14ac:dyDescent="0.25">
      <c r="A5615" s="4"/>
      <c r="F5615" s="4"/>
      <c r="H5615" s="4"/>
      <c r="I5615" s="4"/>
      <c r="J5615" s="4"/>
      <c r="K5615" s="4"/>
      <c r="L5615" s="4"/>
      <c r="M5615" s="4"/>
      <c r="N5615" s="4"/>
      <c r="P5615" s="4"/>
      <c r="R5615" s="4"/>
      <c r="S5615" s="4"/>
      <c r="T5615" s="4"/>
      <c r="V5615" s="4"/>
      <c r="W5615" s="4"/>
      <c r="X5615" s="4"/>
      <c r="Y5615" s="4"/>
      <c r="Z5615" s="4"/>
      <c r="AA5615" s="4"/>
      <c r="AG5615" s="4"/>
    </row>
    <row r="5616" spans="1:33" x14ac:dyDescent="0.25">
      <c r="A5616" s="4"/>
      <c r="F5616" s="4"/>
      <c r="H5616" s="4"/>
      <c r="I5616" s="4"/>
      <c r="J5616" s="4"/>
      <c r="K5616" s="4"/>
      <c r="L5616" s="4"/>
      <c r="M5616" s="4"/>
      <c r="N5616" s="4"/>
      <c r="P5616" s="4"/>
      <c r="R5616" s="4"/>
      <c r="S5616" s="4"/>
      <c r="T5616" s="4"/>
      <c r="V5616" s="4"/>
      <c r="W5616" s="4"/>
      <c r="X5616" s="4"/>
      <c r="Y5616" s="4"/>
      <c r="Z5616" s="4"/>
      <c r="AA5616" s="4"/>
      <c r="AG5616" s="4"/>
    </row>
    <row r="5617" spans="1:33" x14ac:dyDescent="0.25">
      <c r="A5617" s="4"/>
      <c r="F5617" s="4"/>
      <c r="H5617" s="4"/>
      <c r="I5617" s="4"/>
      <c r="J5617" s="4"/>
      <c r="K5617" s="4"/>
      <c r="L5617" s="4"/>
      <c r="M5617" s="4"/>
      <c r="N5617" s="4"/>
      <c r="P5617" s="4"/>
      <c r="R5617" s="4"/>
      <c r="S5617" s="4"/>
      <c r="T5617" s="4"/>
      <c r="V5617" s="4"/>
      <c r="W5617" s="4"/>
      <c r="X5617" s="4"/>
      <c r="Y5617" s="4"/>
      <c r="Z5617" s="4"/>
      <c r="AA5617" s="4"/>
      <c r="AG5617" s="4"/>
    </row>
    <row r="5618" spans="1:33" x14ac:dyDescent="0.25">
      <c r="A5618" s="4"/>
      <c r="F5618" s="4"/>
      <c r="H5618" s="4"/>
      <c r="I5618" s="4"/>
      <c r="J5618" s="4"/>
      <c r="K5618" s="4"/>
      <c r="L5618" s="4"/>
      <c r="M5618" s="4"/>
      <c r="N5618" s="4"/>
      <c r="P5618" s="4"/>
      <c r="R5618" s="4"/>
      <c r="S5618" s="4"/>
      <c r="T5618" s="4"/>
      <c r="V5618" s="4"/>
      <c r="W5618" s="4"/>
      <c r="X5618" s="4"/>
      <c r="Y5618" s="4"/>
      <c r="Z5618" s="4"/>
      <c r="AA5618" s="4"/>
      <c r="AG5618" s="4"/>
    </row>
    <row r="5619" spans="1:33" x14ac:dyDescent="0.25">
      <c r="A5619" s="4"/>
      <c r="F5619" s="4"/>
      <c r="H5619" s="4"/>
      <c r="I5619" s="4"/>
      <c r="J5619" s="4"/>
      <c r="K5619" s="4"/>
      <c r="L5619" s="4"/>
      <c r="M5619" s="4"/>
      <c r="N5619" s="4"/>
      <c r="P5619" s="4"/>
      <c r="R5619" s="4"/>
      <c r="S5619" s="4"/>
      <c r="T5619" s="4"/>
      <c r="V5619" s="4"/>
      <c r="W5619" s="4"/>
      <c r="X5619" s="4"/>
      <c r="Y5619" s="4"/>
      <c r="Z5619" s="4"/>
      <c r="AA5619" s="4"/>
      <c r="AG5619" s="4"/>
    </row>
    <row r="5620" spans="1:33" x14ac:dyDescent="0.25">
      <c r="A5620" s="4"/>
      <c r="F5620" s="4"/>
      <c r="H5620" s="4"/>
      <c r="I5620" s="4"/>
      <c r="J5620" s="4"/>
      <c r="K5620" s="4"/>
      <c r="L5620" s="4"/>
      <c r="M5620" s="4"/>
      <c r="N5620" s="4"/>
      <c r="P5620" s="4"/>
      <c r="R5620" s="4"/>
      <c r="S5620" s="4"/>
      <c r="T5620" s="4"/>
      <c r="V5620" s="4"/>
      <c r="W5620" s="4"/>
      <c r="X5620" s="4"/>
      <c r="Y5620" s="4"/>
      <c r="Z5620" s="4"/>
      <c r="AA5620" s="4"/>
      <c r="AG5620" s="4"/>
    </row>
    <row r="5621" spans="1:33" x14ac:dyDescent="0.25">
      <c r="A5621" s="4"/>
      <c r="F5621" s="4"/>
      <c r="H5621" s="4"/>
      <c r="I5621" s="4"/>
      <c r="J5621" s="4"/>
      <c r="K5621" s="4"/>
      <c r="L5621" s="4"/>
      <c r="M5621" s="4"/>
      <c r="N5621" s="4"/>
      <c r="P5621" s="4"/>
      <c r="R5621" s="4"/>
      <c r="S5621" s="4"/>
      <c r="T5621" s="4"/>
      <c r="V5621" s="4"/>
      <c r="W5621" s="4"/>
      <c r="X5621" s="4"/>
      <c r="Y5621" s="4"/>
      <c r="Z5621" s="4"/>
      <c r="AA5621" s="4"/>
      <c r="AG5621" s="4"/>
    </row>
    <row r="5622" spans="1:33" x14ac:dyDescent="0.25">
      <c r="A5622" s="4"/>
      <c r="F5622" s="4"/>
      <c r="H5622" s="4"/>
      <c r="I5622" s="4"/>
      <c r="J5622" s="4"/>
      <c r="K5622" s="4"/>
      <c r="L5622" s="4"/>
      <c r="M5622" s="4"/>
      <c r="N5622" s="4"/>
      <c r="P5622" s="4"/>
      <c r="R5622" s="4"/>
      <c r="S5622" s="4"/>
      <c r="T5622" s="4"/>
      <c r="V5622" s="4"/>
      <c r="W5622" s="4"/>
      <c r="X5622" s="4"/>
      <c r="Y5622" s="4"/>
      <c r="Z5622" s="4"/>
      <c r="AA5622" s="4"/>
      <c r="AG5622" s="4"/>
    </row>
    <row r="5623" spans="1:33" x14ac:dyDescent="0.25">
      <c r="A5623" s="4"/>
      <c r="F5623" s="4"/>
      <c r="H5623" s="4"/>
      <c r="I5623" s="4"/>
      <c r="J5623" s="4"/>
      <c r="K5623" s="4"/>
      <c r="L5623" s="4"/>
      <c r="M5623" s="4"/>
      <c r="N5623" s="4"/>
      <c r="P5623" s="4"/>
      <c r="R5623" s="4"/>
      <c r="S5623" s="4"/>
      <c r="T5623" s="4"/>
      <c r="V5623" s="4"/>
      <c r="W5623" s="4"/>
      <c r="X5623" s="4"/>
      <c r="Y5623" s="4"/>
      <c r="Z5623" s="4"/>
      <c r="AA5623" s="4"/>
      <c r="AG5623" s="4"/>
    </row>
    <row r="5624" spans="1:33" x14ac:dyDescent="0.25">
      <c r="A5624" s="4"/>
      <c r="F5624" s="4"/>
      <c r="H5624" s="4"/>
      <c r="I5624" s="4"/>
      <c r="J5624" s="4"/>
      <c r="K5624" s="4"/>
      <c r="L5624" s="4"/>
      <c r="M5624" s="4"/>
      <c r="N5624" s="4"/>
      <c r="P5624" s="4"/>
      <c r="R5624" s="4"/>
      <c r="S5624" s="4"/>
      <c r="T5624" s="4"/>
      <c r="V5624" s="4"/>
      <c r="W5624" s="4"/>
      <c r="X5624" s="4"/>
      <c r="Y5624" s="4"/>
      <c r="Z5624" s="4"/>
      <c r="AA5624" s="4"/>
      <c r="AG5624" s="4"/>
    </row>
    <row r="5625" spans="1:33" x14ac:dyDescent="0.25">
      <c r="A5625" s="4"/>
      <c r="F5625" s="4"/>
      <c r="H5625" s="4"/>
      <c r="I5625" s="4"/>
      <c r="J5625" s="4"/>
      <c r="K5625" s="4"/>
      <c r="L5625" s="4"/>
      <c r="M5625" s="4"/>
      <c r="N5625" s="4"/>
      <c r="P5625" s="4"/>
      <c r="R5625" s="4"/>
      <c r="S5625" s="4"/>
      <c r="T5625" s="4"/>
      <c r="V5625" s="4"/>
      <c r="W5625" s="4"/>
      <c r="X5625" s="4"/>
      <c r="Y5625" s="4"/>
      <c r="Z5625" s="4"/>
      <c r="AA5625" s="4"/>
      <c r="AG5625" s="4"/>
    </row>
    <row r="5626" spans="1:33" x14ac:dyDescent="0.25">
      <c r="A5626" s="4"/>
      <c r="F5626" s="4"/>
      <c r="H5626" s="4"/>
      <c r="I5626" s="4"/>
      <c r="J5626" s="4"/>
      <c r="K5626" s="4"/>
      <c r="L5626" s="4"/>
      <c r="M5626" s="4"/>
      <c r="N5626" s="4"/>
      <c r="P5626" s="4"/>
      <c r="R5626" s="4"/>
      <c r="S5626" s="4"/>
      <c r="T5626" s="4"/>
      <c r="V5626" s="4"/>
      <c r="W5626" s="4"/>
      <c r="X5626" s="4"/>
      <c r="Y5626" s="4"/>
      <c r="Z5626" s="4"/>
      <c r="AA5626" s="4"/>
      <c r="AG5626" s="4"/>
    </row>
    <row r="5627" spans="1:33" x14ac:dyDescent="0.25">
      <c r="A5627" s="4"/>
      <c r="F5627" s="4"/>
      <c r="H5627" s="4"/>
      <c r="I5627" s="4"/>
      <c r="J5627" s="4"/>
      <c r="K5627" s="4"/>
      <c r="L5627" s="4"/>
      <c r="M5627" s="4"/>
      <c r="N5627" s="4"/>
      <c r="P5627" s="4"/>
      <c r="R5627" s="4"/>
      <c r="S5627" s="4"/>
      <c r="T5627" s="4"/>
      <c r="V5627" s="4"/>
      <c r="W5627" s="4"/>
      <c r="X5627" s="4"/>
      <c r="Y5627" s="4"/>
      <c r="Z5627" s="4"/>
      <c r="AA5627" s="4"/>
      <c r="AG5627" s="4"/>
    </row>
    <row r="5628" spans="1:33" x14ac:dyDescent="0.25">
      <c r="A5628" s="4"/>
      <c r="F5628" s="4"/>
      <c r="H5628" s="4"/>
      <c r="I5628" s="4"/>
      <c r="J5628" s="4"/>
      <c r="K5628" s="4"/>
      <c r="L5628" s="4"/>
      <c r="M5628" s="4"/>
      <c r="N5628" s="4"/>
      <c r="P5628" s="4"/>
      <c r="R5628" s="4"/>
      <c r="S5628" s="4"/>
      <c r="T5628" s="4"/>
      <c r="V5628" s="4"/>
      <c r="W5628" s="4"/>
      <c r="X5628" s="4"/>
      <c r="Y5628" s="4"/>
      <c r="Z5628" s="4"/>
      <c r="AA5628" s="4"/>
      <c r="AG5628" s="4"/>
    </row>
    <row r="5629" spans="1:33" x14ac:dyDescent="0.25">
      <c r="A5629" s="4"/>
      <c r="F5629" s="4"/>
      <c r="H5629" s="4"/>
      <c r="I5629" s="4"/>
      <c r="J5629" s="4"/>
      <c r="K5629" s="4"/>
      <c r="L5629" s="4"/>
      <c r="M5629" s="4"/>
      <c r="N5629" s="4"/>
      <c r="P5629" s="4"/>
      <c r="R5629" s="4"/>
      <c r="S5629" s="4"/>
      <c r="T5629" s="4"/>
      <c r="V5629" s="4"/>
      <c r="W5629" s="4"/>
      <c r="X5629" s="4"/>
      <c r="Y5629" s="4"/>
      <c r="Z5629" s="4"/>
      <c r="AA5629" s="4"/>
      <c r="AG5629" s="4"/>
    </row>
    <row r="5630" spans="1:33" x14ac:dyDescent="0.25">
      <c r="A5630" s="4"/>
      <c r="F5630" s="4"/>
      <c r="H5630" s="4"/>
      <c r="I5630" s="4"/>
      <c r="J5630" s="4"/>
      <c r="K5630" s="4"/>
      <c r="L5630" s="4"/>
      <c r="M5630" s="4"/>
      <c r="N5630" s="4"/>
      <c r="P5630" s="4"/>
      <c r="R5630" s="4"/>
      <c r="S5630" s="4"/>
      <c r="T5630" s="4"/>
      <c r="V5630" s="4"/>
      <c r="W5630" s="4"/>
      <c r="X5630" s="4"/>
      <c r="Y5630" s="4"/>
      <c r="Z5630" s="4"/>
      <c r="AA5630" s="4"/>
      <c r="AG5630" s="4"/>
    </row>
    <row r="5631" spans="1:33" x14ac:dyDescent="0.25">
      <c r="A5631" s="4"/>
      <c r="F5631" s="4"/>
      <c r="H5631" s="4"/>
      <c r="I5631" s="4"/>
      <c r="J5631" s="4"/>
      <c r="K5631" s="4"/>
      <c r="L5631" s="4"/>
      <c r="M5631" s="4"/>
      <c r="N5631" s="4"/>
      <c r="P5631" s="4"/>
      <c r="R5631" s="4"/>
      <c r="S5631" s="4"/>
      <c r="T5631" s="4"/>
      <c r="V5631" s="4"/>
      <c r="W5631" s="4"/>
      <c r="X5631" s="4"/>
      <c r="Y5631" s="4"/>
      <c r="Z5631" s="4"/>
      <c r="AA5631" s="4"/>
      <c r="AG5631" s="4"/>
    </row>
    <row r="5632" spans="1:33" x14ac:dyDescent="0.25">
      <c r="A5632" s="4"/>
      <c r="F5632" s="4"/>
      <c r="H5632" s="4"/>
      <c r="I5632" s="4"/>
      <c r="J5632" s="4"/>
      <c r="K5632" s="4"/>
      <c r="L5632" s="4"/>
      <c r="M5632" s="4"/>
      <c r="N5632" s="4"/>
      <c r="P5632" s="4"/>
      <c r="R5632" s="4"/>
      <c r="S5632" s="4"/>
      <c r="T5632" s="4"/>
      <c r="V5632" s="4"/>
      <c r="W5632" s="4"/>
      <c r="X5632" s="4"/>
      <c r="Y5632" s="4"/>
      <c r="Z5632" s="4"/>
      <c r="AA5632" s="4"/>
      <c r="AG5632" s="4"/>
    </row>
    <row r="5633" spans="1:33" x14ac:dyDescent="0.25">
      <c r="A5633" s="4"/>
      <c r="F5633" s="4"/>
      <c r="H5633" s="4"/>
      <c r="I5633" s="4"/>
      <c r="J5633" s="4"/>
      <c r="K5633" s="4"/>
      <c r="L5633" s="4"/>
      <c r="M5633" s="4"/>
      <c r="N5633" s="4"/>
      <c r="P5633" s="4"/>
      <c r="R5633" s="4"/>
      <c r="S5633" s="4"/>
      <c r="T5633" s="4"/>
      <c r="V5633" s="4"/>
      <c r="W5633" s="4"/>
      <c r="X5633" s="4"/>
      <c r="Y5633" s="4"/>
      <c r="Z5633" s="4"/>
      <c r="AA5633" s="4"/>
      <c r="AG5633" s="4"/>
    </row>
    <row r="5634" spans="1:33" x14ac:dyDescent="0.25">
      <c r="A5634" s="4"/>
      <c r="F5634" s="4"/>
      <c r="H5634" s="4"/>
      <c r="I5634" s="4"/>
      <c r="J5634" s="4"/>
      <c r="K5634" s="4"/>
      <c r="L5634" s="4"/>
      <c r="M5634" s="4"/>
      <c r="N5634" s="4"/>
      <c r="P5634" s="4"/>
      <c r="R5634" s="4"/>
      <c r="S5634" s="4"/>
      <c r="T5634" s="4"/>
      <c r="V5634" s="4"/>
      <c r="W5634" s="4"/>
      <c r="X5634" s="4"/>
      <c r="Y5634" s="4"/>
      <c r="Z5634" s="4"/>
      <c r="AA5634" s="4"/>
      <c r="AG5634" s="4"/>
    </row>
    <row r="5635" spans="1:33" x14ac:dyDescent="0.25">
      <c r="A5635" s="4"/>
      <c r="F5635" s="4"/>
      <c r="H5635" s="4"/>
      <c r="I5635" s="4"/>
      <c r="J5635" s="4"/>
      <c r="K5635" s="4"/>
      <c r="L5635" s="4"/>
      <c r="M5635" s="4"/>
      <c r="N5635" s="4"/>
      <c r="P5635" s="4"/>
      <c r="R5635" s="4"/>
      <c r="S5635" s="4"/>
      <c r="T5635" s="4"/>
      <c r="V5635" s="4"/>
      <c r="W5635" s="4"/>
      <c r="X5635" s="4"/>
      <c r="Y5635" s="4"/>
      <c r="Z5635" s="4"/>
      <c r="AA5635" s="4"/>
      <c r="AG5635" s="4"/>
    </row>
    <row r="5636" spans="1:33" x14ac:dyDescent="0.25">
      <c r="A5636" s="4"/>
      <c r="F5636" s="4"/>
      <c r="H5636" s="4"/>
      <c r="I5636" s="4"/>
      <c r="J5636" s="4"/>
      <c r="K5636" s="4"/>
      <c r="L5636" s="4"/>
      <c r="M5636" s="4"/>
      <c r="N5636" s="4"/>
      <c r="P5636" s="4"/>
      <c r="R5636" s="4"/>
      <c r="S5636" s="4"/>
      <c r="T5636" s="4"/>
      <c r="V5636" s="4"/>
      <c r="W5636" s="4"/>
      <c r="X5636" s="4"/>
      <c r="Y5636" s="4"/>
      <c r="Z5636" s="4"/>
      <c r="AA5636" s="4"/>
      <c r="AG5636" s="4"/>
    </row>
    <row r="5637" spans="1:33" x14ac:dyDescent="0.25">
      <c r="A5637" s="4"/>
      <c r="F5637" s="4"/>
      <c r="H5637" s="4"/>
      <c r="I5637" s="4"/>
      <c r="J5637" s="4"/>
      <c r="K5637" s="4"/>
      <c r="L5637" s="4"/>
      <c r="M5637" s="4"/>
      <c r="N5637" s="4"/>
      <c r="P5637" s="4"/>
      <c r="R5637" s="4"/>
      <c r="S5637" s="4"/>
      <c r="T5637" s="4"/>
      <c r="V5637" s="4"/>
      <c r="W5637" s="4"/>
      <c r="X5637" s="4"/>
      <c r="Y5637" s="4"/>
      <c r="Z5637" s="4"/>
      <c r="AA5637" s="4"/>
      <c r="AG5637" s="4"/>
    </row>
    <row r="5638" spans="1:33" x14ac:dyDescent="0.25">
      <c r="A5638" s="4"/>
      <c r="F5638" s="4"/>
      <c r="H5638" s="4"/>
      <c r="I5638" s="4"/>
      <c r="J5638" s="4"/>
      <c r="K5638" s="4"/>
      <c r="L5638" s="4"/>
      <c r="M5638" s="4"/>
      <c r="N5638" s="4"/>
      <c r="P5638" s="4"/>
      <c r="R5638" s="4"/>
      <c r="S5638" s="4"/>
      <c r="T5638" s="4"/>
      <c r="V5638" s="4"/>
      <c r="W5638" s="4"/>
      <c r="X5638" s="4"/>
      <c r="Y5638" s="4"/>
      <c r="Z5638" s="4"/>
      <c r="AA5638" s="4"/>
      <c r="AG5638" s="4"/>
    </row>
    <row r="5639" spans="1:33" x14ac:dyDescent="0.25">
      <c r="A5639" s="4"/>
      <c r="F5639" s="4"/>
      <c r="H5639" s="4"/>
      <c r="I5639" s="4"/>
      <c r="J5639" s="4"/>
      <c r="K5639" s="4"/>
      <c r="L5639" s="4"/>
      <c r="M5639" s="4"/>
      <c r="N5639" s="4"/>
      <c r="P5639" s="4"/>
      <c r="R5639" s="4"/>
      <c r="S5639" s="4"/>
      <c r="T5639" s="4"/>
      <c r="V5639" s="4"/>
      <c r="W5639" s="4"/>
      <c r="X5639" s="4"/>
      <c r="Y5639" s="4"/>
      <c r="Z5639" s="4"/>
      <c r="AA5639" s="4"/>
      <c r="AG5639" s="4"/>
    </row>
    <row r="5640" spans="1:33" x14ac:dyDescent="0.25">
      <c r="A5640" s="4"/>
      <c r="F5640" s="4"/>
      <c r="H5640" s="4"/>
      <c r="I5640" s="4"/>
      <c r="J5640" s="4"/>
      <c r="K5640" s="4"/>
      <c r="L5640" s="4"/>
      <c r="M5640" s="4"/>
      <c r="N5640" s="4"/>
      <c r="P5640" s="4"/>
      <c r="R5640" s="4"/>
      <c r="S5640" s="4"/>
      <c r="T5640" s="4"/>
      <c r="V5640" s="4"/>
      <c r="W5640" s="4"/>
      <c r="X5640" s="4"/>
      <c r="Y5640" s="4"/>
      <c r="Z5640" s="4"/>
      <c r="AA5640" s="4"/>
      <c r="AG5640" s="4"/>
    </row>
    <row r="5641" spans="1:33" x14ac:dyDescent="0.25">
      <c r="A5641" s="4"/>
      <c r="F5641" s="4"/>
      <c r="H5641" s="4"/>
      <c r="I5641" s="4"/>
      <c r="J5641" s="4"/>
      <c r="K5641" s="4"/>
      <c r="L5641" s="4"/>
      <c r="M5641" s="4"/>
      <c r="N5641" s="4"/>
      <c r="P5641" s="4"/>
      <c r="R5641" s="4"/>
      <c r="S5641" s="4"/>
      <c r="T5641" s="4"/>
      <c r="V5641" s="4"/>
      <c r="W5641" s="4"/>
      <c r="X5641" s="4"/>
      <c r="Y5641" s="4"/>
      <c r="Z5641" s="4"/>
      <c r="AA5641" s="4"/>
      <c r="AG5641" s="4"/>
    </row>
    <row r="5642" spans="1:33" x14ac:dyDescent="0.25">
      <c r="A5642" s="4"/>
      <c r="F5642" s="4"/>
      <c r="H5642" s="4"/>
      <c r="I5642" s="4"/>
      <c r="J5642" s="4"/>
      <c r="K5642" s="4"/>
      <c r="L5642" s="4"/>
      <c r="M5642" s="4"/>
      <c r="N5642" s="4"/>
      <c r="P5642" s="4"/>
      <c r="R5642" s="4"/>
      <c r="S5642" s="4"/>
      <c r="T5642" s="4"/>
      <c r="V5642" s="4"/>
      <c r="W5642" s="4"/>
      <c r="X5642" s="4"/>
      <c r="Y5642" s="4"/>
      <c r="Z5642" s="4"/>
      <c r="AA5642" s="4"/>
      <c r="AG5642" s="4"/>
    </row>
    <row r="5643" spans="1:33" x14ac:dyDescent="0.25">
      <c r="A5643" s="4"/>
      <c r="F5643" s="4"/>
      <c r="H5643" s="4"/>
      <c r="I5643" s="4"/>
      <c r="J5643" s="4"/>
      <c r="K5643" s="4"/>
      <c r="L5643" s="4"/>
      <c r="M5643" s="4"/>
      <c r="N5643" s="4"/>
      <c r="P5643" s="4"/>
      <c r="R5643" s="4"/>
      <c r="S5643" s="4"/>
      <c r="T5643" s="4"/>
      <c r="V5643" s="4"/>
      <c r="W5643" s="4"/>
      <c r="X5643" s="4"/>
      <c r="Y5643" s="4"/>
      <c r="Z5643" s="4"/>
      <c r="AA5643" s="4"/>
      <c r="AG5643" s="4"/>
    </row>
    <row r="5644" spans="1:33" x14ac:dyDescent="0.25">
      <c r="A5644" s="4"/>
      <c r="F5644" s="4"/>
      <c r="H5644" s="4"/>
      <c r="I5644" s="4"/>
      <c r="J5644" s="4"/>
      <c r="K5644" s="4"/>
      <c r="L5644" s="4"/>
      <c r="M5644" s="4"/>
      <c r="N5644" s="4"/>
      <c r="P5644" s="4"/>
      <c r="R5644" s="4"/>
      <c r="S5644" s="4"/>
      <c r="T5644" s="4"/>
      <c r="V5644" s="4"/>
      <c r="W5644" s="4"/>
      <c r="X5644" s="4"/>
      <c r="Y5644" s="4"/>
      <c r="Z5644" s="4"/>
      <c r="AA5644" s="4"/>
      <c r="AG5644" s="4"/>
    </row>
    <row r="5645" spans="1:33" x14ac:dyDescent="0.25">
      <c r="A5645" s="4"/>
      <c r="F5645" s="4"/>
      <c r="H5645" s="4"/>
      <c r="I5645" s="4"/>
      <c r="J5645" s="4"/>
      <c r="K5645" s="4"/>
      <c r="L5645" s="4"/>
      <c r="M5645" s="4"/>
      <c r="N5645" s="4"/>
      <c r="P5645" s="4"/>
      <c r="R5645" s="4"/>
      <c r="S5645" s="4"/>
      <c r="T5645" s="4"/>
      <c r="V5645" s="4"/>
      <c r="W5645" s="4"/>
      <c r="X5645" s="4"/>
      <c r="Y5645" s="4"/>
      <c r="Z5645" s="4"/>
      <c r="AA5645" s="4"/>
      <c r="AG5645" s="4"/>
    </row>
    <row r="5646" spans="1:33" x14ac:dyDescent="0.25">
      <c r="A5646" s="4"/>
      <c r="F5646" s="4"/>
      <c r="H5646" s="4"/>
      <c r="I5646" s="4"/>
      <c r="J5646" s="4"/>
      <c r="K5646" s="4"/>
      <c r="L5646" s="4"/>
      <c r="M5646" s="4"/>
      <c r="N5646" s="4"/>
      <c r="P5646" s="4"/>
      <c r="R5646" s="4"/>
      <c r="S5646" s="4"/>
      <c r="T5646" s="4"/>
      <c r="V5646" s="4"/>
      <c r="W5646" s="4"/>
      <c r="X5646" s="4"/>
      <c r="Y5646" s="4"/>
      <c r="Z5646" s="4"/>
      <c r="AA5646" s="4"/>
      <c r="AG5646" s="4"/>
    </row>
    <row r="5647" spans="1:33" x14ac:dyDescent="0.25">
      <c r="A5647" s="4"/>
      <c r="F5647" s="4"/>
      <c r="H5647" s="4"/>
      <c r="I5647" s="4"/>
      <c r="J5647" s="4"/>
      <c r="K5647" s="4"/>
      <c r="L5647" s="4"/>
      <c r="M5647" s="4"/>
      <c r="N5647" s="4"/>
      <c r="P5647" s="4"/>
      <c r="R5647" s="4"/>
      <c r="S5647" s="4"/>
      <c r="T5647" s="4"/>
      <c r="V5647" s="4"/>
      <c r="W5647" s="4"/>
      <c r="X5647" s="4"/>
      <c r="Y5647" s="4"/>
      <c r="Z5647" s="4"/>
      <c r="AA5647" s="4"/>
      <c r="AG5647" s="4"/>
    </row>
    <row r="5648" spans="1:33" x14ac:dyDescent="0.25">
      <c r="A5648" s="4"/>
      <c r="F5648" s="4"/>
      <c r="H5648" s="4"/>
      <c r="I5648" s="4"/>
      <c r="J5648" s="4"/>
      <c r="K5648" s="4"/>
      <c r="L5648" s="4"/>
      <c r="M5648" s="4"/>
      <c r="N5648" s="4"/>
      <c r="P5648" s="4"/>
      <c r="R5648" s="4"/>
      <c r="S5648" s="4"/>
      <c r="T5648" s="4"/>
      <c r="V5648" s="4"/>
      <c r="W5648" s="4"/>
      <c r="X5648" s="4"/>
      <c r="Y5648" s="4"/>
      <c r="Z5648" s="4"/>
      <c r="AA5648" s="4"/>
      <c r="AG5648" s="4"/>
    </row>
    <row r="5649" spans="1:33" x14ac:dyDescent="0.25">
      <c r="A5649" s="4"/>
      <c r="F5649" s="4"/>
      <c r="H5649" s="4"/>
      <c r="I5649" s="4"/>
      <c r="J5649" s="4"/>
      <c r="K5649" s="4"/>
      <c r="L5649" s="4"/>
      <c r="M5649" s="4"/>
      <c r="N5649" s="4"/>
      <c r="P5649" s="4"/>
      <c r="R5649" s="4"/>
      <c r="S5649" s="4"/>
      <c r="T5649" s="4"/>
      <c r="V5649" s="4"/>
      <c r="W5649" s="4"/>
      <c r="X5649" s="4"/>
      <c r="Y5649" s="4"/>
      <c r="Z5649" s="4"/>
      <c r="AA5649" s="4"/>
      <c r="AG5649" s="4"/>
    </row>
    <row r="5650" spans="1:33" x14ac:dyDescent="0.25">
      <c r="A5650" s="4"/>
      <c r="F5650" s="4"/>
      <c r="H5650" s="4"/>
      <c r="I5650" s="4"/>
      <c r="J5650" s="4"/>
      <c r="K5650" s="4"/>
      <c r="L5650" s="4"/>
      <c r="M5650" s="4"/>
      <c r="N5650" s="4"/>
      <c r="P5650" s="4"/>
      <c r="R5650" s="4"/>
      <c r="S5650" s="4"/>
      <c r="T5650" s="4"/>
      <c r="V5650" s="4"/>
      <c r="W5650" s="4"/>
      <c r="X5650" s="4"/>
      <c r="Y5650" s="4"/>
      <c r="Z5650" s="4"/>
      <c r="AA5650" s="4"/>
      <c r="AG5650" s="4"/>
    </row>
    <row r="5651" spans="1:33" x14ac:dyDescent="0.25">
      <c r="A5651" s="4"/>
      <c r="F5651" s="4"/>
      <c r="H5651" s="4"/>
      <c r="I5651" s="4"/>
      <c r="J5651" s="4"/>
      <c r="K5651" s="4"/>
      <c r="L5651" s="4"/>
      <c r="M5651" s="4"/>
      <c r="N5651" s="4"/>
      <c r="P5651" s="4"/>
      <c r="R5651" s="4"/>
      <c r="S5651" s="4"/>
      <c r="T5651" s="4"/>
      <c r="V5651" s="4"/>
      <c r="W5651" s="4"/>
      <c r="X5651" s="4"/>
      <c r="Y5651" s="4"/>
      <c r="Z5651" s="4"/>
      <c r="AA5651" s="4"/>
      <c r="AG5651" s="4"/>
    </row>
    <row r="5652" spans="1:33" x14ac:dyDescent="0.25">
      <c r="A5652" s="4"/>
      <c r="F5652" s="4"/>
      <c r="H5652" s="4"/>
      <c r="I5652" s="4"/>
      <c r="J5652" s="4"/>
      <c r="K5652" s="4"/>
      <c r="L5652" s="4"/>
      <c r="M5652" s="4"/>
      <c r="N5652" s="4"/>
      <c r="P5652" s="4"/>
      <c r="R5652" s="4"/>
      <c r="S5652" s="4"/>
      <c r="T5652" s="4"/>
      <c r="V5652" s="4"/>
      <c r="W5652" s="4"/>
      <c r="X5652" s="4"/>
      <c r="Y5652" s="4"/>
      <c r="Z5652" s="4"/>
      <c r="AA5652" s="4"/>
      <c r="AG5652" s="4"/>
    </row>
    <row r="5653" spans="1:33" x14ac:dyDescent="0.25">
      <c r="A5653" s="4"/>
      <c r="F5653" s="4"/>
      <c r="H5653" s="4"/>
      <c r="I5653" s="4"/>
      <c r="J5653" s="4"/>
      <c r="K5653" s="4"/>
      <c r="L5653" s="4"/>
      <c r="M5653" s="4"/>
      <c r="N5653" s="4"/>
      <c r="P5653" s="4"/>
      <c r="R5653" s="4"/>
      <c r="S5653" s="4"/>
      <c r="T5653" s="4"/>
      <c r="V5653" s="4"/>
      <c r="W5653" s="4"/>
      <c r="X5653" s="4"/>
      <c r="Y5653" s="4"/>
      <c r="Z5653" s="4"/>
      <c r="AA5653" s="4"/>
      <c r="AG5653" s="4"/>
    </row>
    <row r="5654" spans="1:33" x14ac:dyDescent="0.25">
      <c r="A5654" s="4"/>
      <c r="F5654" s="4"/>
      <c r="H5654" s="4"/>
      <c r="I5654" s="4"/>
      <c r="J5654" s="4"/>
      <c r="K5654" s="4"/>
      <c r="L5654" s="4"/>
      <c r="M5654" s="4"/>
      <c r="N5654" s="4"/>
      <c r="P5654" s="4"/>
      <c r="R5654" s="4"/>
      <c r="S5654" s="4"/>
      <c r="T5654" s="4"/>
      <c r="V5654" s="4"/>
      <c r="W5654" s="4"/>
      <c r="X5654" s="4"/>
      <c r="Y5654" s="4"/>
      <c r="Z5654" s="4"/>
      <c r="AA5654" s="4"/>
      <c r="AG5654" s="4"/>
    </row>
    <row r="5655" spans="1:33" x14ac:dyDescent="0.25">
      <c r="A5655" s="4"/>
      <c r="F5655" s="4"/>
      <c r="H5655" s="4"/>
      <c r="I5655" s="4"/>
      <c r="J5655" s="4"/>
      <c r="K5655" s="4"/>
      <c r="L5655" s="4"/>
      <c r="M5655" s="4"/>
      <c r="N5655" s="4"/>
      <c r="P5655" s="4"/>
      <c r="R5655" s="4"/>
      <c r="S5655" s="4"/>
      <c r="T5655" s="4"/>
      <c r="V5655" s="4"/>
      <c r="W5655" s="4"/>
      <c r="X5655" s="4"/>
      <c r="Y5655" s="4"/>
      <c r="Z5655" s="4"/>
      <c r="AA5655" s="4"/>
      <c r="AG5655" s="4"/>
    </row>
    <row r="5656" spans="1:33" x14ac:dyDescent="0.25">
      <c r="A5656" s="4"/>
      <c r="F5656" s="4"/>
      <c r="H5656" s="4"/>
      <c r="I5656" s="4"/>
      <c r="J5656" s="4"/>
      <c r="K5656" s="4"/>
      <c r="L5656" s="4"/>
      <c r="M5656" s="4"/>
      <c r="N5656" s="4"/>
      <c r="P5656" s="4"/>
      <c r="R5656" s="4"/>
      <c r="S5656" s="4"/>
      <c r="T5656" s="4"/>
      <c r="V5656" s="4"/>
      <c r="W5656" s="4"/>
      <c r="X5656" s="4"/>
      <c r="Y5656" s="4"/>
      <c r="Z5656" s="4"/>
      <c r="AA5656" s="4"/>
      <c r="AG5656" s="4"/>
    </row>
    <row r="5657" spans="1:33" x14ac:dyDescent="0.25">
      <c r="A5657" s="4"/>
      <c r="F5657" s="4"/>
      <c r="H5657" s="4"/>
      <c r="I5657" s="4"/>
      <c r="J5657" s="4"/>
      <c r="K5657" s="4"/>
      <c r="L5657" s="4"/>
      <c r="M5657" s="4"/>
      <c r="N5657" s="4"/>
      <c r="P5657" s="4"/>
      <c r="R5657" s="4"/>
      <c r="S5657" s="4"/>
      <c r="T5657" s="4"/>
      <c r="V5657" s="4"/>
      <c r="W5657" s="4"/>
      <c r="X5657" s="4"/>
      <c r="Y5657" s="4"/>
      <c r="Z5657" s="4"/>
      <c r="AA5657" s="4"/>
      <c r="AG5657" s="4"/>
    </row>
    <row r="5658" spans="1:33" x14ac:dyDescent="0.25">
      <c r="A5658" s="4"/>
      <c r="F5658" s="4"/>
      <c r="H5658" s="4"/>
      <c r="I5658" s="4"/>
      <c r="J5658" s="4"/>
      <c r="K5658" s="4"/>
      <c r="L5658" s="4"/>
      <c r="M5658" s="4"/>
      <c r="N5658" s="4"/>
      <c r="P5658" s="4"/>
      <c r="R5658" s="4"/>
      <c r="S5658" s="4"/>
      <c r="T5658" s="4"/>
      <c r="V5658" s="4"/>
      <c r="W5658" s="4"/>
      <c r="X5658" s="4"/>
      <c r="Y5658" s="4"/>
      <c r="Z5658" s="4"/>
      <c r="AA5658" s="4"/>
      <c r="AG5658" s="4"/>
    </row>
    <row r="5659" spans="1:33" x14ac:dyDescent="0.25">
      <c r="A5659" s="4"/>
      <c r="F5659" s="4"/>
      <c r="H5659" s="4"/>
      <c r="I5659" s="4"/>
      <c r="J5659" s="4"/>
      <c r="K5659" s="4"/>
      <c r="L5659" s="4"/>
      <c r="M5659" s="4"/>
      <c r="N5659" s="4"/>
      <c r="P5659" s="4"/>
      <c r="R5659" s="4"/>
      <c r="S5659" s="4"/>
      <c r="T5659" s="4"/>
      <c r="V5659" s="4"/>
      <c r="W5659" s="4"/>
      <c r="X5659" s="4"/>
      <c r="Y5659" s="4"/>
      <c r="Z5659" s="4"/>
      <c r="AA5659" s="4"/>
      <c r="AG5659" s="4"/>
    </row>
    <row r="5660" spans="1:33" x14ac:dyDescent="0.25">
      <c r="A5660" s="4"/>
      <c r="F5660" s="4"/>
      <c r="H5660" s="4"/>
      <c r="I5660" s="4"/>
      <c r="J5660" s="4"/>
      <c r="K5660" s="4"/>
      <c r="L5660" s="4"/>
      <c r="M5660" s="4"/>
      <c r="N5660" s="4"/>
      <c r="P5660" s="4"/>
      <c r="R5660" s="4"/>
      <c r="S5660" s="4"/>
      <c r="T5660" s="4"/>
      <c r="V5660" s="4"/>
      <c r="W5660" s="4"/>
      <c r="X5660" s="4"/>
      <c r="Y5660" s="4"/>
      <c r="Z5660" s="4"/>
      <c r="AA5660" s="4"/>
      <c r="AG5660" s="4"/>
    </row>
    <row r="5661" spans="1:33" x14ac:dyDescent="0.25">
      <c r="A5661" s="4"/>
      <c r="F5661" s="4"/>
      <c r="H5661" s="4"/>
      <c r="I5661" s="4"/>
      <c r="J5661" s="4"/>
      <c r="K5661" s="4"/>
      <c r="L5661" s="4"/>
      <c r="M5661" s="4"/>
      <c r="N5661" s="4"/>
      <c r="P5661" s="4"/>
      <c r="R5661" s="4"/>
      <c r="S5661" s="4"/>
      <c r="T5661" s="4"/>
      <c r="V5661" s="4"/>
      <c r="W5661" s="4"/>
      <c r="X5661" s="4"/>
      <c r="Y5661" s="4"/>
      <c r="Z5661" s="4"/>
      <c r="AA5661" s="4"/>
      <c r="AG5661" s="4"/>
    </row>
    <row r="5662" spans="1:33" x14ac:dyDescent="0.25">
      <c r="A5662" s="4"/>
      <c r="F5662" s="4"/>
      <c r="H5662" s="4"/>
      <c r="I5662" s="4"/>
      <c r="J5662" s="4"/>
      <c r="K5662" s="4"/>
      <c r="L5662" s="4"/>
      <c r="M5662" s="4"/>
      <c r="N5662" s="4"/>
      <c r="P5662" s="4"/>
      <c r="R5662" s="4"/>
      <c r="S5662" s="4"/>
      <c r="T5662" s="4"/>
      <c r="V5662" s="4"/>
      <c r="W5662" s="4"/>
      <c r="X5662" s="4"/>
      <c r="Y5662" s="4"/>
      <c r="Z5662" s="4"/>
      <c r="AA5662" s="4"/>
      <c r="AG5662" s="4"/>
    </row>
    <row r="5663" spans="1:33" x14ac:dyDescent="0.25">
      <c r="A5663" s="4"/>
      <c r="F5663" s="4"/>
      <c r="H5663" s="4"/>
      <c r="I5663" s="4"/>
      <c r="J5663" s="4"/>
      <c r="K5663" s="4"/>
      <c r="L5663" s="4"/>
      <c r="M5663" s="4"/>
      <c r="N5663" s="4"/>
      <c r="P5663" s="4"/>
      <c r="R5663" s="4"/>
      <c r="S5663" s="4"/>
      <c r="T5663" s="4"/>
      <c r="V5663" s="4"/>
      <c r="W5663" s="4"/>
      <c r="X5663" s="4"/>
      <c r="Y5663" s="4"/>
      <c r="Z5663" s="4"/>
      <c r="AA5663" s="4"/>
      <c r="AG5663" s="4"/>
    </row>
    <row r="5664" spans="1:33" x14ac:dyDescent="0.25">
      <c r="A5664" s="4"/>
      <c r="F5664" s="4"/>
      <c r="H5664" s="4"/>
      <c r="I5664" s="4"/>
      <c r="J5664" s="4"/>
      <c r="K5664" s="4"/>
      <c r="L5664" s="4"/>
      <c r="M5664" s="4"/>
      <c r="N5664" s="4"/>
      <c r="P5664" s="4"/>
      <c r="R5664" s="4"/>
      <c r="S5664" s="4"/>
      <c r="T5664" s="4"/>
      <c r="V5664" s="4"/>
      <c r="W5664" s="4"/>
      <c r="X5664" s="4"/>
      <c r="Y5664" s="4"/>
      <c r="Z5664" s="4"/>
      <c r="AA5664" s="4"/>
      <c r="AG5664" s="4"/>
    </row>
    <row r="5665" spans="1:33" x14ac:dyDescent="0.25">
      <c r="A5665" s="4"/>
      <c r="F5665" s="4"/>
      <c r="H5665" s="4"/>
      <c r="I5665" s="4"/>
      <c r="J5665" s="4"/>
      <c r="K5665" s="4"/>
      <c r="L5665" s="4"/>
      <c r="M5665" s="4"/>
      <c r="N5665" s="4"/>
      <c r="P5665" s="4"/>
      <c r="R5665" s="4"/>
      <c r="S5665" s="4"/>
      <c r="T5665" s="4"/>
      <c r="V5665" s="4"/>
      <c r="W5665" s="4"/>
      <c r="X5665" s="4"/>
      <c r="Y5665" s="4"/>
      <c r="Z5665" s="4"/>
      <c r="AA5665" s="4"/>
      <c r="AG5665" s="4"/>
    </row>
    <row r="5666" spans="1:33" x14ac:dyDescent="0.25">
      <c r="A5666" s="4"/>
      <c r="F5666" s="4"/>
      <c r="H5666" s="4"/>
      <c r="I5666" s="4"/>
      <c r="J5666" s="4"/>
      <c r="K5666" s="4"/>
      <c r="L5666" s="4"/>
      <c r="M5666" s="4"/>
      <c r="N5666" s="4"/>
      <c r="P5666" s="4"/>
      <c r="R5666" s="4"/>
      <c r="S5666" s="4"/>
      <c r="T5666" s="4"/>
      <c r="V5666" s="4"/>
      <c r="W5666" s="4"/>
      <c r="X5666" s="4"/>
      <c r="Y5666" s="4"/>
      <c r="Z5666" s="4"/>
      <c r="AA5666" s="4"/>
      <c r="AG5666" s="4"/>
    </row>
    <row r="5667" spans="1:33" x14ac:dyDescent="0.25">
      <c r="A5667" s="4"/>
      <c r="F5667" s="4"/>
      <c r="H5667" s="4"/>
      <c r="I5667" s="4"/>
      <c r="J5667" s="4"/>
      <c r="K5667" s="4"/>
      <c r="L5667" s="4"/>
      <c r="M5667" s="4"/>
      <c r="N5667" s="4"/>
      <c r="P5667" s="4"/>
      <c r="R5667" s="4"/>
      <c r="S5667" s="4"/>
      <c r="T5667" s="4"/>
      <c r="V5667" s="4"/>
      <c r="W5667" s="4"/>
      <c r="X5667" s="4"/>
      <c r="Y5667" s="4"/>
      <c r="Z5667" s="4"/>
      <c r="AA5667" s="4"/>
      <c r="AG5667" s="4"/>
    </row>
    <row r="5668" spans="1:33" x14ac:dyDescent="0.25">
      <c r="A5668" s="4"/>
      <c r="F5668" s="4"/>
      <c r="H5668" s="4"/>
      <c r="I5668" s="4"/>
      <c r="J5668" s="4"/>
      <c r="K5668" s="4"/>
      <c r="L5668" s="4"/>
      <c r="M5668" s="4"/>
      <c r="N5668" s="4"/>
      <c r="P5668" s="4"/>
      <c r="R5668" s="4"/>
      <c r="S5668" s="4"/>
      <c r="T5668" s="4"/>
      <c r="V5668" s="4"/>
      <c r="W5668" s="4"/>
      <c r="X5668" s="4"/>
      <c r="Y5668" s="4"/>
      <c r="Z5668" s="4"/>
      <c r="AA5668" s="4"/>
      <c r="AG5668" s="4"/>
    </row>
    <row r="5669" spans="1:33" x14ac:dyDescent="0.25">
      <c r="A5669" s="4"/>
      <c r="F5669" s="4"/>
      <c r="H5669" s="4"/>
      <c r="I5669" s="4"/>
      <c r="J5669" s="4"/>
      <c r="K5669" s="4"/>
      <c r="L5669" s="4"/>
      <c r="M5669" s="4"/>
      <c r="N5669" s="4"/>
      <c r="P5669" s="4"/>
      <c r="R5669" s="4"/>
      <c r="S5669" s="4"/>
      <c r="T5669" s="4"/>
      <c r="V5669" s="4"/>
      <c r="W5669" s="4"/>
      <c r="X5669" s="4"/>
      <c r="Y5669" s="4"/>
      <c r="Z5669" s="4"/>
      <c r="AA5669" s="4"/>
      <c r="AG5669" s="4"/>
    </row>
    <row r="5670" spans="1:33" x14ac:dyDescent="0.25">
      <c r="A5670" s="4"/>
      <c r="F5670" s="4"/>
      <c r="H5670" s="4"/>
      <c r="I5670" s="4"/>
      <c r="J5670" s="4"/>
      <c r="K5670" s="4"/>
      <c r="L5670" s="4"/>
      <c r="M5670" s="4"/>
      <c r="N5670" s="4"/>
      <c r="P5670" s="4"/>
      <c r="R5670" s="4"/>
      <c r="S5670" s="4"/>
      <c r="T5670" s="4"/>
      <c r="V5670" s="4"/>
      <c r="W5670" s="4"/>
      <c r="X5670" s="4"/>
      <c r="Y5670" s="4"/>
      <c r="Z5670" s="4"/>
      <c r="AA5670" s="4"/>
      <c r="AG5670" s="4"/>
    </row>
    <row r="5671" spans="1:33" x14ac:dyDescent="0.25">
      <c r="A5671" s="4"/>
      <c r="F5671" s="4"/>
      <c r="H5671" s="4"/>
      <c r="I5671" s="4"/>
      <c r="J5671" s="4"/>
      <c r="K5671" s="4"/>
      <c r="L5671" s="4"/>
      <c r="M5671" s="4"/>
      <c r="N5671" s="4"/>
      <c r="P5671" s="4"/>
      <c r="R5671" s="4"/>
      <c r="S5671" s="4"/>
      <c r="T5671" s="4"/>
      <c r="V5671" s="4"/>
      <c r="W5671" s="4"/>
      <c r="X5671" s="4"/>
      <c r="Y5671" s="4"/>
      <c r="Z5671" s="4"/>
      <c r="AA5671" s="4"/>
      <c r="AG5671" s="4"/>
    </row>
    <row r="5672" spans="1:33" x14ac:dyDescent="0.25">
      <c r="A5672" s="4"/>
      <c r="F5672" s="4"/>
      <c r="H5672" s="4"/>
      <c r="I5672" s="4"/>
      <c r="J5672" s="4"/>
      <c r="K5672" s="4"/>
      <c r="L5672" s="4"/>
      <c r="M5672" s="4"/>
      <c r="N5672" s="4"/>
      <c r="P5672" s="4"/>
      <c r="R5672" s="4"/>
      <c r="S5672" s="4"/>
      <c r="T5672" s="4"/>
      <c r="V5672" s="4"/>
      <c r="W5672" s="4"/>
      <c r="X5672" s="4"/>
      <c r="Y5672" s="4"/>
      <c r="Z5672" s="4"/>
      <c r="AA5672" s="4"/>
      <c r="AG5672" s="4"/>
    </row>
    <row r="5673" spans="1:33" x14ac:dyDescent="0.25">
      <c r="A5673" s="4"/>
      <c r="F5673" s="4"/>
      <c r="H5673" s="4"/>
      <c r="I5673" s="4"/>
      <c r="J5673" s="4"/>
      <c r="K5673" s="4"/>
      <c r="L5673" s="4"/>
      <c r="M5673" s="4"/>
      <c r="N5673" s="4"/>
      <c r="P5673" s="4"/>
      <c r="R5673" s="4"/>
      <c r="S5673" s="4"/>
      <c r="T5673" s="4"/>
      <c r="V5673" s="4"/>
      <c r="W5673" s="4"/>
      <c r="X5673" s="4"/>
      <c r="Y5673" s="4"/>
      <c r="Z5673" s="4"/>
      <c r="AA5673" s="4"/>
      <c r="AG5673" s="4"/>
    </row>
    <row r="5674" spans="1:33" x14ac:dyDescent="0.25">
      <c r="A5674" s="4"/>
      <c r="F5674" s="4"/>
      <c r="H5674" s="4"/>
      <c r="I5674" s="4"/>
      <c r="J5674" s="4"/>
      <c r="K5674" s="4"/>
      <c r="L5674" s="4"/>
      <c r="M5674" s="4"/>
      <c r="N5674" s="4"/>
      <c r="P5674" s="4"/>
      <c r="R5674" s="4"/>
      <c r="S5674" s="4"/>
      <c r="T5674" s="4"/>
      <c r="V5674" s="4"/>
      <c r="W5674" s="4"/>
      <c r="X5674" s="4"/>
      <c r="Y5674" s="4"/>
      <c r="Z5674" s="4"/>
      <c r="AA5674" s="4"/>
      <c r="AG5674" s="4"/>
    </row>
    <row r="5675" spans="1:33" x14ac:dyDescent="0.25">
      <c r="A5675" s="4"/>
      <c r="F5675" s="4"/>
      <c r="H5675" s="4"/>
      <c r="I5675" s="4"/>
      <c r="J5675" s="4"/>
      <c r="K5675" s="4"/>
      <c r="L5675" s="4"/>
      <c r="M5675" s="4"/>
      <c r="N5675" s="4"/>
      <c r="P5675" s="4"/>
      <c r="R5675" s="4"/>
      <c r="S5675" s="4"/>
      <c r="T5675" s="4"/>
      <c r="V5675" s="4"/>
      <c r="W5675" s="4"/>
      <c r="X5675" s="4"/>
      <c r="Y5675" s="4"/>
      <c r="Z5675" s="4"/>
      <c r="AA5675" s="4"/>
      <c r="AG5675" s="4"/>
    </row>
    <row r="5676" spans="1:33" x14ac:dyDescent="0.25">
      <c r="A5676" s="4"/>
      <c r="F5676" s="4"/>
      <c r="H5676" s="4"/>
      <c r="I5676" s="4"/>
      <c r="J5676" s="4"/>
      <c r="K5676" s="4"/>
      <c r="L5676" s="4"/>
      <c r="M5676" s="4"/>
      <c r="N5676" s="4"/>
      <c r="P5676" s="4"/>
      <c r="R5676" s="4"/>
      <c r="S5676" s="4"/>
      <c r="T5676" s="4"/>
      <c r="V5676" s="4"/>
      <c r="W5676" s="4"/>
      <c r="X5676" s="4"/>
      <c r="Y5676" s="4"/>
      <c r="Z5676" s="4"/>
      <c r="AA5676" s="4"/>
      <c r="AG5676" s="4"/>
    </row>
    <row r="5677" spans="1:33" x14ac:dyDescent="0.25">
      <c r="A5677" s="4"/>
      <c r="F5677" s="4"/>
      <c r="H5677" s="4"/>
      <c r="I5677" s="4"/>
      <c r="J5677" s="4"/>
      <c r="K5677" s="4"/>
      <c r="L5677" s="4"/>
      <c r="M5677" s="4"/>
      <c r="N5677" s="4"/>
      <c r="P5677" s="4"/>
      <c r="R5677" s="4"/>
      <c r="S5677" s="4"/>
      <c r="T5677" s="4"/>
      <c r="V5677" s="4"/>
      <c r="W5677" s="4"/>
      <c r="X5677" s="4"/>
      <c r="Y5677" s="4"/>
      <c r="Z5677" s="4"/>
      <c r="AA5677" s="4"/>
      <c r="AG5677" s="4"/>
    </row>
    <row r="5678" spans="1:33" x14ac:dyDescent="0.25">
      <c r="A5678" s="4"/>
      <c r="F5678" s="4"/>
      <c r="H5678" s="4"/>
      <c r="I5678" s="4"/>
      <c r="J5678" s="4"/>
      <c r="K5678" s="4"/>
      <c r="L5678" s="4"/>
      <c r="M5678" s="4"/>
      <c r="N5678" s="4"/>
      <c r="P5678" s="4"/>
      <c r="R5678" s="4"/>
      <c r="S5678" s="4"/>
      <c r="T5678" s="4"/>
      <c r="V5678" s="4"/>
      <c r="W5678" s="4"/>
      <c r="X5678" s="4"/>
      <c r="Y5678" s="4"/>
      <c r="Z5678" s="4"/>
      <c r="AA5678" s="4"/>
      <c r="AG5678" s="4"/>
    </row>
    <row r="5679" spans="1:33" x14ac:dyDescent="0.25">
      <c r="A5679" s="4"/>
      <c r="F5679" s="4"/>
      <c r="H5679" s="4"/>
      <c r="I5679" s="4"/>
      <c r="J5679" s="4"/>
      <c r="K5679" s="4"/>
      <c r="L5679" s="4"/>
      <c r="M5679" s="4"/>
      <c r="N5679" s="4"/>
      <c r="P5679" s="4"/>
      <c r="R5679" s="4"/>
      <c r="S5679" s="4"/>
      <c r="T5679" s="4"/>
      <c r="V5679" s="4"/>
      <c r="W5679" s="4"/>
      <c r="X5679" s="4"/>
      <c r="Y5679" s="4"/>
      <c r="Z5679" s="4"/>
      <c r="AA5679" s="4"/>
      <c r="AG5679" s="4"/>
    </row>
    <row r="5680" spans="1:33" x14ac:dyDescent="0.25">
      <c r="A5680" s="4"/>
      <c r="F5680" s="4"/>
      <c r="H5680" s="4"/>
      <c r="I5680" s="4"/>
      <c r="J5680" s="4"/>
      <c r="K5680" s="4"/>
      <c r="L5680" s="4"/>
      <c r="M5680" s="4"/>
      <c r="N5680" s="4"/>
      <c r="P5680" s="4"/>
      <c r="R5680" s="4"/>
      <c r="S5680" s="4"/>
      <c r="T5680" s="4"/>
      <c r="V5680" s="4"/>
      <c r="W5680" s="4"/>
      <c r="X5680" s="4"/>
      <c r="Y5680" s="4"/>
      <c r="Z5680" s="4"/>
      <c r="AA5680" s="4"/>
      <c r="AG5680" s="4"/>
    </row>
    <row r="5681" spans="1:33" x14ac:dyDescent="0.25">
      <c r="A5681" s="4"/>
      <c r="F5681" s="4"/>
      <c r="H5681" s="4"/>
      <c r="I5681" s="4"/>
      <c r="J5681" s="4"/>
      <c r="K5681" s="4"/>
      <c r="L5681" s="4"/>
      <c r="M5681" s="4"/>
      <c r="N5681" s="4"/>
      <c r="P5681" s="4"/>
      <c r="R5681" s="4"/>
      <c r="S5681" s="4"/>
      <c r="T5681" s="4"/>
      <c r="V5681" s="4"/>
      <c r="W5681" s="4"/>
      <c r="X5681" s="4"/>
      <c r="Y5681" s="4"/>
      <c r="Z5681" s="4"/>
      <c r="AA5681" s="4"/>
      <c r="AG5681" s="4"/>
    </row>
    <row r="5682" spans="1:33" x14ac:dyDescent="0.25">
      <c r="A5682" s="4"/>
      <c r="F5682" s="4"/>
      <c r="H5682" s="4"/>
      <c r="I5682" s="4"/>
      <c r="J5682" s="4"/>
      <c r="K5682" s="4"/>
      <c r="L5682" s="4"/>
      <c r="M5682" s="4"/>
      <c r="N5682" s="4"/>
      <c r="P5682" s="4"/>
      <c r="R5682" s="4"/>
      <c r="S5682" s="4"/>
      <c r="T5682" s="4"/>
      <c r="V5682" s="4"/>
      <c r="W5682" s="4"/>
      <c r="X5682" s="4"/>
      <c r="Y5682" s="4"/>
      <c r="Z5682" s="4"/>
      <c r="AA5682" s="4"/>
      <c r="AG5682" s="4"/>
    </row>
    <row r="5683" spans="1:33" x14ac:dyDescent="0.25">
      <c r="A5683" s="4"/>
      <c r="F5683" s="4"/>
      <c r="H5683" s="4"/>
      <c r="I5683" s="4"/>
      <c r="J5683" s="4"/>
      <c r="K5683" s="4"/>
      <c r="L5683" s="4"/>
      <c r="M5683" s="4"/>
      <c r="N5683" s="4"/>
      <c r="P5683" s="4"/>
      <c r="R5683" s="4"/>
      <c r="S5683" s="4"/>
      <c r="T5683" s="4"/>
      <c r="V5683" s="4"/>
      <c r="W5683" s="4"/>
      <c r="X5683" s="4"/>
      <c r="Y5683" s="4"/>
      <c r="Z5683" s="4"/>
      <c r="AA5683" s="4"/>
      <c r="AG5683" s="4"/>
    </row>
    <row r="5684" spans="1:33" x14ac:dyDescent="0.25">
      <c r="A5684" s="4"/>
      <c r="F5684" s="4"/>
      <c r="H5684" s="4"/>
      <c r="I5684" s="4"/>
      <c r="J5684" s="4"/>
      <c r="K5684" s="4"/>
      <c r="L5684" s="4"/>
      <c r="M5684" s="4"/>
      <c r="N5684" s="4"/>
      <c r="P5684" s="4"/>
      <c r="R5684" s="4"/>
      <c r="S5684" s="4"/>
      <c r="T5684" s="4"/>
      <c r="V5684" s="4"/>
      <c r="W5684" s="4"/>
      <c r="X5684" s="4"/>
      <c r="Y5684" s="4"/>
      <c r="Z5684" s="4"/>
      <c r="AA5684" s="4"/>
      <c r="AG5684" s="4"/>
    </row>
    <row r="5685" spans="1:33" x14ac:dyDescent="0.25">
      <c r="A5685" s="4"/>
      <c r="F5685" s="4"/>
      <c r="H5685" s="4"/>
      <c r="I5685" s="4"/>
      <c r="J5685" s="4"/>
      <c r="K5685" s="4"/>
      <c r="L5685" s="4"/>
      <c r="M5685" s="4"/>
      <c r="N5685" s="4"/>
      <c r="P5685" s="4"/>
      <c r="R5685" s="4"/>
      <c r="S5685" s="4"/>
      <c r="T5685" s="4"/>
      <c r="V5685" s="4"/>
      <c r="W5685" s="4"/>
      <c r="X5685" s="4"/>
      <c r="Y5685" s="4"/>
      <c r="Z5685" s="4"/>
      <c r="AA5685" s="4"/>
      <c r="AG5685" s="4"/>
    </row>
    <row r="5686" spans="1:33" x14ac:dyDescent="0.25">
      <c r="A5686" s="4"/>
      <c r="F5686" s="4"/>
      <c r="H5686" s="4"/>
      <c r="I5686" s="4"/>
      <c r="J5686" s="4"/>
      <c r="K5686" s="4"/>
      <c r="L5686" s="4"/>
      <c r="M5686" s="4"/>
      <c r="N5686" s="4"/>
      <c r="P5686" s="4"/>
      <c r="R5686" s="4"/>
      <c r="S5686" s="4"/>
      <c r="T5686" s="4"/>
      <c r="V5686" s="4"/>
      <c r="W5686" s="4"/>
      <c r="X5686" s="4"/>
      <c r="Y5686" s="4"/>
      <c r="Z5686" s="4"/>
      <c r="AA5686" s="4"/>
      <c r="AG5686" s="4"/>
    </row>
    <row r="5687" spans="1:33" x14ac:dyDescent="0.25">
      <c r="A5687" s="4"/>
      <c r="F5687" s="4"/>
      <c r="H5687" s="4"/>
      <c r="I5687" s="4"/>
      <c r="J5687" s="4"/>
      <c r="K5687" s="4"/>
      <c r="L5687" s="4"/>
      <c r="M5687" s="4"/>
      <c r="N5687" s="4"/>
      <c r="P5687" s="4"/>
      <c r="R5687" s="4"/>
      <c r="S5687" s="4"/>
      <c r="T5687" s="4"/>
      <c r="V5687" s="4"/>
      <c r="W5687" s="4"/>
      <c r="X5687" s="4"/>
      <c r="Y5687" s="4"/>
      <c r="Z5687" s="4"/>
      <c r="AA5687" s="4"/>
      <c r="AG5687" s="4"/>
    </row>
    <row r="5688" spans="1:33" x14ac:dyDescent="0.25">
      <c r="A5688" s="4"/>
      <c r="F5688" s="4"/>
      <c r="H5688" s="4"/>
      <c r="I5688" s="4"/>
      <c r="J5688" s="4"/>
      <c r="K5688" s="4"/>
      <c r="L5688" s="4"/>
      <c r="M5688" s="4"/>
      <c r="N5688" s="4"/>
      <c r="P5688" s="4"/>
      <c r="R5688" s="4"/>
      <c r="S5688" s="4"/>
      <c r="T5688" s="4"/>
      <c r="V5688" s="4"/>
      <c r="W5688" s="4"/>
      <c r="X5688" s="4"/>
      <c r="Y5688" s="4"/>
      <c r="Z5688" s="4"/>
      <c r="AA5688" s="4"/>
      <c r="AG5688" s="4"/>
    </row>
    <row r="5689" spans="1:33" x14ac:dyDescent="0.25">
      <c r="A5689" s="4"/>
      <c r="F5689" s="4"/>
      <c r="H5689" s="4"/>
      <c r="I5689" s="4"/>
      <c r="J5689" s="4"/>
      <c r="K5689" s="4"/>
      <c r="L5689" s="4"/>
      <c r="M5689" s="4"/>
      <c r="N5689" s="4"/>
      <c r="P5689" s="4"/>
      <c r="R5689" s="4"/>
      <c r="S5689" s="4"/>
      <c r="T5689" s="4"/>
      <c r="V5689" s="4"/>
      <c r="W5689" s="4"/>
      <c r="X5689" s="4"/>
      <c r="Y5689" s="4"/>
      <c r="Z5689" s="4"/>
      <c r="AA5689" s="4"/>
      <c r="AG5689" s="4"/>
    </row>
    <row r="5690" spans="1:33" x14ac:dyDescent="0.25">
      <c r="A5690" s="4"/>
      <c r="F5690" s="4"/>
      <c r="H5690" s="4"/>
      <c r="I5690" s="4"/>
      <c r="J5690" s="4"/>
      <c r="K5690" s="4"/>
      <c r="L5690" s="4"/>
      <c r="M5690" s="4"/>
      <c r="N5690" s="4"/>
      <c r="P5690" s="4"/>
      <c r="R5690" s="4"/>
      <c r="S5690" s="4"/>
      <c r="T5690" s="4"/>
      <c r="V5690" s="4"/>
      <c r="W5690" s="4"/>
      <c r="X5690" s="4"/>
      <c r="Y5690" s="4"/>
      <c r="Z5690" s="4"/>
      <c r="AA5690" s="4"/>
      <c r="AG5690" s="4"/>
    </row>
    <row r="5691" spans="1:33" x14ac:dyDescent="0.25">
      <c r="A5691" s="4"/>
      <c r="F5691" s="4"/>
      <c r="H5691" s="4"/>
      <c r="I5691" s="4"/>
      <c r="J5691" s="4"/>
      <c r="K5691" s="4"/>
      <c r="L5691" s="4"/>
      <c r="M5691" s="4"/>
      <c r="N5691" s="4"/>
      <c r="P5691" s="4"/>
      <c r="R5691" s="4"/>
      <c r="S5691" s="4"/>
      <c r="T5691" s="4"/>
      <c r="V5691" s="4"/>
      <c r="W5691" s="4"/>
      <c r="X5691" s="4"/>
      <c r="Y5691" s="4"/>
      <c r="Z5691" s="4"/>
      <c r="AA5691" s="4"/>
      <c r="AG5691" s="4"/>
    </row>
    <row r="5692" spans="1:33" x14ac:dyDescent="0.25">
      <c r="A5692" s="4"/>
      <c r="F5692" s="4"/>
      <c r="H5692" s="4"/>
      <c r="I5692" s="4"/>
      <c r="J5692" s="4"/>
      <c r="K5692" s="4"/>
      <c r="L5692" s="4"/>
      <c r="M5692" s="4"/>
      <c r="N5692" s="4"/>
      <c r="P5692" s="4"/>
      <c r="R5692" s="4"/>
      <c r="S5692" s="4"/>
      <c r="T5692" s="4"/>
      <c r="V5692" s="4"/>
      <c r="W5692" s="4"/>
      <c r="X5692" s="4"/>
      <c r="Y5692" s="4"/>
      <c r="Z5692" s="4"/>
      <c r="AA5692" s="4"/>
      <c r="AG5692" s="4"/>
    </row>
    <row r="5693" spans="1:33" x14ac:dyDescent="0.25">
      <c r="A5693" s="4"/>
      <c r="F5693" s="4"/>
      <c r="H5693" s="4"/>
      <c r="I5693" s="4"/>
      <c r="J5693" s="4"/>
      <c r="K5693" s="4"/>
      <c r="L5693" s="4"/>
      <c r="M5693" s="4"/>
      <c r="N5693" s="4"/>
      <c r="P5693" s="4"/>
      <c r="R5693" s="4"/>
      <c r="S5693" s="4"/>
      <c r="T5693" s="4"/>
      <c r="V5693" s="4"/>
      <c r="W5693" s="4"/>
      <c r="X5693" s="4"/>
      <c r="Y5693" s="4"/>
      <c r="Z5693" s="4"/>
      <c r="AA5693" s="4"/>
      <c r="AG5693" s="4"/>
    </row>
    <row r="5694" spans="1:33" x14ac:dyDescent="0.25">
      <c r="A5694" s="4"/>
      <c r="F5694" s="4"/>
      <c r="H5694" s="4"/>
      <c r="I5694" s="4"/>
      <c r="J5694" s="4"/>
      <c r="K5694" s="4"/>
      <c r="L5694" s="4"/>
      <c r="M5694" s="4"/>
      <c r="N5694" s="4"/>
      <c r="P5694" s="4"/>
      <c r="R5694" s="4"/>
      <c r="S5694" s="4"/>
      <c r="T5694" s="4"/>
      <c r="V5694" s="4"/>
      <c r="W5694" s="4"/>
      <c r="X5694" s="4"/>
      <c r="Y5694" s="4"/>
      <c r="Z5694" s="4"/>
      <c r="AA5694" s="4"/>
      <c r="AG5694" s="4"/>
    </row>
    <row r="5695" spans="1:33" x14ac:dyDescent="0.25">
      <c r="A5695" s="4"/>
      <c r="F5695" s="4"/>
      <c r="H5695" s="4"/>
      <c r="I5695" s="4"/>
      <c r="J5695" s="4"/>
      <c r="K5695" s="4"/>
      <c r="L5695" s="4"/>
      <c r="M5695" s="4"/>
      <c r="N5695" s="4"/>
      <c r="P5695" s="4"/>
      <c r="R5695" s="4"/>
      <c r="S5695" s="4"/>
      <c r="T5695" s="4"/>
      <c r="V5695" s="4"/>
      <c r="W5695" s="4"/>
      <c r="X5695" s="4"/>
      <c r="Y5695" s="4"/>
      <c r="Z5695" s="4"/>
      <c r="AA5695" s="4"/>
      <c r="AG5695" s="4"/>
    </row>
    <row r="5696" spans="1:33" x14ac:dyDescent="0.25">
      <c r="A5696" s="4"/>
      <c r="F5696" s="4"/>
      <c r="H5696" s="4"/>
      <c r="I5696" s="4"/>
      <c r="J5696" s="4"/>
      <c r="K5696" s="4"/>
      <c r="L5696" s="4"/>
      <c r="M5696" s="4"/>
      <c r="N5696" s="4"/>
      <c r="P5696" s="4"/>
      <c r="R5696" s="4"/>
      <c r="S5696" s="4"/>
      <c r="T5696" s="4"/>
      <c r="V5696" s="4"/>
      <c r="W5696" s="4"/>
      <c r="X5696" s="4"/>
      <c r="Y5696" s="4"/>
      <c r="Z5696" s="4"/>
      <c r="AA5696" s="4"/>
      <c r="AG5696" s="4"/>
    </row>
    <row r="5697" spans="1:33" x14ac:dyDescent="0.25">
      <c r="A5697" s="4"/>
      <c r="F5697" s="4"/>
      <c r="H5697" s="4"/>
      <c r="I5697" s="4"/>
      <c r="J5697" s="4"/>
      <c r="K5697" s="4"/>
      <c r="L5697" s="4"/>
      <c r="M5697" s="4"/>
      <c r="N5697" s="4"/>
      <c r="P5697" s="4"/>
      <c r="R5697" s="4"/>
      <c r="S5697" s="4"/>
      <c r="T5697" s="4"/>
      <c r="V5697" s="4"/>
      <c r="W5697" s="4"/>
      <c r="X5697" s="4"/>
      <c r="Y5697" s="4"/>
      <c r="Z5697" s="4"/>
      <c r="AA5697" s="4"/>
      <c r="AG5697" s="4"/>
    </row>
    <row r="5698" spans="1:33" x14ac:dyDescent="0.25">
      <c r="A5698" s="4"/>
      <c r="F5698" s="4"/>
      <c r="H5698" s="4"/>
      <c r="I5698" s="4"/>
      <c r="J5698" s="4"/>
      <c r="K5698" s="4"/>
      <c r="L5698" s="4"/>
      <c r="M5698" s="4"/>
      <c r="N5698" s="4"/>
      <c r="P5698" s="4"/>
      <c r="R5698" s="4"/>
      <c r="S5698" s="4"/>
      <c r="T5698" s="4"/>
      <c r="V5698" s="4"/>
      <c r="W5698" s="4"/>
      <c r="X5698" s="4"/>
      <c r="Y5698" s="4"/>
      <c r="Z5698" s="4"/>
      <c r="AA5698" s="4"/>
      <c r="AG5698" s="4"/>
    </row>
    <row r="5699" spans="1:33" x14ac:dyDescent="0.25">
      <c r="A5699" s="4"/>
      <c r="F5699" s="4"/>
      <c r="H5699" s="4"/>
      <c r="I5699" s="4"/>
      <c r="J5699" s="4"/>
      <c r="K5699" s="4"/>
      <c r="L5699" s="4"/>
      <c r="M5699" s="4"/>
      <c r="N5699" s="4"/>
      <c r="P5699" s="4"/>
      <c r="R5699" s="4"/>
      <c r="S5699" s="4"/>
      <c r="T5699" s="4"/>
      <c r="V5699" s="4"/>
      <c r="W5699" s="4"/>
      <c r="X5699" s="4"/>
      <c r="Y5699" s="4"/>
      <c r="Z5699" s="4"/>
      <c r="AA5699" s="4"/>
      <c r="AG5699" s="4"/>
    </row>
    <row r="5700" spans="1:33" x14ac:dyDescent="0.25">
      <c r="A5700" s="4"/>
      <c r="F5700" s="4"/>
      <c r="H5700" s="4"/>
      <c r="I5700" s="4"/>
      <c r="J5700" s="4"/>
      <c r="K5700" s="4"/>
      <c r="L5700" s="4"/>
      <c r="M5700" s="4"/>
      <c r="N5700" s="4"/>
      <c r="P5700" s="4"/>
      <c r="R5700" s="4"/>
      <c r="S5700" s="4"/>
      <c r="T5700" s="4"/>
      <c r="V5700" s="4"/>
      <c r="W5700" s="4"/>
      <c r="X5700" s="4"/>
      <c r="Y5700" s="4"/>
      <c r="Z5700" s="4"/>
      <c r="AA5700" s="4"/>
      <c r="AG5700" s="4"/>
    </row>
    <row r="5701" spans="1:33" x14ac:dyDescent="0.25">
      <c r="A5701" s="4"/>
      <c r="F5701" s="4"/>
      <c r="H5701" s="4"/>
      <c r="I5701" s="4"/>
      <c r="J5701" s="4"/>
      <c r="K5701" s="4"/>
      <c r="L5701" s="4"/>
      <c r="M5701" s="4"/>
      <c r="N5701" s="4"/>
      <c r="P5701" s="4"/>
      <c r="R5701" s="4"/>
      <c r="S5701" s="4"/>
      <c r="T5701" s="4"/>
      <c r="V5701" s="4"/>
      <c r="W5701" s="4"/>
      <c r="X5701" s="4"/>
      <c r="Y5701" s="4"/>
      <c r="Z5701" s="4"/>
      <c r="AA5701" s="4"/>
      <c r="AG5701" s="4"/>
    </row>
    <row r="5702" spans="1:33" x14ac:dyDescent="0.25">
      <c r="A5702" s="4"/>
      <c r="F5702" s="4"/>
      <c r="H5702" s="4"/>
      <c r="I5702" s="4"/>
      <c r="J5702" s="4"/>
      <c r="K5702" s="4"/>
      <c r="L5702" s="4"/>
      <c r="M5702" s="4"/>
      <c r="N5702" s="4"/>
      <c r="P5702" s="4"/>
      <c r="R5702" s="4"/>
      <c r="S5702" s="4"/>
      <c r="T5702" s="4"/>
      <c r="V5702" s="4"/>
      <c r="W5702" s="4"/>
      <c r="X5702" s="4"/>
      <c r="Y5702" s="4"/>
      <c r="Z5702" s="4"/>
      <c r="AA5702" s="4"/>
      <c r="AG5702" s="4"/>
    </row>
    <row r="5703" spans="1:33" x14ac:dyDescent="0.25">
      <c r="A5703" s="4"/>
      <c r="F5703" s="4"/>
      <c r="H5703" s="4"/>
      <c r="I5703" s="4"/>
      <c r="J5703" s="4"/>
      <c r="K5703" s="4"/>
      <c r="L5703" s="4"/>
      <c r="M5703" s="4"/>
      <c r="N5703" s="4"/>
      <c r="P5703" s="4"/>
      <c r="R5703" s="4"/>
      <c r="S5703" s="4"/>
      <c r="T5703" s="4"/>
      <c r="V5703" s="4"/>
      <c r="W5703" s="4"/>
      <c r="X5703" s="4"/>
      <c r="Y5703" s="4"/>
      <c r="Z5703" s="4"/>
      <c r="AA5703" s="4"/>
      <c r="AG5703" s="4"/>
    </row>
    <row r="5704" spans="1:33" x14ac:dyDescent="0.25">
      <c r="A5704" s="4"/>
      <c r="F5704" s="4"/>
      <c r="H5704" s="4"/>
      <c r="I5704" s="4"/>
      <c r="J5704" s="4"/>
      <c r="K5704" s="4"/>
      <c r="L5704" s="4"/>
      <c r="M5704" s="4"/>
      <c r="N5704" s="4"/>
      <c r="P5704" s="4"/>
      <c r="R5704" s="4"/>
      <c r="S5704" s="4"/>
      <c r="T5704" s="4"/>
      <c r="V5704" s="4"/>
      <c r="W5704" s="4"/>
      <c r="X5704" s="4"/>
      <c r="Y5704" s="4"/>
      <c r="Z5704" s="4"/>
      <c r="AA5704" s="4"/>
      <c r="AG5704" s="4"/>
    </row>
    <row r="5705" spans="1:33" x14ac:dyDescent="0.25">
      <c r="A5705" s="4"/>
      <c r="F5705" s="4"/>
      <c r="H5705" s="4"/>
      <c r="I5705" s="4"/>
      <c r="J5705" s="4"/>
      <c r="K5705" s="4"/>
      <c r="L5705" s="4"/>
      <c r="M5705" s="4"/>
      <c r="N5705" s="4"/>
      <c r="P5705" s="4"/>
      <c r="R5705" s="4"/>
      <c r="S5705" s="4"/>
      <c r="T5705" s="4"/>
      <c r="V5705" s="4"/>
      <c r="W5705" s="4"/>
      <c r="X5705" s="4"/>
      <c r="Y5705" s="4"/>
      <c r="Z5705" s="4"/>
      <c r="AA5705" s="4"/>
      <c r="AG5705" s="4"/>
    </row>
    <row r="5706" spans="1:33" x14ac:dyDescent="0.25">
      <c r="A5706" s="4"/>
      <c r="F5706" s="4"/>
      <c r="H5706" s="4"/>
      <c r="I5706" s="4"/>
      <c r="J5706" s="4"/>
      <c r="K5706" s="4"/>
      <c r="L5706" s="4"/>
      <c r="M5706" s="4"/>
      <c r="N5706" s="4"/>
      <c r="P5706" s="4"/>
      <c r="R5706" s="4"/>
      <c r="S5706" s="4"/>
      <c r="T5706" s="4"/>
      <c r="V5706" s="4"/>
      <c r="W5706" s="4"/>
      <c r="X5706" s="4"/>
      <c r="Y5706" s="4"/>
      <c r="Z5706" s="4"/>
      <c r="AA5706" s="4"/>
      <c r="AG5706" s="4"/>
    </row>
    <row r="5707" spans="1:33" x14ac:dyDescent="0.25">
      <c r="A5707" s="4"/>
      <c r="F5707" s="4"/>
      <c r="H5707" s="4"/>
      <c r="I5707" s="4"/>
      <c r="J5707" s="4"/>
      <c r="K5707" s="4"/>
      <c r="L5707" s="4"/>
      <c r="M5707" s="4"/>
      <c r="N5707" s="4"/>
      <c r="P5707" s="4"/>
      <c r="R5707" s="4"/>
      <c r="S5707" s="4"/>
      <c r="T5707" s="4"/>
      <c r="V5707" s="4"/>
      <c r="W5707" s="4"/>
      <c r="X5707" s="4"/>
      <c r="Y5707" s="4"/>
      <c r="Z5707" s="4"/>
      <c r="AA5707" s="4"/>
      <c r="AG5707" s="4"/>
    </row>
    <row r="5708" spans="1:33" x14ac:dyDescent="0.25">
      <c r="A5708" s="4"/>
      <c r="F5708" s="4"/>
      <c r="H5708" s="4"/>
      <c r="I5708" s="4"/>
      <c r="J5708" s="4"/>
      <c r="K5708" s="4"/>
      <c r="L5708" s="4"/>
      <c r="M5708" s="4"/>
      <c r="N5708" s="4"/>
      <c r="P5708" s="4"/>
      <c r="R5708" s="4"/>
      <c r="S5708" s="4"/>
      <c r="T5708" s="4"/>
      <c r="V5708" s="4"/>
      <c r="W5708" s="4"/>
      <c r="X5708" s="4"/>
      <c r="Y5708" s="4"/>
      <c r="Z5708" s="4"/>
      <c r="AA5708" s="4"/>
      <c r="AG5708" s="4"/>
    </row>
    <row r="5709" spans="1:33" x14ac:dyDescent="0.25">
      <c r="A5709" s="4"/>
      <c r="F5709" s="4"/>
      <c r="H5709" s="4"/>
      <c r="I5709" s="4"/>
      <c r="J5709" s="4"/>
      <c r="K5709" s="4"/>
      <c r="L5709" s="4"/>
      <c r="M5709" s="4"/>
      <c r="N5709" s="4"/>
      <c r="P5709" s="4"/>
      <c r="R5709" s="4"/>
      <c r="S5709" s="4"/>
      <c r="T5709" s="4"/>
      <c r="V5709" s="4"/>
      <c r="W5709" s="4"/>
      <c r="X5709" s="4"/>
      <c r="Y5709" s="4"/>
      <c r="Z5709" s="4"/>
      <c r="AA5709" s="4"/>
      <c r="AG5709" s="4"/>
    </row>
    <row r="5710" spans="1:33" x14ac:dyDescent="0.25">
      <c r="A5710" s="4"/>
      <c r="F5710" s="4"/>
      <c r="H5710" s="4"/>
      <c r="I5710" s="4"/>
      <c r="J5710" s="4"/>
      <c r="K5710" s="4"/>
      <c r="L5710" s="4"/>
      <c r="M5710" s="4"/>
      <c r="N5710" s="4"/>
      <c r="P5710" s="4"/>
      <c r="R5710" s="4"/>
      <c r="S5710" s="4"/>
      <c r="T5710" s="4"/>
      <c r="V5710" s="4"/>
      <c r="W5710" s="4"/>
      <c r="X5710" s="4"/>
      <c r="Y5710" s="4"/>
      <c r="Z5710" s="4"/>
      <c r="AA5710" s="4"/>
      <c r="AG5710" s="4"/>
    </row>
    <row r="5711" spans="1:33" x14ac:dyDescent="0.25">
      <c r="A5711" s="4"/>
      <c r="F5711" s="4"/>
      <c r="H5711" s="4"/>
      <c r="I5711" s="4"/>
      <c r="J5711" s="4"/>
      <c r="K5711" s="4"/>
      <c r="L5711" s="4"/>
      <c r="M5711" s="4"/>
      <c r="N5711" s="4"/>
      <c r="P5711" s="4"/>
      <c r="R5711" s="4"/>
      <c r="S5711" s="4"/>
      <c r="T5711" s="4"/>
      <c r="V5711" s="4"/>
      <c r="W5711" s="4"/>
      <c r="X5711" s="4"/>
      <c r="Y5711" s="4"/>
      <c r="Z5711" s="4"/>
      <c r="AA5711" s="4"/>
      <c r="AG5711" s="4"/>
    </row>
    <row r="5712" spans="1:33" x14ac:dyDescent="0.25">
      <c r="A5712" s="4"/>
      <c r="F5712" s="4"/>
      <c r="H5712" s="4"/>
      <c r="I5712" s="4"/>
      <c r="J5712" s="4"/>
      <c r="K5712" s="4"/>
      <c r="L5712" s="4"/>
      <c r="M5712" s="4"/>
      <c r="N5712" s="4"/>
      <c r="P5712" s="4"/>
      <c r="R5712" s="4"/>
      <c r="S5712" s="4"/>
      <c r="T5712" s="4"/>
      <c r="V5712" s="4"/>
      <c r="W5712" s="4"/>
      <c r="X5712" s="4"/>
      <c r="Y5712" s="4"/>
      <c r="Z5712" s="4"/>
      <c r="AA5712" s="4"/>
      <c r="AG5712" s="4"/>
    </row>
    <row r="5713" spans="1:33" x14ac:dyDescent="0.25">
      <c r="A5713" s="4"/>
      <c r="F5713" s="4"/>
      <c r="H5713" s="4"/>
      <c r="I5713" s="4"/>
      <c r="J5713" s="4"/>
      <c r="K5713" s="4"/>
      <c r="L5713" s="4"/>
      <c r="M5713" s="4"/>
      <c r="N5713" s="4"/>
      <c r="P5713" s="4"/>
      <c r="R5713" s="4"/>
      <c r="S5713" s="4"/>
      <c r="T5713" s="4"/>
      <c r="V5713" s="4"/>
      <c r="W5713" s="4"/>
      <c r="X5713" s="4"/>
      <c r="Y5713" s="4"/>
      <c r="Z5713" s="4"/>
      <c r="AA5713" s="4"/>
      <c r="AG5713" s="4"/>
    </row>
    <row r="5714" spans="1:33" x14ac:dyDescent="0.25">
      <c r="A5714" s="4"/>
      <c r="F5714" s="4"/>
      <c r="H5714" s="4"/>
      <c r="I5714" s="4"/>
      <c r="J5714" s="4"/>
      <c r="K5714" s="4"/>
      <c r="L5714" s="4"/>
      <c r="M5714" s="4"/>
      <c r="N5714" s="4"/>
      <c r="P5714" s="4"/>
      <c r="R5714" s="4"/>
      <c r="S5714" s="4"/>
      <c r="T5714" s="4"/>
      <c r="V5714" s="4"/>
      <c r="W5714" s="4"/>
      <c r="X5714" s="4"/>
      <c r="Y5714" s="4"/>
      <c r="Z5714" s="4"/>
      <c r="AA5714" s="4"/>
      <c r="AG5714" s="4"/>
    </row>
    <row r="5715" spans="1:33" x14ac:dyDescent="0.25">
      <c r="A5715" s="4"/>
      <c r="F5715" s="4"/>
      <c r="H5715" s="4"/>
      <c r="I5715" s="4"/>
      <c r="J5715" s="4"/>
      <c r="K5715" s="4"/>
      <c r="L5715" s="4"/>
      <c r="M5715" s="4"/>
      <c r="N5715" s="4"/>
      <c r="P5715" s="4"/>
      <c r="R5715" s="4"/>
      <c r="S5715" s="4"/>
      <c r="T5715" s="4"/>
      <c r="V5715" s="4"/>
      <c r="W5715" s="4"/>
      <c r="X5715" s="4"/>
      <c r="Y5715" s="4"/>
      <c r="Z5715" s="4"/>
      <c r="AA5715" s="4"/>
      <c r="AG5715" s="4"/>
    </row>
    <row r="5716" spans="1:33" x14ac:dyDescent="0.25">
      <c r="A5716" s="4"/>
      <c r="F5716" s="4"/>
      <c r="H5716" s="4"/>
      <c r="I5716" s="4"/>
      <c r="J5716" s="4"/>
      <c r="K5716" s="4"/>
      <c r="L5716" s="4"/>
      <c r="M5716" s="4"/>
      <c r="N5716" s="4"/>
      <c r="P5716" s="4"/>
      <c r="R5716" s="4"/>
      <c r="S5716" s="4"/>
      <c r="T5716" s="4"/>
      <c r="V5716" s="4"/>
      <c r="W5716" s="4"/>
      <c r="X5716" s="4"/>
      <c r="Y5716" s="4"/>
      <c r="Z5716" s="4"/>
      <c r="AA5716" s="4"/>
      <c r="AG5716" s="4"/>
    </row>
    <row r="5717" spans="1:33" x14ac:dyDescent="0.25">
      <c r="A5717" s="4"/>
      <c r="F5717" s="4"/>
      <c r="H5717" s="4"/>
      <c r="I5717" s="4"/>
      <c r="J5717" s="4"/>
      <c r="K5717" s="4"/>
      <c r="L5717" s="4"/>
      <c r="M5717" s="4"/>
      <c r="N5717" s="4"/>
      <c r="P5717" s="4"/>
      <c r="R5717" s="4"/>
      <c r="S5717" s="4"/>
      <c r="T5717" s="4"/>
      <c r="V5717" s="4"/>
      <c r="W5717" s="4"/>
      <c r="X5717" s="4"/>
      <c r="Y5717" s="4"/>
      <c r="Z5717" s="4"/>
      <c r="AA5717" s="4"/>
      <c r="AG5717" s="4"/>
    </row>
    <row r="5718" spans="1:33" x14ac:dyDescent="0.25">
      <c r="A5718" s="4"/>
      <c r="F5718" s="4"/>
      <c r="H5718" s="4"/>
      <c r="I5718" s="4"/>
      <c r="J5718" s="4"/>
      <c r="K5718" s="4"/>
      <c r="L5718" s="4"/>
      <c r="M5718" s="4"/>
      <c r="N5718" s="4"/>
      <c r="P5718" s="4"/>
      <c r="R5718" s="4"/>
      <c r="S5718" s="4"/>
      <c r="T5718" s="4"/>
      <c r="V5718" s="4"/>
      <c r="W5718" s="4"/>
      <c r="X5718" s="4"/>
      <c r="Y5718" s="4"/>
      <c r="Z5718" s="4"/>
      <c r="AA5718" s="4"/>
      <c r="AG5718" s="4"/>
    </row>
    <row r="5719" spans="1:33" x14ac:dyDescent="0.25">
      <c r="A5719" s="4"/>
      <c r="F5719" s="4"/>
      <c r="H5719" s="4"/>
      <c r="I5719" s="4"/>
      <c r="J5719" s="4"/>
      <c r="K5719" s="4"/>
      <c r="L5719" s="4"/>
      <c r="M5719" s="4"/>
      <c r="N5719" s="4"/>
      <c r="P5719" s="4"/>
      <c r="R5719" s="4"/>
      <c r="S5719" s="4"/>
      <c r="T5719" s="4"/>
      <c r="V5719" s="4"/>
      <c r="W5719" s="4"/>
      <c r="X5719" s="4"/>
      <c r="Y5719" s="4"/>
      <c r="Z5719" s="4"/>
      <c r="AA5719" s="4"/>
      <c r="AG5719" s="4"/>
    </row>
    <row r="5720" spans="1:33" x14ac:dyDescent="0.25">
      <c r="A5720" s="4"/>
      <c r="F5720" s="4"/>
      <c r="H5720" s="4"/>
      <c r="I5720" s="4"/>
      <c r="J5720" s="4"/>
      <c r="K5720" s="4"/>
      <c r="L5720" s="4"/>
      <c r="M5720" s="4"/>
      <c r="N5720" s="4"/>
      <c r="P5720" s="4"/>
      <c r="R5720" s="4"/>
      <c r="S5720" s="4"/>
      <c r="T5720" s="4"/>
      <c r="V5720" s="4"/>
      <c r="W5720" s="4"/>
      <c r="X5720" s="4"/>
      <c r="Y5720" s="4"/>
      <c r="Z5720" s="4"/>
      <c r="AA5720" s="4"/>
      <c r="AG5720" s="4"/>
    </row>
    <row r="5721" spans="1:33" x14ac:dyDescent="0.25">
      <c r="A5721" s="4"/>
      <c r="F5721" s="4"/>
      <c r="H5721" s="4"/>
      <c r="I5721" s="4"/>
      <c r="J5721" s="4"/>
      <c r="K5721" s="4"/>
      <c r="L5721" s="4"/>
      <c r="M5721" s="4"/>
      <c r="N5721" s="4"/>
      <c r="P5721" s="4"/>
      <c r="R5721" s="4"/>
      <c r="S5721" s="4"/>
      <c r="T5721" s="4"/>
      <c r="V5721" s="4"/>
      <c r="W5721" s="4"/>
      <c r="X5721" s="4"/>
      <c r="Y5721" s="4"/>
      <c r="Z5721" s="4"/>
      <c r="AA5721" s="4"/>
      <c r="AG5721" s="4"/>
    </row>
    <row r="5722" spans="1:33" x14ac:dyDescent="0.25">
      <c r="A5722" s="4"/>
      <c r="F5722" s="4"/>
      <c r="H5722" s="4"/>
      <c r="I5722" s="4"/>
      <c r="J5722" s="4"/>
      <c r="K5722" s="4"/>
      <c r="L5722" s="4"/>
      <c r="M5722" s="4"/>
      <c r="N5722" s="4"/>
      <c r="P5722" s="4"/>
      <c r="R5722" s="4"/>
      <c r="S5722" s="4"/>
      <c r="T5722" s="4"/>
      <c r="V5722" s="4"/>
      <c r="W5722" s="4"/>
      <c r="X5722" s="4"/>
      <c r="Y5722" s="4"/>
      <c r="Z5722" s="4"/>
      <c r="AA5722" s="4"/>
      <c r="AG5722" s="4"/>
    </row>
    <row r="5723" spans="1:33" x14ac:dyDescent="0.25">
      <c r="A5723" s="4"/>
      <c r="F5723" s="4"/>
      <c r="H5723" s="4"/>
      <c r="I5723" s="4"/>
      <c r="J5723" s="4"/>
      <c r="K5723" s="4"/>
      <c r="L5723" s="4"/>
      <c r="M5723" s="4"/>
      <c r="N5723" s="4"/>
      <c r="P5723" s="4"/>
      <c r="R5723" s="4"/>
      <c r="S5723" s="4"/>
      <c r="T5723" s="4"/>
      <c r="V5723" s="4"/>
      <c r="W5723" s="4"/>
      <c r="X5723" s="4"/>
      <c r="Y5723" s="4"/>
      <c r="Z5723" s="4"/>
      <c r="AA5723" s="4"/>
      <c r="AG5723" s="4"/>
    </row>
    <row r="5724" spans="1:33" x14ac:dyDescent="0.25">
      <c r="A5724" s="4"/>
      <c r="F5724" s="4"/>
      <c r="H5724" s="4"/>
      <c r="I5724" s="4"/>
      <c r="J5724" s="4"/>
      <c r="K5724" s="4"/>
      <c r="L5724" s="4"/>
      <c r="M5724" s="4"/>
      <c r="N5724" s="4"/>
      <c r="P5724" s="4"/>
      <c r="R5724" s="4"/>
      <c r="S5724" s="4"/>
      <c r="T5724" s="4"/>
      <c r="V5724" s="4"/>
      <c r="W5724" s="4"/>
      <c r="X5724" s="4"/>
      <c r="Y5724" s="4"/>
      <c r="Z5724" s="4"/>
      <c r="AA5724" s="4"/>
      <c r="AG5724" s="4"/>
    </row>
    <row r="5725" spans="1:33" x14ac:dyDescent="0.25">
      <c r="A5725" s="4"/>
      <c r="F5725" s="4"/>
      <c r="H5725" s="4"/>
      <c r="I5725" s="4"/>
      <c r="J5725" s="4"/>
      <c r="K5725" s="4"/>
      <c r="L5725" s="4"/>
      <c r="M5725" s="4"/>
      <c r="N5725" s="4"/>
      <c r="P5725" s="4"/>
      <c r="R5725" s="4"/>
      <c r="S5725" s="4"/>
      <c r="T5725" s="4"/>
      <c r="V5725" s="4"/>
      <c r="W5725" s="4"/>
      <c r="X5725" s="4"/>
      <c r="Y5725" s="4"/>
      <c r="Z5725" s="4"/>
      <c r="AA5725" s="4"/>
      <c r="AG5725" s="4"/>
    </row>
    <row r="5726" spans="1:33" x14ac:dyDescent="0.25">
      <c r="A5726" s="4"/>
      <c r="F5726" s="4"/>
      <c r="H5726" s="4"/>
      <c r="I5726" s="4"/>
      <c r="J5726" s="4"/>
      <c r="K5726" s="4"/>
      <c r="L5726" s="4"/>
      <c r="M5726" s="4"/>
      <c r="N5726" s="4"/>
      <c r="P5726" s="4"/>
      <c r="R5726" s="4"/>
      <c r="S5726" s="4"/>
      <c r="T5726" s="4"/>
      <c r="V5726" s="4"/>
      <c r="W5726" s="4"/>
      <c r="X5726" s="4"/>
      <c r="Y5726" s="4"/>
      <c r="Z5726" s="4"/>
      <c r="AA5726" s="4"/>
      <c r="AG5726" s="4"/>
    </row>
    <row r="5727" spans="1:33" x14ac:dyDescent="0.25">
      <c r="A5727" s="4"/>
      <c r="F5727" s="4"/>
      <c r="H5727" s="4"/>
      <c r="I5727" s="4"/>
      <c r="J5727" s="4"/>
      <c r="K5727" s="4"/>
      <c r="L5727" s="4"/>
      <c r="M5727" s="4"/>
      <c r="N5727" s="4"/>
      <c r="P5727" s="4"/>
      <c r="R5727" s="4"/>
      <c r="S5727" s="4"/>
      <c r="T5727" s="4"/>
      <c r="V5727" s="4"/>
      <c r="W5727" s="4"/>
      <c r="X5727" s="4"/>
      <c r="Y5727" s="4"/>
      <c r="Z5727" s="4"/>
      <c r="AA5727" s="4"/>
      <c r="AG5727" s="4"/>
    </row>
    <row r="5728" spans="1:33" x14ac:dyDescent="0.25">
      <c r="A5728" s="4"/>
      <c r="F5728" s="4"/>
      <c r="H5728" s="4"/>
      <c r="I5728" s="4"/>
      <c r="J5728" s="4"/>
      <c r="K5728" s="4"/>
      <c r="L5728" s="4"/>
      <c r="M5728" s="4"/>
      <c r="N5728" s="4"/>
      <c r="P5728" s="4"/>
      <c r="R5728" s="4"/>
      <c r="S5728" s="4"/>
      <c r="T5728" s="4"/>
      <c r="V5728" s="4"/>
      <c r="W5728" s="4"/>
      <c r="X5728" s="4"/>
      <c r="Y5728" s="4"/>
      <c r="Z5728" s="4"/>
      <c r="AA5728" s="4"/>
      <c r="AG5728" s="4"/>
    </row>
    <row r="5729" spans="1:33" x14ac:dyDescent="0.25">
      <c r="A5729" s="4"/>
      <c r="F5729" s="4"/>
      <c r="H5729" s="4"/>
      <c r="I5729" s="4"/>
      <c r="J5729" s="4"/>
      <c r="K5729" s="4"/>
      <c r="L5729" s="4"/>
      <c r="M5729" s="4"/>
      <c r="N5729" s="4"/>
      <c r="P5729" s="4"/>
      <c r="R5729" s="4"/>
      <c r="S5729" s="4"/>
      <c r="T5729" s="4"/>
      <c r="V5729" s="4"/>
      <c r="W5729" s="4"/>
      <c r="X5729" s="4"/>
      <c r="Y5729" s="4"/>
      <c r="Z5729" s="4"/>
      <c r="AA5729" s="4"/>
      <c r="AG5729" s="4"/>
    </row>
    <row r="5730" spans="1:33" x14ac:dyDescent="0.25">
      <c r="A5730" s="4"/>
      <c r="F5730" s="4"/>
      <c r="H5730" s="4"/>
      <c r="I5730" s="4"/>
      <c r="J5730" s="4"/>
      <c r="K5730" s="4"/>
      <c r="L5730" s="4"/>
      <c r="M5730" s="4"/>
      <c r="N5730" s="4"/>
      <c r="P5730" s="4"/>
      <c r="R5730" s="4"/>
      <c r="S5730" s="4"/>
      <c r="T5730" s="4"/>
      <c r="V5730" s="4"/>
      <c r="W5730" s="4"/>
      <c r="X5730" s="4"/>
      <c r="Y5730" s="4"/>
      <c r="Z5730" s="4"/>
      <c r="AA5730" s="4"/>
      <c r="AG5730" s="4"/>
    </row>
    <row r="5731" spans="1:33" x14ac:dyDescent="0.25">
      <c r="A5731" s="4"/>
      <c r="F5731" s="4"/>
      <c r="H5731" s="4"/>
      <c r="I5731" s="4"/>
      <c r="J5731" s="4"/>
      <c r="K5731" s="4"/>
      <c r="L5731" s="4"/>
      <c r="M5731" s="4"/>
      <c r="N5731" s="4"/>
      <c r="P5731" s="4"/>
      <c r="R5731" s="4"/>
      <c r="S5731" s="4"/>
      <c r="T5731" s="4"/>
      <c r="V5731" s="4"/>
      <c r="W5731" s="4"/>
      <c r="X5731" s="4"/>
      <c r="Y5731" s="4"/>
      <c r="Z5731" s="4"/>
      <c r="AA5731" s="4"/>
      <c r="AG5731" s="4"/>
    </row>
    <row r="5732" spans="1:33" x14ac:dyDescent="0.25">
      <c r="A5732" s="4"/>
      <c r="F5732" s="4"/>
      <c r="H5732" s="4"/>
      <c r="I5732" s="4"/>
      <c r="J5732" s="4"/>
      <c r="K5732" s="4"/>
      <c r="L5732" s="4"/>
      <c r="M5732" s="4"/>
      <c r="N5732" s="4"/>
      <c r="P5732" s="4"/>
      <c r="R5732" s="4"/>
      <c r="S5732" s="4"/>
      <c r="T5732" s="4"/>
      <c r="V5732" s="4"/>
      <c r="W5732" s="4"/>
      <c r="X5732" s="4"/>
      <c r="Y5732" s="4"/>
      <c r="Z5732" s="4"/>
      <c r="AA5732" s="4"/>
      <c r="AG5732" s="4"/>
    </row>
    <row r="5733" spans="1:33" x14ac:dyDescent="0.25">
      <c r="A5733" s="4"/>
      <c r="F5733" s="4"/>
      <c r="H5733" s="4"/>
      <c r="I5733" s="4"/>
      <c r="J5733" s="4"/>
      <c r="K5733" s="4"/>
      <c r="L5733" s="4"/>
      <c r="M5733" s="4"/>
      <c r="N5733" s="4"/>
      <c r="P5733" s="4"/>
      <c r="R5733" s="4"/>
      <c r="S5733" s="4"/>
      <c r="T5733" s="4"/>
      <c r="V5733" s="4"/>
      <c r="W5733" s="4"/>
      <c r="X5733" s="4"/>
      <c r="Y5733" s="4"/>
      <c r="Z5733" s="4"/>
      <c r="AA5733" s="4"/>
      <c r="AG5733" s="4"/>
    </row>
    <row r="5734" spans="1:33" x14ac:dyDescent="0.25">
      <c r="A5734" s="4"/>
      <c r="F5734" s="4"/>
      <c r="H5734" s="4"/>
      <c r="I5734" s="4"/>
      <c r="J5734" s="4"/>
      <c r="K5734" s="4"/>
      <c r="L5734" s="4"/>
      <c r="M5734" s="4"/>
      <c r="N5734" s="4"/>
      <c r="P5734" s="4"/>
      <c r="R5734" s="4"/>
      <c r="S5734" s="4"/>
      <c r="T5734" s="4"/>
      <c r="V5734" s="4"/>
      <c r="W5734" s="4"/>
      <c r="X5734" s="4"/>
      <c r="Y5734" s="4"/>
      <c r="Z5734" s="4"/>
      <c r="AA5734" s="4"/>
      <c r="AG5734" s="4"/>
    </row>
    <row r="5735" spans="1:33" x14ac:dyDescent="0.25">
      <c r="A5735" s="4"/>
      <c r="F5735" s="4"/>
      <c r="H5735" s="4"/>
      <c r="I5735" s="4"/>
      <c r="J5735" s="4"/>
      <c r="K5735" s="4"/>
      <c r="L5735" s="4"/>
      <c r="M5735" s="4"/>
      <c r="N5735" s="4"/>
      <c r="P5735" s="4"/>
      <c r="R5735" s="4"/>
      <c r="S5735" s="4"/>
      <c r="T5735" s="4"/>
      <c r="V5735" s="4"/>
      <c r="W5735" s="4"/>
      <c r="X5735" s="4"/>
      <c r="Y5735" s="4"/>
      <c r="Z5735" s="4"/>
      <c r="AA5735" s="4"/>
      <c r="AG5735" s="4"/>
    </row>
    <row r="5736" spans="1:33" x14ac:dyDescent="0.25">
      <c r="A5736" s="4"/>
      <c r="F5736" s="4"/>
      <c r="H5736" s="4"/>
      <c r="I5736" s="4"/>
      <c r="J5736" s="4"/>
      <c r="K5736" s="4"/>
      <c r="L5736" s="4"/>
      <c r="M5736" s="4"/>
      <c r="N5736" s="4"/>
      <c r="P5736" s="4"/>
      <c r="R5736" s="4"/>
      <c r="S5736" s="4"/>
      <c r="T5736" s="4"/>
      <c r="V5736" s="4"/>
      <c r="W5736" s="4"/>
      <c r="X5736" s="4"/>
      <c r="Y5736" s="4"/>
      <c r="Z5736" s="4"/>
      <c r="AA5736" s="4"/>
      <c r="AG5736" s="4"/>
    </row>
    <row r="5737" spans="1:33" x14ac:dyDescent="0.25">
      <c r="A5737" s="4"/>
      <c r="F5737" s="4"/>
      <c r="H5737" s="4"/>
      <c r="I5737" s="4"/>
      <c r="J5737" s="4"/>
      <c r="K5737" s="4"/>
      <c r="L5737" s="4"/>
      <c r="M5737" s="4"/>
      <c r="N5737" s="4"/>
      <c r="P5737" s="4"/>
      <c r="R5737" s="4"/>
      <c r="S5737" s="4"/>
      <c r="T5737" s="4"/>
      <c r="V5737" s="4"/>
      <c r="W5737" s="4"/>
      <c r="X5737" s="4"/>
      <c r="Y5737" s="4"/>
      <c r="Z5737" s="4"/>
      <c r="AA5737" s="4"/>
      <c r="AG5737" s="4"/>
    </row>
    <row r="5738" spans="1:33" x14ac:dyDescent="0.25">
      <c r="A5738" s="4"/>
      <c r="F5738" s="4"/>
      <c r="H5738" s="4"/>
      <c r="I5738" s="4"/>
      <c r="J5738" s="4"/>
      <c r="K5738" s="4"/>
      <c r="L5738" s="4"/>
      <c r="M5738" s="4"/>
      <c r="N5738" s="4"/>
      <c r="P5738" s="4"/>
      <c r="R5738" s="4"/>
      <c r="S5738" s="4"/>
      <c r="T5738" s="4"/>
      <c r="V5738" s="4"/>
      <c r="W5738" s="4"/>
      <c r="X5738" s="4"/>
      <c r="Y5738" s="4"/>
      <c r="Z5738" s="4"/>
      <c r="AA5738" s="4"/>
      <c r="AG5738" s="4"/>
    </row>
    <row r="5739" spans="1:33" x14ac:dyDescent="0.25">
      <c r="A5739" s="4"/>
      <c r="F5739" s="4"/>
      <c r="H5739" s="4"/>
      <c r="I5739" s="4"/>
      <c r="J5739" s="4"/>
      <c r="K5739" s="4"/>
      <c r="L5739" s="4"/>
      <c r="M5739" s="4"/>
      <c r="N5739" s="4"/>
      <c r="P5739" s="4"/>
      <c r="R5739" s="4"/>
      <c r="S5739" s="4"/>
      <c r="T5739" s="4"/>
      <c r="V5739" s="4"/>
      <c r="W5739" s="4"/>
      <c r="X5739" s="4"/>
      <c r="Y5739" s="4"/>
      <c r="Z5739" s="4"/>
      <c r="AA5739" s="4"/>
      <c r="AG5739" s="4"/>
    </row>
    <row r="5740" spans="1:33" x14ac:dyDescent="0.25">
      <c r="A5740" s="4"/>
      <c r="F5740" s="4"/>
      <c r="H5740" s="4"/>
      <c r="I5740" s="4"/>
      <c r="J5740" s="4"/>
      <c r="K5740" s="4"/>
      <c r="L5740" s="4"/>
      <c r="M5740" s="4"/>
      <c r="N5740" s="4"/>
      <c r="P5740" s="4"/>
      <c r="R5740" s="4"/>
      <c r="S5740" s="4"/>
      <c r="T5740" s="4"/>
      <c r="V5740" s="4"/>
      <c r="W5740" s="4"/>
      <c r="X5740" s="4"/>
      <c r="Y5740" s="4"/>
      <c r="Z5740" s="4"/>
      <c r="AA5740" s="4"/>
      <c r="AG5740" s="4"/>
    </row>
    <row r="5741" spans="1:33" x14ac:dyDescent="0.25">
      <c r="A5741" s="4"/>
      <c r="F5741" s="4"/>
      <c r="H5741" s="4"/>
      <c r="I5741" s="4"/>
      <c r="J5741" s="4"/>
      <c r="K5741" s="4"/>
      <c r="L5741" s="4"/>
      <c r="M5741" s="4"/>
      <c r="N5741" s="4"/>
      <c r="P5741" s="4"/>
      <c r="R5741" s="4"/>
      <c r="S5741" s="4"/>
      <c r="T5741" s="4"/>
      <c r="V5741" s="4"/>
      <c r="W5741" s="4"/>
      <c r="X5741" s="4"/>
      <c r="Y5741" s="4"/>
      <c r="Z5741" s="4"/>
      <c r="AA5741" s="4"/>
      <c r="AG5741" s="4"/>
    </row>
    <row r="5742" spans="1:33" x14ac:dyDescent="0.25">
      <c r="A5742" s="4"/>
      <c r="F5742" s="4"/>
      <c r="H5742" s="4"/>
      <c r="I5742" s="4"/>
      <c r="J5742" s="4"/>
      <c r="K5742" s="4"/>
      <c r="L5742" s="4"/>
      <c r="M5742" s="4"/>
      <c r="N5742" s="4"/>
      <c r="P5742" s="4"/>
      <c r="R5742" s="4"/>
      <c r="S5742" s="4"/>
      <c r="T5742" s="4"/>
      <c r="V5742" s="4"/>
      <c r="W5742" s="4"/>
      <c r="X5742" s="4"/>
      <c r="Y5742" s="4"/>
      <c r="Z5742" s="4"/>
      <c r="AA5742" s="4"/>
      <c r="AG5742" s="4"/>
    </row>
    <row r="5743" spans="1:33" x14ac:dyDescent="0.25">
      <c r="A5743" s="4"/>
      <c r="F5743" s="4"/>
      <c r="H5743" s="4"/>
      <c r="I5743" s="4"/>
      <c r="J5743" s="4"/>
      <c r="K5743" s="4"/>
      <c r="L5743" s="4"/>
      <c r="M5743" s="4"/>
      <c r="N5743" s="4"/>
      <c r="P5743" s="4"/>
      <c r="R5743" s="4"/>
      <c r="S5743" s="4"/>
      <c r="T5743" s="4"/>
      <c r="V5743" s="4"/>
      <c r="W5743" s="4"/>
      <c r="X5743" s="4"/>
      <c r="Y5743" s="4"/>
      <c r="Z5743" s="4"/>
      <c r="AA5743" s="4"/>
      <c r="AG5743" s="4"/>
    </row>
    <row r="5744" spans="1:33" x14ac:dyDescent="0.25">
      <c r="A5744" s="4"/>
      <c r="F5744" s="4"/>
      <c r="H5744" s="4"/>
      <c r="I5744" s="4"/>
      <c r="J5744" s="4"/>
      <c r="K5744" s="4"/>
      <c r="L5744" s="4"/>
      <c r="M5744" s="4"/>
      <c r="N5744" s="4"/>
      <c r="P5744" s="4"/>
      <c r="R5744" s="4"/>
      <c r="S5744" s="4"/>
      <c r="T5744" s="4"/>
      <c r="V5744" s="4"/>
      <c r="W5744" s="4"/>
      <c r="X5744" s="4"/>
      <c r="Y5744" s="4"/>
      <c r="Z5744" s="4"/>
      <c r="AA5744" s="4"/>
      <c r="AG5744" s="4"/>
    </row>
    <row r="5745" spans="1:33" x14ac:dyDescent="0.25">
      <c r="A5745" s="4"/>
      <c r="F5745" s="4"/>
      <c r="H5745" s="4"/>
      <c r="I5745" s="4"/>
      <c r="J5745" s="4"/>
      <c r="K5745" s="4"/>
      <c r="L5745" s="4"/>
      <c r="M5745" s="4"/>
      <c r="N5745" s="4"/>
      <c r="P5745" s="4"/>
      <c r="R5745" s="4"/>
      <c r="S5745" s="4"/>
      <c r="T5745" s="4"/>
      <c r="V5745" s="4"/>
      <c r="W5745" s="4"/>
      <c r="X5745" s="4"/>
      <c r="Y5745" s="4"/>
      <c r="Z5745" s="4"/>
      <c r="AA5745" s="4"/>
      <c r="AG5745" s="4"/>
    </row>
    <row r="5746" spans="1:33" x14ac:dyDescent="0.25">
      <c r="A5746" s="4"/>
      <c r="F5746" s="4"/>
      <c r="H5746" s="4"/>
      <c r="I5746" s="4"/>
      <c r="J5746" s="4"/>
      <c r="K5746" s="4"/>
      <c r="L5746" s="4"/>
      <c r="M5746" s="4"/>
      <c r="N5746" s="4"/>
      <c r="P5746" s="4"/>
      <c r="R5746" s="4"/>
      <c r="S5746" s="4"/>
      <c r="T5746" s="4"/>
      <c r="V5746" s="4"/>
      <c r="W5746" s="4"/>
      <c r="X5746" s="4"/>
      <c r="Y5746" s="4"/>
      <c r="Z5746" s="4"/>
      <c r="AA5746" s="4"/>
      <c r="AG5746" s="4"/>
    </row>
    <row r="5747" spans="1:33" x14ac:dyDescent="0.25">
      <c r="A5747" s="4"/>
      <c r="F5747" s="4"/>
      <c r="H5747" s="4"/>
      <c r="I5747" s="4"/>
      <c r="J5747" s="4"/>
      <c r="K5747" s="4"/>
      <c r="L5747" s="4"/>
      <c r="M5747" s="4"/>
      <c r="N5747" s="4"/>
      <c r="P5747" s="4"/>
      <c r="R5747" s="4"/>
      <c r="S5747" s="4"/>
      <c r="T5747" s="4"/>
      <c r="V5747" s="4"/>
      <c r="W5747" s="4"/>
      <c r="X5747" s="4"/>
      <c r="Y5747" s="4"/>
      <c r="Z5747" s="4"/>
      <c r="AA5747" s="4"/>
      <c r="AG5747" s="4"/>
    </row>
    <row r="5748" spans="1:33" x14ac:dyDescent="0.25">
      <c r="A5748" s="4"/>
      <c r="F5748" s="4"/>
      <c r="H5748" s="4"/>
      <c r="I5748" s="4"/>
      <c r="J5748" s="4"/>
      <c r="K5748" s="4"/>
      <c r="L5748" s="4"/>
      <c r="M5748" s="4"/>
      <c r="N5748" s="4"/>
      <c r="P5748" s="4"/>
      <c r="R5748" s="4"/>
      <c r="S5748" s="4"/>
      <c r="T5748" s="4"/>
      <c r="V5748" s="4"/>
      <c r="W5748" s="4"/>
      <c r="X5748" s="4"/>
      <c r="Y5748" s="4"/>
      <c r="Z5748" s="4"/>
      <c r="AA5748" s="4"/>
      <c r="AG5748" s="4"/>
    </row>
    <row r="5749" spans="1:33" x14ac:dyDescent="0.25">
      <c r="A5749" s="4"/>
      <c r="F5749" s="4"/>
      <c r="H5749" s="4"/>
      <c r="I5749" s="4"/>
      <c r="J5749" s="4"/>
      <c r="K5749" s="4"/>
      <c r="L5749" s="4"/>
      <c r="M5749" s="4"/>
      <c r="N5749" s="4"/>
      <c r="P5749" s="4"/>
      <c r="R5749" s="4"/>
      <c r="S5749" s="4"/>
      <c r="T5749" s="4"/>
      <c r="V5749" s="4"/>
      <c r="W5749" s="4"/>
      <c r="X5749" s="4"/>
      <c r="Y5749" s="4"/>
      <c r="Z5749" s="4"/>
      <c r="AA5749" s="4"/>
      <c r="AG5749" s="4"/>
    </row>
    <row r="5750" spans="1:33" x14ac:dyDescent="0.25">
      <c r="A5750" s="4"/>
      <c r="F5750" s="4"/>
      <c r="H5750" s="4"/>
      <c r="I5750" s="4"/>
      <c r="J5750" s="4"/>
      <c r="K5750" s="4"/>
      <c r="L5750" s="4"/>
      <c r="M5750" s="4"/>
      <c r="N5750" s="4"/>
      <c r="P5750" s="4"/>
      <c r="R5750" s="4"/>
      <c r="S5750" s="4"/>
      <c r="T5750" s="4"/>
      <c r="V5750" s="4"/>
      <c r="W5750" s="4"/>
      <c r="X5750" s="4"/>
      <c r="Y5750" s="4"/>
      <c r="Z5750" s="4"/>
      <c r="AA5750" s="4"/>
      <c r="AG5750" s="4"/>
    </row>
    <row r="5751" spans="1:33" x14ac:dyDescent="0.25">
      <c r="A5751" s="4"/>
      <c r="F5751" s="4"/>
      <c r="H5751" s="4"/>
      <c r="I5751" s="4"/>
      <c r="J5751" s="4"/>
      <c r="K5751" s="4"/>
      <c r="L5751" s="4"/>
      <c r="M5751" s="4"/>
      <c r="N5751" s="4"/>
      <c r="P5751" s="4"/>
      <c r="R5751" s="4"/>
      <c r="S5751" s="4"/>
      <c r="T5751" s="4"/>
      <c r="V5751" s="4"/>
      <c r="W5751" s="4"/>
      <c r="X5751" s="4"/>
      <c r="Y5751" s="4"/>
      <c r="Z5751" s="4"/>
      <c r="AA5751" s="4"/>
      <c r="AG5751" s="4"/>
    </row>
    <row r="5752" spans="1:33" x14ac:dyDescent="0.25">
      <c r="A5752" s="4"/>
      <c r="F5752" s="4"/>
      <c r="H5752" s="4"/>
      <c r="I5752" s="4"/>
      <c r="J5752" s="4"/>
      <c r="K5752" s="4"/>
      <c r="L5752" s="4"/>
      <c r="M5752" s="4"/>
      <c r="N5752" s="4"/>
      <c r="P5752" s="4"/>
      <c r="R5752" s="4"/>
      <c r="S5752" s="4"/>
      <c r="T5752" s="4"/>
      <c r="V5752" s="4"/>
      <c r="W5752" s="4"/>
      <c r="X5752" s="4"/>
      <c r="Y5752" s="4"/>
      <c r="Z5752" s="4"/>
      <c r="AA5752" s="4"/>
      <c r="AG5752" s="4"/>
    </row>
    <row r="5753" spans="1:33" x14ac:dyDescent="0.25">
      <c r="A5753" s="4"/>
      <c r="F5753" s="4"/>
      <c r="H5753" s="4"/>
      <c r="I5753" s="4"/>
      <c r="J5753" s="4"/>
      <c r="K5753" s="4"/>
      <c r="L5753" s="4"/>
      <c r="M5753" s="4"/>
      <c r="N5753" s="4"/>
      <c r="P5753" s="4"/>
      <c r="R5753" s="4"/>
      <c r="S5753" s="4"/>
      <c r="T5753" s="4"/>
      <c r="V5753" s="4"/>
      <c r="W5753" s="4"/>
      <c r="X5753" s="4"/>
      <c r="Y5753" s="4"/>
      <c r="Z5753" s="4"/>
      <c r="AA5753" s="4"/>
      <c r="AG5753" s="4"/>
    </row>
    <row r="5754" spans="1:33" x14ac:dyDescent="0.25">
      <c r="A5754" s="4"/>
      <c r="F5754" s="4"/>
      <c r="H5754" s="4"/>
      <c r="I5754" s="4"/>
      <c r="J5754" s="4"/>
      <c r="K5754" s="4"/>
      <c r="L5754" s="4"/>
      <c r="M5754" s="4"/>
      <c r="N5754" s="4"/>
      <c r="P5754" s="4"/>
      <c r="R5754" s="4"/>
      <c r="S5754" s="4"/>
      <c r="T5754" s="4"/>
      <c r="V5754" s="4"/>
      <c r="W5754" s="4"/>
      <c r="X5754" s="4"/>
      <c r="Y5754" s="4"/>
      <c r="Z5754" s="4"/>
      <c r="AA5754" s="4"/>
      <c r="AG5754" s="4"/>
    </row>
    <row r="5755" spans="1:33" x14ac:dyDescent="0.25">
      <c r="A5755" s="4"/>
      <c r="F5755" s="4"/>
      <c r="H5755" s="4"/>
      <c r="I5755" s="4"/>
      <c r="J5755" s="4"/>
      <c r="K5755" s="4"/>
      <c r="L5755" s="4"/>
      <c r="M5755" s="4"/>
      <c r="N5755" s="4"/>
      <c r="P5755" s="4"/>
      <c r="R5755" s="4"/>
      <c r="S5755" s="4"/>
      <c r="T5755" s="4"/>
      <c r="V5755" s="4"/>
      <c r="W5755" s="4"/>
      <c r="X5755" s="4"/>
      <c r="Y5755" s="4"/>
      <c r="Z5755" s="4"/>
      <c r="AA5755" s="4"/>
      <c r="AG5755" s="4"/>
    </row>
    <row r="5756" spans="1:33" x14ac:dyDescent="0.25">
      <c r="A5756" s="4"/>
      <c r="F5756" s="4"/>
      <c r="H5756" s="4"/>
      <c r="I5756" s="4"/>
      <c r="J5756" s="4"/>
      <c r="K5756" s="4"/>
      <c r="L5756" s="4"/>
      <c r="M5756" s="4"/>
      <c r="N5756" s="4"/>
      <c r="P5756" s="4"/>
      <c r="R5756" s="4"/>
      <c r="S5756" s="4"/>
      <c r="T5756" s="4"/>
      <c r="V5756" s="4"/>
      <c r="W5756" s="4"/>
      <c r="X5756" s="4"/>
      <c r="Y5756" s="4"/>
      <c r="Z5756" s="4"/>
      <c r="AA5756" s="4"/>
      <c r="AG5756" s="4"/>
    </row>
    <row r="5757" spans="1:33" x14ac:dyDescent="0.25">
      <c r="A5757" s="4"/>
      <c r="F5757" s="4"/>
      <c r="H5757" s="4"/>
      <c r="I5757" s="4"/>
      <c r="J5757" s="4"/>
      <c r="K5757" s="4"/>
      <c r="L5757" s="4"/>
      <c r="M5757" s="4"/>
      <c r="N5757" s="4"/>
      <c r="P5757" s="4"/>
      <c r="R5757" s="4"/>
      <c r="S5757" s="4"/>
      <c r="T5757" s="4"/>
      <c r="V5757" s="4"/>
      <c r="W5757" s="4"/>
      <c r="X5757" s="4"/>
      <c r="Y5757" s="4"/>
      <c r="Z5757" s="4"/>
      <c r="AA5757" s="4"/>
      <c r="AG5757" s="4"/>
    </row>
    <row r="5758" spans="1:33" x14ac:dyDescent="0.25">
      <c r="A5758" s="4"/>
      <c r="F5758" s="4"/>
      <c r="H5758" s="4"/>
      <c r="I5758" s="4"/>
      <c r="J5758" s="4"/>
      <c r="K5758" s="4"/>
      <c r="L5758" s="4"/>
      <c r="M5758" s="4"/>
      <c r="N5758" s="4"/>
      <c r="P5758" s="4"/>
      <c r="R5758" s="4"/>
      <c r="S5758" s="4"/>
      <c r="T5758" s="4"/>
      <c r="V5758" s="4"/>
      <c r="W5758" s="4"/>
      <c r="X5758" s="4"/>
      <c r="Y5758" s="4"/>
      <c r="Z5758" s="4"/>
      <c r="AA5758" s="4"/>
      <c r="AG5758" s="4"/>
    </row>
    <row r="5759" spans="1:33" x14ac:dyDescent="0.25">
      <c r="A5759" s="4"/>
      <c r="F5759" s="4"/>
      <c r="H5759" s="4"/>
      <c r="I5759" s="4"/>
      <c r="J5759" s="4"/>
      <c r="K5759" s="4"/>
      <c r="L5759" s="4"/>
      <c r="M5759" s="4"/>
      <c r="N5759" s="4"/>
      <c r="P5759" s="4"/>
      <c r="R5759" s="4"/>
      <c r="S5759" s="4"/>
      <c r="T5759" s="4"/>
      <c r="V5759" s="4"/>
      <c r="W5759" s="4"/>
      <c r="X5759" s="4"/>
      <c r="Y5759" s="4"/>
      <c r="Z5759" s="4"/>
      <c r="AA5759" s="4"/>
      <c r="AG5759" s="4"/>
    </row>
    <row r="5760" spans="1:33" x14ac:dyDescent="0.25">
      <c r="A5760" s="4"/>
      <c r="F5760" s="4"/>
      <c r="H5760" s="4"/>
      <c r="I5760" s="4"/>
      <c r="J5760" s="4"/>
      <c r="K5760" s="4"/>
      <c r="L5760" s="4"/>
      <c r="M5760" s="4"/>
      <c r="N5760" s="4"/>
      <c r="P5760" s="4"/>
      <c r="R5760" s="4"/>
      <c r="S5760" s="4"/>
      <c r="T5760" s="4"/>
      <c r="V5760" s="4"/>
      <c r="W5760" s="4"/>
      <c r="X5760" s="4"/>
      <c r="Y5760" s="4"/>
      <c r="Z5760" s="4"/>
      <c r="AA5760" s="4"/>
      <c r="AG5760" s="4"/>
    </row>
    <row r="5761" spans="1:33" x14ac:dyDescent="0.25">
      <c r="A5761" s="4"/>
      <c r="F5761" s="4"/>
      <c r="H5761" s="4"/>
      <c r="I5761" s="4"/>
      <c r="J5761" s="4"/>
      <c r="K5761" s="4"/>
      <c r="L5761" s="4"/>
      <c r="M5761" s="4"/>
      <c r="N5761" s="4"/>
      <c r="P5761" s="4"/>
      <c r="R5761" s="4"/>
      <c r="S5761" s="4"/>
      <c r="T5761" s="4"/>
      <c r="V5761" s="4"/>
      <c r="W5761" s="4"/>
      <c r="X5761" s="4"/>
      <c r="Y5761" s="4"/>
      <c r="Z5761" s="4"/>
      <c r="AA5761" s="4"/>
      <c r="AG5761" s="4"/>
    </row>
    <row r="5762" spans="1:33" x14ac:dyDescent="0.25">
      <c r="A5762" s="4"/>
      <c r="F5762" s="4"/>
      <c r="H5762" s="4"/>
      <c r="I5762" s="4"/>
      <c r="J5762" s="4"/>
      <c r="K5762" s="4"/>
      <c r="L5762" s="4"/>
      <c r="M5762" s="4"/>
      <c r="N5762" s="4"/>
      <c r="P5762" s="4"/>
      <c r="R5762" s="4"/>
      <c r="S5762" s="4"/>
      <c r="T5762" s="4"/>
      <c r="V5762" s="4"/>
      <c r="W5762" s="4"/>
      <c r="X5762" s="4"/>
      <c r="Y5762" s="4"/>
      <c r="Z5762" s="4"/>
      <c r="AA5762" s="4"/>
      <c r="AG5762" s="4"/>
    </row>
    <row r="5763" spans="1:33" x14ac:dyDescent="0.25">
      <c r="A5763" s="4"/>
      <c r="F5763" s="4"/>
      <c r="H5763" s="4"/>
      <c r="I5763" s="4"/>
      <c r="J5763" s="4"/>
      <c r="K5763" s="4"/>
      <c r="L5763" s="4"/>
      <c r="M5763" s="4"/>
      <c r="N5763" s="4"/>
      <c r="P5763" s="4"/>
      <c r="R5763" s="4"/>
      <c r="S5763" s="4"/>
      <c r="T5763" s="4"/>
      <c r="V5763" s="4"/>
      <c r="W5763" s="4"/>
      <c r="X5763" s="4"/>
      <c r="Y5763" s="4"/>
      <c r="Z5763" s="4"/>
      <c r="AA5763" s="4"/>
      <c r="AG5763" s="4"/>
    </row>
    <row r="5764" spans="1:33" x14ac:dyDescent="0.25">
      <c r="A5764" s="4"/>
      <c r="F5764" s="4"/>
      <c r="H5764" s="4"/>
      <c r="I5764" s="4"/>
      <c r="J5764" s="4"/>
      <c r="K5764" s="4"/>
      <c r="L5764" s="4"/>
      <c r="M5764" s="4"/>
      <c r="N5764" s="4"/>
      <c r="P5764" s="4"/>
      <c r="R5764" s="4"/>
      <c r="S5764" s="4"/>
      <c r="T5764" s="4"/>
      <c r="V5764" s="4"/>
      <c r="W5764" s="4"/>
      <c r="X5764" s="4"/>
      <c r="Y5764" s="4"/>
      <c r="Z5764" s="4"/>
      <c r="AA5764" s="4"/>
      <c r="AG5764" s="4"/>
    </row>
    <row r="5765" spans="1:33" x14ac:dyDescent="0.25">
      <c r="A5765" s="4"/>
      <c r="F5765" s="4"/>
      <c r="H5765" s="4"/>
      <c r="I5765" s="4"/>
      <c r="J5765" s="4"/>
      <c r="K5765" s="4"/>
      <c r="L5765" s="4"/>
      <c r="M5765" s="4"/>
      <c r="N5765" s="4"/>
      <c r="P5765" s="4"/>
      <c r="R5765" s="4"/>
      <c r="S5765" s="4"/>
      <c r="T5765" s="4"/>
      <c r="V5765" s="4"/>
      <c r="W5765" s="4"/>
      <c r="X5765" s="4"/>
      <c r="Y5765" s="4"/>
      <c r="Z5765" s="4"/>
      <c r="AA5765" s="4"/>
      <c r="AG5765" s="4"/>
    </row>
    <row r="5766" spans="1:33" x14ac:dyDescent="0.25">
      <c r="A5766" s="4"/>
      <c r="F5766" s="4"/>
      <c r="H5766" s="4"/>
      <c r="I5766" s="4"/>
      <c r="J5766" s="4"/>
      <c r="K5766" s="4"/>
      <c r="L5766" s="4"/>
      <c r="M5766" s="4"/>
      <c r="N5766" s="4"/>
      <c r="P5766" s="4"/>
      <c r="R5766" s="4"/>
      <c r="S5766" s="4"/>
      <c r="T5766" s="4"/>
      <c r="V5766" s="4"/>
      <c r="W5766" s="4"/>
      <c r="X5766" s="4"/>
      <c r="Y5766" s="4"/>
      <c r="Z5766" s="4"/>
      <c r="AA5766" s="4"/>
      <c r="AG5766" s="4"/>
    </row>
    <row r="5767" spans="1:33" x14ac:dyDescent="0.25">
      <c r="A5767" s="4"/>
      <c r="F5767" s="4"/>
      <c r="H5767" s="4"/>
      <c r="I5767" s="4"/>
      <c r="J5767" s="4"/>
      <c r="K5767" s="4"/>
      <c r="L5767" s="4"/>
      <c r="M5767" s="4"/>
      <c r="N5767" s="4"/>
      <c r="P5767" s="4"/>
      <c r="R5767" s="4"/>
      <c r="S5767" s="4"/>
      <c r="T5767" s="4"/>
      <c r="V5767" s="4"/>
      <c r="W5767" s="4"/>
      <c r="X5767" s="4"/>
      <c r="Y5767" s="4"/>
      <c r="Z5767" s="4"/>
      <c r="AA5767" s="4"/>
      <c r="AG5767" s="4"/>
    </row>
    <row r="5768" spans="1:33" x14ac:dyDescent="0.25">
      <c r="A5768" s="4"/>
      <c r="F5768" s="4"/>
      <c r="H5768" s="4"/>
      <c r="I5768" s="4"/>
      <c r="J5768" s="4"/>
      <c r="K5768" s="4"/>
      <c r="L5768" s="4"/>
      <c r="M5768" s="4"/>
      <c r="N5768" s="4"/>
      <c r="P5768" s="4"/>
      <c r="R5768" s="4"/>
      <c r="S5768" s="4"/>
      <c r="T5768" s="4"/>
      <c r="V5768" s="4"/>
      <c r="W5768" s="4"/>
      <c r="X5768" s="4"/>
      <c r="Y5768" s="4"/>
      <c r="Z5768" s="4"/>
      <c r="AA5768" s="4"/>
      <c r="AG5768" s="4"/>
    </row>
    <row r="5769" spans="1:33" x14ac:dyDescent="0.25">
      <c r="A5769" s="4"/>
      <c r="F5769" s="4"/>
      <c r="H5769" s="4"/>
      <c r="I5769" s="4"/>
      <c r="J5769" s="4"/>
      <c r="K5769" s="4"/>
      <c r="L5769" s="4"/>
      <c r="M5769" s="4"/>
      <c r="N5769" s="4"/>
      <c r="P5769" s="4"/>
      <c r="R5769" s="4"/>
      <c r="S5769" s="4"/>
      <c r="T5769" s="4"/>
      <c r="V5769" s="4"/>
      <c r="W5769" s="4"/>
      <c r="X5769" s="4"/>
      <c r="Y5769" s="4"/>
      <c r="Z5769" s="4"/>
      <c r="AA5769" s="4"/>
      <c r="AG5769" s="4"/>
    </row>
    <row r="5770" spans="1:33" x14ac:dyDescent="0.25">
      <c r="A5770" s="4"/>
      <c r="F5770" s="4"/>
      <c r="H5770" s="4"/>
      <c r="I5770" s="4"/>
      <c r="J5770" s="4"/>
      <c r="K5770" s="4"/>
      <c r="L5770" s="4"/>
      <c r="M5770" s="4"/>
      <c r="N5770" s="4"/>
      <c r="P5770" s="4"/>
      <c r="R5770" s="4"/>
      <c r="S5770" s="4"/>
      <c r="T5770" s="4"/>
      <c r="V5770" s="4"/>
      <c r="W5770" s="4"/>
      <c r="X5770" s="4"/>
      <c r="Y5770" s="4"/>
      <c r="Z5770" s="4"/>
      <c r="AA5770" s="4"/>
      <c r="AG5770" s="4"/>
    </row>
    <row r="5771" spans="1:33" x14ac:dyDescent="0.25">
      <c r="A5771" s="4"/>
      <c r="F5771" s="4"/>
      <c r="H5771" s="4"/>
      <c r="I5771" s="4"/>
      <c r="J5771" s="4"/>
      <c r="K5771" s="4"/>
      <c r="L5771" s="4"/>
      <c r="M5771" s="4"/>
      <c r="N5771" s="4"/>
      <c r="P5771" s="4"/>
      <c r="R5771" s="4"/>
      <c r="S5771" s="4"/>
      <c r="T5771" s="4"/>
      <c r="V5771" s="4"/>
      <c r="W5771" s="4"/>
      <c r="X5771" s="4"/>
      <c r="Y5771" s="4"/>
      <c r="Z5771" s="4"/>
      <c r="AA5771" s="4"/>
      <c r="AG5771" s="4"/>
    </row>
    <row r="5772" spans="1:33" x14ac:dyDescent="0.25">
      <c r="A5772" s="4"/>
      <c r="F5772" s="4"/>
      <c r="H5772" s="4"/>
      <c r="I5772" s="4"/>
      <c r="J5772" s="4"/>
      <c r="K5772" s="4"/>
      <c r="L5772" s="4"/>
      <c r="M5772" s="4"/>
      <c r="N5772" s="4"/>
      <c r="P5772" s="4"/>
      <c r="R5772" s="4"/>
      <c r="S5772" s="4"/>
      <c r="T5772" s="4"/>
      <c r="V5772" s="4"/>
      <c r="W5772" s="4"/>
      <c r="X5772" s="4"/>
      <c r="Y5772" s="4"/>
      <c r="Z5772" s="4"/>
      <c r="AA5772" s="4"/>
      <c r="AG5772" s="4"/>
    </row>
    <row r="5773" spans="1:33" x14ac:dyDescent="0.25">
      <c r="A5773" s="4"/>
      <c r="F5773" s="4"/>
      <c r="H5773" s="4"/>
      <c r="I5773" s="4"/>
      <c r="J5773" s="4"/>
      <c r="K5773" s="4"/>
      <c r="L5773" s="4"/>
      <c r="M5773" s="4"/>
      <c r="N5773" s="4"/>
      <c r="P5773" s="4"/>
      <c r="R5773" s="4"/>
      <c r="S5773" s="4"/>
      <c r="T5773" s="4"/>
      <c r="V5773" s="4"/>
      <c r="W5773" s="4"/>
      <c r="X5773" s="4"/>
      <c r="Y5773" s="4"/>
      <c r="Z5773" s="4"/>
      <c r="AA5773" s="4"/>
      <c r="AG5773" s="4"/>
    </row>
    <row r="5774" spans="1:33" x14ac:dyDescent="0.25">
      <c r="A5774" s="4"/>
      <c r="F5774" s="4"/>
      <c r="H5774" s="4"/>
      <c r="I5774" s="4"/>
      <c r="J5774" s="4"/>
      <c r="K5774" s="4"/>
      <c r="L5774" s="4"/>
      <c r="M5774" s="4"/>
      <c r="N5774" s="4"/>
      <c r="P5774" s="4"/>
      <c r="R5774" s="4"/>
      <c r="S5774" s="4"/>
      <c r="T5774" s="4"/>
      <c r="V5774" s="4"/>
      <c r="W5774" s="4"/>
      <c r="X5774" s="4"/>
      <c r="Y5774" s="4"/>
      <c r="Z5774" s="4"/>
      <c r="AA5774" s="4"/>
      <c r="AG5774" s="4"/>
    </row>
    <row r="5775" spans="1:33" x14ac:dyDescent="0.25">
      <c r="A5775" s="4"/>
      <c r="F5775" s="4"/>
      <c r="H5775" s="4"/>
      <c r="I5775" s="4"/>
      <c r="J5775" s="4"/>
      <c r="K5775" s="4"/>
      <c r="L5775" s="4"/>
      <c r="M5775" s="4"/>
      <c r="N5775" s="4"/>
      <c r="P5775" s="4"/>
      <c r="R5775" s="4"/>
      <c r="S5775" s="4"/>
      <c r="T5775" s="4"/>
      <c r="V5775" s="4"/>
      <c r="W5775" s="4"/>
      <c r="X5775" s="4"/>
      <c r="Y5775" s="4"/>
      <c r="Z5775" s="4"/>
      <c r="AA5775" s="4"/>
      <c r="AG5775" s="4"/>
    </row>
    <row r="5776" spans="1:33" x14ac:dyDescent="0.25">
      <c r="A5776" s="4"/>
      <c r="F5776" s="4"/>
      <c r="H5776" s="4"/>
      <c r="I5776" s="4"/>
      <c r="J5776" s="4"/>
      <c r="K5776" s="4"/>
      <c r="L5776" s="4"/>
      <c r="M5776" s="4"/>
      <c r="N5776" s="4"/>
      <c r="P5776" s="4"/>
      <c r="R5776" s="4"/>
      <c r="S5776" s="4"/>
      <c r="T5776" s="4"/>
      <c r="V5776" s="4"/>
      <c r="W5776" s="4"/>
      <c r="X5776" s="4"/>
      <c r="Y5776" s="4"/>
      <c r="Z5776" s="4"/>
      <c r="AA5776" s="4"/>
      <c r="AG5776" s="4"/>
    </row>
    <row r="5777" spans="1:33" x14ac:dyDescent="0.25">
      <c r="A5777" s="4"/>
      <c r="F5777" s="4"/>
      <c r="H5777" s="4"/>
      <c r="I5777" s="4"/>
      <c r="J5777" s="4"/>
      <c r="K5777" s="4"/>
      <c r="L5777" s="4"/>
      <c r="M5777" s="4"/>
      <c r="N5777" s="4"/>
      <c r="P5777" s="4"/>
      <c r="R5777" s="4"/>
      <c r="S5777" s="4"/>
      <c r="T5777" s="4"/>
      <c r="V5777" s="4"/>
      <c r="W5777" s="4"/>
      <c r="X5777" s="4"/>
      <c r="Y5777" s="4"/>
      <c r="Z5777" s="4"/>
      <c r="AA5777" s="4"/>
      <c r="AG5777" s="4"/>
    </row>
    <row r="5778" spans="1:33" x14ac:dyDescent="0.25">
      <c r="A5778" s="4"/>
      <c r="F5778" s="4"/>
      <c r="H5778" s="4"/>
      <c r="I5778" s="4"/>
      <c r="J5778" s="4"/>
      <c r="K5778" s="4"/>
      <c r="L5778" s="4"/>
      <c r="M5778" s="4"/>
      <c r="N5778" s="4"/>
      <c r="P5778" s="4"/>
      <c r="R5778" s="4"/>
      <c r="S5778" s="4"/>
      <c r="T5778" s="4"/>
      <c r="V5778" s="4"/>
      <c r="W5778" s="4"/>
      <c r="X5778" s="4"/>
      <c r="Y5778" s="4"/>
      <c r="Z5778" s="4"/>
      <c r="AA5778" s="4"/>
      <c r="AG5778" s="4"/>
    </row>
    <row r="5779" spans="1:33" x14ac:dyDescent="0.25">
      <c r="A5779" s="4"/>
      <c r="F5779" s="4"/>
      <c r="H5779" s="4"/>
      <c r="I5779" s="4"/>
      <c r="J5779" s="4"/>
      <c r="K5779" s="4"/>
      <c r="L5779" s="4"/>
      <c r="M5779" s="4"/>
      <c r="N5779" s="4"/>
      <c r="P5779" s="4"/>
      <c r="R5779" s="4"/>
      <c r="S5779" s="4"/>
      <c r="T5779" s="4"/>
      <c r="V5779" s="4"/>
      <c r="W5779" s="4"/>
      <c r="X5779" s="4"/>
      <c r="Y5779" s="4"/>
      <c r="Z5779" s="4"/>
      <c r="AA5779" s="4"/>
      <c r="AG5779" s="4"/>
    </row>
    <row r="5780" spans="1:33" x14ac:dyDescent="0.25">
      <c r="A5780" s="4"/>
      <c r="F5780" s="4"/>
      <c r="H5780" s="4"/>
      <c r="I5780" s="4"/>
      <c r="J5780" s="4"/>
      <c r="K5780" s="4"/>
      <c r="L5780" s="4"/>
      <c r="M5780" s="4"/>
      <c r="N5780" s="4"/>
      <c r="P5780" s="4"/>
      <c r="R5780" s="4"/>
      <c r="S5780" s="4"/>
      <c r="T5780" s="4"/>
      <c r="V5780" s="4"/>
      <c r="W5780" s="4"/>
      <c r="X5780" s="4"/>
      <c r="Y5780" s="4"/>
      <c r="Z5780" s="4"/>
      <c r="AA5780" s="4"/>
      <c r="AG5780" s="4"/>
    </row>
    <row r="5781" spans="1:33" x14ac:dyDescent="0.25">
      <c r="A5781" s="4"/>
      <c r="F5781" s="4"/>
      <c r="H5781" s="4"/>
      <c r="I5781" s="4"/>
      <c r="J5781" s="4"/>
      <c r="K5781" s="4"/>
      <c r="L5781" s="4"/>
      <c r="M5781" s="4"/>
      <c r="N5781" s="4"/>
      <c r="P5781" s="4"/>
      <c r="R5781" s="4"/>
      <c r="S5781" s="4"/>
      <c r="T5781" s="4"/>
      <c r="V5781" s="4"/>
      <c r="W5781" s="4"/>
      <c r="X5781" s="4"/>
      <c r="Y5781" s="4"/>
      <c r="Z5781" s="4"/>
      <c r="AA5781" s="4"/>
      <c r="AG5781" s="4"/>
    </row>
    <row r="5782" spans="1:33" x14ac:dyDescent="0.25">
      <c r="A5782" s="4"/>
      <c r="F5782" s="4"/>
      <c r="H5782" s="4"/>
      <c r="I5782" s="4"/>
      <c r="J5782" s="4"/>
      <c r="K5782" s="4"/>
      <c r="L5782" s="4"/>
      <c r="M5782" s="4"/>
      <c r="N5782" s="4"/>
      <c r="P5782" s="4"/>
      <c r="R5782" s="4"/>
      <c r="S5782" s="4"/>
      <c r="T5782" s="4"/>
      <c r="V5782" s="4"/>
      <c r="W5782" s="4"/>
      <c r="X5782" s="4"/>
      <c r="Y5782" s="4"/>
      <c r="Z5782" s="4"/>
      <c r="AA5782" s="4"/>
      <c r="AG5782" s="4"/>
    </row>
    <row r="5783" spans="1:33" x14ac:dyDescent="0.25">
      <c r="A5783" s="4"/>
      <c r="F5783" s="4"/>
      <c r="H5783" s="4"/>
      <c r="I5783" s="4"/>
      <c r="J5783" s="4"/>
      <c r="K5783" s="4"/>
      <c r="L5783" s="4"/>
      <c r="M5783" s="4"/>
      <c r="N5783" s="4"/>
      <c r="P5783" s="4"/>
      <c r="R5783" s="4"/>
      <c r="S5783" s="4"/>
      <c r="T5783" s="4"/>
      <c r="V5783" s="4"/>
      <c r="W5783" s="4"/>
      <c r="X5783" s="4"/>
      <c r="Y5783" s="4"/>
      <c r="Z5783" s="4"/>
      <c r="AA5783" s="4"/>
      <c r="AG5783" s="4"/>
    </row>
    <row r="5784" spans="1:33" x14ac:dyDescent="0.25">
      <c r="A5784" s="4"/>
      <c r="F5784" s="4"/>
      <c r="H5784" s="4"/>
      <c r="I5784" s="4"/>
      <c r="J5784" s="4"/>
      <c r="K5784" s="4"/>
      <c r="L5784" s="4"/>
      <c r="M5784" s="4"/>
      <c r="N5784" s="4"/>
      <c r="P5784" s="4"/>
      <c r="R5784" s="4"/>
      <c r="S5784" s="4"/>
      <c r="T5784" s="4"/>
      <c r="V5784" s="4"/>
      <c r="W5784" s="4"/>
      <c r="X5784" s="4"/>
      <c r="Y5784" s="4"/>
      <c r="Z5784" s="4"/>
      <c r="AA5784" s="4"/>
      <c r="AG5784" s="4"/>
    </row>
    <row r="5785" spans="1:33" x14ac:dyDescent="0.25">
      <c r="A5785" s="4"/>
      <c r="F5785" s="4"/>
      <c r="H5785" s="4"/>
      <c r="I5785" s="4"/>
      <c r="J5785" s="4"/>
      <c r="K5785" s="4"/>
      <c r="L5785" s="4"/>
      <c r="M5785" s="4"/>
      <c r="N5785" s="4"/>
      <c r="P5785" s="4"/>
      <c r="R5785" s="4"/>
      <c r="S5785" s="4"/>
      <c r="T5785" s="4"/>
      <c r="V5785" s="4"/>
      <c r="W5785" s="4"/>
      <c r="X5785" s="4"/>
      <c r="Y5785" s="4"/>
      <c r="Z5785" s="4"/>
      <c r="AA5785" s="4"/>
      <c r="AG5785" s="4"/>
    </row>
    <row r="5786" spans="1:33" x14ac:dyDescent="0.25">
      <c r="A5786" s="4"/>
      <c r="F5786" s="4"/>
      <c r="H5786" s="4"/>
      <c r="I5786" s="4"/>
      <c r="J5786" s="4"/>
      <c r="K5786" s="4"/>
      <c r="L5786" s="4"/>
      <c r="M5786" s="4"/>
      <c r="N5786" s="4"/>
      <c r="P5786" s="4"/>
      <c r="R5786" s="4"/>
      <c r="S5786" s="4"/>
      <c r="T5786" s="4"/>
      <c r="V5786" s="4"/>
      <c r="W5786" s="4"/>
      <c r="X5786" s="4"/>
      <c r="Y5786" s="4"/>
      <c r="Z5786" s="4"/>
      <c r="AA5786" s="4"/>
      <c r="AG5786" s="4"/>
    </row>
    <row r="5787" spans="1:33" x14ac:dyDescent="0.25">
      <c r="A5787" s="4"/>
      <c r="F5787" s="4"/>
      <c r="H5787" s="4"/>
      <c r="I5787" s="4"/>
      <c r="J5787" s="4"/>
      <c r="K5787" s="4"/>
      <c r="L5787" s="4"/>
      <c r="M5787" s="4"/>
      <c r="N5787" s="4"/>
      <c r="P5787" s="4"/>
      <c r="R5787" s="4"/>
      <c r="S5787" s="4"/>
      <c r="T5787" s="4"/>
      <c r="V5787" s="4"/>
      <c r="W5787" s="4"/>
      <c r="X5787" s="4"/>
      <c r="Y5787" s="4"/>
      <c r="Z5787" s="4"/>
      <c r="AA5787" s="4"/>
      <c r="AG5787" s="4"/>
    </row>
    <row r="5788" spans="1:33" x14ac:dyDescent="0.25">
      <c r="A5788" s="4"/>
      <c r="F5788" s="4"/>
      <c r="H5788" s="4"/>
      <c r="I5788" s="4"/>
      <c r="J5788" s="4"/>
      <c r="K5788" s="4"/>
      <c r="L5788" s="4"/>
      <c r="M5788" s="4"/>
      <c r="N5788" s="4"/>
      <c r="P5788" s="4"/>
      <c r="R5788" s="4"/>
      <c r="S5788" s="4"/>
      <c r="T5788" s="4"/>
      <c r="V5788" s="4"/>
      <c r="W5788" s="4"/>
      <c r="X5788" s="4"/>
      <c r="Y5788" s="4"/>
      <c r="Z5788" s="4"/>
      <c r="AA5788" s="4"/>
      <c r="AG5788" s="4"/>
    </row>
    <row r="5789" spans="1:33" x14ac:dyDescent="0.25">
      <c r="A5789" s="4"/>
      <c r="F5789" s="4"/>
      <c r="H5789" s="4"/>
      <c r="I5789" s="4"/>
      <c r="J5789" s="4"/>
      <c r="K5789" s="4"/>
      <c r="L5789" s="4"/>
      <c r="M5789" s="4"/>
      <c r="N5789" s="4"/>
      <c r="P5789" s="4"/>
      <c r="R5789" s="4"/>
      <c r="S5789" s="4"/>
      <c r="T5789" s="4"/>
      <c r="V5789" s="4"/>
      <c r="W5789" s="4"/>
      <c r="X5789" s="4"/>
      <c r="Y5789" s="4"/>
      <c r="Z5789" s="4"/>
      <c r="AA5789" s="4"/>
      <c r="AG5789" s="4"/>
    </row>
    <row r="5790" spans="1:33" x14ac:dyDescent="0.25">
      <c r="A5790" s="4"/>
      <c r="F5790" s="4"/>
      <c r="H5790" s="4"/>
      <c r="I5790" s="4"/>
      <c r="J5790" s="4"/>
      <c r="K5790" s="4"/>
      <c r="L5790" s="4"/>
      <c r="M5790" s="4"/>
      <c r="N5790" s="4"/>
      <c r="P5790" s="4"/>
      <c r="R5790" s="4"/>
      <c r="S5790" s="4"/>
      <c r="T5790" s="4"/>
      <c r="V5790" s="4"/>
      <c r="W5790" s="4"/>
      <c r="X5790" s="4"/>
      <c r="Y5790" s="4"/>
      <c r="Z5790" s="4"/>
      <c r="AA5790" s="4"/>
      <c r="AG5790" s="4"/>
    </row>
    <row r="5791" spans="1:33" x14ac:dyDescent="0.25">
      <c r="A5791" s="4"/>
      <c r="F5791" s="4"/>
      <c r="H5791" s="4"/>
      <c r="I5791" s="4"/>
      <c r="J5791" s="4"/>
      <c r="K5791" s="4"/>
      <c r="L5791" s="4"/>
      <c r="M5791" s="4"/>
      <c r="N5791" s="4"/>
      <c r="P5791" s="4"/>
      <c r="R5791" s="4"/>
      <c r="S5791" s="4"/>
      <c r="T5791" s="4"/>
      <c r="V5791" s="4"/>
      <c r="W5791" s="4"/>
      <c r="X5791" s="4"/>
      <c r="Y5791" s="4"/>
      <c r="Z5791" s="4"/>
      <c r="AA5791" s="4"/>
      <c r="AG5791" s="4"/>
    </row>
    <row r="5792" spans="1:33" x14ac:dyDescent="0.25">
      <c r="A5792" s="4"/>
      <c r="F5792" s="4"/>
      <c r="H5792" s="4"/>
      <c r="I5792" s="4"/>
      <c r="J5792" s="4"/>
      <c r="K5792" s="4"/>
      <c r="L5792" s="4"/>
      <c r="M5792" s="4"/>
      <c r="N5792" s="4"/>
      <c r="P5792" s="4"/>
      <c r="R5792" s="4"/>
      <c r="S5792" s="4"/>
      <c r="T5792" s="4"/>
      <c r="V5792" s="4"/>
      <c r="W5792" s="4"/>
      <c r="X5792" s="4"/>
      <c r="Y5792" s="4"/>
      <c r="Z5792" s="4"/>
      <c r="AA5792" s="4"/>
      <c r="AG5792" s="4"/>
    </row>
    <row r="5793" spans="1:33" x14ac:dyDescent="0.25">
      <c r="A5793" s="4"/>
      <c r="F5793" s="4"/>
      <c r="H5793" s="4"/>
      <c r="I5793" s="4"/>
      <c r="J5793" s="4"/>
      <c r="K5793" s="4"/>
      <c r="L5793" s="4"/>
      <c r="M5793" s="4"/>
      <c r="N5793" s="4"/>
      <c r="P5793" s="4"/>
      <c r="R5793" s="4"/>
      <c r="S5793" s="4"/>
      <c r="T5793" s="4"/>
      <c r="V5793" s="4"/>
      <c r="W5793" s="4"/>
      <c r="X5793" s="4"/>
      <c r="Y5793" s="4"/>
      <c r="Z5793" s="4"/>
      <c r="AA5793" s="4"/>
      <c r="AG5793" s="4"/>
    </row>
    <row r="5794" spans="1:33" x14ac:dyDescent="0.25">
      <c r="A5794" s="4"/>
      <c r="F5794" s="4"/>
      <c r="H5794" s="4"/>
      <c r="I5794" s="4"/>
      <c r="J5794" s="4"/>
      <c r="K5794" s="4"/>
      <c r="L5794" s="4"/>
      <c r="M5794" s="4"/>
      <c r="N5794" s="4"/>
      <c r="P5794" s="4"/>
      <c r="R5794" s="4"/>
      <c r="S5794" s="4"/>
      <c r="T5794" s="4"/>
      <c r="V5794" s="4"/>
      <c r="W5794" s="4"/>
      <c r="X5794" s="4"/>
      <c r="Y5794" s="4"/>
      <c r="Z5794" s="4"/>
      <c r="AA5794" s="4"/>
      <c r="AG5794" s="4"/>
    </row>
    <row r="5795" spans="1:33" x14ac:dyDescent="0.25">
      <c r="A5795" s="4"/>
      <c r="F5795" s="4"/>
      <c r="H5795" s="4"/>
      <c r="I5795" s="4"/>
      <c r="J5795" s="4"/>
      <c r="K5795" s="4"/>
      <c r="L5795" s="4"/>
      <c r="M5795" s="4"/>
      <c r="N5795" s="4"/>
      <c r="P5795" s="4"/>
      <c r="R5795" s="4"/>
      <c r="S5795" s="4"/>
      <c r="T5795" s="4"/>
      <c r="V5795" s="4"/>
      <c r="W5795" s="4"/>
      <c r="X5795" s="4"/>
      <c r="Y5795" s="4"/>
      <c r="Z5795" s="4"/>
      <c r="AA5795" s="4"/>
      <c r="AG5795" s="4"/>
    </row>
    <row r="5796" spans="1:33" x14ac:dyDescent="0.25">
      <c r="A5796" s="4"/>
      <c r="F5796" s="4"/>
      <c r="H5796" s="4"/>
      <c r="I5796" s="4"/>
      <c r="J5796" s="4"/>
      <c r="K5796" s="4"/>
      <c r="L5796" s="4"/>
      <c r="M5796" s="4"/>
      <c r="N5796" s="4"/>
      <c r="P5796" s="4"/>
      <c r="R5796" s="4"/>
      <c r="S5796" s="4"/>
      <c r="T5796" s="4"/>
      <c r="V5796" s="4"/>
      <c r="W5796" s="4"/>
      <c r="X5796" s="4"/>
      <c r="Y5796" s="4"/>
      <c r="Z5796" s="4"/>
      <c r="AA5796" s="4"/>
      <c r="AG5796" s="4"/>
    </row>
    <row r="5797" spans="1:33" x14ac:dyDescent="0.25">
      <c r="A5797" s="4"/>
      <c r="F5797" s="4"/>
      <c r="H5797" s="4"/>
      <c r="I5797" s="4"/>
      <c r="J5797" s="4"/>
      <c r="K5797" s="4"/>
      <c r="L5797" s="4"/>
      <c r="M5797" s="4"/>
      <c r="N5797" s="4"/>
      <c r="P5797" s="4"/>
      <c r="R5797" s="4"/>
      <c r="S5797" s="4"/>
      <c r="T5797" s="4"/>
      <c r="V5797" s="4"/>
      <c r="W5797" s="4"/>
      <c r="X5797" s="4"/>
      <c r="Y5797" s="4"/>
      <c r="Z5797" s="4"/>
      <c r="AA5797" s="4"/>
      <c r="AG5797" s="4"/>
    </row>
    <row r="5798" spans="1:33" x14ac:dyDescent="0.25">
      <c r="A5798" s="4"/>
      <c r="F5798" s="4"/>
      <c r="H5798" s="4"/>
      <c r="I5798" s="4"/>
      <c r="J5798" s="4"/>
      <c r="K5798" s="4"/>
      <c r="L5798" s="4"/>
      <c r="M5798" s="4"/>
      <c r="N5798" s="4"/>
      <c r="P5798" s="4"/>
      <c r="R5798" s="4"/>
      <c r="S5798" s="4"/>
      <c r="T5798" s="4"/>
      <c r="V5798" s="4"/>
      <c r="W5798" s="4"/>
      <c r="X5798" s="4"/>
      <c r="Y5798" s="4"/>
      <c r="Z5798" s="4"/>
      <c r="AA5798" s="4"/>
      <c r="AG5798" s="4"/>
    </row>
    <row r="5799" spans="1:33" x14ac:dyDescent="0.25">
      <c r="A5799" s="4"/>
      <c r="F5799" s="4"/>
      <c r="H5799" s="4"/>
      <c r="I5799" s="4"/>
      <c r="J5799" s="4"/>
      <c r="K5799" s="4"/>
      <c r="L5799" s="4"/>
      <c r="M5799" s="4"/>
      <c r="N5799" s="4"/>
      <c r="P5799" s="4"/>
      <c r="R5799" s="4"/>
      <c r="S5799" s="4"/>
      <c r="T5799" s="4"/>
      <c r="V5799" s="4"/>
      <c r="W5799" s="4"/>
      <c r="X5799" s="4"/>
      <c r="Y5799" s="4"/>
      <c r="Z5799" s="4"/>
      <c r="AA5799" s="4"/>
      <c r="AG5799" s="4"/>
    </row>
    <row r="5800" spans="1:33" x14ac:dyDescent="0.25">
      <c r="A5800" s="4"/>
      <c r="F5800" s="4"/>
      <c r="H5800" s="4"/>
      <c r="I5800" s="4"/>
      <c r="J5800" s="4"/>
      <c r="K5800" s="4"/>
      <c r="L5800" s="4"/>
      <c r="M5800" s="4"/>
      <c r="N5800" s="4"/>
      <c r="P5800" s="4"/>
      <c r="R5800" s="4"/>
      <c r="S5800" s="4"/>
      <c r="T5800" s="4"/>
      <c r="V5800" s="4"/>
      <c r="W5800" s="4"/>
      <c r="X5800" s="4"/>
      <c r="Y5800" s="4"/>
      <c r="Z5800" s="4"/>
      <c r="AA5800" s="4"/>
      <c r="AG5800" s="4"/>
    </row>
    <row r="5801" spans="1:33" x14ac:dyDescent="0.25">
      <c r="A5801" s="4"/>
      <c r="F5801" s="4"/>
      <c r="H5801" s="4"/>
      <c r="I5801" s="4"/>
      <c r="J5801" s="4"/>
      <c r="K5801" s="4"/>
      <c r="L5801" s="4"/>
      <c r="M5801" s="4"/>
      <c r="N5801" s="4"/>
      <c r="P5801" s="4"/>
      <c r="R5801" s="4"/>
      <c r="S5801" s="4"/>
      <c r="T5801" s="4"/>
      <c r="V5801" s="4"/>
      <c r="W5801" s="4"/>
      <c r="X5801" s="4"/>
      <c r="Y5801" s="4"/>
      <c r="Z5801" s="4"/>
      <c r="AA5801" s="4"/>
      <c r="AG5801" s="4"/>
    </row>
    <row r="5802" spans="1:33" x14ac:dyDescent="0.25">
      <c r="A5802" s="4"/>
      <c r="F5802" s="4"/>
      <c r="H5802" s="4"/>
      <c r="I5802" s="4"/>
      <c r="J5802" s="4"/>
      <c r="K5802" s="4"/>
      <c r="L5802" s="4"/>
      <c r="M5802" s="4"/>
      <c r="N5802" s="4"/>
      <c r="P5802" s="4"/>
      <c r="R5802" s="4"/>
      <c r="S5802" s="4"/>
      <c r="T5802" s="4"/>
      <c r="V5802" s="4"/>
      <c r="W5802" s="4"/>
      <c r="X5802" s="4"/>
      <c r="Y5802" s="4"/>
      <c r="Z5802" s="4"/>
      <c r="AA5802" s="4"/>
      <c r="AG5802" s="4"/>
    </row>
    <row r="5803" spans="1:33" x14ac:dyDescent="0.25">
      <c r="A5803" s="4"/>
      <c r="F5803" s="4"/>
      <c r="H5803" s="4"/>
      <c r="I5803" s="4"/>
      <c r="J5803" s="4"/>
      <c r="K5803" s="4"/>
      <c r="L5803" s="4"/>
      <c r="M5803" s="4"/>
      <c r="N5803" s="4"/>
      <c r="P5803" s="4"/>
      <c r="R5803" s="4"/>
      <c r="S5803" s="4"/>
      <c r="T5803" s="4"/>
      <c r="V5803" s="4"/>
      <c r="W5803" s="4"/>
      <c r="X5803" s="4"/>
      <c r="Y5803" s="4"/>
      <c r="Z5803" s="4"/>
      <c r="AA5803" s="4"/>
      <c r="AG5803" s="4"/>
    </row>
    <row r="5804" spans="1:33" x14ac:dyDescent="0.25">
      <c r="A5804" s="4"/>
      <c r="F5804" s="4"/>
      <c r="H5804" s="4"/>
      <c r="I5804" s="4"/>
      <c r="J5804" s="4"/>
      <c r="K5804" s="4"/>
      <c r="L5804" s="4"/>
      <c r="M5804" s="4"/>
      <c r="N5804" s="4"/>
      <c r="P5804" s="4"/>
      <c r="R5804" s="4"/>
      <c r="S5804" s="4"/>
      <c r="T5804" s="4"/>
      <c r="V5804" s="4"/>
      <c r="W5804" s="4"/>
      <c r="X5804" s="4"/>
      <c r="Y5804" s="4"/>
      <c r="Z5804" s="4"/>
      <c r="AA5804" s="4"/>
      <c r="AG5804" s="4"/>
    </row>
    <row r="5805" spans="1:33" x14ac:dyDescent="0.25">
      <c r="A5805" s="4"/>
      <c r="F5805" s="4"/>
      <c r="H5805" s="4"/>
      <c r="I5805" s="4"/>
      <c r="J5805" s="4"/>
      <c r="K5805" s="4"/>
      <c r="L5805" s="4"/>
      <c r="M5805" s="4"/>
      <c r="N5805" s="4"/>
      <c r="P5805" s="4"/>
      <c r="R5805" s="4"/>
      <c r="S5805" s="4"/>
      <c r="T5805" s="4"/>
      <c r="V5805" s="4"/>
      <c r="W5805" s="4"/>
      <c r="X5805" s="4"/>
      <c r="Y5805" s="4"/>
      <c r="Z5805" s="4"/>
      <c r="AA5805" s="4"/>
      <c r="AG5805" s="4"/>
    </row>
    <row r="5806" spans="1:33" x14ac:dyDescent="0.25">
      <c r="A5806" s="4"/>
      <c r="F5806" s="4"/>
      <c r="H5806" s="4"/>
      <c r="I5806" s="4"/>
      <c r="J5806" s="4"/>
      <c r="K5806" s="4"/>
      <c r="L5806" s="4"/>
      <c r="M5806" s="4"/>
      <c r="N5806" s="4"/>
      <c r="P5806" s="4"/>
      <c r="R5806" s="4"/>
      <c r="S5806" s="4"/>
      <c r="T5806" s="4"/>
      <c r="V5806" s="4"/>
      <c r="W5806" s="4"/>
      <c r="X5806" s="4"/>
      <c r="Y5806" s="4"/>
      <c r="Z5806" s="4"/>
      <c r="AA5806" s="4"/>
      <c r="AG5806" s="4"/>
    </row>
    <row r="5807" spans="1:33" x14ac:dyDescent="0.25">
      <c r="A5807" s="4"/>
      <c r="F5807" s="4"/>
      <c r="H5807" s="4"/>
      <c r="I5807" s="4"/>
      <c r="J5807" s="4"/>
      <c r="K5807" s="4"/>
      <c r="L5807" s="4"/>
      <c r="M5807" s="4"/>
      <c r="N5807" s="4"/>
      <c r="P5807" s="4"/>
      <c r="R5807" s="4"/>
      <c r="S5807" s="4"/>
      <c r="T5807" s="4"/>
      <c r="V5807" s="4"/>
      <c r="W5807" s="4"/>
      <c r="X5807" s="4"/>
      <c r="Y5807" s="4"/>
      <c r="Z5807" s="4"/>
      <c r="AA5807" s="4"/>
      <c r="AG5807" s="4"/>
    </row>
    <row r="5808" spans="1:33" x14ac:dyDescent="0.25">
      <c r="A5808" s="4"/>
      <c r="F5808" s="4"/>
      <c r="H5808" s="4"/>
      <c r="I5808" s="4"/>
      <c r="J5808" s="4"/>
      <c r="K5808" s="4"/>
      <c r="L5808" s="4"/>
      <c r="M5808" s="4"/>
      <c r="N5808" s="4"/>
      <c r="P5808" s="4"/>
      <c r="R5808" s="4"/>
      <c r="S5808" s="4"/>
      <c r="T5808" s="4"/>
      <c r="V5808" s="4"/>
      <c r="W5808" s="4"/>
      <c r="X5808" s="4"/>
      <c r="Y5808" s="4"/>
      <c r="Z5808" s="4"/>
      <c r="AA5808" s="4"/>
      <c r="AG5808" s="4"/>
    </row>
    <row r="5809" spans="1:33" x14ac:dyDescent="0.25">
      <c r="A5809" s="4"/>
      <c r="F5809" s="4"/>
      <c r="H5809" s="4"/>
      <c r="I5809" s="4"/>
      <c r="J5809" s="4"/>
      <c r="K5809" s="4"/>
      <c r="L5809" s="4"/>
      <c r="M5809" s="4"/>
      <c r="N5809" s="4"/>
      <c r="P5809" s="4"/>
      <c r="R5809" s="4"/>
      <c r="S5809" s="4"/>
      <c r="T5809" s="4"/>
      <c r="V5809" s="4"/>
      <c r="W5809" s="4"/>
      <c r="X5809" s="4"/>
      <c r="Y5809" s="4"/>
      <c r="Z5809" s="4"/>
      <c r="AA5809" s="4"/>
      <c r="AG5809" s="4"/>
    </row>
    <row r="5810" spans="1:33" x14ac:dyDescent="0.25">
      <c r="A5810" s="4"/>
      <c r="F5810" s="4"/>
      <c r="H5810" s="4"/>
      <c r="I5810" s="4"/>
      <c r="J5810" s="4"/>
      <c r="K5810" s="4"/>
      <c r="L5810" s="4"/>
      <c r="M5810" s="4"/>
      <c r="N5810" s="4"/>
      <c r="P5810" s="4"/>
      <c r="R5810" s="4"/>
      <c r="S5810" s="4"/>
      <c r="T5810" s="4"/>
      <c r="V5810" s="4"/>
      <c r="W5810" s="4"/>
      <c r="X5810" s="4"/>
      <c r="Y5810" s="4"/>
      <c r="Z5810" s="4"/>
      <c r="AA5810" s="4"/>
      <c r="AG5810" s="4"/>
    </row>
    <row r="5811" spans="1:33" x14ac:dyDescent="0.25">
      <c r="A5811" s="4"/>
      <c r="F5811" s="4"/>
      <c r="H5811" s="4"/>
      <c r="I5811" s="4"/>
      <c r="J5811" s="4"/>
      <c r="K5811" s="4"/>
      <c r="L5811" s="4"/>
      <c r="M5811" s="4"/>
      <c r="N5811" s="4"/>
      <c r="P5811" s="4"/>
      <c r="R5811" s="4"/>
      <c r="S5811" s="4"/>
      <c r="T5811" s="4"/>
      <c r="V5811" s="4"/>
      <c r="W5811" s="4"/>
      <c r="X5811" s="4"/>
      <c r="Y5811" s="4"/>
      <c r="Z5811" s="4"/>
      <c r="AA5811" s="4"/>
      <c r="AG5811" s="4"/>
    </row>
    <row r="5812" spans="1:33" x14ac:dyDescent="0.25">
      <c r="A5812" s="4"/>
      <c r="F5812" s="4"/>
      <c r="H5812" s="4"/>
      <c r="I5812" s="4"/>
      <c r="J5812" s="4"/>
      <c r="K5812" s="4"/>
      <c r="L5812" s="4"/>
      <c r="M5812" s="4"/>
      <c r="N5812" s="4"/>
      <c r="P5812" s="4"/>
      <c r="R5812" s="4"/>
      <c r="S5812" s="4"/>
      <c r="T5812" s="4"/>
      <c r="V5812" s="4"/>
      <c r="W5812" s="4"/>
      <c r="X5812" s="4"/>
      <c r="Y5812" s="4"/>
      <c r="Z5812" s="4"/>
      <c r="AA5812" s="4"/>
      <c r="AG5812" s="4"/>
    </row>
    <row r="5813" spans="1:33" x14ac:dyDescent="0.25">
      <c r="A5813" s="4"/>
      <c r="F5813" s="4"/>
      <c r="H5813" s="4"/>
      <c r="I5813" s="4"/>
      <c r="J5813" s="4"/>
      <c r="K5813" s="4"/>
      <c r="L5813" s="4"/>
      <c r="M5813" s="4"/>
      <c r="N5813" s="4"/>
      <c r="P5813" s="4"/>
      <c r="R5813" s="4"/>
      <c r="S5813" s="4"/>
      <c r="T5813" s="4"/>
      <c r="V5813" s="4"/>
      <c r="W5813" s="4"/>
      <c r="X5813" s="4"/>
      <c r="Y5813" s="4"/>
      <c r="Z5813" s="4"/>
      <c r="AA5813" s="4"/>
      <c r="AG5813" s="4"/>
    </row>
    <row r="5814" spans="1:33" x14ac:dyDescent="0.25">
      <c r="A5814" s="4"/>
      <c r="F5814" s="4"/>
      <c r="H5814" s="4"/>
      <c r="I5814" s="4"/>
      <c r="J5814" s="4"/>
      <c r="K5814" s="4"/>
      <c r="L5814" s="4"/>
      <c r="M5814" s="4"/>
      <c r="N5814" s="4"/>
      <c r="P5814" s="4"/>
      <c r="R5814" s="4"/>
      <c r="S5814" s="4"/>
      <c r="T5814" s="4"/>
      <c r="V5814" s="4"/>
      <c r="W5814" s="4"/>
      <c r="X5814" s="4"/>
      <c r="Y5814" s="4"/>
      <c r="Z5814" s="4"/>
      <c r="AA5814" s="4"/>
      <c r="AG5814" s="4"/>
    </row>
    <row r="5815" spans="1:33" x14ac:dyDescent="0.25">
      <c r="A5815" s="4"/>
      <c r="F5815" s="4"/>
      <c r="H5815" s="4"/>
      <c r="I5815" s="4"/>
      <c r="J5815" s="4"/>
      <c r="K5815" s="4"/>
      <c r="L5815" s="4"/>
      <c r="M5815" s="4"/>
      <c r="N5815" s="4"/>
      <c r="P5815" s="4"/>
      <c r="R5815" s="4"/>
      <c r="S5815" s="4"/>
      <c r="T5815" s="4"/>
      <c r="V5815" s="4"/>
      <c r="W5815" s="4"/>
      <c r="X5815" s="4"/>
      <c r="Y5815" s="4"/>
      <c r="Z5815" s="4"/>
      <c r="AA5815" s="4"/>
      <c r="AG5815" s="4"/>
    </row>
    <row r="5816" spans="1:33" x14ac:dyDescent="0.25">
      <c r="A5816" s="4"/>
      <c r="F5816" s="4"/>
      <c r="H5816" s="4"/>
      <c r="I5816" s="4"/>
      <c r="J5816" s="4"/>
      <c r="K5816" s="4"/>
      <c r="L5816" s="4"/>
      <c r="M5816" s="4"/>
      <c r="N5816" s="4"/>
      <c r="P5816" s="4"/>
      <c r="R5816" s="4"/>
      <c r="S5816" s="4"/>
      <c r="T5816" s="4"/>
      <c r="V5816" s="4"/>
      <c r="W5816" s="4"/>
      <c r="X5816" s="4"/>
      <c r="Y5816" s="4"/>
      <c r="Z5816" s="4"/>
      <c r="AA5816" s="4"/>
      <c r="AG5816" s="4"/>
    </row>
    <row r="5817" spans="1:33" x14ac:dyDescent="0.25">
      <c r="A5817" s="4"/>
      <c r="F5817" s="4"/>
      <c r="H5817" s="4"/>
      <c r="I5817" s="4"/>
      <c r="J5817" s="4"/>
      <c r="K5817" s="4"/>
      <c r="L5817" s="4"/>
      <c r="M5817" s="4"/>
      <c r="N5817" s="4"/>
      <c r="P5817" s="4"/>
      <c r="R5817" s="4"/>
      <c r="S5817" s="4"/>
      <c r="T5817" s="4"/>
      <c r="V5817" s="4"/>
      <c r="W5817" s="4"/>
      <c r="X5817" s="4"/>
      <c r="Y5817" s="4"/>
      <c r="Z5817" s="4"/>
      <c r="AA5817" s="4"/>
      <c r="AG5817" s="4"/>
    </row>
    <row r="5818" spans="1:33" x14ac:dyDescent="0.25">
      <c r="A5818" s="4"/>
      <c r="F5818" s="4"/>
      <c r="H5818" s="4"/>
      <c r="I5818" s="4"/>
      <c r="J5818" s="4"/>
      <c r="K5818" s="4"/>
      <c r="L5818" s="4"/>
      <c r="M5818" s="4"/>
      <c r="N5818" s="4"/>
      <c r="P5818" s="4"/>
      <c r="R5818" s="4"/>
      <c r="S5818" s="4"/>
      <c r="T5818" s="4"/>
      <c r="V5818" s="4"/>
      <c r="W5818" s="4"/>
      <c r="X5818" s="4"/>
      <c r="Y5818" s="4"/>
      <c r="Z5818" s="4"/>
      <c r="AA5818" s="4"/>
      <c r="AG5818" s="4"/>
    </row>
    <row r="5819" spans="1:33" x14ac:dyDescent="0.25">
      <c r="A5819" s="4"/>
      <c r="F5819" s="4"/>
      <c r="H5819" s="4"/>
      <c r="I5819" s="4"/>
      <c r="J5819" s="4"/>
      <c r="K5819" s="4"/>
      <c r="L5819" s="4"/>
      <c r="M5819" s="4"/>
      <c r="N5819" s="4"/>
      <c r="P5819" s="4"/>
      <c r="R5819" s="4"/>
      <c r="S5819" s="4"/>
      <c r="T5819" s="4"/>
      <c r="V5819" s="4"/>
      <c r="W5819" s="4"/>
      <c r="X5819" s="4"/>
      <c r="Y5819" s="4"/>
      <c r="Z5819" s="4"/>
      <c r="AA5819" s="4"/>
      <c r="AG5819" s="4"/>
    </row>
    <row r="5820" spans="1:33" x14ac:dyDescent="0.25">
      <c r="A5820" s="4"/>
      <c r="F5820" s="4"/>
      <c r="H5820" s="4"/>
      <c r="I5820" s="4"/>
      <c r="J5820" s="4"/>
      <c r="K5820" s="4"/>
      <c r="L5820" s="4"/>
      <c r="M5820" s="4"/>
      <c r="N5820" s="4"/>
      <c r="P5820" s="4"/>
      <c r="R5820" s="4"/>
      <c r="S5820" s="4"/>
      <c r="T5820" s="4"/>
      <c r="V5820" s="4"/>
      <c r="W5820" s="4"/>
      <c r="X5820" s="4"/>
      <c r="Y5820" s="4"/>
      <c r="Z5820" s="4"/>
      <c r="AA5820" s="4"/>
      <c r="AG5820" s="4"/>
    </row>
    <row r="5821" spans="1:33" x14ac:dyDescent="0.25">
      <c r="A5821" s="4"/>
      <c r="F5821" s="4"/>
      <c r="H5821" s="4"/>
      <c r="I5821" s="4"/>
      <c r="J5821" s="4"/>
      <c r="K5821" s="4"/>
      <c r="L5821" s="4"/>
      <c r="M5821" s="4"/>
      <c r="N5821" s="4"/>
      <c r="P5821" s="4"/>
      <c r="R5821" s="4"/>
      <c r="S5821" s="4"/>
      <c r="T5821" s="4"/>
      <c r="V5821" s="4"/>
      <c r="W5821" s="4"/>
      <c r="X5821" s="4"/>
      <c r="Y5821" s="4"/>
      <c r="Z5821" s="4"/>
      <c r="AA5821" s="4"/>
      <c r="AG5821" s="4"/>
    </row>
    <row r="5822" spans="1:33" x14ac:dyDescent="0.25">
      <c r="A5822" s="4"/>
      <c r="F5822" s="4"/>
      <c r="H5822" s="4"/>
      <c r="I5822" s="4"/>
      <c r="J5822" s="4"/>
      <c r="K5822" s="4"/>
      <c r="L5822" s="4"/>
      <c r="M5822" s="4"/>
      <c r="N5822" s="4"/>
      <c r="P5822" s="4"/>
      <c r="R5822" s="4"/>
      <c r="S5822" s="4"/>
      <c r="T5822" s="4"/>
      <c r="V5822" s="4"/>
      <c r="W5822" s="4"/>
      <c r="X5822" s="4"/>
      <c r="Y5822" s="4"/>
      <c r="Z5822" s="4"/>
      <c r="AA5822" s="4"/>
      <c r="AG5822" s="4"/>
    </row>
    <row r="5823" spans="1:33" x14ac:dyDescent="0.25">
      <c r="A5823" s="4"/>
      <c r="F5823" s="4"/>
      <c r="H5823" s="4"/>
      <c r="I5823" s="4"/>
      <c r="J5823" s="4"/>
      <c r="K5823" s="4"/>
      <c r="L5823" s="4"/>
      <c r="M5823" s="4"/>
      <c r="N5823" s="4"/>
      <c r="P5823" s="4"/>
      <c r="R5823" s="4"/>
      <c r="S5823" s="4"/>
      <c r="T5823" s="4"/>
      <c r="V5823" s="4"/>
      <c r="W5823" s="4"/>
      <c r="X5823" s="4"/>
      <c r="Y5823" s="4"/>
      <c r="Z5823" s="4"/>
      <c r="AA5823" s="4"/>
      <c r="AG5823" s="4"/>
    </row>
    <row r="5824" spans="1:33" x14ac:dyDescent="0.25">
      <c r="A5824" s="4"/>
      <c r="F5824" s="4"/>
      <c r="H5824" s="4"/>
      <c r="I5824" s="4"/>
      <c r="J5824" s="4"/>
      <c r="K5824" s="4"/>
      <c r="L5824" s="4"/>
      <c r="M5824" s="4"/>
      <c r="N5824" s="4"/>
      <c r="P5824" s="4"/>
      <c r="R5824" s="4"/>
      <c r="S5824" s="4"/>
      <c r="T5824" s="4"/>
      <c r="V5824" s="4"/>
      <c r="W5824" s="4"/>
      <c r="X5824" s="4"/>
      <c r="Y5824" s="4"/>
      <c r="Z5824" s="4"/>
      <c r="AA5824" s="4"/>
      <c r="AG5824" s="4"/>
    </row>
    <row r="5825" spans="1:33" x14ac:dyDescent="0.25">
      <c r="A5825" s="4"/>
      <c r="F5825" s="4"/>
      <c r="H5825" s="4"/>
      <c r="I5825" s="4"/>
      <c r="J5825" s="4"/>
      <c r="K5825" s="4"/>
      <c r="L5825" s="4"/>
      <c r="M5825" s="4"/>
      <c r="N5825" s="4"/>
      <c r="P5825" s="4"/>
      <c r="R5825" s="4"/>
      <c r="S5825" s="4"/>
      <c r="T5825" s="4"/>
      <c r="V5825" s="4"/>
      <c r="W5825" s="4"/>
      <c r="X5825" s="4"/>
      <c r="Y5825" s="4"/>
      <c r="Z5825" s="4"/>
      <c r="AA5825" s="4"/>
      <c r="AG5825" s="4"/>
    </row>
    <row r="5826" spans="1:33" x14ac:dyDescent="0.25">
      <c r="A5826" s="4"/>
      <c r="F5826" s="4"/>
      <c r="H5826" s="4"/>
      <c r="I5826" s="4"/>
      <c r="J5826" s="4"/>
      <c r="K5826" s="4"/>
      <c r="L5826" s="4"/>
      <c r="M5826" s="4"/>
      <c r="N5826" s="4"/>
      <c r="P5826" s="4"/>
      <c r="R5826" s="4"/>
      <c r="S5826" s="4"/>
      <c r="T5826" s="4"/>
      <c r="V5826" s="4"/>
      <c r="W5826" s="4"/>
      <c r="X5826" s="4"/>
      <c r="Y5826" s="4"/>
      <c r="Z5826" s="4"/>
      <c r="AA5826" s="4"/>
      <c r="AG5826" s="4"/>
    </row>
    <row r="5827" spans="1:33" x14ac:dyDescent="0.25">
      <c r="A5827" s="4"/>
      <c r="F5827" s="4"/>
      <c r="H5827" s="4"/>
      <c r="I5827" s="4"/>
      <c r="J5827" s="4"/>
      <c r="K5827" s="4"/>
      <c r="L5827" s="4"/>
      <c r="M5827" s="4"/>
      <c r="N5827" s="4"/>
      <c r="P5827" s="4"/>
      <c r="R5827" s="4"/>
      <c r="S5827" s="4"/>
      <c r="T5827" s="4"/>
      <c r="V5827" s="4"/>
      <c r="W5827" s="4"/>
      <c r="X5827" s="4"/>
      <c r="Y5827" s="4"/>
      <c r="Z5827" s="4"/>
      <c r="AA5827" s="4"/>
      <c r="AG5827" s="4"/>
    </row>
    <row r="5828" spans="1:33" x14ac:dyDescent="0.25">
      <c r="A5828" s="4"/>
      <c r="F5828" s="4"/>
      <c r="H5828" s="4"/>
      <c r="I5828" s="4"/>
      <c r="J5828" s="4"/>
      <c r="K5828" s="4"/>
      <c r="L5828" s="4"/>
      <c r="M5828" s="4"/>
      <c r="N5828" s="4"/>
      <c r="P5828" s="4"/>
      <c r="R5828" s="4"/>
      <c r="S5828" s="4"/>
      <c r="T5828" s="4"/>
      <c r="V5828" s="4"/>
      <c r="W5828" s="4"/>
      <c r="X5828" s="4"/>
      <c r="Y5828" s="4"/>
      <c r="Z5828" s="4"/>
      <c r="AA5828" s="4"/>
      <c r="AG5828" s="4"/>
    </row>
    <row r="5829" spans="1:33" x14ac:dyDescent="0.25">
      <c r="A5829" s="4"/>
      <c r="F5829" s="4"/>
      <c r="H5829" s="4"/>
      <c r="I5829" s="4"/>
      <c r="J5829" s="4"/>
      <c r="K5829" s="4"/>
      <c r="L5829" s="4"/>
      <c r="M5829" s="4"/>
      <c r="N5829" s="4"/>
      <c r="P5829" s="4"/>
      <c r="R5829" s="4"/>
      <c r="S5829" s="4"/>
      <c r="T5829" s="4"/>
      <c r="V5829" s="4"/>
      <c r="W5829" s="4"/>
      <c r="X5829" s="4"/>
      <c r="Y5829" s="4"/>
      <c r="Z5829" s="4"/>
      <c r="AA5829" s="4"/>
      <c r="AG5829" s="4"/>
    </row>
    <row r="5830" spans="1:33" x14ac:dyDescent="0.25">
      <c r="A5830" s="4"/>
      <c r="F5830" s="4"/>
      <c r="H5830" s="4"/>
      <c r="I5830" s="4"/>
      <c r="J5830" s="4"/>
      <c r="K5830" s="4"/>
      <c r="L5830" s="4"/>
      <c r="M5830" s="4"/>
      <c r="N5830" s="4"/>
      <c r="P5830" s="4"/>
      <c r="R5830" s="4"/>
      <c r="S5830" s="4"/>
      <c r="T5830" s="4"/>
      <c r="V5830" s="4"/>
      <c r="W5830" s="4"/>
      <c r="X5830" s="4"/>
      <c r="Y5830" s="4"/>
      <c r="Z5830" s="4"/>
      <c r="AA5830" s="4"/>
      <c r="AG5830" s="4"/>
    </row>
    <row r="5831" spans="1:33" x14ac:dyDescent="0.25">
      <c r="A5831" s="4"/>
      <c r="F5831" s="4"/>
      <c r="H5831" s="4"/>
      <c r="I5831" s="4"/>
      <c r="J5831" s="4"/>
      <c r="K5831" s="4"/>
      <c r="L5831" s="4"/>
      <c r="M5831" s="4"/>
      <c r="N5831" s="4"/>
      <c r="P5831" s="4"/>
      <c r="R5831" s="4"/>
      <c r="S5831" s="4"/>
      <c r="T5831" s="4"/>
      <c r="V5831" s="4"/>
      <c r="W5831" s="4"/>
      <c r="X5831" s="4"/>
      <c r="Y5831" s="4"/>
      <c r="Z5831" s="4"/>
      <c r="AA5831" s="4"/>
      <c r="AG5831" s="4"/>
    </row>
    <row r="5832" spans="1:33" x14ac:dyDescent="0.25">
      <c r="A5832" s="4"/>
      <c r="F5832" s="4"/>
      <c r="H5832" s="4"/>
      <c r="I5832" s="4"/>
      <c r="J5832" s="4"/>
      <c r="K5832" s="4"/>
      <c r="L5832" s="4"/>
      <c r="M5832" s="4"/>
      <c r="N5832" s="4"/>
      <c r="P5832" s="4"/>
      <c r="R5832" s="4"/>
      <c r="S5832" s="4"/>
      <c r="T5832" s="4"/>
      <c r="V5832" s="4"/>
      <c r="W5832" s="4"/>
      <c r="X5832" s="4"/>
      <c r="Y5832" s="4"/>
      <c r="Z5832" s="4"/>
      <c r="AA5832" s="4"/>
      <c r="AG5832" s="4"/>
    </row>
    <row r="5833" spans="1:33" x14ac:dyDescent="0.25">
      <c r="A5833" s="4"/>
      <c r="F5833" s="4"/>
      <c r="H5833" s="4"/>
      <c r="I5833" s="4"/>
      <c r="J5833" s="4"/>
      <c r="K5833" s="4"/>
      <c r="L5833" s="4"/>
      <c r="M5833" s="4"/>
      <c r="N5833" s="4"/>
      <c r="P5833" s="4"/>
      <c r="R5833" s="4"/>
      <c r="S5833" s="4"/>
      <c r="T5833" s="4"/>
      <c r="V5833" s="4"/>
      <c r="W5833" s="4"/>
      <c r="X5833" s="4"/>
      <c r="Y5833" s="4"/>
      <c r="Z5833" s="4"/>
      <c r="AA5833" s="4"/>
      <c r="AG5833" s="4"/>
    </row>
    <row r="5834" spans="1:33" x14ac:dyDescent="0.25">
      <c r="A5834" s="4"/>
      <c r="F5834" s="4"/>
      <c r="H5834" s="4"/>
      <c r="I5834" s="4"/>
      <c r="J5834" s="4"/>
      <c r="K5834" s="4"/>
      <c r="L5834" s="4"/>
      <c r="M5834" s="4"/>
      <c r="N5834" s="4"/>
      <c r="P5834" s="4"/>
      <c r="R5834" s="4"/>
      <c r="S5834" s="4"/>
      <c r="T5834" s="4"/>
      <c r="V5834" s="4"/>
      <c r="W5834" s="4"/>
      <c r="X5834" s="4"/>
      <c r="Y5834" s="4"/>
      <c r="Z5834" s="4"/>
      <c r="AA5834" s="4"/>
      <c r="AG5834" s="4"/>
    </row>
    <row r="5835" spans="1:33" x14ac:dyDescent="0.25">
      <c r="A5835" s="4"/>
      <c r="F5835" s="4"/>
      <c r="H5835" s="4"/>
      <c r="I5835" s="4"/>
      <c r="J5835" s="4"/>
      <c r="K5835" s="4"/>
      <c r="L5835" s="4"/>
      <c r="M5835" s="4"/>
      <c r="N5835" s="4"/>
      <c r="P5835" s="4"/>
      <c r="R5835" s="4"/>
      <c r="S5835" s="4"/>
      <c r="T5835" s="4"/>
      <c r="V5835" s="4"/>
      <c r="W5835" s="4"/>
      <c r="X5835" s="4"/>
      <c r="Y5835" s="4"/>
      <c r="Z5835" s="4"/>
      <c r="AA5835" s="4"/>
      <c r="AG5835" s="4"/>
    </row>
    <row r="5836" spans="1:33" x14ac:dyDescent="0.25">
      <c r="A5836" s="4"/>
      <c r="F5836" s="4"/>
      <c r="H5836" s="4"/>
      <c r="I5836" s="4"/>
      <c r="J5836" s="4"/>
      <c r="K5836" s="4"/>
      <c r="L5836" s="4"/>
      <c r="M5836" s="4"/>
      <c r="N5836" s="4"/>
      <c r="P5836" s="4"/>
      <c r="R5836" s="4"/>
      <c r="S5836" s="4"/>
      <c r="T5836" s="4"/>
      <c r="V5836" s="4"/>
      <c r="W5836" s="4"/>
      <c r="X5836" s="4"/>
      <c r="Y5836" s="4"/>
      <c r="Z5836" s="4"/>
      <c r="AA5836" s="4"/>
      <c r="AG5836" s="4"/>
    </row>
    <row r="5837" spans="1:33" x14ac:dyDescent="0.25">
      <c r="A5837" s="4"/>
      <c r="F5837" s="4"/>
      <c r="H5837" s="4"/>
      <c r="I5837" s="4"/>
      <c r="J5837" s="4"/>
      <c r="K5837" s="4"/>
      <c r="L5837" s="4"/>
      <c r="M5837" s="4"/>
      <c r="N5837" s="4"/>
      <c r="P5837" s="4"/>
      <c r="R5837" s="4"/>
      <c r="S5837" s="4"/>
      <c r="T5837" s="4"/>
      <c r="V5837" s="4"/>
      <c r="W5837" s="4"/>
      <c r="X5837" s="4"/>
      <c r="Y5837" s="4"/>
      <c r="Z5837" s="4"/>
      <c r="AA5837" s="4"/>
      <c r="AG5837" s="4"/>
    </row>
    <row r="5838" spans="1:33" x14ac:dyDescent="0.25">
      <c r="A5838" s="4"/>
      <c r="F5838" s="4"/>
      <c r="H5838" s="4"/>
      <c r="I5838" s="4"/>
      <c r="J5838" s="4"/>
      <c r="K5838" s="4"/>
      <c r="L5838" s="4"/>
      <c r="M5838" s="4"/>
      <c r="N5838" s="4"/>
      <c r="P5838" s="4"/>
      <c r="R5838" s="4"/>
      <c r="S5838" s="4"/>
      <c r="T5838" s="4"/>
      <c r="V5838" s="4"/>
      <c r="W5838" s="4"/>
      <c r="X5838" s="4"/>
      <c r="Y5838" s="4"/>
      <c r="Z5838" s="4"/>
      <c r="AA5838" s="4"/>
      <c r="AG5838" s="4"/>
    </row>
    <row r="5839" spans="1:33" x14ac:dyDescent="0.25">
      <c r="A5839" s="4"/>
      <c r="F5839" s="4"/>
      <c r="H5839" s="4"/>
      <c r="I5839" s="4"/>
      <c r="J5839" s="4"/>
      <c r="K5839" s="4"/>
      <c r="L5839" s="4"/>
      <c r="M5839" s="4"/>
      <c r="N5839" s="4"/>
      <c r="P5839" s="4"/>
      <c r="R5839" s="4"/>
      <c r="S5839" s="4"/>
      <c r="T5839" s="4"/>
      <c r="V5839" s="4"/>
      <c r="W5839" s="4"/>
      <c r="X5839" s="4"/>
      <c r="Y5839" s="4"/>
      <c r="Z5839" s="4"/>
      <c r="AA5839" s="4"/>
      <c r="AG5839" s="4"/>
    </row>
    <row r="5840" spans="1:33" x14ac:dyDescent="0.25">
      <c r="A5840" s="4"/>
      <c r="F5840" s="4"/>
      <c r="H5840" s="4"/>
      <c r="I5840" s="4"/>
      <c r="J5840" s="4"/>
      <c r="K5840" s="4"/>
      <c r="L5840" s="4"/>
      <c r="M5840" s="4"/>
      <c r="N5840" s="4"/>
      <c r="P5840" s="4"/>
      <c r="R5840" s="4"/>
      <c r="S5840" s="4"/>
      <c r="T5840" s="4"/>
      <c r="V5840" s="4"/>
      <c r="W5840" s="4"/>
      <c r="X5840" s="4"/>
      <c r="Y5840" s="4"/>
      <c r="Z5840" s="4"/>
      <c r="AA5840" s="4"/>
      <c r="AG5840" s="4"/>
    </row>
    <row r="5841" spans="1:33" x14ac:dyDescent="0.25">
      <c r="A5841" s="4"/>
      <c r="F5841" s="4"/>
      <c r="H5841" s="4"/>
      <c r="I5841" s="4"/>
      <c r="J5841" s="4"/>
      <c r="K5841" s="4"/>
      <c r="L5841" s="4"/>
      <c r="M5841" s="4"/>
      <c r="N5841" s="4"/>
      <c r="P5841" s="4"/>
      <c r="R5841" s="4"/>
      <c r="S5841" s="4"/>
      <c r="T5841" s="4"/>
      <c r="V5841" s="4"/>
      <c r="W5841" s="4"/>
      <c r="X5841" s="4"/>
      <c r="Y5841" s="4"/>
      <c r="Z5841" s="4"/>
      <c r="AA5841" s="4"/>
      <c r="AG5841" s="4"/>
    </row>
    <row r="5842" spans="1:33" x14ac:dyDescent="0.25">
      <c r="A5842" s="4"/>
      <c r="F5842" s="4"/>
      <c r="H5842" s="4"/>
      <c r="I5842" s="4"/>
      <c r="J5842" s="4"/>
      <c r="K5842" s="4"/>
      <c r="L5842" s="4"/>
      <c r="M5842" s="4"/>
      <c r="N5842" s="4"/>
      <c r="P5842" s="4"/>
      <c r="R5842" s="4"/>
      <c r="S5842" s="4"/>
      <c r="T5842" s="4"/>
      <c r="V5842" s="4"/>
      <c r="W5842" s="4"/>
      <c r="X5842" s="4"/>
      <c r="Y5842" s="4"/>
      <c r="Z5842" s="4"/>
      <c r="AA5842" s="4"/>
      <c r="AG5842" s="4"/>
    </row>
    <row r="5843" spans="1:33" x14ac:dyDescent="0.25">
      <c r="A5843" s="4"/>
      <c r="F5843" s="4"/>
      <c r="H5843" s="4"/>
      <c r="I5843" s="4"/>
      <c r="J5843" s="4"/>
      <c r="K5843" s="4"/>
      <c r="L5843" s="4"/>
      <c r="M5843" s="4"/>
      <c r="N5843" s="4"/>
      <c r="P5843" s="4"/>
      <c r="R5843" s="4"/>
      <c r="S5843" s="4"/>
      <c r="T5843" s="4"/>
      <c r="V5843" s="4"/>
      <c r="W5843" s="4"/>
      <c r="X5843" s="4"/>
      <c r="Y5843" s="4"/>
      <c r="Z5843" s="4"/>
      <c r="AA5843" s="4"/>
      <c r="AG5843" s="4"/>
    </row>
    <row r="5844" spans="1:33" x14ac:dyDescent="0.25">
      <c r="A5844" s="4"/>
      <c r="F5844" s="4"/>
      <c r="H5844" s="4"/>
      <c r="I5844" s="4"/>
      <c r="J5844" s="4"/>
      <c r="K5844" s="4"/>
      <c r="L5844" s="4"/>
      <c r="M5844" s="4"/>
      <c r="N5844" s="4"/>
      <c r="P5844" s="4"/>
      <c r="R5844" s="4"/>
      <c r="S5844" s="4"/>
      <c r="T5844" s="4"/>
      <c r="V5844" s="4"/>
      <c r="W5844" s="4"/>
      <c r="X5844" s="4"/>
      <c r="Y5844" s="4"/>
      <c r="Z5844" s="4"/>
      <c r="AA5844" s="4"/>
      <c r="AG5844" s="4"/>
    </row>
    <row r="5845" spans="1:33" x14ac:dyDescent="0.25">
      <c r="A5845" s="4"/>
      <c r="F5845" s="4"/>
      <c r="H5845" s="4"/>
      <c r="I5845" s="4"/>
      <c r="J5845" s="4"/>
      <c r="K5845" s="4"/>
      <c r="L5845" s="4"/>
      <c r="M5845" s="4"/>
      <c r="N5845" s="4"/>
      <c r="P5845" s="4"/>
      <c r="R5845" s="4"/>
      <c r="S5845" s="4"/>
      <c r="T5845" s="4"/>
      <c r="V5845" s="4"/>
      <c r="W5845" s="4"/>
      <c r="X5845" s="4"/>
      <c r="Y5845" s="4"/>
      <c r="Z5845" s="4"/>
      <c r="AA5845" s="4"/>
      <c r="AG5845" s="4"/>
    </row>
    <row r="5846" spans="1:33" x14ac:dyDescent="0.25">
      <c r="A5846" s="4"/>
      <c r="F5846" s="4"/>
      <c r="H5846" s="4"/>
      <c r="I5846" s="4"/>
      <c r="J5846" s="4"/>
      <c r="K5846" s="4"/>
      <c r="L5846" s="4"/>
      <c r="M5846" s="4"/>
      <c r="N5846" s="4"/>
      <c r="P5846" s="4"/>
      <c r="R5846" s="4"/>
      <c r="S5846" s="4"/>
      <c r="T5846" s="4"/>
      <c r="V5846" s="4"/>
      <c r="W5846" s="4"/>
      <c r="X5846" s="4"/>
      <c r="Y5846" s="4"/>
      <c r="Z5846" s="4"/>
      <c r="AA5846" s="4"/>
      <c r="AG5846" s="4"/>
    </row>
    <row r="5847" spans="1:33" x14ac:dyDescent="0.25">
      <c r="A5847" s="4"/>
      <c r="F5847" s="4"/>
      <c r="H5847" s="4"/>
      <c r="I5847" s="4"/>
      <c r="J5847" s="4"/>
      <c r="K5847" s="4"/>
      <c r="L5847" s="4"/>
      <c r="M5847" s="4"/>
      <c r="N5847" s="4"/>
      <c r="P5847" s="4"/>
      <c r="R5847" s="4"/>
      <c r="S5847" s="4"/>
      <c r="T5847" s="4"/>
      <c r="V5847" s="4"/>
      <c r="W5847" s="4"/>
      <c r="X5847" s="4"/>
      <c r="Y5847" s="4"/>
      <c r="Z5847" s="4"/>
      <c r="AA5847" s="4"/>
      <c r="AG5847" s="4"/>
    </row>
    <row r="5848" spans="1:33" x14ac:dyDescent="0.25">
      <c r="A5848" s="4"/>
      <c r="F5848" s="4"/>
      <c r="H5848" s="4"/>
      <c r="I5848" s="4"/>
      <c r="J5848" s="4"/>
      <c r="K5848" s="4"/>
      <c r="L5848" s="4"/>
      <c r="M5848" s="4"/>
      <c r="N5848" s="4"/>
      <c r="P5848" s="4"/>
      <c r="R5848" s="4"/>
      <c r="S5848" s="4"/>
      <c r="T5848" s="4"/>
      <c r="V5848" s="4"/>
      <c r="W5848" s="4"/>
      <c r="X5848" s="4"/>
      <c r="Y5848" s="4"/>
      <c r="Z5848" s="4"/>
      <c r="AA5848" s="4"/>
      <c r="AG5848" s="4"/>
    </row>
    <row r="5849" spans="1:33" x14ac:dyDescent="0.25">
      <c r="A5849" s="4"/>
      <c r="F5849" s="4"/>
      <c r="H5849" s="4"/>
      <c r="I5849" s="4"/>
      <c r="J5849" s="4"/>
      <c r="K5849" s="4"/>
      <c r="L5849" s="4"/>
      <c r="M5849" s="4"/>
      <c r="N5849" s="4"/>
      <c r="P5849" s="4"/>
      <c r="R5849" s="4"/>
      <c r="S5849" s="4"/>
      <c r="T5849" s="4"/>
      <c r="V5849" s="4"/>
      <c r="W5849" s="4"/>
      <c r="X5849" s="4"/>
      <c r="Y5849" s="4"/>
      <c r="Z5849" s="4"/>
      <c r="AA5849" s="4"/>
      <c r="AG5849" s="4"/>
    </row>
    <row r="5850" spans="1:33" x14ac:dyDescent="0.25">
      <c r="A5850" s="4"/>
      <c r="F5850" s="4"/>
      <c r="H5850" s="4"/>
      <c r="I5850" s="4"/>
      <c r="J5850" s="4"/>
      <c r="K5850" s="4"/>
      <c r="L5850" s="4"/>
      <c r="M5850" s="4"/>
      <c r="N5850" s="4"/>
      <c r="P5850" s="4"/>
      <c r="R5850" s="4"/>
      <c r="S5850" s="4"/>
      <c r="T5850" s="4"/>
      <c r="V5850" s="4"/>
      <c r="W5850" s="4"/>
      <c r="X5850" s="4"/>
      <c r="Y5850" s="4"/>
      <c r="Z5850" s="4"/>
      <c r="AA5850" s="4"/>
      <c r="AG5850" s="4"/>
    </row>
    <row r="5851" spans="1:33" x14ac:dyDescent="0.25">
      <c r="A5851" s="4"/>
      <c r="F5851" s="4"/>
      <c r="H5851" s="4"/>
      <c r="I5851" s="4"/>
      <c r="J5851" s="4"/>
      <c r="K5851" s="4"/>
      <c r="L5851" s="4"/>
      <c r="M5851" s="4"/>
      <c r="N5851" s="4"/>
      <c r="P5851" s="4"/>
      <c r="R5851" s="4"/>
      <c r="S5851" s="4"/>
      <c r="T5851" s="4"/>
      <c r="V5851" s="4"/>
      <c r="W5851" s="4"/>
      <c r="X5851" s="4"/>
      <c r="Y5851" s="4"/>
      <c r="Z5851" s="4"/>
      <c r="AA5851" s="4"/>
      <c r="AG5851" s="4"/>
    </row>
    <row r="5852" spans="1:33" x14ac:dyDescent="0.25">
      <c r="A5852" s="4"/>
      <c r="F5852" s="4"/>
      <c r="H5852" s="4"/>
      <c r="I5852" s="4"/>
      <c r="J5852" s="4"/>
      <c r="K5852" s="4"/>
      <c r="L5852" s="4"/>
      <c r="M5852" s="4"/>
      <c r="N5852" s="4"/>
      <c r="P5852" s="4"/>
      <c r="R5852" s="4"/>
      <c r="S5852" s="4"/>
      <c r="T5852" s="4"/>
      <c r="V5852" s="4"/>
      <c r="W5852" s="4"/>
      <c r="X5852" s="4"/>
      <c r="Y5852" s="4"/>
      <c r="Z5852" s="4"/>
      <c r="AA5852" s="4"/>
      <c r="AG5852" s="4"/>
    </row>
    <row r="5853" spans="1:33" x14ac:dyDescent="0.25">
      <c r="A5853" s="4"/>
      <c r="F5853" s="4"/>
      <c r="H5853" s="4"/>
      <c r="I5853" s="4"/>
      <c r="J5853" s="4"/>
      <c r="K5853" s="4"/>
      <c r="L5853" s="4"/>
      <c r="M5853" s="4"/>
      <c r="N5853" s="4"/>
      <c r="P5853" s="4"/>
      <c r="R5853" s="4"/>
      <c r="S5853" s="4"/>
      <c r="T5853" s="4"/>
      <c r="V5853" s="4"/>
      <c r="W5853" s="4"/>
      <c r="X5853" s="4"/>
      <c r="Y5853" s="4"/>
      <c r="Z5853" s="4"/>
      <c r="AA5853" s="4"/>
      <c r="AG5853" s="4"/>
    </row>
    <row r="5854" spans="1:33" x14ac:dyDescent="0.25">
      <c r="A5854" s="4"/>
      <c r="F5854" s="4"/>
      <c r="H5854" s="4"/>
      <c r="I5854" s="4"/>
      <c r="J5854" s="4"/>
      <c r="K5854" s="4"/>
      <c r="L5854" s="4"/>
      <c r="M5854" s="4"/>
      <c r="N5854" s="4"/>
      <c r="P5854" s="4"/>
      <c r="R5854" s="4"/>
      <c r="S5854" s="4"/>
      <c r="T5854" s="4"/>
      <c r="V5854" s="4"/>
      <c r="W5854" s="4"/>
      <c r="X5854" s="4"/>
      <c r="Y5854" s="4"/>
      <c r="Z5854" s="4"/>
      <c r="AA5854" s="4"/>
      <c r="AG5854" s="4"/>
    </row>
    <row r="5855" spans="1:33" x14ac:dyDescent="0.25">
      <c r="A5855" s="4"/>
      <c r="F5855" s="4"/>
      <c r="H5855" s="4"/>
      <c r="I5855" s="4"/>
      <c r="J5855" s="4"/>
      <c r="K5855" s="4"/>
      <c r="L5855" s="4"/>
      <c r="M5855" s="4"/>
      <c r="N5855" s="4"/>
      <c r="P5855" s="4"/>
      <c r="R5855" s="4"/>
      <c r="S5855" s="4"/>
      <c r="T5855" s="4"/>
      <c r="V5855" s="4"/>
      <c r="W5855" s="4"/>
      <c r="X5855" s="4"/>
      <c r="Y5855" s="4"/>
      <c r="Z5855" s="4"/>
      <c r="AA5855" s="4"/>
      <c r="AG5855" s="4"/>
    </row>
    <row r="5856" spans="1:33" x14ac:dyDescent="0.25">
      <c r="A5856" s="4"/>
      <c r="F5856" s="4"/>
      <c r="H5856" s="4"/>
      <c r="I5856" s="4"/>
      <c r="J5856" s="4"/>
      <c r="K5856" s="4"/>
      <c r="L5856" s="4"/>
      <c r="M5856" s="4"/>
      <c r="N5856" s="4"/>
      <c r="P5856" s="4"/>
      <c r="R5856" s="4"/>
      <c r="S5856" s="4"/>
      <c r="T5856" s="4"/>
      <c r="V5856" s="4"/>
      <c r="W5856" s="4"/>
      <c r="X5856" s="4"/>
      <c r="Y5856" s="4"/>
      <c r="Z5856" s="4"/>
      <c r="AA5856" s="4"/>
      <c r="AG5856" s="4"/>
    </row>
    <row r="5857" spans="1:33" x14ac:dyDescent="0.25">
      <c r="A5857" s="4"/>
      <c r="F5857" s="4"/>
      <c r="H5857" s="4"/>
      <c r="I5857" s="4"/>
      <c r="J5857" s="4"/>
      <c r="K5857" s="4"/>
      <c r="L5857" s="4"/>
      <c r="M5857" s="4"/>
      <c r="N5857" s="4"/>
      <c r="P5857" s="4"/>
      <c r="R5857" s="4"/>
      <c r="S5857" s="4"/>
      <c r="T5857" s="4"/>
      <c r="V5857" s="4"/>
      <c r="W5857" s="4"/>
      <c r="X5857" s="4"/>
      <c r="Y5857" s="4"/>
      <c r="Z5857" s="4"/>
      <c r="AA5857" s="4"/>
      <c r="AG5857" s="4"/>
    </row>
    <row r="5858" spans="1:33" x14ac:dyDescent="0.25">
      <c r="A5858" s="4"/>
      <c r="F5858" s="4"/>
      <c r="H5858" s="4"/>
      <c r="I5858" s="4"/>
      <c r="J5858" s="4"/>
      <c r="K5858" s="4"/>
      <c r="L5858" s="4"/>
      <c r="M5858" s="4"/>
      <c r="N5858" s="4"/>
      <c r="P5858" s="4"/>
      <c r="R5858" s="4"/>
      <c r="S5858" s="4"/>
      <c r="T5858" s="4"/>
      <c r="V5858" s="4"/>
      <c r="W5858" s="4"/>
      <c r="X5858" s="4"/>
      <c r="Y5858" s="4"/>
      <c r="Z5858" s="4"/>
      <c r="AA5858" s="4"/>
      <c r="AG5858" s="4"/>
    </row>
    <row r="5859" spans="1:33" x14ac:dyDescent="0.25">
      <c r="A5859" s="4"/>
      <c r="F5859" s="4"/>
      <c r="H5859" s="4"/>
      <c r="I5859" s="4"/>
      <c r="J5859" s="4"/>
      <c r="K5859" s="4"/>
      <c r="L5859" s="4"/>
      <c r="M5859" s="4"/>
      <c r="N5859" s="4"/>
      <c r="P5859" s="4"/>
      <c r="R5859" s="4"/>
      <c r="S5859" s="4"/>
      <c r="T5859" s="4"/>
      <c r="V5859" s="4"/>
      <c r="W5859" s="4"/>
      <c r="X5859" s="4"/>
      <c r="Y5859" s="4"/>
      <c r="Z5859" s="4"/>
      <c r="AA5859" s="4"/>
      <c r="AG5859" s="4"/>
    </row>
    <row r="5860" spans="1:33" x14ac:dyDescent="0.25">
      <c r="A5860" s="4"/>
      <c r="F5860" s="4"/>
      <c r="H5860" s="4"/>
      <c r="I5860" s="4"/>
      <c r="J5860" s="4"/>
      <c r="K5860" s="4"/>
      <c r="L5860" s="4"/>
      <c r="M5860" s="4"/>
      <c r="N5860" s="4"/>
      <c r="P5860" s="4"/>
      <c r="R5860" s="4"/>
      <c r="S5860" s="4"/>
      <c r="T5860" s="4"/>
      <c r="V5860" s="4"/>
      <c r="W5860" s="4"/>
      <c r="X5860" s="4"/>
      <c r="Y5860" s="4"/>
      <c r="Z5860" s="4"/>
      <c r="AA5860" s="4"/>
      <c r="AG5860" s="4"/>
    </row>
    <row r="5861" spans="1:33" x14ac:dyDescent="0.25">
      <c r="A5861" s="4"/>
      <c r="F5861" s="4"/>
      <c r="H5861" s="4"/>
      <c r="I5861" s="4"/>
      <c r="J5861" s="4"/>
      <c r="K5861" s="4"/>
      <c r="L5861" s="4"/>
      <c r="M5861" s="4"/>
      <c r="N5861" s="4"/>
      <c r="P5861" s="4"/>
      <c r="R5861" s="4"/>
      <c r="S5861" s="4"/>
      <c r="T5861" s="4"/>
      <c r="V5861" s="4"/>
      <c r="W5861" s="4"/>
      <c r="X5861" s="4"/>
      <c r="Y5861" s="4"/>
      <c r="Z5861" s="4"/>
      <c r="AA5861" s="4"/>
      <c r="AG5861" s="4"/>
    </row>
    <row r="5862" spans="1:33" x14ac:dyDescent="0.25">
      <c r="A5862" s="4"/>
      <c r="F5862" s="4"/>
      <c r="H5862" s="4"/>
      <c r="I5862" s="4"/>
      <c r="J5862" s="4"/>
      <c r="K5862" s="4"/>
      <c r="L5862" s="4"/>
      <c r="M5862" s="4"/>
      <c r="N5862" s="4"/>
      <c r="P5862" s="4"/>
      <c r="R5862" s="4"/>
      <c r="S5862" s="4"/>
      <c r="T5862" s="4"/>
      <c r="V5862" s="4"/>
      <c r="W5862" s="4"/>
      <c r="X5862" s="4"/>
      <c r="Y5862" s="4"/>
      <c r="Z5862" s="4"/>
      <c r="AA5862" s="4"/>
      <c r="AG5862" s="4"/>
    </row>
    <row r="5863" spans="1:33" x14ac:dyDescent="0.25">
      <c r="A5863" s="4"/>
      <c r="F5863" s="4"/>
      <c r="H5863" s="4"/>
      <c r="I5863" s="4"/>
      <c r="J5863" s="4"/>
      <c r="K5863" s="4"/>
      <c r="L5863" s="4"/>
      <c r="M5863" s="4"/>
      <c r="N5863" s="4"/>
      <c r="P5863" s="4"/>
      <c r="R5863" s="4"/>
      <c r="S5863" s="4"/>
      <c r="T5863" s="4"/>
      <c r="V5863" s="4"/>
      <c r="W5863" s="4"/>
      <c r="X5863" s="4"/>
      <c r="Y5863" s="4"/>
      <c r="Z5863" s="4"/>
      <c r="AA5863" s="4"/>
      <c r="AG5863" s="4"/>
    </row>
    <row r="5864" spans="1:33" x14ac:dyDescent="0.25">
      <c r="A5864" s="4"/>
      <c r="F5864" s="4"/>
      <c r="H5864" s="4"/>
      <c r="I5864" s="4"/>
      <c r="J5864" s="4"/>
      <c r="K5864" s="4"/>
      <c r="L5864" s="4"/>
      <c r="M5864" s="4"/>
      <c r="N5864" s="4"/>
      <c r="P5864" s="4"/>
      <c r="R5864" s="4"/>
      <c r="S5864" s="4"/>
      <c r="T5864" s="4"/>
      <c r="V5864" s="4"/>
      <c r="W5864" s="4"/>
      <c r="X5864" s="4"/>
      <c r="Y5864" s="4"/>
      <c r="Z5864" s="4"/>
      <c r="AA5864" s="4"/>
      <c r="AG5864" s="4"/>
    </row>
    <row r="5865" spans="1:33" x14ac:dyDescent="0.25">
      <c r="A5865" s="4"/>
      <c r="F5865" s="4"/>
      <c r="H5865" s="4"/>
      <c r="I5865" s="4"/>
      <c r="J5865" s="4"/>
      <c r="K5865" s="4"/>
      <c r="L5865" s="4"/>
      <c r="M5865" s="4"/>
      <c r="N5865" s="4"/>
      <c r="P5865" s="4"/>
      <c r="R5865" s="4"/>
      <c r="S5865" s="4"/>
      <c r="T5865" s="4"/>
      <c r="V5865" s="4"/>
      <c r="W5865" s="4"/>
      <c r="X5865" s="4"/>
      <c r="Y5865" s="4"/>
      <c r="Z5865" s="4"/>
      <c r="AA5865" s="4"/>
      <c r="AG5865" s="4"/>
    </row>
    <row r="5866" spans="1:33" x14ac:dyDescent="0.25">
      <c r="A5866" s="4"/>
      <c r="F5866" s="4"/>
      <c r="H5866" s="4"/>
      <c r="I5866" s="4"/>
      <c r="J5866" s="4"/>
      <c r="K5866" s="4"/>
      <c r="L5866" s="4"/>
      <c r="M5866" s="4"/>
      <c r="N5866" s="4"/>
      <c r="P5866" s="4"/>
      <c r="R5866" s="4"/>
      <c r="S5866" s="4"/>
      <c r="T5866" s="4"/>
      <c r="V5866" s="4"/>
      <c r="W5866" s="4"/>
      <c r="X5866" s="4"/>
      <c r="Y5866" s="4"/>
      <c r="Z5866" s="4"/>
      <c r="AA5866" s="4"/>
      <c r="AG5866" s="4"/>
    </row>
    <row r="5867" spans="1:33" x14ac:dyDescent="0.25">
      <c r="A5867" s="4"/>
      <c r="F5867" s="4"/>
      <c r="H5867" s="4"/>
      <c r="I5867" s="4"/>
      <c r="J5867" s="4"/>
      <c r="K5867" s="4"/>
      <c r="L5867" s="4"/>
      <c r="M5867" s="4"/>
      <c r="N5867" s="4"/>
      <c r="P5867" s="4"/>
      <c r="R5867" s="4"/>
      <c r="S5867" s="4"/>
      <c r="T5867" s="4"/>
      <c r="V5867" s="4"/>
      <c r="W5867" s="4"/>
      <c r="X5867" s="4"/>
      <c r="Y5867" s="4"/>
      <c r="Z5867" s="4"/>
      <c r="AA5867" s="4"/>
      <c r="AG5867" s="4"/>
    </row>
    <row r="5868" spans="1:33" x14ac:dyDescent="0.25">
      <c r="A5868" s="4"/>
      <c r="F5868" s="4"/>
      <c r="H5868" s="4"/>
      <c r="I5868" s="4"/>
      <c r="J5868" s="4"/>
      <c r="K5868" s="4"/>
      <c r="L5868" s="4"/>
      <c r="M5868" s="4"/>
      <c r="N5868" s="4"/>
      <c r="P5868" s="4"/>
      <c r="R5868" s="4"/>
      <c r="S5868" s="4"/>
      <c r="T5868" s="4"/>
      <c r="V5868" s="4"/>
      <c r="W5868" s="4"/>
      <c r="X5868" s="4"/>
      <c r="Y5868" s="4"/>
      <c r="Z5868" s="4"/>
      <c r="AA5868" s="4"/>
      <c r="AG5868" s="4"/>
    </row>
    <row r="5869" spans="1:33" x14ac:dyDescent="0.25">
      <c r="A5869" s="4"/>
      <c r="F5869" s="4"/>
      <c r="H5869" s="4"/>
      <c r="I5869" s="4"/>
      <c r="J5869" s="4"/>
      <c r="K5869" s="4"/>
      <c r="L5869" s="4"/>
      <c r="M5869" s="4"/>
      <c r="N5869" s="4"/>
      <c r="P5869" s="4"/>
      <c r="R5869" s="4"/>
      <c r="S5869" s="4"/>
      <c r="T5869" s="4"/>
      <c r="V5869" s="4"/>
      <c r="W5869" s="4"/>
      <c r="X5869" s="4"/>
      <c r="Y5869" s="4"/>
      <c r="Z5869" s="4"/>
      <c r="AA5869" s="4"/>
      <c r="AG5869" s="4"/>
    </row>
    <row r="5870" spans="1:33" x14ac:dyDescent="0.25">
      <c r="A5870" s="4"/>
      <c r="F5870" s="4"/>
      <c r="H5870" s="4"/>
      <c r="I5870" s="4"/>
      <c r="J5870" s="4"/>
      <c r="K5870" s="4"/>
      <c r="L5870" s="4"/>
      <c r="M5870" s="4"/>
      <c r="N5870" s="4"/>
      <c r="P5870" s="4"/>
      <c r="R5870" s="4"/>
      <c r="S5870" s="4"/>
      <c r="T5870" s="4"/>
      <c r="V5870" s="4"/>
      <c r="W5870" s="4"/>
      <c r="X5870" s="4"/>
      <c r="Y5870" s="4"/>
      <c r="Z5870" s="4"/>
      <c r="AA5870" s="4"/>
      <c r="AG5870" s="4"/>
    </row>
    <row r="5871" spans="1:33" x14ac:dyDescent="0.25">
      <c r="A5871" s="4"/>
      <c r="F5871" s="4"/>
      <c r="H5871" s="4"/>
      <c r="I5871" s="4"/>
      <c r="J5871" s="4"/>
      <c r="K5871" s="4"/>
      <c r="L5871" s="4"/>
      <c r="M5871" s="4"/>
      <c r="N5871" s="4"/>
      <c r="P5871" s="4"/>
      <c r="R5871" s="4"/>
      <c r="S5871" s="4"/>
      <c r="T5871" s="4"/>
      <c r="V5871" s="4"/>
      <c r="W5871" s="4"/>
      <c r="X5871" s="4"/>
      <c r="Y5871" s="4"/>
      <c r="Z5871" s="4"/>
      <c r="AA5871" s="4"/>
      <c r="AG5871" s="4"/>
    </row>
    <row r="5872" spans="1:33" x14ac:dyDescent="0.25">
      <c r="A5872" s="4"/>
      <c r="F5872" s="4"/>
      <c r="H5872" s="4"/>
      <c r="I5872" s="4"/>
      <c r="J5872" s="4"/>
      <c r="K5872" s="4"/>
      <c r="L5872" s="4"/>
      <c r="M5872" s="4"/>
      <c r="N5872" s="4"/>
      <c r="P5872" s="4"/>
      <c r="R5872" s="4"/>
      <c r="S5872" s="4"/>
      <c r="T5872" s="4"/>
      <c r="V5872" s="4"/>
      <c r="W5872" s="4"/>
      <c r="X5872" s="4"/>
      <c r="Y5872" s="4"/>
      <c r="Z5872" s="4"/>
      <c r="AA5872" s="4"/>
      <c r="AG5872" s="4"/>
    </row>
    <row r="5873" spans="1:33" x14ac:dyDescent="0.25">
      <c r="A5873" s="4"/>
      <c r="F5873" s="4"/>
      <c r="H5873" s="4"/>
      <c r="I5873" s="4"/>
      <c r="J5873" s="4"/>
      <c r="K5873" s="4"/>
      <c r="L5873" s="4"/>
      <c r="M5873" s="4"/>
      <c r="N5873" s="4"/>
      <c r="P5873" s="4"/>
      <c r="R5873" s="4"/>
      <c r="S5873" s="4"/>
      <c r="T5873" s="4"/>
      <c r="V5873" s="4"/>
      <c r="W5873" s="4"/>
      <c r="X5873" s="4"/>
      <c r="Y5873" s="4"/>
      <c r="Z5873" s="4"/>
      <c r="AA5873" s="4"/>
      <c r="AG5873" s="4"/>
    </row>
    <row r="5874" spans="1:33" x14ac:dyDescent="0.25">
      <c r="A5874" s="4"/>
      <c r="F5874" s="4"/>
      <c r="H5874" s="4"/>
      <c r="I5874" s="4"/>
      <c r="J5874" s="4"/>
      <c r="K5874" s="4"/>
      <c r="L5874" s="4"/>
      <c r="M5874" s="4"/>
      <c r="N5874" s="4"/>
      <c r="P5874" s="4"/>
      <c r="R5874" s="4"/>
      <c r="S5874" s="4"/>
      <c r="T5874" s="4"/>
      <c r="V5874" s="4"/>
      <c r="W5874" s="4"/>
      <c r="X5874" s="4"/>
      <c r="Y5874" s="4"/>
      <c r="Z5874" s="4"/>
      <c r="AA5874" s="4"/>
      <c r="AG5874" s="4"/>
    </row>
    <row r="5875" spans="1:33" x14ac:dyDescent="0.25">
      <c r="A5875" s="4"/>
      <c r="F5875" s="4"/>
      <c r="H5875" s="4"/>
      <c r="I5875" s="4"/>
      <c r="J5875" s="4"/>
      <c r="K5875" s="4"/>
      <c r="L5875" s="4"/>
      <c r="M5875" s="4"/>
      <c r="N5875" s="4"/>
      <c r="P5875" s="4"/>
      <c r="R5875" s="4"/>
      <c r="S5875" s="4"/>
      <c r="T5875" s="4"/>
      <c r="V5875" s="4"/>
      <c r="W5875" s="4"/>
      <c r="X5875" s="4"/>
      <c r="Y5875" s="4"/>
      <c r="Z5875" s="4"/>
      <c r="AA5875" s="4"/>
      <c r="AG5875" s="4"/>
    </row>
    <row r="5876" spans="1:33" x14ac:dyDescent="0.25">
      <c r="A5876" s="4"/>
      <c r="F5876" s="4"/>
      <c r="H5876" s="4"/>
      <c r="I5876" s="4"/>
      <c r="J5876" s="4"/>
      <c r="K5876" s="4"/>
      <c r="L5876" s="4"/>
      <c r="M5876" s="4"/>
      <c r="N5876" s="4"/>
      <c r="P5876" s="4"/>
      <c r="R5876" s="4"/>
      <c r="S5876" s="4"/>
      <c r="T5876" s="4"/>
      <c r="V5876" s="4"/>
      <c r="W5876" s="4"/>
      <c r="X5876" s="4"/>
      <c r="Y5876" s="4"/>
      <c r="Z5876" s="4"/>
      <c r="AA5876" s="4"/>
      <c r="AG5876" s="4"/>
    </row>
    <row r="5877" spans="1:33" x14ac:dyDescent="0.25">
      <c r="A5877" s="4"/>
      <c r="F5877" s="4"/>
      <c r="H5877" s="4"/>
      <c r="I5877" s="4"/>
      <c r="J5877" s="4"/>
      <c r="K5877" s="4"/>
      <c r="L5877" s="4"/>
      <c r="M5877" s="4"/>
      <c r="N5877" s="4"/>
      <c r="P5877" s="4"/>
      <c r="R5877" s="4"/>
      <c r="S5877" s="4"/>
      <c r="T5877" s="4"/>
      <c r="V5877" s="4"/>
      <c r="W5877" s="4"/>
      <c r="X5877" s="4"/>
      <c r="Y5877" s="4"/>
      <c r="Z5877" s="4"/>
      <c r="AA5877" s="4"/>
      <c r="AG5877" s="4"/>
    </row>
    <row r="5878" spans="1:33" x14ac:dyDescent="0.25">
      <c r="A5878" s="4"/>
      <c r="F5878" s="4"/>
      <c r="H5878" s="4"/>
      <c r="I5878" s="4"/>
      <c r="J5878" s="4"/>
      <c r="K5878" s="4"/>
      <c r="L5878" s="4"/>
      <c r="M5878" s="4"/>
      <c r="N5878" s="4"/>
      <c r="P5878" s="4"/>
      <c r="R5878" s="4"/>
      <c r="S5878" s="4"/>
      <c r="T5878" s="4"/>
      <c r="V5878" s="4"/>
      <c r="W5878" s="4"/>
      <c r="X5878" s="4"/>
      <c r="Y5878" s="4"/>
      <c r="Z5878" s="4"/>
      <c r="AA5878" s="4"/>
      <c r="AG5878" s="4"/>
    </row>
    <row r="5879" spans="1:33" x14ac:dyDescent="0.25">
      <c r="A5879" s="4"/>
      <c r="F5879" s="4"/>
      <c r="H5879" s="4"/>
      <c r="I5879" s="4"/>
      <c r="J5879" s="4"/>
      <c r="K5879" s="4"/>
      <c r="L5879" s="4"/>
      <c r="M5879" s="4"/>
      <c r="N5879" s="4"/>
      <c r="P5879" s="4"/>
      <c r="R5879" s="4"/>
      <c r="S5879" s="4"/>
      <c r="T5879" s="4"/>
      <c r="V5879" s="4"/>
      <c r="W5879" s="4"/>
      <c r="X5879" s="4"/>
      <c r="Y5879" s="4"/>
      <c r="Z5879" s="4"/>
      <c r="AA5879" s="4"/>
      <c r="AG5879" s="4"/>
    </row>
    <row r="5880" spans="1:33" x14ac:dyDescent="0.25">
      <c r="A5880" s="4"/>
      <c r="F5880" s="4"/>
      <c r="H5880" s="4"/>
      <c r="I5880" s="4"/>
      <c r="J5880" s="4"/>
      <c r="K5880" s="4"/>
      <c r="L5880" s="4"/>
      <c r="M5880" s="4"/>
      <c r="N5880" s="4"/>
      <c r="P5880" s="4"/>
      <c r="R5880" s="4"/>
      <c r="S5880" s="4"/>
      <c r="T5880" s="4"/>
      <c r="V5880" s="4"/>
      <c r="W5880" s="4"/>
      <c r="X5880" s="4"/>
      <c r="Y5880" s="4"/>
      <c r="Z5880" s="4"/>
      <c r="AA5880" s="4"/>
      <c r="AG5880" s="4"/>
    </row>
    <row r="5881" spans="1:33" x14ac:dyDescent="0.25">
      <c r="A5881" s="4"/>
      <c r="F5881" s="4"/>
      <c r="H5881" s="4"/>
      <c r="I5881" s="4"/>
      <c r="J5881" s="4"/>
      <c r="K5881" s="4"/>
      <c r="L5881" s="4"/>
      <c r="M5881" s="4"/>
      <c r="N5881" s="4"/>
      <c r="P5881" s="4"/>
      <c r="R5881" s="4"/>
      <c r="S5881" s="4"/>
      <c r="T5881" s="4"/>
      <c r="V5881" s="4"/>
      <c r="W5881" s="4"/>
      <c r="X5881" s="4"/>
      <c r="Y5881" s="4"/>
      <c r="Z5881" s="4"/>
      <c r="AA5881" s="4"/>
      <c r="AG5881" s="4"/>
    </row>
    <row r="5882" spans="1:33" x14ac:dyDescent="0.25">
      <c r="A5882" s="4"/>
      <c r="F5882" s="4"/>
      <c r="H5882" s="4"/>
      <c r="I5882" s="4"/>
      <c r="J5882" s="4"/>
      <c r="K5882" s="4"/>
      <c r="L5882" s="4"/>
      <c r="M5882" s="4"/>
      <c r="N5882" s="4"/>
      <c r="P5882" s="4"/>
      <c r="R5882" s="4"/>
      <c r="S5882" s="4"/>
      <c r="T5882" s="4"/>
      <c r="V5882" s="4"/>
      <c r="W5882" s="4"/>
      <c r="X5882" s="4"/>
      <c r="Y5882" s="4"/>
      <c r="Z5882" s="4"/>
      <c r="AA5882" s="4"/>
      <c r="AG5882" s="4"/>
    </row>
    <row r="5883" spans="1:33" x14ac:dyDescent="0.25">
      <c r="A5883" s="4"/>
      <c r="F5883" s="4"/>
      <c r="H5883" s="4"/>
      <c r="I5883" s="4"/>
      <c r="J5883" s="4"/>
      <c r="K5883" s="4"/>
      <c r="L5883" s="4"/>
      <c r="M5883" s="4"/>
      <c r="N5883" s="4"/>
      <c r="P5883" s="4"/>
      <c r="R5883" s="4"/>
      <c r="S5883" s="4"/>
      <c r="T5883" s="4"/>
      <c r="V5883" s="4"/>
      <c r="W5883" s="4"/>
      <c r="X5883" s="4"/>
      <c r="Y5883" s="4"/>
      <c r="Z5883" s="4"/>
      <c r="AA5883" s="4"/>
      <c r="AG5883" s="4"/>
    </row>
    <row r="5884" spans="1:33" x14ac:dyDescent="0.25">
      <c r="A5884" s="4"/>
      <c r="F5884" s="4"/>
      <c r="H5884" s="4"/>
      <c r="I5884" s="4"/>
      <c r="J5884" s="4"/>
      <c r="K5884" s="4"/>
      <c r="L5884" s="4"/>
      <c r="M5884" s="4"/>
      <c r="N5884" s="4"/>
      <c r="P5884" s="4"/>
      <c r="R5884" s="4"/>
      <c r="S5884" s="4"/>
      <c r="T5884" s="4"/>
      <c r="V5884" s="4"/>
      <c r="W5884" s="4"/>
      <c r="X5884" s="4"/>
      <c r="Y5884" s="4"/>
      <c r="Z5884" s="4"/>
      <c r="AA5884" s="4"/>
      <c r="AG5884" s="4"/>
    </row>
    <row r="5885" spans="1:33" x14ac:dyDescent="0.25">
      <c r="A5885" s="4"/>
      <c r="F5885" s="4"/>
      <c r="H5885" s="4"/>
      <c r="I5885" s="4"/>
      <c r="J5885" s="4"/>
      <c r="K5885" s="4"/>
      <c r="L5885" s="4"/>
      <c r="M5885" s="4"/>
      <c r="N5885" s="4"/>
      <c r="P5885" s="4"/>
      <c r="R5885" s="4"/>
      <c r="S5885" s="4"/>
      <c r="T5885" s="4"/>
      <c r="V5885" s="4"/>
      <c r="W5885" s="4"/>
      <c r="X5885" s="4"/>
      <c r="Y5885" s="4"/>
      <c r="Z5885" s="4"/>
      <c r="AA5885" s="4"/>
      <c r="AG5885" s="4"/>
    </row>
    <row r="5886" spans="1:33" x14ac:dyDescent="0.25">
      <c r="A5886" s="4"/>
      <c r="F5886" s="4"/>
      <c r="H5886" s="4"/>
      <c r="I5886" s="4"/>
      <c r="J5886" s="4"/>
      <c r="K5886" s="4"/>
      <c r="L5886" s="4"/>
      <c r="M5886" s="4"/>
      <c r="N5886" s="4"/>
      <c r="P5886" s="4"/>
      <c r="R5886" s="4"/>
      <c r="S5886" s="4"/>
      <c r="T5886" s="4"/>
      <c r="V5886" s="4"/>
      <c r="W5886" s="4"/>
      <c r="X5886" s="4"/>
      <c r="Y5886" s="4"/>
      <c r="Z5886" s="4"/>
      <c r="AA5886" s="4"/>
      <c r="AG5886" s="4"/>
    </row>
    <row r="5887" spans="1:33" x14ac:dyDescent="0.25">
      <c r="A5887" s="4"/>
      <c r="F5887" s="4"/>
      <c r="H5887" s="4"/>
      <c r="I5887" s="4"/>
      <c r="J5887" s="4"/>
      <c r="K5887" s="4"/>
      <c r="L5887" s="4"/>
      <c r="M5887" s="4"/>
      <c r="N5887" s="4"/>
      <c r="P5887" s="4"/>
      <c r="R5887" s="4"/>
      <c r="S5887" s="4"/>
      <c r="T5887" s="4"/>
      <c r="V5887" s="4"/>
      <c r="W5887" s="4"/>
      <c r="X5887" s="4"/>
      <c r="Y5887" s="4"/>
      <c r="Z5887" s="4"/>
      <c r="AA5887" s="4"/>
      <c r="AG5887" s="4"/>
    </row>
    <row r="5888" spans="1:33" x14ac:dyDescent="0.25">
      <c r="A5888" s="4"/>
      <c r="F5888" s="4"/>
      <c r="H5888" s="4"/>
      <c r="I5888" s="4"/>
      <c r="J5888" s="4"/>
      <c r="K5888" s="4"/>
      <c r="L5888" s="4"/>
      <c r="M5888" s="4"/>
      <c r="N5888" s="4"/>
      <c r="P5888" s="4"/>
      <c r="R5888" s="4"/>
      <c r="S5888" s="4"/>
      <c r="T5888" s="4"/>
      <c r="V5888" s="4"/>
      <c r="W5888" s="4"/>
      <c r="X5888" s="4"/>
      <c r="Y5888" s="4"/>
      <c r="Z5888" s="4"/>
      <c r="AA5888" s="4"/>
      <c r="AG5888" s="4"/>
    </row>
    <row r="5889" spans="1:33" x14ac:dyDescent="0.25">
      <c r="A5889" s="4"/>
      <c r="F5889" s="4"/>
      <c r="H5889" s="4"/>
      <c r="I5889" s="4"/>
      <c r="J5889" s="4"/>
      <c r="K5889" s="4"/>
      <c r="L5889" s="4"/>
      <c r="M5889" s="4"/>
      <c r="N5889" s="4"/>
      <c r="P5889" s="4"/>
      <c r="R5889" s="4"/>
      <c r="S5889" s="4"/>
      <c r="T5889" s="4"/>
      <c r="V5889" s="4"/>
      <c r="W5889" s="4"/>
      <c r="X5889" s="4"/>
      <c r="Y5889" s="4"/>
      <c r="Z5889" s="4"/>
      <c r="AA5889" s="4"/>
      <c r="AG5889" s="4"/>
    </row>
    <row r="5890" spans="1:33" x14ac:dyDescent="0.25">
      <c r="A5890" s="4"/>
      <c r="F5890" s="4"/>
      <c r="H5890" s="4"/>
      <c r="I5890" s="4"/>
      <c r="J5890" s="4"/>
      <c r="K5890" s="4"/>
      <c r="L5890" s="4"/>
      <c r="M5890" s="4"/>
      <c r="N5890" s="4"/>
      <c r="P5890" s="4"/>
      <c r="R5890" s="4"/>
      <c r="S5890" s="4"/>
      <c r="T5890" s="4"/>
      <c r="V5890" s="4"/>
      <c r="W5890" s="4"/>
      <c r="X5890" s="4"/>
      <c r="Y5890" s="4"/>
      <c r="Z5890" s="4"/>
      <c r="AA5890" s="4"/>
      <c r="AG5890" s="4"/>
    </row>
    <row r="5891" spans="1:33" x14ac:dyDescent="0.25">
      <c r="A5891" s="4"/>
      <c r="F5891" s="4"/>
      <c r="H5891" s="4"/>
      <c r="I5891" s="4"/>
      <c r="J5891" s="4"/>
      <c r="K5891" s="4"/>
      <c r="L5891" s="4"/>
      <c r="M5891" s="4"/>
      <c r="N5891" s="4"/>
      <c r="P5891" s="4"/>
      <c r="R5891" s="4"/>
      <c r="S5891" s="4"/>
      <c r="T5891" s="4"/>
      <c r="V5891" s="4"/>
      <c r="W5891" s="4"/>
      <c r="X5891" s="4"/>
      <c r="Y5891" s="4"/>
      <c r="Z5891" s="4"/>
      <c r="AA5891" s="4"/>
      <c r="AG5891" s="4"/>
    </row>
    <row r="5892" spans="1:33" x14ac:dyDescent="0.25">
      <c r="A5892" s="4"/>
      <c r="F5892" s="4"/>
      <c r="H5892" s="4"/>
      <c r="I5892" s="4"/>
      <c r="J5892" s="4"/>
      <c r="K5892" s="4"/>
      <c r="L5892" s="4"/>
      <c r="M5892" s="4"/>
      <c r="N5892" s="4"/>
      <c r="P5892" s="4"/>
      <c r="R5892" s="4"/>
      <c r="S5892" s="4"/>
      <c r="T5892" s="4"/>
      <c r="V5892" s="4"/>
      <c r="W5892" s="4"/>
      <c r="X5892" s="4"/>
      <c r="Y5892" s="4"/>
      <c r="Z5892" s="4"/>
      <c r="AA5892" s="4"/>
      <c r="AG5892" s="4"/>
    </row>
    <row r="5893" spans="1:33" x14ac:dyDescent="0.25">
      <c r="A5893" s="4"/>
      <c r="F5893" s="4"/>
      <c r="H5893" s="4"/>
      <c r="I5893" s="4"/>
      <c r="J5893" s="4"/>
      <c r="K5893" s="4"/>
      <c r="L5893" s="4"/>
      <c r="M5893" s="4"/>
      <c r="N5893" s="4"/>
      <c r="P5893" s="4"/>
      <c r="R5893" s="4"/>
      <c r="S5893" s="4"/>
      <c r="T5893" s="4"/>
      <c r="V5893" s="4"/>
      <c r="W5893" s="4"/>
      <c r="X5893" s="4"/>
      <c r="Y5893" s="4"/>
      <c r="Z5893" s="4"/>
      <c r="AA5893" s="4"/>
      <c r="AG5893" s="4"/>
    </row>
    <row r="5894" spans="1:33" x14ac:dyDescent="0.25">
      <c r="A5894" s="4"/>
      <c r="F5894" s="4"/>
      <c r="H5894" s="4"/>
      <c r="I5894" s="4"/>
      <c r="J5894" s="4"/>
      <c r="K5894" s="4"/>
      <c r="L5894" s="4"/>
      <c r="M5894" s="4"/>
      <c r="N5894" s="4"/>
      <c r="P5894" s="4"/>
      <c r="R5894" s="4"/>
      <c r="S5894" s="4"/>
      <c r="T5894" s="4"/>
      <c r="V5894" s="4"/>
      <c r="W5894" s="4"/>
      <c r="X5894" s="4"/>
      <c r="Y5894" s="4"/>
      <c r="Z5894" s="4"/>
      <c r="AA5894" s="4"/>
      <c r="AG5894" s="4"/>
    </row>
    <row r="5895" spans="1:33" x14ac:dyDescent="0.25">
      <c r="A5895" s="4"/>
      <c r="F5895" s="4"/>
      <c r="H5895" s="4"/>
      <c r="I5895" s="4"/>
      <c r="J5895" s="4"/>
      <c r="K5895" s="4"/>
      <c r="L5895" s="4"/>
      <c r="M5895" s="4"/>
      <c r="N5895" s="4"/>
      <c r="P5895" s="4"/>
      <c r="R5895" s="4"/>
      <c r="S5895" s="4"/>
      <c r="T5895" s="4"/>
      <c r="V5895" s="4"/>
      <c r="W5895" s="4"/>
      <c r="X5895" s="4"/>
      <c r="Y5895" s="4"/>
      <c r="Z5895" s="4"/>
      <c r="AA5895" s="4"/>
      <c r="AG5895" s="4"/>
    </row>
    <row r="5896" spans="1:33" x14ac:dyDescent="0.25">
      <c r="A5896" s="4"/>
      <c r="F5896" s="4"/>
      <c r="H5896" s="4"/>
      <c r="I5896" s="4"/>
      <c r="J5896" s="4"/>
      <c r="K5896" s="4"/>
      <c r="L5896" s="4"/>
      <c r="M5896" s="4"/>
      <c r="N5896" s="4"/>
      <c r="P5896" s="4"/>
      <c r="R5896" s="4"/>
      <c r="S5896" s="4"/>
      <c r="T5896" s="4"/>
      <c r="V5896" s="4"/>
      <c r="W5896" s="4"/>
      <c r="X5896" s="4"/>
      <c r="Y5896" s="4"/>
      <c r="Z5896" s="4"/>
      <c r="AA5896" s="4"/>
      <c r="AG5896" s="4"/>
    </row>
    <row r="5897" spans="1:33" x14ac:dyDescent="0.25">
      <c r="A5897" s="4"/>
      <c r="F5897" s="4"/>
      <c r="H5897" s="4"/>
      <c r="I5897" s="4"/>
      <c r="J5897" s="4"/>
      <c r="K5897" s="4"/>
      <c r="L5897" s="4"/>
      <c r="M5897" s="4"/>
      <c r="N5897" s="4"/>
      <c r="P5897" s="4"/>
      <c r="R5897" s="4"/>
      <c r="S5897" s="4"/>
      <c r="T5897" s="4"/>
      <c r="V5897" s="4"/>
      <c r="W5897" s="4"/>
      <c r="X5897" s="4"/>
      <c r="Y5897" s="4"/>
      <c r="Z5897" s="4"/>
      <c r="AA5897" s="4"/>
      <c r="AG5897" s="4"/>
    </row>
    <row r="5898" spans="1:33" x14ac:dyDescent="0.25">
      <c r="A5898" s="4"/>
      <c r="F5898" s="4"/>
      <c r="H5898" s="4"/>
      <c r="I5898" s="4"/>
      <c r="J5898" s="4"/>
      <c r="K5898" s="4"/>
      <c r="L5898" s="4"/>
      <c r="M5898" s="4"/>
      <c r="N5898" s="4"/>
      <c r="P5898" s="4"/>
      <c r="R5898" s="4"/>
      <c r="S5898" s="4"/>
      <c r="T5898" s="4"/>
      <c r="V5898" s="4"/>
      <c r="W5898" s="4"/>
      <c r="X5898" s="4"/>
      <c r="Y5898" s="4"/>
      <c r="Z5898" s="4"/>
      <c r="AA5898" s="4"/>
      <c r="AG5898" s="4"/>
    </row>
    <row r="5899" spans="1:33" x14ac:dyDescent="0.25">
      <c r="A5899" s="4"/>
      <c r="F5899" s="4"/>
      <c r="H5899" s="4"/>
      <c r="I5899" s="4"/>
      <c r="J5899" s="4"/>
      <c r="K5899" s="4"/>
      <c r="L5899" s="4"/>
      <c r="M5899" s="4"/>
      <c r="N5899" s="4"/>
      <c r="P5899" s="4"/>
      <c r="R5899" s="4"/>
      <c r="S5899" s="4"/>
      <c r="T5899" s="4"/>
      <c r="V5899" s="4"/>
      <c r="W5899" s="4"/>
      <c r="X5899" s="4"/>
      <c r="Y5899" s="4"/>
      <c r="Z5899" s="4"/>
      <c r="AA5899" s="4"/>
      <c r="AG5899" s="4"/>
    </row>
    <row r="5900" spans="1:33" x14ac:dyDescent="0.25">
      <c r="A5900" s="4"/>
      <c r="F5900" s="4"/>
      <c r="H5900" s="4"/>
      <c r="I5900" s="4"/>
      <c r="J5900" s="4"/>
      <c r="K5900" s="4"/>
      <c r="L5900" s="4"/>
      <c r="M5900" s="4"/>
      <c r="N5900" s="4"/>
      <c r="P5900" s="4"/>
      <c r="R5900" s="4"/>
      <c r="S5900" s="4"/>
      <c r="T5900" s="4"/>
      <c r="V5900" s="4"/>
      <c r="W5900" s="4"/>
      <c r="X5900" s="4"/>
      <c r="Y5900" s="4"/>
      <c r="Z5900" s="4"/>
      <c r="AA5900" s="4"/>
      <c r="AG5900" s="4"/>
    </row>
    <row r="5901" spans="1:33" x14ac:dyDescent="0.25">
      <c r="A5901" s="4"/>
      <c r="F5901" s="4"/>
      <c r="H5901" s="4"/>
      <c r="I5901" s="4"/>
      <c r="J5901" s="4"/>
      <c r="K5901" s="4"/>
      <c r="L5901" s="4"/>
      <c r="M5901" s="4"/>
      <c r="N5901" s="4"/>
      <c r="P5901" s="4"/>
      <c r="R5901" s="4"/>
      <c r="S5901" s="4"/>
      <c r="T5901" s="4"/>
      <c r="V5901" s="4"/>
      <c r="W5901" s="4"/>
      <c r="X5901" s="4"/>
      <c r="Y5901" s="4"/>
      <c r="Z5901" s="4"/>
      <c r="AA5901" s="4"/>
      <c r="AG5901" s="4"/>
    </row>
    <row r="5902" spans="1:33" x14ac:dyDescent="0.25">
      <c r="A5902" s="4"/>
      <c r="F5902" s="4"/>
      <c r="H5902" s="4"/>
      <c r="I5902" s="4"/>
      <c r="J5902" s="4"/>
      <c r="K5902" s="4"/>
      <c r="L5902" s="4"/>
      <c r="M5902" s="4"/>
      <c r="N5902" s="4"/>
      <c r="P5902" s="4"/>
      <c r="R5902" s="4"/>
      <c r="S5902" s="4"/>
      <c r="T5902" s="4"/>
      <c r="V5902" s="4"/>
      <c r="W5902" s="4"/>
      <c r="X5902" s="4"/>
      <c r="Y5902" s="4"/>
      <c r="Z5902" s="4"/>
      <c r="AA5902" s="4"/>
      <c r="AG5902" s="4"/>
    </row>
    <row r="5903" spans="1:33" x14ac:dyDescent="0.25">
      <c r="A5903" s="4"/>
      <c r="F5903" s="4"/>
      <c r="H5903" s="4"/>
      <c r="I5903" s="4"/>
      <c r="J5903" s="4"/>
      <c r="K5903" s="4"/>
      <c r="L5903" s="4"/>
      <c r="M5903" s="4"/>
      <c r="N5903" s="4"/>
      <c r="P5903" s="4"/>
      <c r="R5903" s="4"/>
      <c r="S5903" s="4"/>
      <c r="T5903" s="4"/>
      <c r="V5903" s="4"/>
      <c r="W5903" s="4"/>
      <c r="X5903" s="4"/>
      <c r="Y5903" s="4"/>
      <c r="Z5903" s="4"/>
      <c r="AA5903" s="4"/>
      <c r="AG5903" s="4"/>
    </row>
    <row r="5904" spans="1:33" x14ac:dyDescent="0.25">
      <c r="A5904" s="4"/>
      <c r="F5904" s="4"/>
      <c r="H5904" s="4"/>
      <c r="I5904" s="4"/>
      <c r="J5904" s="4"/>
      <c r="K5904" s="4"/>
      <c r="L5904" s="4"/>
      <c r="M5904" s="4"/>
      <c r="N5904" s="4"/>
      <c r="P5904" s="4"/>
      <c r="R5904" s="4"/>
      <c r="S5904" s="4"/>
      <c r="T5904" s="4"/>
      <c r="V5904" s="4"/>
      <c r="W5904" s="4"/>
      <c r="X5904" s="4"/>
      <c r="Y5904" s="4"/>
      <c r="Z5904" s="4"/>
      <c r="AA5904" s="4"/>
      <c r="AG5904" s="4"/>
    </row>
    <row r="5905" spans="1:33" x14ac:dyDescent="0.25">
      <c r="A5905" s="4"/>
      <c r="F5905" s="4"/>
      <c r="H5905" s="4"/>
      <c r="I5905" s="4"/>
      <c r="J5905" s="4"/>
      <c r="K5905" s="4"/>
      <c r="L5905" s="4"/>
      <c r="M5905" s="4"/>
      <c r="N5905" s="4"/>
      <c r="P5905" s="4"/>
      <c r="R5905" s="4"/>
      <c r="S5905" s="4"/>
      <c r="T5905" s="4"/>
      <c r="V5905" s="4"/>
      <c r="W5905" s="4"/>
      <c r="X5905" s="4"/>
      <c r="Y5905" s="4"/>
      <c r="Z5905" s="4"/>
      <c r="AA5905" s="4"/>
      <c r="AG5905" s="4"/>
    </row>
    <row r="5906" spans="1:33" x14ac:dyDescent="0.25">
      <c r="A5906" s="4"/>
      <c r="F5906" s="4"/>
      <c r="H5906" s="4"/>
      <c r="I5906" s="4"/>
      <c r="J5906" s="4"/>
      <c r="K5906" s="4"/>
      <c r="L5906" s="4"/>
      <c r="M5906" s="4"/>
      <c r="N5906" s="4"/>
      <c r="P5906" s="4"/>
      <c r="R5906" s="4"/>
      <c r="S5906" s="4"/>
      <c r="T5906" s="4"/>
      <c r="V5906" s="4"/>
      <c r="W5906" s="4"/>
      <c r="X5906" s="4"/>
      <c r="Y5906" s="4"/>
      <c r="Z5906" s="4"/>
      <c r="AA5906" s="4"/>
      <c r="AG5906" s="4"/>
    </row>
    <row r="5907" spans="1:33" x14ac:dyDescent="0.25">
      <c r="A5907" s="4"/>
      <c r="F5907" s="4"/>
      <c r="H5907" s="4"/>
      <c r="I5907" s="4"/>
      <c r="J5907" s="4"/>
      <c r="K5907" s="4"/>
      <c r="L5907" s="4"/>
      <c r="M5907" s="4"/>
      <c r="N5907" s="4"/>
      <c r="P5907" s="4"/>
      <c r="R5907" s="4"/>
      <c r="S5907" s="4"/>
      <c r="T5907" s="4"/>
      <c r="V5907" s="4"/>
      <c r="W5907" s="4"/>
      <c r="X5907" s="4"/>
      <c r="Y5907" s="4"/>
      <c r="Z5907" s="4"/>
      <c r="AA5907" s="4"/>
      <c r="AG5907" s="4"/>
    </row>
    <row r="5908" spans="1:33" x14ac:dyDescent="0.25">
      <c r="A5908" s="4"/>
      <c r="F5908" s="4"/>
      <c r="H5908" s="4"/>
      <c r="I5908" s="4"/>
      <c r="J5908" s="4"/>
      <c r="K5908" s="4"/>
      <c r="L5908" s="4"/>
      <c r="M5908" s="4"/>
      <c r="N5908" s="4"/>
      <c r="P5908" s="4"/>
      <c r="R5908" s="4"/>
      <c r="S5908" s="4"/>
      <c r="T5908" s="4"/>
      <c r="V5908" s="4"/>
      <c r="W5908" s="4"/>
      <c r="X5908" s="4"/>
      <c r="Y5908" s="4"/>
      <c r="Z5908" s="4"/>
      <c r="AA5908" s="4"/>
      <c r="AG5908" s="4"/>
    </row>
    <row r="5909" spans="1:33" x14ac:dyDescent="0.25">
      <c r="A5909" s="4"/>
      <c r="F5909" s="4"/>
      <c r="H5909" s="4"/>
      <c r="I5909" s="4"/>
      <c r="J5909" s="4"/>
      <c r="K5909" s="4"/>
      <c r="L5909" s="4"/>
      <c r="M5909" s="4"/>
      <c r="N5909" s="4"/>
      <c r="P5909" s="4"/>
      <c r="R5909" s="4"/>
      <c r="S5909" s="4"/>
      <c r="T5909" s="4"/>
      <c r="V5909" s="4"/>
      <c r="W5909" s="4"/>
      <c r="X5909" s="4"/>
      <c r="Y5909" s="4"/>
      <c r="Z5909" s="4"/>
      <c r="AA5909" s="4"/>
      <c r="AG5909" s="4"/>
    </row>
    <row r="5910" spans="1:33" x14ac:dyDescent="0.25">
      <c r="A5910" s="4"/>
      <c r="F5910" s="4"/>
      <c r="H5910" s="4"/>
      <c r="I5910" s="4"/>
      <c r="J5910" s="4"/>
      <c r="K5910" s="4"/>
      <c r="L5910" s="4"/>
      <c r="M5910" s="4"/>
      <c r="N5910" s="4"/>
      <c r="P5910" s="4"/>
      <c r="R5910" s="4"/>
      <c r="S5910" s="4"/>
      <c r="T5910" s="4"/>
      <c r="V5910" s="4"/>
      <c r="W5910" s="4"/>
      <c r="X5910" s="4"/>
      <c r="Y5910" s="4"/>
      <c r="Z5910" s="4"/>
      <c r="AA5910" s="4"/>
      <c r="AG5910" s="4"/>
    </row>
    <row r="5911" spans="1:33" x14ac:dyDescent="0.25">
      <c r="A5911" s="4"/>
      <c r="F5911" s="4"/>
      <c r="H5911" s="4"/>
      <c r="I5911" s="4"/>
      <c r="J5911" s="4"/>
      <c r="K5911" s="4"/>
      <c r="L5911" s="4"/>
      <c r="M5911" s="4"/>
      <c r="N5911" s="4"/>
      <c r="P5911" s="4"/>
      <c r="R5911" s="4"/>
      <c r="S5911" s="4"/>
      <c r="T5911" s="4"/>
      <c r="V5911" s="4"/>
      <c r="W5911" s="4"/>
      <c r="X5911" s="4"/>
      <c r="Y5911" s="4"/>
      <c r="Z5911" s="4"/>
      <c r="AA5911" s="4"/>
      <c r="AG5911" s="4"/>
    </row>
    <row r="5912" spans="1:33" x14ac:dyDescent="0.25">
      <c r="A5912" s="4"/>
      <c r="F5912" s="4"/>
      <c r="H5912" s="4"/>
      <c r="I5912" s="4"/>
      <c r="J5912" s="4"/>
      <c r="K5912" s="4"/>
      <c r="L5912" s="4"/>
      <c r="M5912" s="4"/>
      <c r="N5912" s="4"/>
      <c r="P5912" s="4"/>
      <c r="R5912" s="4"/>
      <c r="S5912" s="4"/>
      <c r="T5912" s="4"/>
      <c r="V5912" s="4"/>
      <c r="W5912" s="4"/>
      <c r="X5912" s="4"/>
      <c r="Y5912" s="4"/>
      <c r="Z5912" s="4"/>
      <c r="AA5912" s="4"/>
      <c r="AG5912" s="4"/>
    </row>
    <row r="5913" spans="1:33" x14ac:dyDescent="0.25">
      <c r="A5913" s="4"/>
      <c r="F5913" s="4"/>
      <c r="H5913" s="4"/>
      <c r="I5913" s="4"/>
      <c r="J5913" s="4"/>
      <c r="K5913" s="4"/>
      <c r="L5913" s="4"/>
      <c r="M5913" s="4"/>
      <c r="N5913" s="4"/>
      <c r="P5913" s="4"/>
      <c r="R5913" s="4"/>
      <c r="S5913" s="4"/>
      <c r="T5913" s="4"/>
      <c r="V5913" s="4"/>
      <c r="W5913" s="4"/>
      <c r="X5913" s="4"/>
      <c r="Y5913" s="4"/>
      <c r="Z5913" s="4"/>
      <c r="AA5913" s="4"/>
      <c r="AG5913" s="4"/>
    </row>
    <row r="5914" spans="1:33" x14ac:dyDescent="0.25">
      <c r="A5914" s="4"/>
      <c r="F5914" s="4"/>
      <c r="H5914" s="4"/>
      <c r="I5914" s="4"/>
      <c r="J5914" s="4"/>
      <c r="K5914" s="4"/>
      <c r="L5914" s="4"/>
      <c r="M5914" s="4"/>
      <c r="N5914" s="4"/>
      <c r="P5914" s="4"/>
      <c r="R5914" s="4"/>
      <c r="S5914" s="4"/>
      <c r="T5914" s="4"/>
      <c r="V5914" s="4"/>
      <c r="W5914" s="4"/>
      <c r="X5914" s="4"/>
      <c r="Y5914" s="4"/>
      <c r="Z5914" s="4"/>
      <c r="AA5914" s="4"/>
      <c r="AG5914" s="4"/>
    </row>
    <row r="5915" spans="1:33" x14ac:dyDescent="0.25">
      <c r="A5915" s="4"/>
      <c r="F5915" s="4"/>
      <c r="H5915" s="4"/>
      <c r="I5915" s="4"/>
      <c r="J5915" s="4"/>
      <c r="K5915" s="4"/>
      <c r="L5915" s="4"/>
      <c r="M5915" s="4"/>
      <c r="N5915" s="4"/>
      <c r="P5915" s="4"/>
      <c r="R5915" s="4"/>
      <c r="S5915" s="4"/>
      <c r="T5915" s="4"/>
      <c r="V5915" s="4"/>
      <c r="W5915" s="4"/>
      <c r="X5915" s="4"/>
      <c r="Y5915" s="4"/>
      <c r="Z5915" s="4"/>
      <c r="AA5915" s="4"/>
      <c r="AG5915" s="4"/>
    </row>
    <row r="5916" spans="1:33" x14ac:dyDescent="0.25">
      <c r="A5916" s="4"/>
      <c r="F5916" s="4"/>
      <c r="H5916" s="4"/>
      <c r="I5916" s="4"/>
      <c r="J5916" s="4"/>
      <c r="K5916" s="4"/>
      <c r="L5916" s="4"/>
      <c r="M5916" s="4"/>
      <c r="N5916" s="4"/>
      <c r="P5916" s="4"/>
      <c r="R5916" s="4"/>
      <c r="S5916" s="4"/>
      <c r="T5916" s="4"/>
      <c r="V5916" s="4"/>
      <c r="W5916" s="4"/>
      <c r="X5916" s="4"/>
      <c r="Y5916" s="4"/>
      <c r="Z5916" s="4"/>
      <c r="AA5916" s="4"/>
      <c r="AG5916" s="4"/>
    </row>
    <row r="5917" spans="1:33" x14ac:dyDescent="0.25">
      <c r="A5917" s="4"/>
      <c r="F5917" s="4"/>
      <c r="H5917" s="4"/>
      <c r="I5917" s="4"/>
      <c r="J5917" s="4"/>
      <c r="K5917" s="4"/>
      <c r="L5917" s="4"/>
      <c r="M5917" s="4"/>
      <c r="N5917" s="4"/>
      <c r="P5917" s="4"/>
      <c r="R5917" s="4"/>
      <c r="S5917" s="4"/>
      <c r="T5917" s="4"/>
      <c r="V5917" s="4"/>
      <c r="W5917" s="4"/>
      <c r="X5917" s="4"/>
      <c r="Y5917" s="4"/>
      <c r="Z5917" s="4"/>
      <c r="AA5917" s="4"/>
      <c r="AG5917" s="4"/>
    </row>
    <row r="5918" spans="1:33" x14ac:dyDescent="0.25">
      <c r="A5918" s="4"/>
      <c r="F5918" s="4"/>
      <c r="H5918" s="4"/>
      <c r="I5918" s="4"/>
      <c r="J5918" s="4"/>
      <c r="K5918" s="4"/>
      <c r="L5918" s="4"/>
      <c r="M5918" s="4"/>
      <c r="N5918" s="4"/>
      <c r="P5918" s="4"/>
      <c r="R5918" s="4"/>
      <c r="S5918" s="4"/>
      <c r="T5918" s="4"/>
      <c r="V5918" s="4"/>
      <c r="W5918" s="4"/>
      <c r="X5918" s="4"/>
      <c r="Y5918" s="4"/>
      <c r="Z5918" s="4"/>
      <c r="AA5918" s="4"/>
      <c r="AG5918" s="4"/>
    </row>
    <row r="5919" spans="1:33" x14ac:dyDescent="0.25">
      <c r="A5919" s="4"/>
      <c r="F5919" s="4"/>
      <c r="H5919" s="4"/>
      <c r="I5919" s="4"/>
      <c r="J5919" s="4"/>
      <c r="K5919" s="4"/>
      <c r="L5919" s="4"/>
      <c r="M5919" s="4"/>
      <c r="N5919" s="4"/>
      <c r="P5919" s="4"/>
      <c r="R5919" s="4"/>
      <c r="S5919" s="4"/>
      <c r="T5919" s="4"/>
      <c r="V5919" s="4"/>
      <c r="W5919" s="4"/>
      <c r="X5919" s="4"/>
      <c r="Y5919" s="4"/>
      <c r="Z5919" s="4"/>
      <c r="AA5919" s="4"/>
      <c r="AG5919" s="4"/>
    </row>
    <row r="5920" spans="1:33" x14ac:dyDescent="0.25">
      <c r="A5920" s="4"/>
      <c r="F5920" s="4"/>
      <c r="H5920" s="4"/>
      <c r="I5920" s="4"/>
      <c r="J5920" s="4"/>
      <c r="K5920" s="4"/>
      <c r="L5920" s="4"/>
      <c r="M5920" s="4"/>
      <c r="N5920" s="4"/>
      <c r="P5920" s="4"/>
      <c r="R5920" s="4"/>
      <c r="S5920" s="4"/>
      <c r="T5920" s="4"/>
      <c r="V5920" s="4"/>
      <c r="W5920" s="4"/>
      <c r="X5920" s="4"/>
      <c r="Y5920" s="4"/>
      <c r="Z5920" s="4"/>
      <c r="AA5920" s="4"/>
      <c r="AG5920" s="4"/>
    </row>
    <row r="5921" spans="1:33" x14ac:dyDescent="0.25">
      <c r="A5921" s="4"/>
      <c r="F5921" s="4"/>
      <c r="H5921" s="4"/>
      <c r="I5921" s="4"/>
      <c r="J5921" s="4"/>
      <c r="K5921" s="4"/>
      <c r="L5921" s="4"/>
      <c r="M5921" s="4"/>
      <c r="N5921" s="4"/>
      <c r="P5921" s="4"/>
      <c r="R5921" s="4"/>
      <c r="S5921" s="4"/>
      <c r="T5921" s="4"/>
      <c r="V5921" s="4"/>
      <c r="W5921" s="4"/>
      <c r="X5921" s="4"/>
      <c r="Y5921" s="4"/>
      <c r="Z5921" s="4"/>
      <c r="AA5921" s="4"/>
      <c r="AG5921" s="4"/>
    </row>
    <row r="5922" spans="1:33" x14ac:dyDescent="0.25">
      <c r="A5922" s="4"/>
      <c r="F5922" s="4"/>
      <c r="H5922" s="4"/>
      <c r="I5922" s="4"/>
      <c r="J5922" s="4"/>
      <c r="K5922" s="4"/>
      <c r="L5922" s="4"/>
      <c r="M5922" s="4"/>
      <c r="N5922" s="4"/>
      <c r="P5922" s="4"/>
      <c r="R5922" s="4"/>
      <c r="S5922" s="4"/>
      <c r="T5922" s="4"/>
      <c r="V5922" s="4"/>
      <c r="W5922" s="4"/>
      <c r="X5922" s="4"/>
      <c r="Y5922" s="4"/>
      <c r="Z5922" s="4"/>
      <c r="AA5922" s="4"/>
      <c r="AG5922" s="4"/>
    </row>
    <row r="5923" spans="1:33" x14ac:dyDescent="0.25">
      <c r="A5923" s="4"/>
      <c r="F5923" s="4"/>
      <c r="H5923" s="4"/>
      <c r="I5923" s="4"/>
      <c r="J5923" s="4"/>
      <c r="K5923" s="4"/>
      <c r="L5923" s="4"/>
      <c r="M5923" s="4"/>
      <c r="N5923" s="4"/>
      <c r="P5923" s="4"/>
      <c r="R5923" s="4"/>
      <c r="S5923" s="4"/>
      <c r="T5923" s="4"/>
      <c r="V5923" s="4"/>
      <c r="W5923" s="4"/>
      <c r="X5923" s="4"/>
      <c r="Y5923" s="4"/>
      <c r="Z5923" s="4"/>
      <c r="AA5923" s="4"/>
      <c r="AG5923" s="4"/>
    </row>
    <row r="5924" spans="1:33" x14ac:dyDescent="0.25">
      <c r="A5924" s="4"/>
      <c r="F5924" s="4"/>
      <c r="H5924" s="4"/>
      <c r="I5924" s="4"/>
      <c r="J5924" s="4"/>
      <c r="K5924" s="4"/>
      <c r="L5924" s="4"/>
      <c r="M5924" s="4"/>
      <c r="N5924" s="4"/>
      <c r="P5924" s="4"/>
      <c r="R5924" s="4"/>
      <c r="S5924" s="4"/>
      <c r="T5924" s="4"/>
      <c r="V5924" s="4"/>
      <c r="W5924" s="4"/>
      <c r="X5924" s="4"/>
      <c r="Y5924" s="4"/>
      <c r="Z5924" s="4"/>
      <c r="AA5924" s="4"/>
      <c r="AG5924" s="4"/>
    </row>
    <row r="5925" spans="1:33" x14ac:dyDescent="0.25">
      <c r="A5925" s="4"/>
      <c r="F5925" s="4"/>
      <c r="H5925" s="4"/>
      <c r="I5925" s="4"/>
      <c r="J5925" s="4"/>
      <c r="K5925" s="4"/>
      <c r="L5925" s="4"/>
      <c r="M5925" s="4"/>
      <c r="N5925" s="4"/>
      <c r="P5925" s="4"/>
      <c r="R5925" s="4"/>
      <c r="S5925" s="4"/>
      <c r="T5925" s="4"/>
      <c r="V5925" s="4"/>
      <c r="W5925" s="4"/>
      <c r="X5925" s="4"/>
      <c r="Y5925" s="4"/>
      <c r="Z5925" s="4"/>
      <c r="AA5925" s="4"/>
      <c r="AG5925" s="4"/>
    </row>
    <row r="5926" spans="1:33" x14ac:dyDescent="0.25">
      <c r="A5926" s="4"/>
      <c r="F5926" s="4"/>
      <c r="H5926" s="4"/>
      <c r="I5926" s="4"/>
      <c r="J5926" s="4"/>
      <c r="K5926" s="4"/>
      <c r="L5926" s="4"/>
      <c r="M5926" s="4"/>
      <c r="N5926" s="4"/>
      <c r="P5926" s="4"/>
      <c r="R5926" s="4"/>
      <c r="S5926" s="4"/>
      <c r="T5926" s="4"/>
      <c r="V5926" s="4"/>
      <c r="W5926" s="4"/>
      <c r="X5926" s="4"/>
      <c r="Y5926" s="4"/>
      <c r="Z5926" s="4"/>
      <c r="AA5926" s="4"/>
      <c r="AG5926" s="4"/>
    </row>
    <row r="5927" spans="1:33" x14ac:dyDescent="0.25">
      <c r="A5927" s="4"/>
      <c r="F5927" s="4"/>
      <c r="H5927" s="4"/>
      <c r="I5927" s="4"/>
      <c r="J5927" s="4"/>
      <c r="K5927" s="4"/>
      <c r="L5927" s="4"/>
      <c r="M5927" s="4"/>
      <c r="N5927" s="4"/>
      <c r="P5927" s="4"/>
      <c r="R5927" s="4"/>
      <c r="S5927" s="4"/>
      <c r="T5927" s="4"/>
      <c r="V5927" s="4"/>
      <c r="W5927" s="4"/>
      <c r="X5927" s="4"/>
      <c r="Y5927" s="4"/>
      <c r="Z5927" s="4"/>
      <c r="AA5927" s="4"/>
      <c r="AG5927" s="4"/>
    </row>
    <row r="5928" spans="1:33" x14ac:dyDescent="0.25">
      <c r="A5928" s="4"/>
      <c r="F5928" s="4"/>
      <c r="H5928" s="4"/>
      <c r="I5928" s="4"/>
      <c r="J5928" s="4"/>
      <c r="K5928" s="4"/>
      <c r="L5928" s="4"/>
      <c r="M5928" s="4"/>
      <c r="N5928" s="4"/>
      <c r="P5928" s="4"/>
      <c r="R5928" s="4"/>
      <c r="S5928" s="4"/>
      <c r="T5928" s="4"/>
      <c r="V5928" s="4"/>
      <c r="W5928" s="4"/>
      <c r="X5928" s="4"/>
      <c r="Y5928" s="4"/>
      <c r="Z5928" s="4"/>
      <c r="AA5928" s="4"/>
      <c r="AG5928" s="4"/>
    </row>
    <row r="5929" spans="1:33" x14ac:dyDescent="0.25">
      <c r="A5929" s="4"/>
      <c r="F5929" s="4"/>
      <c r="H5929" s="4"/>
      <c r="I5929" s="4"/>
      <c r="J5929" s="4"/>
      <c r="K5929" s="4"/>
      <c r="L5929" s="4"/>
      <c r="M5929" s="4"/>
      <c r="N5929" s="4"/>
      <c r="P5929" s="4"/>
      <c r="R5929" s="4"/>
      <c r="S5929" s="4"/>
      <c r="T5929" s="4"/>
      <c r="V5929" s="4"/>
      <c r="W5929" s="4"/>
      <c r="X5929" s="4"/>
      <c r="Y5929" s="4"/>
      <c r="Z5929" s="4"/>
      <c r="AA5929" s="4"/>
      <c r="AG5929" s="4"/>
    </row>
    <row r="5930" spans="1:33" x14ac:dyDescent="0.25">
      <c r="A5930" s="4"/>
      <c r="F5930" s="4"/>
      <c r="H5930" s="4"/>
      <c r="I5930" s="4"/>
      <c r="J5930" s="4"/>
      <c r="K5930" s="4"/>
      <c r="L5930" s="4"/>
      <c r="M5930" s="4"/>
      <c r="N5930" s="4"/>
      <c r="P5930" s="4"/>
      <c r="R5930" s="4"/>
      <c r="S5930" s="4"/>
      <c r="T5930" s="4"/>
      <c r="V5930" s="4"/>
      <c r="W5930" s="4"/>
      <c r="X5930" s="4"/>
      <c r="Y5930" s="4"/>
      <c r="Z5930" s="4"/>
      <c r="AA5930" s="4"/>
      <c r="AG5930" s="4"/>
    </row>
    <row r="5931" spans="1:33" x14ac:dyDescent="0.25">
      <c r="A5931" s="4"/>
      <c r="F5931" s="4"/>
      <c r="H5931" s="4"/>
      <c r="I5931" s="4"/>
      <c r="J5931" s="4"/>
      <c r="K5931" s="4"/>
      <c r="L5931" s="4"/>
      <c r="M5931" s="4"/>
      <c r="N5931" s="4"/>
      <c r="P5931" s="4"/>
      <c r="R5931" s="4"/>
      <c r="S5931" s="4"/>
      <c r="T5931" s="4"/>
      <c r="V5931" s="4"/>
      <c r="W5931" s="4"/>
      <c r="X5931" s="4"/>
      <c r="Y5931" s="4"/>
      <c r="Z5931" s="4"/>
      <c r="AA5931" s="4"/>
      <c r="AG5931" s="4"/>
    </row>
    <row r="5932" spans="1:33" x14ac:dyDescent="0.25">
      <c r="A5932" s="4"/>
      <c r="F5932" s="4"/>
      <c r="H5932" s="4"/>
      <c r="I5932" s="4"/>
      <c r="J5932" s="4"/>
      <c r="K5932" s="4"/>
      <c r="L5932" s="4"/>
      <c r="M5932" s="4"/>
      <c r="N5932" s="4"/>
      <c r="P5932" s="4"/>
      <c r="R5932" s="4"/>
      <c r="S5932" s="4"/>
      <c r="T5932" s="4"/>
      <c r="V5932" s="4"/>
      <c r="W5932" s="4"/>
      <c r="X5932" s="4"/>
      <c r="Y5932" s="4"/>
      <c r="Z5932" s="4"/>
      <c r="AA5932" s="4"/>
      <c r="AG5932" s="4"/>
    </row>
    <row r="5933" spans="1:33" x14ac:dyDescent="0.25">
      <c r="A5933" s="4"/>
      <c r="F5933" s="4"/>
      <c r="H5933" s="4"/>
      <c r="I5933" s="4"/>
      <c r="J5933" s="4"/>
      <c r="K5933" s="4"/>
      <c r="L5933" s="4"/>
      <c r="M5933" s="4"/>
      <c r="N5933" s="4"/>
      <c r="P5933" s="4"/>
      <c r="R5933" s="4"/>
      <c r="S5933" s="4"/>
      <c r="T5933" s="4"/>
      <c r="V5933" s="4"/>
      <c r="W5933" s="4"/>
      <c r="X5933" s="4"/>
      <c r="Y5933" s="4"/>
      <c r="Z5933" s="4"/>
      <c r="AA5933" s="4"/>
      <c r="AG5933" s="4"/>
    </row>
    <row r="5934" spans="1:33" x14ac:dyDescent="0.25">
      <c r="A5934" s="4"/>
      <c r="F5934" s="4"/>
      <c r="H5934" s="4"/>
      <c r="I5934" s="4"/>
      <c r="J5934" s="4"/>
      <c r="K5934" s="4"/>
      <c r="L5934" s="4"/>
      <c r="M5934" s="4"/>
      <c r="N5934" s="4"/>
      <c r="P5934" s="4"/>
      <c r="R5934" s="4"/>
      <c r="S5934" s="4"/>
      <c r="T5934" s="4"/>
      <c r="V5934" s="4"/>
      <c r="W5934" s="4"/>
      <c r="X5934" s="4"/>
      <c r="Y5934" s="4"/>
      <c r="Z5934" s="4"/>
      <c r="AA5934" s="4"/>
      <c r="AG5934" s="4"/>
    </row>
    <row r="5935" spans="1:33" x14ac:dyDescent="0.25">
      <c r="A5935" s="4"/>
      <c r="F5935" s="4"/>
      <c r="H5935" s="4"/>
      <c r="I5935" s="4"/>
      <c r="J5935" s="4"/>
      <c r="K5935" s="4"/>
      <c r="L5935" s="4"/>
      <c r="M5935" s="4"/>
      <c r="N5935" s="4"/>
      <c r="P5935" s="4"/>
      <c r="R5935" s="4"/>
      <c r="S5935" s="4"/>
      <c r="T5935" s="4"/>
      <c r="V5935" s="4"/>
      <c r="W5935" s="4"/>
      <c r="X5935" s="4"/>
      <c r="Y5935" s="4"/>
      <c r="Z5935" s="4"/>
      <c r="AA5935" s="4"/>
      <c r="AG5935" s="4"/>
    </row>
    <row r="5936" spans="1:33" x14ac:dyDescent="0.25">
      <c r="A5936" s="4"/>
      <c r="F5936" s="4"/>
      <c r="H5936" s="4"/>
      <c r="I5936" s="4"/>
      <c r="J5936" s="4"/>
      <c r="K5936" s="4"/>
      <c r="L5936" s="4"/>
      <c r="M5936" s="4"/>
      <c r="N5936" s="4"/>
      <c r="P5936" s="4"/>
      <c r="R5936" s="4"/>
      <c r="S5936" s="4"/>
      <c r="T5936" s="4"/>
      <c r="V5936" s="4"/>
      <c r="W5936" s="4"/>
      <c r="X5936" s="4"/>
      <c r="Y5936" s="4"/>
      <c r="Z5936" s="4"/>
      <c r="AA5936" s="4"/>
      <c r="AG5936" s="4"/>
    </row>
    <row r="5937" spans="1:33" x14ac:dyDescent="0.25">
      <c r="A5937" s="4"/>
      <c r="F5937" s="4"/>
      <c r="H5937" s="4"/>
      <c r="I5937" s="4"/>
      <c r="J5937" s="4"/>
      <c r="K5937" s="4"/>
      <c r="L5937" s="4"/>
      <c r="M5937" s="4"/>
      <c r="N5937" s="4"/>
      <c r="P5937" s="4"/>
      <c r="R5937" s="4"/>
      <c r="S5937" s="4"/>
      <c r="T5937" s="4"/>
      <c r="V5937" s="4"/>
      <c r="W5937" s="4"/>
      <c r="X5937" s="4"/>
      <c r="Y5937" s="4"/>
      <c r="Z5937" s="4"/>
      <c r="AA5937" s="4"/>
      <c r="AG5937" s="4"/>
    </row>
    <row r="5938" spans="1:33" x14ac:dyDescent="0.25">
      <c r="A5938" s="4"/>
      <c r="F5938" s="4"/>
      <c r="H5938" s="4"/>
      <c r="I5938" s="4"/>
      <c r="J5938" s="4"/>
      <c r="K5938" s="4"/>
      <c r="L5938" s="4"/>
      <c r="M5938" s="4"/>
      <c r="N5938" s="4"/>
      <c r="P5938" s="4"/>
      <c r="R5938" s="4"/>
      <c r="S5938" s="4"/>
      <c r="T5938" s="4"/>
      <c r="V5938" s="4"/>
      <c r="W5938" s="4"/>
      <c r="X5938" s="4"/>
      <c r="Y5938" s="4"/>
      <c r="Z5938" s="4"/>
      <c r="AA5938" s="4"/>
      <c r="AG5938" s="4"/>
    </row>
    <row r="5939" spans="1:33" x14ac:dyDescent="0.25">
      <c r="A5939" s="4"/>
      <c r="F5939" s="4"/>
      <c r="H5939" s="4"/>
      <c r="I5939" s="4"/>
      <c r="J5939" s="4"/>
      <c r="K5939" s="4"/>
      <c r="L5939" s="4"/>
      <c r="M5939" s="4"/>
      <c r="N5939" s="4"/>
      <c r="P5939" s="4"/>
      <c r="R5939" s="4"/>
      <c r="S5939" s="4"/>
      <c r="T5939" s="4"/>
      <c r="V5939" s="4"/>
      <c r="W5939" s="4"/>
      <c r="X5939" s="4"/>
      <c r="Y5939" s="4"/>
      <c r="Z5939" s="4"/>
      <c r="AA5939" s="4"/>
      <c r="AG5939" s="4"/>
    </row>
    <row r="5940" spans="1:33" x14ac:dyDescent="0.25">
      <c r="A5940" s="4"/>
      <c r="F5940" s="4"/>
      <c r="H5940" s="4"/>
      <c r="I5940" s="4"/>
      <c r="J5940" s="4"/>
      <c r="K5940" s="4"/>
      <c r="L5940" s="4"/>
      <c r="M5940" s="4"/>
      <c r="N5940" s="4"/>
      <c r="P5940" s="4"/>
      <c r="R5940" s="4"/>
      <c r="S5940" s="4"/>
      <c r="T5940" s="4"/>
      <c r="V5940" s="4"/>
      <c r="W5940" s="4"/>
      <c r="X5940" s="4"/>
      <c r="Y5940" s="4"/>
      <c r="Z5940" s="4"/>
      <c r="AA5940" s="4"/>
      <c r="AG5940" s="4"/>
    </row>
    <row r="5941" spans="1:33" x14ac:dyDescent="0.25">
      <c r="A5941" s="4"/>
      <c r="F5941" s="4"/>
      <c r="H5941" s="4"/>
      <c r="I5941" s="4"/>
      <c r="J5941" s="4"/>
      <c r="K5941" s="4"/>
      <c r="L5941" s="4"/>
      <c r="M5941" s="4"/>
      <c r="N5941" s="4"/>
      <c r="P5941" s="4"/>
      <c r="R5941" s="4"/>
      <c r="S5941" s="4"/>
      <c r="T5941" s="4"/>
      <c r="V5941" s="4"/>
      <c r="W5941" s="4"/>
      <c r="X5941" s="4"/>
      <c r="Y5941" s="4"/>
      <c r="Z5941" s="4"/>
      <c r="AA5941" s="4"/>
      <c r="AG5941" s="4"/>
    </row>
    <row r="5942" spans="1:33" x14ac:dyDescent="0.25">
      <c r="A5942" s="4"/>
      <c r="F5942" s="4"/>
      <c r="H5942" s="4"/>
      <c r="I5942" s="4"/>
      <c r="J5942" s="4"/>
      <c r="K5942" s="4"/>
      <c r="L5942" s="4"/>
      <c r="M5942" s="4"/>
      <c r="N5942" s="4"/>
      <c r="P5942" s="4"/>
      <c r="R5942" s="4"/>
      <c r="S5942" s="4"/>
      <c r="T5942" s="4"/>
      <c r="V5942" s="4"/>
      <c r="W5942" s="4"/>
      <c r="X5942" s="4"/>
      <c r="Y5942" s="4"/>
      <c r="Z5942" s="4"/>
      <c r="AA5942" s="4"/>
      <c r="AG5942" s="4"/>
    </row>
    <row r="5943" spans="1:33" x14ac:dyDescent="0.25">
      <c r="A5943" s="4"/>
      <c r="F5943" s="4"/>
      <c r="H5943" s="4"/>
      <c r="I5943" s="4"/>
      <c r="J5943" s="4"/>
      <c r="K5943" s="4"/>
      <c r="L5943" s="4"/>
      <c r="M5943" s="4"/>
      <c r="N5943" s="4"/>
      <c r="P5943" s="4"/>
      <c r="R5943" s="4"/>
      <c r="S5943" s="4"/>
      <c r="T5943" s="4"/>
      <c r="V5943" s="4"/>
      <c r="W5943" s="4"/>
      <c r="X5943" s="4"/>
      <c r="Y5943" s="4"/>
      <c r="Z5943" s="4"/>
      <c r="AA5943" s="4"/>
      <c r="AG5943" s="4"/>
    </row>
    <row r="5944" spans="1:33" x14ac:dyDescent="0.25">
      <c r="A5944" s="4"/>
      <c r="F5944" s="4"/>
      <c r="H5944" s="4"/>
      <c r="I5944" s="4"/>
      <c r="J5944" s="4"/>
      <c r="K5944" s="4"/>
      <c r="L5944" s="4"/>
      <c r="M5944" s="4"/>
      <c r="N5944" s="4"/>
      <c r="P5944" s="4"/>
      <c r="R5944" s="4"/>
      <c r="S5944" s="4"/>
      <c r="T5944" s="4"/>
      <c r="V5944" s="4"/>
      <c r="W5944" s="4"/>
      <c r="X5944" s="4"/>
      <c r="Y5944" s="4"/>
      <c r="Z5944" s="4"/>
      <c r="AA5944" s="4"/>
      <c r="AG5944" s="4"/>
    </row>
    <row r="5945" spans="1:33" x14ac:dyDescent="0.25">
      <c r="A5945" s="4"/>
      <c r="F5945" s="4"/>
      <c r="H5945" s="4"/>
      <c r="I5945" s="4"/>
      <c r="J5945" s="4"/>
      <c r="K5945" s="4"/>
      <c r="L5945" s="4"/>
      <c r="M5945" s="4"/>
      <c r="N5945" s="4"/>
      <c r="P5945" s="4"/>
      <c r="R5945" s="4"/>
      <c r="S5945" s="4"/>
      <c r="T5945" s="4"/>
      <c r="V5945" s="4"/>
      <c r="W5945" s="4"/>
      <c r="X5945" s="4"/>
      <c r="Y5945" s="4"/>
      <c r="Z5945" s="4"/>
      <c r="AA5945" s="4"/>
      <c r="AG5945" s="4"/>
    </row>
    <row r="5946" spans="1:33" x14ac:dyDescent="0.25">
      <c r="A5946" s="4"/>
      <c r="F5946" s="4"/>
      <c r="H5946" s="4"/>
      <c r="I5946" s="4"/>
      <c r="J5946" s="4"/>
      <c r="K5946" s="4"/>
      <c r="L5946" s="4"/>
      <c r="M5946" s="4"/>
      <c r="N5946" s="4"/>
      <c r="P5946" s="4"/>
      <c r="R5946" s="4"/>
      <c r="S5946" s="4"/>
      <c r="T5946" s="4"/>
      <c r="V5946" s="4"/>
      <c r="W5946" s="4"/>
      <c r="X5946" s="4"/>
      <c r="Y5946" s="4"/>
      <c r="Z5946" s="4"/>
      <c r="AA5946" s="4"/>
      <c r="AG5946" s="4"/>
    </row>
    <row r="5947" spans="1:33" x14ac:dyDescent="0.25">
      <c r="A5947" s="4"/>
      <c r="F5947" s="4"/>
      <c r="H5947" s="4"/>
      <c r="I5947" s="4"/>
      <c r="J5947" s="4"/>
      <c r="K5947" s="4"/>
      <c r="L5947" s="4"/>
      <c r="M5947" s="4"/>
      <c r="N5947" s="4"/>
      <c r="P5947" s="4"/>
      <c r="R5947" s="4"/>
      <c r="S5947" s="4"/>
      <c r="T5947" s="4"/>
      <c r="V5947" s="4"/>
      <c r="W5947" s="4"/>
      <c r="X5947" s="4"/>
      <c r="Y5947" s="4"/>
      <c r="Z5947" s="4"/>
      <c r="AA5947" s="4"/>
      <c r="AG5947" s="4"/>
    </row>
    <row r="5948" spans="1:33" x14ac:dyDescent="0.25">
      <c r="A5948" s="4"/>
      <c r="F5948" s="4"/>
      <c r="H5948" s="4"/>
      <c r="I5948" s="4"/>
      <c r="J5948" s="4"/>
      <c r="K5948" s="4"/>
      <c r="L5948" s="4"/>
      <c r="M5948" s="4"/>
      <c r="N5948" s="4"/>
      <c r="P5948" s="4"/>
      <c r="R5948" s="4"/>
      <c r="S5948" s="4"/>
      <c r="T5948" s="4"/>
      <c r="V5948" s="4"/>
      <c r="W5948" s="4"/>
      <c r="X5948" s="4"/>
      <c r="Y5948" s="4"/>
      <c r="Z5948" s="4"/>
      <c r="AA5948" s="4"/>
      <c r="AG5948" s="4"/>
    </row>
    <row r="5949" spans="1:33" x14ac:dyDescent="0.25">
      <c r="A5949" s="4"/>
      <c r="F5949" s="4"/>
      <c r="H5949" s="4"/>
      <c r="I5949" s="4"/>
      <c r="J5949" s="4"/>
      <c r="K5949" s="4"/>
      <c r="L5949" s="4"/>
      <c r="M5949" s="4"/>
      <c r="N5949" s="4"/>
      <c r="P5949" s="4"/>
      <c r="R5949" s="4"/>
      <c r="S5949" s="4"/>
      <c r="T5949" s="4"/>
      <c r="V5949" s="4"/>
      <c r="W5949" s="4"/>
      <c r="X5949" s="4"/>
      <c r="Y5949" s="4"/>
      <c r="Z5949" s="4"/>
      <c r="AA5949" s="4"/>
      <c r="AG5949" s="4"/>
    </row>
    <row r="5950" spans="1:33" x14ac:dyDescent="0.25">
      <c r="A5950" s="4"/>
      <c r="F5950" s="4"/>
      <c r="H5950" s="4"/>
      <c r="I5950" s="4"/>
      <c r="J5950" s="4"/>
      <c r="K5950" s="4"/>
      <c r="L5950" s="4"/>
      <c r="M5950" s="4"/>
      <c r="N5950" s="4"/>
      <c r="P5950" s="4"/>
      <c r="R5950" s="4"/>
      <c r="S5950" s="4"/>
      <c r="T5950" s="4"/>
      <c r="V5950" s="4"/>
      <c r="W5950" s="4"/>
      <c r="X5950" s="4"/>
      <c r="Y5950" s="4"/>
      <c r="Z5950" s="4"/>
      <c r="AA5950" s="4"/>
      <c r="AG5950" s="4"/>
    </row>
    <row r="5951" spans="1:33" x14ac:dyDescent="0.25">
      <c r="A5951" s="4"/>
      <c r="F5951" s="4"/>
      <c r="H5951" s="4"/>
      <c r="I5951" s="4"/>
      <c r="J5951" s="4"/>
      <c r="K5951" s="4"/>
      <c r="L5951" s="4"/>
      <c r="M5951" s="4"/>
      <c r="N5951" s="4"/>
      <c r="P5951" s="4"/>
      <c r="R5951" s="4"/>
      <c r="S5951" s="4"/>
      <c r="T5951" s="4"/>
      <c r="V5951" s="4"/>
      <c r="W5951" s="4"/>
      <c r="X5951" s="4"/>
      <c r="Y5951" s="4"/>
      <c r="Z5951" s="4"/>
      <c r="AA5951" s="4"/>
      <c r="AG5951" s="4"/>
    </row>
    <row r="5952" spans="1:33" x14ac:dyDescent="0.25">
      <c r="A5952" s="4"/>
      <c r="F5952" s="4"/>
      <c r="H5952" s="4"/>
      <c r="I5952" s="4"/>
      <c r="J5952" s="4"/>
      <c r="K5952" s="4"/>
      <c r="L5952" s="4"/>
      <c r="M5952" s="4"/>
      <c r="N5952" s="4"/>
      <c r="P5952" s="4"/>
      <c r="R5952" s="4"/>
      <c r="S5952" s="4"/>
      <c r="T5952" s="4"/>
      <c r="V5952" s="4"/>
      <c r="W5952" s="4"/>
      <c r="X5952" s="4"/>
      <c r="Y5952" s="4"/>
      <c r="Z5952" s="4"/>
      <c r="AA5952" s="4"/>
      <c r="AG5952" s="4"/>
    </row>
    <row r="5953" spans="1:33" x14ac:dyDescent="0.25">
      <c r="A5953" s="4"/>
      <c r="F5953" s="4"/>
      <c r="H5953" s="4"/>
      <c r="I5953" s="4"/>
      <c r="J5953" s="4"/>
      <c r="K5953" s="4"/>
      <c r="L5953" s="4"/>
      <c r="M5953" s="4"/>
      <c r="N5953" s="4"/>
      <c r="P5953" s="4"/>
      <c r="R5953" s="4"/>
      <c r="S5953" s="4"/>
      <c r="T5953" s="4"/>
      <c r="V5953" s="4"/>
      <c r="W5953" s="4"/>
      <c r="X5953" s="4"/>
      <c r="Y5953" s="4"/>
      <c r="Z5953" s="4"/>
      <c r="AA5953" s="4"/>
      <c r="AG5953" s="4"/>
    </row>
    <row r="5954" spans="1:33" x14ac:dyDescent="0.25">
      <c r="A5954" s="4"/>
      <c r="F5954" s="4"/>
      <c r="H5954" s="4"/>
      <c r="I5954" s="4"/>
      <c r="J5954" s="4"/>
      <c r="K5954" s="4"/>
      <c r="L5954" s="4"/>
      <c r="M5954" s="4"/>
      <c r="N5954" s="4"/>
      <c r="P5954" s="4"/>
      <c r="R5954" s="4"/>
      <c r="S5954" s="4"/>
      <c r="T5954" s="4"/>
      <c r="V5954" s="4"/>
      <c r="W5954" s="4"/>
      <c r="X5954" s="4"/>
      <c r="Y5954" s="4"/>
      <c r="Z5954" s="4"/>
      <c r="AA5954" s="4"/>
      <c r="AG5954" s="4"/>
    </row>
    <row r="5955" spans="1:33" x14ac:dyDescent="0.25">
      <c r="A5955" s="4"/>
      <c r="F5955" s="4"/>
      <c r="H5955" s="4"/>
      <c r="I5955" s="4"/>
      <c r="J5955" s="4"/>
      <c r="K5955" s="4"/>
      <c r="L5955" s="4"/>
      <c r="M5955" s="4"/>
      <c r="N5955" s="4"/>
      <c r="P5955" s="4"/>
      <c r="R5955" s="4"/>
      <c r="S5955" s="4"/>
      <c r="T5955" s="4"/>
      <c r="V5955" s="4"/>
      <c r="W5955" s="4"/>
      <c r="X5955" s="4"/>
      <c r="Y5955" s="4"/>
      <c r="Z5955" s="4"/>
      <c r="AA5955" s="4"/>
      <c r="AG5955" s="4"/>
    </row>
    <row r="5956" spans="1:33" x14ac:dyDescent="0.25">
      <c r="A5956" s="4"/>
      <c r="F5956" s="4"/>
      <c r="H5956" s="4"/>
      <c r="I5956" s="4"/>
      <c r="J5956" s="4"/>
      <c r="K5956" s="4"/>
      <c r="L5956" s="4"/>
      <c r="M5956" s="4"/>
      <c r="N5956" s="4"/>
      <c r="P5956" s="4"/>
      <c r="R5956" s="4"/>
      <c r="S5956" s="4"/>
      <c r="T5956" s="4"/>
      <c r="V5956" s="4"/>
      <c r="W5956" s="4"/>
      <c r="X5956" s="4"/>
      <c r="Y5956" s="4"/>
      <c r="Z5956" s="4"/>
      <c r="AA5956" s="4"/>
      <c r="AG5956" s="4"/>
    </row>
    <row r="5957" spans="1:33" x14ac:dyDescent="0.25">
      <c r="A5957" s="4"/>
      <c r="F5957" s="4"/>
      <c r="H5957" s="4"/>
      <c r="I5957" s="4"/>
      <c r="J5957" s="4"/>
      <c r="K5957" s="4"/>
      <c r="L5957" s="4"/>
      <c r="M5957" s="4"/>
      <c r="N5957" s="4"/>
      <c r="P5957" s="4"/>
      <c r="R5957" s="4"/>
      <c r="S5957" s="4"/>
      <c r="T5957" s="4"/>
      <c r="V5957" s="4"/>
      <c r="W5957" s="4"/>
      <c r="X5957" s="4"/>
      <c r="Y5957" s="4"/>
      <c r="Z5957" s="4"/>
      <c r="AA5957" s="4"/>
      <c r="AG5957" s="4"/>
    </row>
    <row r="5958" spans="1:33" x14ac:dyDescent="0.25">
      <c r="A5958" s="4"/>
      <c r="F5958" s="4"/>
      <c r="H5958" s="4"/>
      <c r="I5958" s="4"/>
      <c r="J5958" s="4"/>
      <c r="K5958" s="4"/>
      <c r="L5958" s="4"/>
      <c r="M5958" s="4"/>
      <c r="N5958" s="4"/>
      <c r="P5958" s="4"/>
      <c r="R5958" s="4"/>
      <c r="S5958" s="4"/>
      <c r="T5958" s="4"/>
      <c r="V5958" s="4"/>
      <c r="W5958" s="4"/>
      <c r="X5958" s="4"/>
      <c r="Y5958" s="4"/>
      <c r="Z5958" s="4"/>
      <c r="AA5958" s="4"/>
      <c r="AG5958" s="4"/>
    </row>
    <row r="5959" spans="1:33" x14ac:dyDescent="0.25">
      <c r="A5959" s="4"/>
      <c r="F5959" s="4"/>
      <c r="H5959" s="4"/>
      <c r="I5959" s="4"/>
      <c r="J5959" s="4"/>
      <c r="K5959" s="4"/>
      <c r="L5959" s="4"/>
      <c r="M5959" s="4"/>
      <c r="N5959" s="4"/>
      <c r="P5959" s="4"/>
      <c r="R5959" s="4"/>
      <c r="S5959" s="4"/>
      <c r="T5959" s="4"/>
      <c r="V5959" s="4"/>
      <c r="W5959" s="4"/>
      <c r="X5959" s="4"/>
      <c r="Y5959" s="4"/>
      <c r="Z5959" s="4"/>
      <c r="AA5959" s="4"/>
      <c r="AG5959" s="4"/>
    </row>
    <row r="5960" spans="1:33" x14ac:dyDescent="0.25">
      <c r="A5960" s="4"/>
      <c r="F5960" s="4"/>
      <c r="H5960" s="4"/>
      <c r="I5960" s="4"/>
      <c r="J5960" s="4"/>
      <c r="K5960" s="4"/>
      <c r="L5960" s="4"/>
      <c r="M5960" s="4"/>
      <c r="N5960" s="4"/>
      <c r="P5960" s="4"/>
      <c r="R5960" s="4"/>
      <c r="S5960" s="4"/>
      <c r="T5960" s="4"/>
      <c r="V5960" s="4"/>
      <c r="W5960" s="4"/>
      <c r="X5960" s="4"/>
      <c r="Y5960" s="4"/>
      <c r="Z5960" s="4"/>
      <c r="AA5960" s="4"/>
      <c r="AG5960" s="4"/>
    </row>
    <row r="5961" spans="1:33" x14ac:dyDescent="0.25">
      <c r="A5961" s="4"/>
      <c r="F5961" s="4"/>
      <c r="H5961" s="4"/>
      <c r="I5961" s="4"/>
      <c r="J5961" s="4"/>
      <c r="K5961" s="4"/>
      <c r="L5961" s="4"/>
      <c r="M5961" s="4"/>
      <c r="N5961" s="4"/>
      <c r="P5961" s="4"/>
      <c r="R5961" s="4"/>
      <c r="S5961" s="4"/>
      <c r="T5961" s="4"/>
      <c r="V5961" s="4"/>
      <c r="W5961" s="4"/>
      <c r="X5961" s="4"/>
      <c r="Y5961" s="4"/>
      <c r="Z5961" s="4"/>
      <c r="AA5961" s="4"/>
      <c r="AG5961" s="4"/>
    </row>
    <row r="5962" spans="1:33" x14ac:dyDescent="0.25">
      <c r="A5962" s="4"/>
      <c r="F5962" s="4"/>
      <c r="H5962" s="4"/>
      <c r="I5962" s="4"/>
      <c r="J5962" s="4"/>
      <c r="K5962" s="4"/>
      <c r="L5962" s="4"/>
      <c r="M5962" s="4"/>
      <c r="N5962" s="4"/>
      <c r="P5962" s="4"/>
      <c r="R5962" s="4"/>
      <c r="S5962" s="4"/>
      <c r="T5962" s="4"/>
      <c r="V5962" s="4"/>
      <c r="W5962" s="4"/>
      <c r="X5962" s="4"/>
      <c r="Y5962" s="4"/>
      <c r="Z5962" s="4"/>
      <c r="AA5962" s="4"/>
      <c r="AG5962" s="4"/>
    </row>
    <row r="5963" spans="1:33" x14ac:dyDescent="0.25">
      <c r="A5963" s="4"/>
      <c r="F5963" s="4"/>
      <c r="H5963" s="4"/>
      <c r="I5963" s="4"/>
      <c r="J5963" s="4"/>
      <c r="K5963" s="4"/>
      <c r="L5963" s="4"/>
      <c r="M5963" s="4"/>
      <c r="N5963" s="4"/>
      <c r="P5963" s="4"/>
      <c r="R5963" s="4"/>
      <c r="S5963" s="4"/>
      <c r="T5963" s="4"/>
      <c r="V5963" s="4"/>
      <c r="W5963" s="4"/>
      <c r="X5963" s="4"/>
      <c r="Y5963" s="4"/>
      <c r="Z5963" s="4"/>
      <c r="AA5963" s="4"/>
      <c r="AG5963" s="4"/>
    </row>
    <row r="5964" spans="1:33" x14ac:dyDescent="0.25">
      <c r="A5964" s="4"/>
      <c r="F5964" s="4"/>
      <c r="H5964" s="4"/>
      <c r="I5964" s="4"/>
      <c r="J5964" s="4"/>
      <c r="K5964" s="4"/>
      <c r="L5964" s="4"/>
      <c r="M5964" s="4"/>
      <c r="N5964" s="4"/>
      <c r="P5964" s="4"/>
      <c r="R5964" s="4"/>
      <c r="S5964" s="4"/>
      <c r="T5964" s="4"/>
      <c r="V5964" s="4"/>
      <c r="W5964" s="4"/>
      <c r="X5964" s="4"/>
      <c r="Y5964" s="4"/>
      <c r="Z5964" s="4"/>
      <c r="AA5964" s="4"/>
      <c r="AG5964" s="4"/>
    </row>
    <row r="5965" spans="1:33" x14ac:dyDescent="0.25">
      <c r="A5965" s="4"/>
      <c r="F5965" s="4"/>
      <c r="H5965" s="4"/>
      <c r="I5965" s="4"/>
      <c r="J5965" s="4"/>
      <c r="K5965" s="4"/>
      <c r="L5965" s="4"/>
      <c r="M5965" s="4"/>
      <c r="N5965" s="4"/>
      <c r="P5965" s="4"/>
      <c r="R5965" s="4"/>
      <c r="S5965" s="4"/>
      <c r="T5965" s="4"/>
      <c r="V5965" s="4"/>
      <c r="W5965" s="4"/>
      <c r="X5965" s="4"/>
      <c r="Y5965" s="4"/>
      <c r="Z5965" s="4"/>
      <c r="AA5965" s="4"/>
      <c r="AG5965" s="4"/>
    </row>
    <row r="5966" spans="1:33" x14ac:dyDescent="0.25">
      <c r="A5966" s="4"/>
      <c r="F5966" s="4"/>
      <c r="H5966" s="4"/>
      <c r="I5966" s="4"/>
      <c r="J5966" s="4"/>
      <c r="K5966" s="4"/>
      <c r="L5966" s="4"/>
      <c r="M5966" s="4"/>
      <c r="N5966" s="4"/>
      <c r="P5966" s="4"/>
      <c r="R5966" s="4"/>
      <c r="S5966" s="4"/>
      <c r="T5966" s="4"/>
      <c r="V5966" s="4"/>
      <c r="W5966" s="4"/>
      <c r="X5966" s="4"/>
      <c r="Y5966" s="4"/>
      <c r="Z5966" s="4"/>
      <c r="AA5966" s="4"/>
      <c r="AG5966" s="4"/>
    </row>
    <row r="5967" spans="1:33" x14ac:dyDescent="0.25">
      <c r="A5967" s="4"/>
      <c r="F5967" s="4"/>
      <c r="H5967" s="4"/>
      <c r="I5967" s="4"/>
      <c r="J5967" s="4"/>
      <c r="K5967" s="4"/>
      <c r="L5967" s="4"/>
      <c r="M5967" s="4"/>
      <c r="N5967" s="4"/>
      <c r="P5967" s="4"/>
      <c r="R5967" s="4"/>
      <c r="S5967" s="4"/>
      <c r="T5967" s="4"/>
      <c r="V5967" s="4"/>
      <c r="W5967" s="4"/>
      <c r="X5967" s="4"/>
      <c r="Y5967" s="4"/>
      <c r="Z5967" s="4"/>
      <c r="AA5967" s="4"/>
      <c r="AG5967" s="4"/>
    </row>
    <row r="5968" spans="1:33" x14ac:dyDescent="0.25">
      <c r="A5968" s="4"/>
      <c r="F5968" s="4"/>
      <c r="H5968" s="4"/>
      <c r="I5968" s="4"/>
      <c r="J5968" s="4"/>
      <c r="K5968" s="4"/>
      <c r="L5968" s="4"/>
      <c r="M5968" s="4"/>
      <c r="N5968" s="4"/>
      <c r="P5968" s="4"/>
      <c r="R5968" s="4"/>
      <c r="S5968" s="4"/>
      <c r="T5968" s="4"/>
      <c r="V5968" s="4"/>
      <c r="W5968" s="4"/>
      <c r="X5968" s="4"/>
      <c r="Y5968" s="4"/>
      <c r="Z5968" s="4"/>
      <c r="AA5968" s="4"/>
      <c r="AG5968" s="4"/>
    </row>
    <row r="5969" spans="1:33" x14ac:dyDescent="0.25">
      <c r="A5969" s="4"/>
      <c r="F5969" s="4"/>
      <c r="H5969" s="4"/>
      <c r="I5969" s="4"/>
      <c r="J5969" s="4"/>
      <c r="K5969" s="4"/>
      <c r="L5969" s="4"/>
      <c r="M5969" s="4"/>
      <c r="N5969" s="4"/>
      <c r="P5969" s="4"/>
      <c r="R5969" s="4"/>
      <c r="S5969" s="4"/>
      <c r="T5969" s="4"/>
      <c r="V5969" s="4"/>
      <c r="W5969" s="4"/>
      <c r="X5969" s="4"/>
      <c r="Y5969" s="4"/>
      <c r="Z5969" s="4"/>
      <c r="AA5969" s="4"/>
      <c r="AG5969" s="4"/>
    </row>
    <row r="5970" spans="1:33" x14ac:dyDescent="0.25">
      <c r="A5970" s="4"/>
      <c r="F5970" s="4"/>
      <c r="H5970" s="4"/>
      <c r="I5970" s="4"/>
      <c r="J5970" s="4"/>
      <c r="K5970" s="4"/>
      <c r="L5970" s="4"/>
      <c r="M5970" s="4"/>
      <c r="N5970" s="4"/>
      <c r="P5970" s="4"/>
      <c r="R5970" s="4"/>
      <c r="S5970" s="4"/>
      <c r="T5970" s="4"/>
      <c r="V5970" s="4"/>
      <c r="W5970" s="4"/>
      <c r="X5970" s="4"/>
      <c r="Y5970" s="4"/>
      <c r="Z5970" s="4"/>
      <c r="AA5970" s="4"/>
      <c r="AG5970" s="4"/>
    </row>
    <row r="5971" spans="1:33" x14ac:dyDescent="0.25">
      <c r="A5971" s="4"/>
      <c r="F5971" s="4"/>
      <c r="H5971" s="4"/>
      <c r="I5971" s="4"/>
      <c r="J5971" s="4"/>
      <c r="K5971" s="4"/>
      <c r="L5971" s="4"/>
      <c r="M5971" s="4"/>
      <c r="N5971" s="4"/>
      <c r="P5971" s="4"/>
      <c r="R5971" s="4"/>
      <c r="S5971" s="4"/>
      <c r="T5971" s="4"/>
      <c r="V5971" s="4"/>
      <c r="W5971" s="4"/>
      <c r="X5971" s="4"/>
      <c r="Y5971" s="4"/>
      <c r="Z5971" s="4"/>
      <c r="AA5971" s="4"/>
      <c r="AG5971" s="4"/>
    </row>
    <row r="5972" spans="1:33" x14ac:dyDescent="0.25">
      <c r="A5972" s="4"/>
      <c r="F5972" s="4"/>
      <c r="H5972" s="4"/>
      <c r="I5972" s="4"/>
      <c r="J5972" s="4"/>
      <c r="K5972" s="4"/>
      <c r="L5972" s="4"/>
      <c r="M5972" s="4"/>
      <c r="N5972" s="4"/>
      <c r="P5972" s="4"/>
      <c r="R5972" s="4"/>
      <c r="S5972" s="4"/>
      <c r="T5972" s="4"/>
      <c r="V5972" s="4"/>
      <c r="W5972" s="4"/>
      <c r="X5972" s="4"/>
      <c r="Y5972" s="4"/>
      <c r="Z5972" s="4"/>
      <c r="AA5972" s="4"/>
      <c r="AG5972" s="4"/>
    </row>
    <row r="5973" spans="1:33" x14ac:dyDescent="0.25">
      <c r="A5973" s="4"/>
      <c r="F5973" s="4"/>
      <c r="H5973" s="4"/>
      <c r="I5973" s="4"/>
      <c r="J5973" s="4"/>
      <c r="K5973" s="4"/>
      <c r="L5973" s="4"/>
      <c r="M5973" s="4"/>
      <c r="N5973" s="4"/>
      <c r="P5973" s="4"/>
      <c r="R5973" s="4"/>
      <c r="S5973" s="4"/>
      <c r="T5973" s="4"/>
      <c r="V5973" s="4"/>
      <c r="W5973" s="4"/>
      <c r="X5973" s="4"/>
      <c r="Y5973" s="4"/>
      <c r="Z5973" s="4"/>
      <c r="AA5973" s="4"/>
      <c r="AG5973" s="4"/>
    </row>
    <row r="5974" spans="1:33" x14ac:dyDescent="0.25">
      <c r="A5974" s="4"/>
      <c r="F5974" s="4"/>
      <c r="H5974" s="4"/>
      <c r="I5974" s="4"/>
      <c r="J5974" s="4"/>
      <c r="K5974" s="4"/>
      <c r="L5974" s="4"/>
      <c r="M5974" s="4"/>
      <c r="N5974" s="4"/>
      <c r="P5974" s="4"/>
      <c r="R5974" s="4"/>
      <c r="S5974" s="4"/>
      <c r="T5974" s="4"/>
      <c r="V5974" s="4"/>
      <c r="W5974" s="4"/>
      <c r="X5974" s="4"/>
      <c r="Y5974" s="4"/>
      <c r="Z5974" s="4"/>
      <c r="AA5974" s="4"/>
      <c r="AG5974" s="4"/>
    </row>
    <row r="5975" spans="1:33" x14ac:dyDescent="0.25">
      <c r="A5975" s="4"/>
      <c r="F5975" s="4"/>
      <c r="H5975" s="4"/>
      <c r="I5975" s="4"/>
      <c r="J5975" s="4"/>
      <c r="K5975" s="4"/>
      <c r="L5975" s="4"/>
      <c r="M5975" s="4"/>
      <c r="N5975" s="4"/>
      <c r="P5975" s="4"/>
      <c r="R5975" s="4"/>
      <c r="S5975" s="4"/>
      <c r="T5975" s="4"/>
      <c r="V5975" s="4"/>
      <c r="W5975" s="4"/>
      <c r="X5975" s="4"/>
      <c r="Y5975" s="4"/>
      <c r="Z5975" s="4"/>
      <c r="AA5975" s="4"/>
      <c r="AG5975" s="4"/>
    </row>
    <row r="5976" spans="1:33" x14ac:dyDescent="0.25">
      <c r="A5976" s="4"/>
      <c r="F5976" s="4"/>
      <c r="H5976" s="4"/>
      <c r="I5976" s="4"/>
      <c r="J5976" s="4"/>
      <c r="K5976" s="4"/>
      <c r="L5976" s="4"/>
      <c r="M5976" s="4"/>
      <c r="N5976" s="4"/>
      <c r="P5976" s="4"/>
      <c r="R5976" s="4"/>
      <c r="S5976" s="4"/>
      <c r="T5976" s="4"/>
      <c r="V5976" s="4"/>
      <c r="W5976" s="4"/>
      <c r="X5976" s="4"/>
      <c r="Y5976" s="4"/>
      <c r="Z5976" s="4"/>
      <c r="AA5976" s="4"/>
      <c r="AG5976" s="4"/>
    </row>
    <row r="5977" spans="1:33" x14ac:dyDescent="0.25">
      <c r="A5977" s="4"/>
      <c r="F5977" s="4"/>
      <c r="H5977" s="4"/>
      <c r="I5977" s="4"/>
      <c r="J5977" s="4"/>
      <c r="K5977" s="4"/>
      <c r="L5977" s="4"/>
      <c r="M5977" s="4"/>
      <c r="N5977" s="4"/>
      <c r="P5977" s="4"/>
      <c r="R5977" s="4"/>
      <c r="S5977" s="4"/>
      <c r="T5977" s="4"/>
      <c r="V5977" s="4"/>
      <c r="W5977" s="4"/>
      <c r="X5977" s="4"/>
      <c r="Y5977" s="4"/>
      <c r="Z5977" s="4"/>
      <c r="AA5977" s="4"/>
      <c r="AG5977" s="4"/>
    </row>
    <row r="5978" spans="1:33" x14ac:dyDescent="0.25">
      <c r="A5978" s="4"/>
      <c r="F5978" s="4"/>
      <c r="H5978" s="4"/>
      <c r="I5978" s="4"/>
      <c r="J5978" s="4"/>
      <c r="K5978" s="4"/>
      <c r="L5978" s="4"/>
      <c r="M5978" s="4"/>
      <c r="N5978" s="4"/>
      <c r="P5978" s="4"/>
      <c r="R5978" s="4"/>
      <c r="S5978" s="4"/>
      <c r="T5978" s="4"/>
      <c r="V5978" s="4"/>
      <c r="W5978" s="4"/>
      <c r="X5978" s="4"/>
      <c r="Y5978" s="4"/>
      <c r="Z5978" s="4"/>
      <c r="AA5978" s="4"/>
      <c r="AG5978" s="4"/>
    </row>
    <row r="5979" spans="1:33" x14ac:dyDescent="0.25">
      <c r="A5979" s="4"/>
      <c r="F5979" s="4"/>
      <c r="H5979" s="4"/>
      <c r="I5979" s="4"/>
      <c r="J5979" s="4"/>
      <c r="K5979" s="4"/>
      <c r="L5979" s="4"/>
      <c r="M5979" s="4"/>
      <c r="N5979" s="4"/>
      <c r="P5979" s="4"/>
      <c r="R5979" s="4"/>
      <c r="S5979" s="4"/>
      <c r="T5979" s="4"/>
      <c r="V5979" s="4"/>
      <c r="W5979" s="4"/>
      <c r="X5979" s="4"/>
      <c r="Y5979" s="4"/>
      <c r="Z5979" s="4"/>
      <c r="AA5979" s="4"/>
      <c r="AG5979" s="4"/>
    </row>
    <row r="5980" spans="1:33" x14ac:dyDescent="0.25">
      <c r="A5980" s="4"/>
      <c r="F5980" s="4"/>
      <c r="H5980" s="4"/>
      <c r="I5980" s="4"/>
      <c r="J5980" s="4"/>
      <c r="K5980" s="4"/>
      <c r="L5980" s="4"/>
      <c r="M5980" s="4"/>
      <c r="N5980" s="4"/>
      <c r="P5980" s="4"/>
      <c r="R5980" s="4"/>
      <c r="S5980" s="4"/>
      <c r="T5980" s="4"/>
      <c r="V5980" s="4"/>
      <c r="W5980" s="4"/>
      <c r="X5980" s="4"/>
      <c r="Y5980" s="4"/>
      <c r="Z5980" s="4"/>
      <c r="AA5980" s="4"/>
      <c r="AG5980" s="4"/>
    </row>
    <row r="5981" spans="1:33" x14ac:dyDescent="0.25">
      <c r="A5981" s="4"/>
      <c r="F5981" s="4"/>
      <c r="H5981" s="4"/>
      <c r="I5981" s="4"/>
      <c r="J5981" s="4"/>
      <c r="K5981" s="4"/>
      <c r="L5981" s="4"/>
      <c r="M5981" s="4"/>
      <c r="N5981" s="4"/>
      <c r="P5981" s="4"/>
      <c r="R5981" s="4"/>
      <c r="S5981" s="4"/>
      <c r="T5981" s="4"/>
      <c r="V5981" s="4"/>
      <c r="W5981" s="4"/>
      <c r="X5981" s="4"/>
      <c r="Y5981" s="4"/>
      <c r="Z5981" s="4"/>
      <c r="AA5981" s="4"/>
      <c r="AG5981" s="4"/>
    </row>
    <row r="5982" spans="1:33" x14ac:dyDescent="0.25">
      <c r="A5982" s="4"/>
      <c r="F5982" s="4"/>
      <c r="H5982" s="4"/>
      <c r="I5982" s="4"/>
      <c r="J5982" s="4"/>
      <c r="K5982" s="4"/>
      <c r="L5982" s="4"/>
      <c r="M5982" s="4"/>
      <c r="N5982" s="4"/>
      <c r="P5982" s="4"/>
      <c r="R5982" s="4"/>
      <c r="S5982" s="4"/>
      <c r="T5982" s="4"/>
      <c r="V5982" s="4"/>
      <c r="W5982" s="4"/>
      <c r="X5982" s="4"/>
      <c r="Y5982" s="4"/>
      <c r="Z5982" s="4"/>
      <c r="AA5982" s="4"/>
      <c r="AG5982" s="4"/>
    </row>
    <row r="5983" spans="1:33" x14ac:dyDescent="0.25">
      <c r="A5983" s="4"/>
      <c r="F5983" s="4"/>
      <c r="H5983" s="4"/>
      <c r="I5983" s="4"/>
      <c r="J5983" s="4"/>
      <c r="K5983" s="4"/>
      <c r="L5983" s="4"/>
      <c r="M5983" s="4"/>
      <c r="N5983" s="4"/>
      <c r="P5983" s="4"/>
      <c r="R5983" s="4"/>
      <c r="S5983" s="4"/>
      <c r="T5983" s="4"/>
      <c r="V5983" s="4"/>
      <c r="W5983" s="4"/>
      <c r="X5983" s="4"/>
      <c r="Y5983" s="4"/>
      <c r="Z5983" s="4"/>
      <c r="AA5983" s="4"/>
      <c r="AG5983" s="4"/>
    </row>
    <row r="5984" spans="1:33" x14ac:dyDescent="0.25">
      <c r="A5984" s="4"/>
      <c r="F5984" s="4"/>
      <c r="H5984" s="4"/>
      <c r="I5984" s="4"/>
      <c r="J5984" s="4"/>
      <c r="K5984" s="4"/>
      <c r="L5984" s="4"/>
      <c r="M5984" s="4"/>
      <c r="N5984" s="4"/>
      <c r="P5984" s="4"/>
      <c r="R5984" s="4"/>
      <c r="S5984" s="4"/>
      <c r="T5984" s="4"/>
      <c r="V5984" s="4"/>
      <c r="W5984" s="4"/>
      <c r="X5984" s="4"/>
      <c r="Y5984" s="4"/>
      <c r="Z5984" s="4"/>
      <c r="AA5984" s="4"/>
      <c r="AG5984" s="4"/>
    </row>
    <row r="5985" spans="1:33" x14ac:dyDescent="0.25">
      <c r="A5985" s="4"/>
      <c r="F5985" s="4"/>
      <c r="H5985" s="4"/>
      <c r="I5985" s="4"/>
      <c r="J5985" s="4"/>
      <c r="K5985" s="4"/>
      <c r="L5985" s="4"/>
      <c r="M5985" s="4"/>
      <c r="N5985" s="4"/>
      <c r="P5985" s="4"/>
      <c r="R5985" s="4"/>
      <c r="S5985" s="4"/>
      <c r="T5985" s="4"/>
      <c r="V5985" s="4"/>
      <c r="W5985" s="4"/>
      <c r="X5985" s="4"/>
      <c r="Y5985" s="4"/>
      <c r="Z5985" s="4"/>
      <c r="AA5985" s="4"/>
      <c r="AG5985" s="4"/>
    </row>
    <row r="5986" spans="1:33" x14ac:dyDescent="0.25">
      <c r="A5986" s="4"/>
      <c r="F5986" s="4"/>
      <c r="H5986" s="4"/>
      <c r="I5986" s="4"/>
      <c r="J5986" s="4"/>
      <c r="K5986" s="4"/>
      <c r="L5986" s="4"/>
      <c r="M5986" s="4"/>
      <c r="N5986" s="4"/>
      <c r="P5986" s="4"/>
      <c r="R5986" s="4"/>
      <c r="S5986" s="4"/>
      <c r="T5986" s="4"/>
      <c r="V5986" s="4"/>
      <c r="W5986" s="4"/>
      <c r="X5986" s="4"/>
      <c r="Y5986" s="4"/>
      <c r="Z5986" s="4"/>
      <c r="AA5986" s="4"/>
      <c r="AG5986" s="4"/>
    </row>
    <row r="5987" spans="1:33" x14ac:dyDescent="0.25">
      <c r="A5987" s="4"/>
      <c r="F5987" s="4"/>
      <c r="H5987" s="4"/>
      <c r="I5987" s="4"/>
      <c r="J5987" s="4"/>
      <c r="K5987" s="4"/>
      <c r="L5987" s="4"/>
      <c r="M5987" s="4"/>
      <c r="N5987" s="4"/>
      <c r="P5987" s="4"/>
      <c r="R5987" s="4"/>
      <c r="S5987" s="4"/>
      <c r="T5987" s="4"/>
      <c r="V5987" s="4"/>
      <c r="W5987" s="4"/>
      <c r="X5987" s="4"/>
      <c r="Y5987" s="4"/>
      <c r="Z5987" s="4"/>
      <c r="AA5987" s="4"/>
      <c r="AG5987" s="4"/>
    </row>
    <row r="5988" spans="1:33" x14ac:dyDescent="0.25">
      <c r="A5988" s="4"/>
      <c r="F5988" s="4"/>
      <c r="H5988" s="4"/>
      <c r="I5988" s="4"/>
      <c r="J5988" s="4"/>
      <c r="K5988" s="4"/>
      <c r="L5988" s="4"/>
      <c r="M5988" s="4"/>
      <c r="N5988" s="4"/>
      <c r="P5988" s="4"/>
      <c r="R5988" s="4"/>
      <c r="S5988" s="4"/>
      <c r="T5988" s="4"/>
      <c r="V5988" s="4"/>
      <c r="W5988" s="4"/>
      <c r="X5988" s="4"/>
      <c r="Y5988" s="4"/>
      <c r="Z5988" s="4"/>
      <c r="AA5988" s="4"/>
      <c r="AG5988" s="4"/>
    </row>
    <row r="5989" spans="1:33" x14ac:dyDescent="0.25">
      <c r="A5989" s="4"/>
      <c r="F5989" s="4"/>
      <c r="H5989" s="4"/>
      <c r="I5989" s="4"/>
      <c r="J5989" s="4"/>
      <c r="K5989" s="4"/>
      <c r="L5989" s="4"/>
      <c r="M5989" s="4"/>
      <c r="N5989" s="4"/>
      <c r="P5989" s="4"/>
      <c r="R5989" s="4"/>
      <c r="S5989" s="4"/>
      <c r="T5989" s="4"/>
      <c r="V5989" s="4"/>
      <c r="W5989" s="4"/>
      <c r="X5989" s="4"/>
      <c r="Y5989" s="4"/>
      <c r="Z5989" s="4"/>
      <c r="AA5989" s="4"/>
      <c r="AG5989" s="4"/>
    </row>
    <row r="5990" spans="1:33" x14ac:dyDescent="0.25">
      <c r="A5990" s="4"/>
      <c r="F5990" s="4"/>
      <c r="H5990" s="4"/>
      <c r="I5990" s="4"/>
      <c r="J5990" s="4"/>
      <c r="K5990" s="4"/>
      <c r="L5990" s="4"/>
      <c r="M5990" s="4"/>
      <c r="N5990" s="4"/>
      <c r="P5990" s="4"/>
      <c r="R5990" s="4"/>
      <c r="S5990" s="4"/>
      <c r="T5990" s="4"/>
      <c r="V5990" s="4"/>
      <c r="W5990" s="4"/>
      <c r="X5990" s="4"/>
      <c r="Y5990" s="4"/>
      <c r="Z5990" s="4"/>
      <c r="AA5990" s="4"/>
      <c r="AG5990" s="4"/>
    </row>
    <row r="5991" spans="1:33" x14ac:dyDescent="0.25">
      <c r="A5991" s="4"/>
      <c r="F5991" s="4"/>
      <c r="H5991" s="4"/>
      <c r="I5991" s="4"/>
      <c r="J5991" s="4"/>
      <c r="K5991" s="4"/>
      <c r="L5991" s="4"/>
      <c r="M5991" s="4"/>
      <c r="N5991" s="4"/>
      <c r="P5991" s="4"/>
      <c r="R5991" s="4"/>
      <c r="S5991" s="4"/>
      <c r="T5991" s="4"/>
      <c r="V5991" s="4"/>
      <c r="W5991" s="4"/>
      <c r="X5991" s="4"/>
      <c r="Y5991" s="4"/>
      <c r="Z5991" s="4"/>
      <c r="AA5991" s="4"/>
      <c r="AG5991" s="4"/>
    </row>
    <row r="5992" spans="1:33" x14ac:dyDescent="0.25">
      <c r="A5992" s="4"/>
      <c r="F5992" s="4"/>
      <c r="H5992" s="4"/>
      <c r="I5992" s="4"/>
      <c r="J5992" s="4"/>
      <c r="K5992" s="4"/>
      <c r="L5992" s="4"/>
      <c r="M5992" s="4"/>
      <c r="N5992" s="4"/>
      <c r="P5992" s="4"/>
      <c r="R5992" s="4"/>
      <c r="S5992" s="4"/>
      <c r="T5992" s="4"/>
      <c r="V5992" s="4"/>
      <c r="W5992" s="4"/>
      <c r="X5992" s="4"/>
      <c r="Y5992" s="4"/>
      <c r="Z5992" s="4"/>
      <c r="AA5992" s="4"/>
      <c r="AG5992" s="4"/>
    </row>
    <row r="5993" spans="1:33" x14ac:dyDescent="0.25">
      <c r="A5993" s="4"/>
      <c r="F5993" s="4"/>
      <c r="H5993" s="4"/>
      <c r="I5993" s="4"/>
      <c r="J5993" s="4"/>
      <c r="K5993" s="4"/>
      <c r="L5993" s="4"/>
      <c r="M5993" s="4"/>
      <c r="N5993" s="4"/>
      <c r="P5993" s="4"/>
      <c r="R5993" s="4"/>
      <c r="S5993" s="4"/>
      <c r="T5993" s="4"/>
      <c r="V5993" s="4"/>
      <c r="W5993" s="4"/>
      <c r="X5993" s="4"/>
      <c r="Y5993" s="4"/>
      <c r="Z5993" s="4"/>
      <c r="AA5993" s="4"/>
      <c r="AG5993" s="4"/>
    </row>
    <row r="5994" spans="1:33" x14ac:dyDescent="0.25">
      <c r="A5994" s="4"/>
      <c r="F5994" s="4"/>
      <c r="H5994" s="4"/>
      <c r="I5994" s="4"/>
      <c r="J5994" s="4"/>
      <c r="K5994" s="4"/>
      <c r="L5994" s="4"/>
      <c r="M5994" s="4"/>
      <c r="N5994" s="4"/>
      <c r="P5994" s="4"/>
      <c r="R5994" s="4"/>
      <c r="S5994" s="4"/>
      <c r="T5994" s="4"/>
      <c r="V5994" s="4"/>
      <c r="W5994" s="4"/>
      <c r="X5994" s="4"/>
      <c r="Y5994" s="4"/>
      <c r="Z5994" s="4"/>
      <c r="AA5994" s="4"/>
      <c r="AG5994" s="4"/>
    </row>
    <row r="5995" spans="1:33" x14ac:dyDescent="0.25">
      <c r="A5995" s="4"/>
      <c r="F5995" s="4"/>
      <c r="H5995" s="4"/>
      <c r="I5995" s="4"/>
      <c r="J5995" s="4"/>
      <c r="K5995" s="4"/>
      <c r="L5995" s="4"/>
      <c r="M5995" s="4"/>
      <c r="N5995" s="4"/>
      <c r="P5995" s="4"/>
      <c r="R5995" s="4"/>
      <c r="S5995" s="4"/>
      <c r="T5995" s="4"/>
      <c r="V5995" s="4"/>
      <c r="W5995" s="4"/>
      <c r="X5995" s="4"/>
      <c r="Y5995" s="4"/>
      <c r="Z5995" s="4"/>
      <c r="AA5995" s="4"/>
      <c r="AG5995" s="4"/>
    </row>
    <row r="5996" spans="1:33" x14ac:dyDescent="0.25">
      <c r="A5996" s="4"/>
      <c r="F5996" s="4"/>
      <c r="H5996" s="4"/>
      <c r="I5996" s="4"/>
      <c r="J5996" s="4"/>
      <c r="K5996" s="4"/>
      <c r="L5996" s="4"/>
      <c r="M5996" s="4"/>
      <c r="N5996" s="4"/>
      <c r="P5996" s="4"/>
      <c r="R5996" s="4"/>
      <c r="S5996" s="4"/>
      <c r="T5996" s="4"/>
      <c r="V5996" s="4"/>
      <c r="W5996" s="4"/>
      <c r="X5996" s="4"/>
      <c r="Y5996" s="4"/>
      <c r="Z5996" s="4"/>
      <c r="AA5996" s="4"/>
      <c r="AG5996" s="4"/>
    </row>
    <row r="5997" spans="1:33" x14ac:dyDescent="0.25">
      <c r="A5997" s="4"/>
      <c r="F5997" s="4"/>
      <c r="H5997" s="4"/>
      <c r="I5997" s="4"/>
      <c r="J5997" s="4"/>
      <c r="K5997" s="4"/>
      <c r="L5997" s="4"/>
      <c r="M5997" s="4"/>
      <c r="N5997" s="4"/>
      <c r="P5997" s="4"/>
      <c r="R5997" s="4"/>
      <c r="S5997" s="4"/>
      <c r="T5997" s="4"/>
      <c r="V5997" s="4"/>
      <c r="W5997" s="4"/>
      <c r="X5997" s="4"/>
      <c r="Y5997" s="4"/>
      <c r="Z5997" s="4"/>
      <c r="AA5997" s="4"/>
      <c r="AG5997" s="4"/>
    </row>
    <row r="5998" spans="1:33" x14ac:dyDescent="0.25">
      <c r="A5998" s="4"/>
      <c r="F5998" s="4"/>
      <c r="H5998" s="4"/>
      <c r="I5998" s="4"/>
      <c r="J5998" s="4"/>
      <c r="K5998" s="4"/>
      <c r="L5998" s="4"/>
      <c r="M5998" s="4"/>
      <c r="N5998" s="4"/>
      <c r="P5998" s="4"/>
      <c r="R5998" s="4"/>
      <c r="S5998" s="4"/>
      <c r="T5998" s="4"/>
      <c r="V5998" s="4"/>
      <c r="W5998" s="4"/>
      <c r="X5998" s="4"/>
      <c r="Y5998" s="4"/>
      <c r="Z5998" s="4"/>
      <c r="AA5998" s="4"/>
      <c r="AG5998" s="4"/>
    </row>
    <row r="5999" spans="1:33" x14ac:dyDescent="0.25">
      <c r="A5999" s="4"/>
      <c r="F5999" s="4"/>
      <c r="H5999" s="4"/>
      <c r="I5999" s="4"/>
      <c r="J5999" s="4"/>
      <c r="K5999" s="4"/>
      <c r="L5999" s="4"/>
      <c r="M5999" s="4"/>
      <c r="N5999" s="4"/>
      <c r="P5999" s="4"/>
      <c r="R5999" s="4"/>
      <c r="S5999" s="4"/>
      <c r="T5999" s="4"/>
      <c r="V5999" s="4"/>
      <c r="W5999" s="4"/>
      <c r="X5999" s="4"/>
      <c r="Y5999" s="4"/>
      <c r="Z5999" s="4"/>
      <c r="AA5999" s="4"/>
      <c r="AG5999" s="4"/>
    </row>
    <row r="6000" spans="1:33" x14ac:dyDescent="0.25">
      <c r="A6000" s="4"/>
      <c r="F6000" s="4"/>
      <c r="H6000" s="4"/>
      <c r="I6000" s="4"/>
      <c r="J6000" s="4"/>
      <c r="K6000" s="4"/>
      <c r="L6000" s="4"/>
      <c r="M6000" s="4"/>
      <c r="N6000" s="4"/>
      <c r="P6000" s="4"/>
      <c r="R6000" s="4"/>
      <c r="S6000" s="4"/>
      <c r="T6000" s="4"/>
      <c r="V6000" s="4"/>
      <c r="W6000" s="4"/>
      <c r="X6000" s="4"/>
      <c r="Y6000" s="4"/>
      <c r="Z6000" s="4"/>
      <c r="AA6000" s="4"/>
      <c r="AG6000" s="4"/>
    </row>
    <row r="6001" spans="1:33" x14ac:dyDescent="0.25">
      <c r="A6001" s="4"/>
      <c r="F6001" s="4"/>
      <c r="H6001" s="4"/>
      <c r="I6001" s="4"/>
      <c r="J6001" s="4"/>
      <c r="K6001" s="4"/>
      <c r="L6001" s="4"/>
      <c r="M6001" s="4"/>
      <c r="N6001" s="4"/>
      <c r="P6001" s="4"/>
      <c r="R6001" s="4"/>
      <c r="S6001" s="4"/>
      <c r="T6001" s="4"/>
      <c r="V6001" s="4"/>
      <c r="W6001" s="4"/>
      <c r="X6001" s="4"/>
      <c r="Y6001" s="4"/>
      <c r="Z6001" s="4"/>
      <c r="AA6001" s="4"/>
      <c r="AG6001" s="4"/>
    </row>
    <row r="6002" spans="1:33" x14ac:dyDescent="0.25">
      <c r="A6002" s="4"/>
      <c r="F6002" s="4"/>
      <c r="H6002" s="4"/>
      <c r="I6002" s="4"/>
      <c r="J6002" s="4"/>
      <c r="K6002" s="4"/>
      <c r="L6002" s="4"/>
      <c r="M6002" s="4"/>
      <c r="N6002" s="4"/>
      <c r="P6002" s="4"/>
      <c r="R6002" s="4"/>
      <c r="S6002" s="4"/>
      <c r="T6002" s="4"/>
      <c r="V6002" s="4"/>
      <c r="W6002" s="4"/>
      <c r="X6002" s="4"/>
      <c r="Y6002" s="4"/>
      <c r="Z6002" s="4"/>
      <c r="AA6002" s="4"/>
      <c r="AG6002" s="4"/>
    </row>
    <row r="6003" spans="1:33" x14ac:dyDescent="0.25">
      <c r="A6003" s="4"/>
      <c r="F6003" s="4"/>
      <c r="H6003" s="4"/>
      <c r="I6003" s="4"/>
      <c r="J6003" s="4"/>
      <c r="K6003" s="4"/>
      <c r="L6003" s="4"/>
      <c r="M6003" s="4"/>
      <c r="N6003" s="4"/>
      <c r="P6003" s="4"/>
      <c r="R6003" s="4"/>
      <c r="S6003" s="4"/>
      <c r="T6003" s="4"/>
      <c r="V6003" s="4"/>
      <c r="W6003" s="4"/>
      <c r="X6003" s="4"/>
      <c r="Y6003" s="4"/>
      <c r="Z6003" s="4"/>
      <c r="AA6003" s="4"/>
      <c r="AG6003" s="4"/>
    </row>
    <row r="6004" spans="1:33" x14ac:dyDescent="0.25">
      <c r="A6004" s="4"/>
      <c r="F6004" s="4"/>
      <c r="H6004" s="4"/>
      <c r="I6004" s="4"/>
      <c r="J6004" s="4"/>
      <c r="K6004" s="4"/>
      <c r="L6004" s="4"/>
      <c r="M6004" s="4"/>
      <c r="N6004" s="4"/>
      <c r="P6004" s="4"/>
      <c r="R6004" s="4"/>
      <c r="S6004" s="4"/>
      <c r="T6004" s="4"/>
      <c r="V6004" s="4"/>
      <c r="W6004" s="4"/>
      <c r="X6004" s="4"/>
      <c r="Y6004" s="4"/>
      <c r="Z6004" s="4"/>
      <c r="AA6004" s="4"/>
      <c r="AG6004" s="4"/>
    </row>
    <row r="6005" spans="1:33" x14ac:dyDescent="0.25">
      <c r="A6005" s="4"/>
      <c r="F6005" s="4"/>
      <c r="H6005" s="4"/>
      <c r="I6005" s="4"/>
      <c r="J6005" s="4"/>
      <c r="K6005" s="4"/>
      <c r="L6005" s="4"/>
      <c r="M6005" s="4"/>
      <c r="N6005" s="4"/>
      <c r="P6005" s="4"/>
      <c r="R6005" s="4"/>
      <c r="S6005" s="4"/>
      <c r="T6005" s="4"/>
      <c r="V6005" s="4"/>
      <c r="W6005" s="4"/>
      <c r="X6005" s="4"/>
      <c r="Y6005" s="4"/>
      <c r="Z6005" s="4"/>
      <c r="AA6005" s="4"/>
      <c r="AG6005" s="4"/>
    </row>
    <row r="6006" spans="1:33" x14ac:dyDescent="0.25">
      <c r="A6006" s="4"/>
      <c r="F6006" s="4"/>
      <c r="H6006" s="4"/>
      <c r="I6006" s="4"/>
      <c r="J6006" s="4"/>
      <c r="K6006" s="4"/>
      <c r="L6006" s="4"/>
      <c r="M6006" s="4"/>
      <c r="N6006" s="4"/>
      <c r="P6006" s="4"/>
      <c r="R6006" s="4"/>
      <c r="S6006" s="4"/>
      <c r="T6006" s="4"/>
      <c r="V6006" s="4"/>
      <c r="W6006" s="4"/>
      <c r="X6006" s="4"/>
      <c r="Y6006" s="4"/>
      <c r="Z6006" s="4"/>
      <c r="AA6006" s="4"/>
      <c r="AG6006" s="4"/>
    </row>
    <row r="6007" spans="1:33" x14ac:dyDescent="0.25">
      <c r="A6007" s="4"/>
      <c r="F6007" s="4"/>
      <c r="H6007" s="4"/>
      <c r="I6007" s="4"/>
      <c r="J6007" s="4"/>
      <c r="K6007" s="4"/>
      <c r="L6007" s="4"/>
      <c r="M6007" s="4"/>
      <c r="N6007" s="4"/>
      <c r="P6007" s="4"/>
      <c r="R6007" s="4"/>
      <c r="S6007" s="4"/>
      <c r="T6007" s="4"/>
      <c r="V6007" s="4"/>
      <c r="W6007" s="4"/>
      <c r="X6007" s="4"/>
      <c r="Y6007" s="4"/>
      <c r="Z6007" s="4"/>
      <c r="AA6007" s="4"/>
      <c r="AG6007" s="4"/>
    </row>
    <row r="6008" spans="1:33" x14ac:dyDescent="0.25">
      <c r="A6008" s="4"/>
      <c r="F6008" s="4"/>
      <c r="H6008" s="4"/>
      <c r="I6008" s="4"/>
      <c r="J6008" s="4"/>
      <c r="K6008" s="4"/>
      <c r="L6008" s="4"/>
      <c r="M6008" s="4"/>
      <c r="N6008" s="4"/>
      <c r="P6008" s="4"/>
      <c r="R6008" s="4"/>
      <c r="S6008" s="4"/>
      <c r="T6008" s="4"/>
      <c r="V6008" s="4"/>
      <c r="W6008" s="4"/>
      <c r="X6008" s="4"/>
      <c r="Y6008" s="4"/>
      <c r="Z6008" s="4"/>
      <c r="AA6008" s="4"/>
      <c r="AG6008" s="4"/>
    </row>
    <row r="6009" spans="1:33" x14ac:dyDescent="0.25">
      <c r="A6009" s="4"/>
      <c r="F6009" s="4"/>
      <c r="H6009" s="4"/>
      <c r="I6009" s="4"/>
      <c r="J6009" s="4"/>
      <c r="K6009" s="4"/>
      <c r="L6009" s="4"/>
      <c r="M6009" s="4"/>
      <c r="N6009" s="4"/>
      <c r="P6009" s="4"/>
      <c r="R6009" s="4"/>
      <c r="S6009" s="4"/>
      <c r="T6009" s="4"/>
      <c r="V6009" s="4"/>
      <c r="W6009" s="4"/>
      <c r="X6009" s="4"/>
      <c r="Y6009" s="4"/>
      <c r="Z6009" s="4"/>
      <c r="AA6009" s="4"/>
      <c r="AG6009" s="4"/>
    </row>
    <row r="6010" spans="1:33" x14ac:dyDescent="0.25">
      <c r="A6010" s="4"/>
      <c r="F6010" s="4"/>
      <c r="H6010" s="4"/>
      <c r="I6010" s="4"/>
      <c r="J6010" s="4"/>
      <c r="K6010" s="4"/>
      <c r="L6010" s="4"/>
      <c r="M6010" s="4"/>
      <c r="N6010" s="4"/>
      <c r="P6010" s="4"/>
      <c r="R6010" s="4"/>
      <c r="S6010" s="4"/>
      <c r="T6010" s="4"/>
      <c r="V6010" s="4"/>
      <c r="W6010" s="4"/>
      <c r="X6010" s="4"/>
      <c r="Y6010" s="4"/>
      <c r="Z6010" s="4"/>
      <c r="AA6010" s="4"/>
      <c r="AG6010" s="4"/>
    </row>
    <row r="6011" spans="1:33" x14ac:dyDescent="0.25">
      <c r="A6011" s="4"/>
      <c r="F6011" s="4"/>
      <c r="H6011" s="4"/>
      <c r="I6011" s="4"/>
      <c r="J6011" s="4"/>
      <c r="K6011" s="4"/>
      <c r="L6011" s="4"/>
      <c r="M6011" s="4"/>
      <c r="N6011" s="4"/>
      <c r="P6011" s="4"/>
      <c r="R6011" s="4"/>
      <c r="S6011" s="4"/>
      <c r="T6011" s="4"/>
      <c r="V6011" s="4"/>
      <c r="W6011" s="4"/>
      <c r="X6011" s="4"/>
      <c r="Y6011" s="4"/>
      <c r="Z6011" s="4"/>
      <c r="AA6011" s="4"/>
      <c r="AG6011" s="4"/>
    </row>
    <row r="6012" spans="1:33" x14ac:dyDescent="0.25">
      <c r="A6012" s="4"/>
      <c r="F6012" s="4"/>
      <c r="H6012" s="4"/>
      <c r="I6012" s="4"/>
      <c r="J6012" s="4"/>
      <c r="K6012" s="4"/>
      <c r="L6012" s="4"/>
      <c r="M6012" s="4"/>
      <c r="N6012" s="4"/>
      <c r="P6012" s="4"/>
      <c r="R6012" s="4"/>
      <c r="S6012" s="4"/>
      <c r="T6012" s="4"/>
      <c r="V6012" s="4"/>
      <c r="W6012" s="4"/>
      <c r="X6012" s="4"/>
      <c r="Y6012" s="4"/>
      <c r="Z6012" s="4"/>
      <c r="AA6012" s="4"/>
      <c r="AG6012" s="4"/>
    </row>
    <row r="6013" spans="1:33" x14ac:dyDescent="0.25">
      <c r="A6013" s="4"/>
      <c r="F6013" s="4"/>
      <c r="H6013" s="4"/>
      <c r="I6013" s="4"/>
      <c r="J6013" s="4"/>
      <c r="K6013" s="4"/>
      <c r="L6013" s="4"/>
      <c r="M6013" s="4"/>
      <c r="N6013" s="4"/>
      <c r="P6013" s="4"/>
      <c r="R6013" s="4"/>
      <c r="S6013" s="4"/>
      <c r="T6013" s="4"/>
      <c r="V6013" s="4"/>
      <c r="W6013" s="4"/>
      <c r="X6013" s="4"/>
      <c r="Y6013" s="4"/>
      <c r="Z6013" s="4"/>
      <c r="AA6013" s="4"/>
      <c r="AG6013" s="4"/>
    </row>
    <row r="6014" spans="1:33" x14ac:dyDescent="0.25">
      <c r="A6014" s="4"/>
      <c r="F6014" s="4"/>
      <c r="H6014" s="4"/>
      <c r="I6014" s="4"/>
      <c r="J6014" s="4"/>
      <c r="K6014" s="4"/>
      <c r="L6014" s="4"/>
      <c r="M6014" s="4"/>
      <c r="N6014" s="4"/>
      <c r="P6014" s="4"/>
      <c r="R6014" s="4"/>
      <c r="S6014" s="4"/>
      <c r="T6014" s="4"/>
      <c r="V6014" s="4"/>
      <c r="W6014" s="4"/>
      <c r="X6014" s="4"/>
      <c r="Y6014" s="4"/>
      <c r="Z6014" s="4"/>
      <c r="AA6014" s="4"/>
      <c r="AG6014" s="4"/>
    </row>
    <row r="6015" spans="1:33" x14ac:dyDescent="0.25">
      <c r="A6015" s="4"/>
      <c r="F6015" s="4"/>
      <c r="H6015" s="4"/>
      <c r="I6015" s="4"/>
      <c r="J6015" s="4"/>
      <c r="K6015" s="4"/>
      <c r="L6015" s="4"/>
      <c r="M6015" s="4"/>
      <c r="N6015" s="4"/>
      <c r="P6015" s="4"/>
      <c r="R6015" s="4"/>
      <c r="S6015" s="4"/>
      <c r="T6015" s="4"/>
      <c r="V6015" s="4"/>
      <c r="W6015" s="4"/>
      <c r="X6015" s="4"/>
      <c r="Y6015" s="4"/>
      <c r="Z6015" s="4"/>
      <c r="AA6015" s="4"/>
      <c r="AG6015" s="4"/>
    </row>
    <row r="6016" spans="1:33" x14ac:dyDescent="0.25">
      <c r="A6016" s="4"/>
      <c r="F6016" s="4"/>
      <c r="H6016" s="4"/>
      <c r="I6016" s="4"/>
      <c r="J6016" s="4"/>
      <c r="K6016" s="4"/>
      <c r="L6016" s="4"/>
      <c r="M6016" s="4"/>
      <c r="N6016" s="4"/>
      <c r="P6016" s="4"/>
      <c r="R6016" s="4"/>
      <c r="S6016" s="4"/>
      <c r="T6016" s="4"/>
      <c r="V6016" s="4"/>
      <c r="W6016" s="4"/>
      <c r="X6016" s="4"/>
      <c r="Y6016" s="4"/>
      <c r="Z6016" s="4"/>
      <c r="AA6016" s="4"/>
      <c r="AG6016" s="4"/>
    </row>
    <row r="6017" spans="1:33" x14ac:dyDescent="0.25">
      <c r="A6017" s="4"/>
      <c r="F6017" s="4"/>
      <c r="H6017" s="4"/>
      <c r="I6017" s="4"/>
      <c r="J6017" s="4"/>
      <c r="K6017" s="4"/>
      <c r="L6017" s="4"/>
      <c r="M6017" s="4"/>
      <c r="N6017" s="4"/>
      <c r="P6017" s="4"/>
      <c r="R6017" s="4"/>
      <c r="S6017" s="4"/>
      <c r="T6017" s="4"/>
      <c r="V6017" s="4"/>
      <c r="W6017" s="4"/>
      <c r="X6017" s="4"/>
      <c r="Y6017" s="4"/>
      <c r="Z6017" s="4"/>
      <c r="AA6017" s="4"/>
      <c r="AG6017" s="4"/>
    </row>
    <row r="6018" spans="1:33" x14ac:dyDescent="0.25">
      <c r="A6018" s="4"/>
      <c r="F6018" s="4"/>
      <c r="H6018" s="4"/>
      <c r="I6018" s="4"/>
      <c r="J6018" s="4"/>
      <c r="K6018" s="4"/>
      <c r="L6018" s="4"/>
      <c r="M6018" s="4"/>
      <c r="N6018" s="4"/>
      <c r="P6018" s="4"/>
      <c r="R6018" s="4"/>
      <c r="S6018" s="4"/>
      <c r="T6018" s="4"/>
      <c r="V6018" s="4"/>
      <c r="W6018" s="4"/>
      <c r="X6018" s="4"/>
      <c r="Y6018" s="4"/>
      <c r="Z6018" s="4"/>
      <c r="AA6018" s="4"/>
      <c r="AG6018" s="4"/>
    </row>
    <row r="6019" spans="1:33" x14ac:dyDescent="0.25">
      <c r="A6019" s="4"/>
      <c r="F6019" s="4"/>
      <c r="H6019" s="4"/>
      <c r="I6019" s="4"/>
      <c r="J6019" s="4"/>
      <c r="K6019" s="4"/>
      <c r="L6019" s="4"/>
      <c r="M6019" s="4"/>
      <c r="N6019" s="4"/>
      <c r="P6019" s="4"/>
      <c r="R6019" s="4"/>
      <c r="S6019" s="4"/>
      <c r="T6019" s="4"/>
      <c r="V6019" s="4"/>
      <c r="W6019" s="4"/>
      <c r="X6019" s="4"/>
      <c r="Y6019" s="4"/>
      <c r="Z6019" s="4"/>
      <c r="AA6019" s="4"/>
      <c r="AG6019" s="4"/>
    </row>
    <row r="6020" spans="1:33" x14ac:dyDescent="0.25">
      <c r="A6020" s="4"/>
      <c r="F6020" s="4"/>
      <c r="H6020" s="4"/>
      <c r="I6020" s="4"/>
      <c r="J6020" s="4"/>
      <c r="K6020" s="4"/>
      <c r="L6020" s="4"/>
      <c r="M6020" s="4"/>
      <c r="N6020" s="4"/>
      <c r="P6020" s="4"/>
      <c r="R6020" s="4"/>
      <c r="S6020" s="4"/>
      <c r="T6020" s="4"/>
      <c r="V6020" s="4"/>
      <c r="W6020" s="4"/>
      <c r="X6020" s="4"/>
      <c r="Y6020" s="4"/>
      <c r="Z6020" s="4"/>
      <c r="AA6020" s="4"/>
      <c r="AG6020" s="4"/>
    </row>
    <row r="6021" spans="1:33" x14ac:dyDescent="0.25">
      <c r="A6021" s="4"/>
      <c r="F6021" s="4"/>
      <c r="H6021" s="4"/>
      <c r="I6021" s="4"/>
      <c r="J6021" s="4"/>
      <c r="K6021" s="4"/>
      <c r="L6021" s="4"/>
      <c r="M6021" s="4"/>
      <c r="N6021" s="4"/>
      <c r="P6021" s="4"/>
      <c r="R6021" s="4"/>
      <c r="S6021" s="4"/>
      <c r="T6021" s="4"/>
      <c r="V6021" s="4"/>
      <c r="W6021" s="4"/>
      <c r="X6021" s="4"/>
      <c r="Y6021" s="4"/>
      <c r="Z6021" s="4"/>
      <c r="AA6021" s="4"/>
      <c r="AG6021" s="4"/>
    </row>
    <row r="6022" spans="1:33" x14ac:dyDescent="0.25">
      <c r="A6022" s="4"/>
      <c r="F6022" s="4"/>
      <c r="H6022" s="4"/>
      <c r="I6022" s="4"/>
      <c r="J6022" s="4"/>
      <c r="K6022" s="4"/>
      <c r="L6022" s="4"/>
      <c r="M6022" s="4"/>
      <c r="N6022" s="4"/>
      <c r="P6022" s="4"/>
      <c r="R6022" s="4"/>
      <c r="S6022" s="4"/>
      <c r="T6022" s="4"/>
      <c r="V6022" s="4"/>
      <c r="W6022" s="4"/>
      <c r="X6022" s="4"/>
      <c r="Y6022" s="4"/>
      <c r="Z6022" s="4"/>
      <c r="AA6022" s="4"/>
      <c r="AG6022" s="4"/>
    </row>
    <row r="6023" spans="1:33" x14ac:dyDescent="0.25">
      <c r="A6023" s="4"/>
      <c r="F6023" s="4"/>
      <c r="H6023" s="4"/>
      <c r="I6023" s="4"/>
      <c r="J6023" s="4"/>
      <c r="K6023" s="4"/>
      <c r="L6023" s="4"/>
      <c r="M6023" s="4"/>
      <c r="N6023" s="4"/>
      <c r="P6023" s="4"/>
      <c r="R6023" s="4"/>
      <c r="S6023" s="4"/>
      <c r="T6023" s="4"/>
      <c r="V6023" s="4"/>
      <c r="W6023" s="4"/>
      <c r="X6023" s="4"/>
      <c r="Y6023" s="4"/>
      <c r="Z6023" s="4"/>
      <c r="AA6023" s="4"/>
      <c r="AG6023" s="4"/>
    </row>
    <row r="6024" spans="1:33" x14ac:dyDescent="0.25">
      <c r="A6024" s="4"/>
      <c r="F6024" s="4"/>
      <c r="H6024" s="4"/>
      <c r="I6024" s="4"/>
      <c r="J6024" s="4"/>
      <c r="K6024" s="4"/>
      <c r="L6024" s="4"/>
      <c r="M6024" s="4"/>
      <c r="N6024" s="4"/>
      <c r="P6024" s="4"/>
      <c r="R6024" s="4"/>
      <c r="S6024" s="4"/>
      <c r="T6024" s="4"/>
      <c r="V6024" s="4"/>
      <c r="W6024" s="4"/>
      <c r="X6024" s="4"/>
      <c r="Y6024" s="4"/>
      <c r="Z6024" s="4"/>
      <c r="AA6024" s="4"/>
      <c r="AG6024" s="4"/>
    </row>
    <row r="6025" spans="1:33" x14ac:dyDescent="0.25">
      <c r="A6025" s="4"/>
      <c r="F6025" s="4"/>
      <c r="H6025" s="4"/>
      <c r="I6025" s="4"/>
      <c r="J6025" s="4"/>
      <c r="K6025" s="4"/>
      <c r="L6025" s="4"/>
      <c r="M6025" s="4"/>
      <c r="N6025" s="4"/>
      <c r="P6025" s="4"/>
      <c r="R6025" s="4"/>
      <c r="S6025" s="4"/>
      <c r="T6025" s="4"/>
      <c r="V6025" s="4"/>
      <c r="W6025" s="4"/>
      <c r="X6025" s="4"/>
      <c r="Y6025" s="4"/>
      <c r="Z6025" s="4"/>
      <c r="AA6025" s="4"/>
      <c r="AG6025" s="4"/>
    </row>
    <row r="6026" spans="1:33" x14ac:dyDescent="0.25">
      <c r="A6026" s="4"/>
      <c r="F6026" s="4"/>
      <c r="H6026" s="4"/>
      <c r="I6026" s="4"/>
      <c r="J6026" s="4"/>
      <c r="K6026" s="4"/>
      <c r="L6026" s="4"/>
      <c r="M6026" s="4"/>
      <c r="N6026" s="4"/>
      <c r="P6026" s="4"/>
      <c r="R6026" s="4"/>
      <c r="S6026" s="4"/>
      <c r="T6026" s="4"/>
      <c r="V6026" s="4"/>
      <c r="W6026" s="4"/>
      <c r="X6026" s="4"/>
      <c r="Y6026" s="4"/>
      <c r="Z6026" s="4"/>
      <c r="AA6026" s="4"/>
      <c r="AG6026" s="4"/>
    </row>
    <row r="6027" spans="1:33" x14ac:dyDescent="0.25">
      <c r="A6027" s="4"/>
      <c r="F6027" s="4"/>
      <c r="H6027" s="4"/>
      <c r="I6027" s="4"/>
      <c r="J6027" s="4"/>
      <c r="K6027" s="4"/>
      <c r="L6027" s="4"/>
      <c r="M6027" s="4"/>
      <c r="N6027" s="4"/>
      <c r="P6027" s="4"/>
      <c r="R6027" s="4"/>
      <c r="S6027" s="4"/>
      <c r="T6027" s="4"/>
      <c r="V6027" s="4"/>
      <c r="W6027" s="4"/>
      <c r="X6027" s="4"/>
      <c r="Y6027" s="4"/>
      <c r="Z6027" s="4"/>
      <c r="AA6027" s="4"/>
      <c r="AG6027" s="4"/>
    </row>
    <row r="6028" spans="1:33" x14ac:dyDescent="0.25">
      <c r="A6028" s="4"/>
      <c r="F6028" s="4"/>
      <c r="H6028" s="4"/>
      <c r="I6028" s="4"/>
      <c r="J6028" s="4"/>
      <c r="K6028" s="4"/>
      <c r="L6028" s="4"/>
      <c r="M6028" s="4"/>
      <c r="N6028" s="4"/>
      <c r="P6028" s="4"/>
      <c r="R6028" s="4"/>
      <c r="S6028" s="4"/>
      <c r="T6028" s="4"/>
      <c r="V6028" s="4"/>
      <c r="W6028" s="4"/>
      <c r="X6028" s="4"/>
      <c r="Y6028" s="4"/>
      <c r="Z6028" s="4"/>
      <c r="AA6028" s="4"/>
      <c r="AG6028" s="4"/>
    </row>
    <row r="6029" spans="1:33" x14ac:dyDescent="0.25">
      <c r="A6029" s="4"/>
      <c r="F6029" s="4"/>
      <c r="H6029" s="4"/>
      <c r="I6029" s="4"/>
      <c r="J6029" s="4"/>
      <c r="K6029" s="4"/>
      <c r="L6029" s="4"/>
      <c r="M6029" s="4"/>
      <c r="N6029" s="4"/>
      <c r="P6029" s="4"/>
      <c r="R6029" s="4"/>
      <c r="S6029" s="4"/>
      <c r="T6029" s="4"/>
      <c r="V6029" s="4"/>
      <c r="W6029" s="4"/>
      <c r="X6029" s="4"/>
      <c r="Y6029" s="4"/>
      <c r="Z6029" s="4"/>
      <c r="AA6029" s="4"/>
      <c r="AG6029" s="4"/>
    </row>
    <row r="6030" spans="1:33" x14ac:dyDescent="0.25">
      <c r="A6030" s="4"/>
      <c r="F6030" s="4"/>
      <c r="H6030" s="4"/>
      <c r="I6030" s="4"/>
      <c r="J6030" s="4"/>
      <c r="K6030" s="4"/>
      <c r="L6030" s="4"/>
      <c r="M6030" s="4"/>
      <c r="N6030" s="4"/>
      <c r="P6030" s="4"/>
      <c r="R6030" s="4"/>
      <c r="S6030" s="4"/>
      <c r="T6030" s="4"/>
      <c r="V6030" s="4"/>
      <c r="W6030" s="4"/>
      <c r="X6030" s="4"/>
      <c r="Y6030" s="4"/>
      <c r="Z6030" s="4"/>
      <c r="AA6030" s="4"/>
      <c r="AG6030" s="4"/>
    </row>
    <row r="6031" spans="1:33" x14ac:dyDescent="0.25">
      <c r="A6031" s="4"/>
      <c r="F6031" s="4"/>
      <c r="H6031" s="4"/>
      <c r="I6031" s="4"/>
      <c r="J6031" s="4"/>
      <c r="K6031" s="4"/>
      <c r="L6031" s="4"/>
      <c r="M6031" s="4"/>
      <c r="N6031" s="4"/>
      <c r="P6031" s="4"/>
      <c r="R6031" s="4"/>
      <c r="S6031" s="4"/>
      <c r="T6031" s="4"/>
      <c r="V6031" s="4"/>
      <c r="W6031" s="4"/>
      <c r="X6031" s="4"/>
      <c r="Y6031" s="4"/>
      <c r="Z6031" s="4"/>
      <c r="AA6031" s="4"/>
      <c r="AG6031" s="4"/>
    </row>
    <row r="6032" spans="1:33" x14ac:dyDescent="0.25">
      <c r="A6032" s="4"/>
      <c r="F6032" s="4"/>
      <c r="H6032" s="4"/>
      <c r="I6032" s="4"/>
      <c r="J6032" s="4"/>
      <c r="K6032" s="4"/>
      <c r="L6032" s="4"/>
      <c r="M6032" s="4"/>
      <c r="N6032" s="4"/>
      <c r="P6032" s="4"/>
      <c r="R6032" s="4"/>
      <c r="S6032" s="4"/>
      <c r="T6032" s="4"/>
      <c r="V6032" s="4"/>
      <c r="W6032" s="4"/>
      <c r="X6032" s="4"/>
      <c r="Y6032" s="4"/>
      <c r="Z6032" s="4"/>
      <c r="AA6032" s="4"/>
      <c r="AG6032" s="4"/>
    </row>
    <row r="6033" spans="1:33" x14ac:dyDescent="0.25">
      <c r="A6033" s="4"/>
      <c r="F6033" s="4"/>
      <c r="H6033" s="4"/>
      <c r="I6033" s="4"/>
      <c r="J6033" s="4"/>
      <c r="K6033" s="4"/>
      <c r="L6033" s="4"/>
      <c r="M6033" s="4"/>
      <c r="N6033" s="4"/>
      <c r="P6033" s="4"/>
      <c r="R6033" s="4"/>
      <c r="S6033" s="4"/>
      <c r="T6033" s="4"/>
      <c r="V6033" s="4"/>
      <c r="W6033" s="4"/>
      <c r="X6033" s="4"/>
      <c r="Y6033" s="4"/>
      <c r="Z6033" s="4"/>
      <c r="AA6033" s="4"/>
      <c r="AG6033" s="4"/>
    </row>
    <row r="6034" spans="1:33" x14ac:dyDescent="0.25">
      <c r="A6034" s="4"/>
      <c r="F6034" s="4"/>
      <c r="H6034" s="4"/>
      <c r="I6034" s="4"/>
      <c r="J6034" s="4"/>
      <c r="K6034" s="4"/>
      <c r="L6034" s="4"/>
      <c r="M6034" s="4"/>
      <c r="N6034" s="4"/>
      <c r="P6034" s="4"/>
      <c r="R6034" s="4"/>
      <c r="S6034" s="4"/>
      <c r="T6034" s="4"/>
      <c r="V6034" s="4"/>
      <c r="W6034" s="4"/>
      <c r="X6034" s="4"/>
      <c r="Y6034" s="4"/>
      <c r="Z6034" s="4"/>
      <c r="AA6034" s="4"/>
      <c r="AG6034" s="4"/>
    </row>
    <row r="6035" spans="1:33" x14ac:dyDescent="0.25">
      <c r="A6035" s="4"/>
      <c r="F6035" s="4"/>
      <c r="H6035" s="4"/>
      <c r="I6035" s="4"/>
      <c r="J6035" s="4"/>
      <c r="K6035" s="4"/>
      <c r="L6035" s="4"/>
      <c r="M6035" s="4"/>
      <c r="N6035" s="4"/>
      <c r="P6035" s="4"/>
      <c r="R6035" s="4"/>
      <c r="S6035" s="4"/>
      <c r="T6035" s="4"/>
      <c r="V6035" s="4"/>
      <c r="W6035" s="4"/>
      <c r="X6035" s="4"/>
      <c r="Y6035" s="4"/>
      <c r="Z6035" s="4"/>
      <c r="AA6035" s="4"/>
      <c r="AG6035" s="4"/>
    </row>
    <row r="6036" spans="1:33" x14ac:dyDescent="0.25">
      <c r="A6036" s="4"/>
      <c r="F6036" s="4"/>
      <c r="H6036" s="4"/>
      <c r="I6036" s="4"/>
      <c r="J6036" s="4"/>
      <c r="K6036" s="4"/>
      <c r="L6036" s="4"/>
      <c r="M6036" s="4"/>
      <c r="N6036" s="4"/>
      <c r="P6036" s="4"/>
      <c r="R6036" s="4"/>
      <c r="S6036" s="4"/>
      <c r="T6036" s="4"/>
      <c r="V6036" s="4"/>
      <c r="W6036" s="4"/>
      <c r="X6036" s="4"/>
      <c r="Y6036" s="4"/>
      <c r="Z6036" s="4"/>
      <c r="AA6036" s="4"/>
      <c r="AG6036" s="4"/>
    </row>
    <row r="6037" spans="1:33" x14ac:dyDescent="0.25">
      <c r="A6037" s="4"/>
      <c r="F6037" s="4"/>
      <c r="H6037" s="4"/>
      <c r="I6037" s="4"/>
      <c r="J6037" s="4"/>
      <c r="K6037" s="4"/>
      <c r="L6037" s="4"/>
      <c r="M6037" s="4"/>
      <c r="N6037" s="4"/>
      <c r="P6037" s="4"/>
      <c r="R6037" s="4"/>
      <c r="S6037" s="4"/>
      <c r="T6037" s="4"/>
      <c r="V6037" s="4"/>
      <c r="W6037" s="4"/>
      <c r="X6037" s="4"/>
      <c r="Y6037" s="4"/>
      <c r="Z6037" s="4"/>
      <c r="AA6037" s="4"/>
      <c r="AG6037" s="4"/>
    </row>
    <row r="6038" spans="1:33" x14ac:dyDescent="0.25">
      <c r="A6038" s="4"/>
      <c r="F6038" s="4"/>
      <c r="H6038" s="4"/>
      <c r="I6038" s="4"/>
      <c r="J6038" s="4"/>
      <c r="K6038" s="4"/>
      <c r="L6038" s="4"/>
      <c r="M6038" s="4"/>
      <c r="N6038" s="4"/>
      <c r="P6038" s="4"/>
      <c r="R6038" s="4"/>
      <c r="S6038" s="4"/>
      <c r="T6038" s="4"/>
      <c r="V6038" s="4"/>
      <c r="W6038" s="4"/>
      <c r="X6038" s="4"/>
      <c r="Y6038" s="4"/>
      <c r="Z6038" s="4"/>
      <c r="AA6038" s="4"/>
      <c r="AG6038" s="4"/>
    </row>
    <row r="6039" spans="1:33" x14ac:dyDescent="0.25">
      <c r="A6039" s="4"/>
      <c r="F6039" s="4"/>
      <c r="H6039" s="4"/>
      <c r="I6039" s="4"/>
      <c r="J6039" s="4"/>
      <c r="K6039" s="4"/>
      <c r="L6039" s="4"/>
      <c r="M6039" s="4"/>
      <c r="N6039" s="4"/>
      <c r="P6039" s="4"/>
      <c r="R6039" s="4"/>
      <c r="S6039" s="4"/>
      <c r="T6039" s="4"/>
      <c r="V6039" s="4"/>
      <c r="W6039" s="4"/>
      <c r="X6039" s="4"/>
      <c r="Y6039" s="4"/>
      <c r="Z6039" s="4"/>
      <c r="AA6039" s="4"/>
      <c r="AG6039" s="4"/>
    </row>
    <row r="6040" spans="1:33" x14ac:dyDescent="0.25">
      <c r="A6040" s="4"/>
      <c r="F6040" s="4"/>
      <c r="H6040" s="4"/>
      <c r="I6040" s="4"/>
      <c r="J6040" s="4"/>
      <c r="K6040" s="4"/>
      <c r="L6040" s="4"/>
      <c r="M6040" s="4"/>
      <c r="N6040" s="4"/>
      <c r="P6040" s="4"/>
      <c r="R6040" s="4"/>
      <c r="S6040" s="4"/>
      <c r="T6040" s="4"/>
      <c r="V6040" s="4"/>
      <c r="W6040" s="4"/>
      <c r="X6040" s="4"/>
      <c r="Y6040" s="4"/>
      <c r="Z6040" s="4"/>
      <c r="AA6040" s="4"/>
      <c r="AG6040" s="4"/>
    </row>
    <row r="6041" spans="1:33" x14ac:dyDescent="0.25">
      <c r="A6041" s="4"/>
      <c r="F6041" s="4"/>
      <c r="H6041" s="4"/>
      <c r="I6041" s="4"/>
      <c r="J6041" s="4"/>
      <c r="K6041" s="4"/>
      <c r="L6041" s="4"/>
      <c r="M6041" s="4"/>
      <c r="N6041" s="4"/>
      <c r="P6041" s="4"/>
      <c r="R6041" s="4"/>
      <c r="S6041" s="4"/>
      <c r="T6041" s="4"/>
      <c r="V6041" s="4"/>
      <c r="W6041" s="4"/>
      <c r="X6041" s="4"/>
      <c r="Y6041" s="4"/>
      <c r="Z6041" s="4"/>
      <c r="AA6041" s="4"/>
      <c r="AG6041" s="4"/>
    </row>
    <row r="6042" spans="1:33" x14ac:dyDescent="0.25">
      <c r="A6042" s="4"/>
      <c r="F6042" s="4"/>
      <c r="H6042" s="4"/>
      <c r="I6042" s="4"/>
      <c r="J6042" s="4"/>
      <c r="K6042" s="4"/>
      <c r="L6042" s="4"/>
      <c r="M6042" s="4"/>
      <c r="N6042" s="4"/>
      <c r="P6042" s="4"/>
      <c r="R6042" s="4"/>
      <c r="S6042" s="4"/>
      <c r="T6042" s="4"/>
      <c r="V6042" s="4"/>
      <c r="W6042" s="4"/>
      <c r="X6042" s="4"/>
      <c r="Y6042" s="4"/>
      <c r="Z6042" s="4"/>
      <c r="AA6042" s="4"/>
      <c r="AG6042" s="4"/>
    </row>
    <row r="6043" spans="1:33" x14ac:dyDescent="0.25">
      <c r="A6043" s="4"/>
      <c r="F6043" s="4"/>
      <c r="H6043" s="4"/>
      <c r="I6043" s="4"/>
      <c r="J6043" s="4"/>
      <c r="K6043" s="4"/>
      <c r="L6043" s="4"/>
      <c r="M6043" s="4"/>
      <c r="N6043" s="4"/>
      <c r="P6043" s="4"/>
      <c r="R6043" s="4"/>
      <c r="S6043" s="4"/>
      <c r="T6043" s="4"/>
      <c r="V6043" s="4"/>
      <c r="W6043" s="4"/>
      <c r="X6043" s="4"/>
      <c r="Y6043" s="4"/>
      <c r="Z6043" s="4"/>
      <c r="AA6043" s="4"/>
      <c r="AG6043" s="4"/>
    </row>
    <row r="6044" spans="1:33" x14ac:dyDescent="0.25">
      <c r="A6044" s="4"/>
      <c r="F6044" s="4"/>
      <c r="H6044" s="4"/>
      <c r="I6044" s="4"/>
      <c r="J6044" s="4"/>
      <c r="K6044" s="4"/>
      <c r="L6044" s="4"/>
      <c r="M6044" s="4"/>
      <c r="N6044" s="4"/>
      <c r="P6044" s="4"/>
      <c r="R6044" s="4"/>
      <c r="S6044" s="4"/>
      <c r="T6044" s="4"/>
      <c r="V6044" s="4"/>
      <c r="W6044" s="4"/>
      <c r="X6044" s="4"/>
      <c r="Y6044" s="4"/>
      <c r="Z6044" s="4"/>
      <c r="AA6044" s="4"/>
      <c r="AG6044" s="4"/>
    </row>
    <row r="6045" spans="1:33" x14ac:dyDescent="0.25">
      <c r="A6045" s="4"/>
      <c r="F6045" s="4"/>
      <c r="H6045" s="4"/>
      <c r="I6045" s="4"/>
      <c r="J6045" s="4"/>
      <c r="K6045" s="4"/>
      <c r="L6045" s="4"/>
      <c r="M6045" s="4"/>
      <c r="N6045" s="4"/>
      <c r="P6045" s="4"/>
      <c r="R6045" s="4"/>
      <c r="S6045" s="4"/>
      <c r="T6045" s="4"/>
      <c r="V6045" s="4"/>
      <c r="W6045" s="4"/>
      <c r="X6045" s="4"/>
      <c r="Y6045" s="4"/>
      <c r="Z6045" s="4"/>
      <c r="AA6045" s="4"/>
      <c r="AG6045" s="4"/>
    </row>
    <row r="6046" spans="1:33" x14ac:dyDescent="0.25">
      <c r="A6046" s="4"/>
      <c r="F6046" s="4"/>
      <c r="H6046" s="4"/>
      <c r="I6046" s="4"/>
      <c r="J6046" s="4"/>
      <c r="K6046" s="4"/>
      <c r="L6046" s="4"/>
      <c r="M6046" s="4"/>
      <c r="N6046" s="4"/>
      <c r="P6046" s="4"/>
      <c r="R6046" s="4"/>
      <c r="S6046" s="4"/>
      <c r="T6046" s="4"/>
      <c r="V6046" s="4"/>
      <c r="W6046" s="4"/>
      <c r="X6046" s="4"/>
      <c r="Y6046" s="4"/>
      <c r="Z6046" s="4"/>
      <c r="AA6046" s="4"/>
      <c r="AG6046" s="4"/>
    </row>
    <row r="6047" spans="1:33" x14ac:dyDescent="0.25">
      <c r="A6047" s="4"/>
      <c r="F6047" s="4"/>
      <c r="H6047" s="4"/>
      <c r="I6047" s="4"/>
      <c r="J6047" s="4"/>
      <c r="K6047" s="4"/>
      <c r="L6047" s="4"/>
      <c r="M6047" s="4"/>
      <c r="N6047" s="4"/>
      <c r="P6047" s="4"/>
      <c r="R6047" s="4"/>
      <c r="S6047" s="4"/>
      <c r="T6047" s="4"/>
      <c r="V6047" s="4"/>
      <c r="W6047" s="4"/>
      <c r="X6047" s="4"/>
      <c r="Y6047" s="4"/>
      <c r="Z6047" s="4"/>
      <c r="AA6047" s="4"/>
      <c r="AG6047" s="4"/>
    </row>
    <row r="6048" spans="1:33" x14ac:dyDescent="0.25">
      <c r="A6048" s="4"/>
      <c r="F6048" s="4"/>
      <c r="H6048" s="4"/>
      <c r="I6048" s="4"/>
      <c r="J6048" s="4"/>
      <c r="K6048" s="4"/>
      <c r="L6048" s="4"/>
      <c r="M6048" s="4"/>
      <c r="N6048" s="4"/>
      <c r="P6048" s="4"/>
      <c r="R6048" s="4"/>
      <c r="S6048" s="4"/>
      <c r="T6048" s="4"/>
      <c r="V6048" s="4"/>
      <c r="W6048" s="4"/>
      <c r="X6048" s="4"/>
      <c r="Y6048" s="4"/>
      <c r="Z6048" s="4"/>
      <c r="AA6048" s="4"/>
      <c r="AG6048" s="4"/>
    </row>
    <row r="6049" spans="1:33" x14ac:dyDescent="0.25">
      <c r="A6049" s="4"/>
      <c r="F6049" s="4"/>
      <c r="H6049" s="4"/>
      <c r="I6049" s="4"/>
      <c r="J6049" s="4"/>
      <c r="K6049" s="4"/>
      <c r="L6049" s="4"/>
      <c r="M6049" s="4"/>
      <c r="N6049" s="4"/>
      <c r="P6049" s="4"/>
      <c r="R6049" s="4"/>
      <c r="S6049" s="4"/>
      <c r="T6049" s="4"/>
      <c r="V6049" s="4"/>
      <c r="W6049" s="4"/>
      <c r="X6049" s="4"/>
      <c r="Y6049" s="4"/>
      <c r="Z6049" s="4"/>
      <c r="AA6049" s="4"/>
      <c r="AG6049" s="4"/>
    </row>
    <row r="6050" spans="1:33" x14ac:dyDescent="0.25">
      <c r="A6050" s="4"/>
      <c r="F6050" s="4"/>
      <c r="H6050" s="4"/>
      <c r="I6050" s="4"/>
      <c r="J6050" s="4"/>
      <c r="K6050" s="4"/>
      <c r="L6050" s="4"/>
      <c r="M6050" s="4"/>
      <c r="N6050" s="4"/>
      <c r="P6050" s="4"/>
      <c r="R6050" s="4"/>
      <c r="S6050" s="4"/>
      <c r="T6050" s="4"/>
      <c r="V6050" s="4"/>
      <c r="W6050" s="4"/>
      <c r="X6050" s="4"/>
      <c r="Y6050" s="4"/>
      <c r="Z6050" s="4"/>
      <c r="AA6050" s="4"/>
      <c r="AG6050" s="4"/>
    </row>
    <row r="6051" spans="1:33" x14ac:dyDescent="0.25">
      <c r="A6051" s="4"/>
      <c r="F6051" s="4"/>
      <c r="H6051" s="4"/>
      <c r="I6051" s="4"/>
      <c r="J6051" s="4"/>
      <c r="K6051" s="4"/>
      <c r="L6051" s="4"/>
      <c r="M6051" s="4"/>
      <c r="N6051" s="4"/>
      <c r="P6051" s="4"/>
      <c r="R6051" s="4"/>
      <c r="S6051" s="4"/>
      <c r="T6051" s="4"/>
      <c r="V6051" s="4"/>
      <c r="W6051" s="4"/>
      <c r="X6051" s="4"/>
      <c r="Y6051" s="4"/>
      <c r="Z6051" s="4"/>
      <c r="AA6051" s="4"/>
      <c r="AG6051" s="4"/>
    </row>
    <row r="6052" spans="1:33" x14ac:dyDescent="0.25">
      <c r="A6052" s="4"/>
      <c r="F6052" s="4"/>
      <c r="H6052" s="4"/>
      <c r="I6052" s="4"/>
      <c r="J6052" s="4"/>
      <c r="K6052" s="4"/>
      <c r="L6052" s="4"/>
      <c r="M6052" s="4"/>
      <c r="N6052" s="4"/>
      <c r="P6052" s="4"/>
      <c r="R6052" s="4"/>
      <c r="S6052" s="4"/>
      <c r="T6052" s="4"/>
      <c r="V6052" s="4"/>
      <c r="W6052" s="4"/>
      <c r="X6052" s="4"/>
      <c r="Y6052" s="4"/>
      <c r="Z6052" s="4"/>
      <c r="AA6052" s="4"/>
      <c r="AG6052" s="4"/>
    </row>
    <row r="6053" spans="1:33" x14ac:dyDescent="0.25">
      <c r="A6053" s="4"/>
      <c r="F6053" s="4"/>
      <c r="H6053" s="4"/>
      <c r="I6053" s="4"/>
      <c r="J6053" s="4"/>
      <c r="K6053" s="4"/>
      <c r="L6053" s="4"/>
      <c r="M6053" s="4"/>
      <c r="N6053" s="4"/>
      <c r="P6053" s="4"/>
      <c r="R6053" s="4"/>
      <c r="S6053" s="4"/>
      <c r="T6053" s="4"/>
      <c r="V6053" s="4"/>
      <c r="W6053" s="4"/>
      <c r="X6053" s="4"/>
      <c r="Y6053" s="4"/>
      <c r="Z6053" s="4"/>
      <c r="AA6053" s="4"/>
      <c r="AG6053" s="4"/>
    </row>
    <row r="6054" spans="1:33" x14ac:dyDescent="0.25">
      <c r="A6054" s="4"/>
      <c r="F6054" s="4"/>
      <c r="H6054" s="4"/>
      <c r="I6054" s="4"/>
      <c r="J6054" s="4"/>
      <c r="K6054" s="4"/>
      <c r="L6054" s="4"/>
      <c r="M6054" s="4"/>
      <c r="N6054" s="4"/>
      <c r="P6054" s="4"/>
      <c r="R6054" s="4"/>
      <c r="S6054" s="4"/>
      <c r="T6054" s="4"/>
      <c r="V6054" s="4"/>
      <c r="W6054" s="4"/>
      <c r="X6054" s="4"/>
      <c r="Y6054" s="4"/>
      <c r="Z6054" s="4"/>
      <c r="AA6054" s="4"/>
      <c r="AG6054" s="4"/>
    </row>
    <row r="6055" spans="1:33" x14ac:dyDescent="0.25">
      <c r="A6055" s="4"/>
      <c r="F6055" s="4"/>
      <c r="H6055" s="4"/>
      <c r="I6055" s="4"/>
      <c r="J6055" s="4"/>
      <c r="K6055" s="4"/>
      <c r="L6055" s="4"/>
      <c r="M6055" s="4"/>
      <c r="N6055" s="4"/>
      <c r="P6055" s="4"/>
      <c r="R6055" s="4"/>
      <c r="S6055" s="4"/>
      <c r="T6055" s="4"/>
      <c r="V6055" s="4"/>
      <c r="W6055" s="4"/>
      <c r="X6055" s="4"/>
      <c r="Y6055" s="4"/>
      <c r="Z6055" s="4"/>
      <c r="AA6055" s="4"/>
      <c r="AG6055" s="4"/>
    </row>
    <row r="6056" spans="1:33" x14ac:dyDescent="0.25">
      <c r="A6056" s="4"/>
      <c r="F6056" s="4"/>
      <c r="H6056" s="4"/>
      <c r="I6056" s="4"/>
      <c r="J6056" s="4"/>
      <c r="K6056" s="4"/>
      <c r="L6056" s="4"/>
      <c r="M6056" s="4"/>
      <c r="N6056" s="4"/>
      <c r="P6056" s="4"/>
      <c r="R6056" s="4"/>
      <c r="S6056" s="4"/>
      <c r="T6056" s="4"/>
      <c r="V6056" s="4"/>
      <c r="W6056" s="4"/>
      <c r="X6056" s="4"/>
      <c r="Y6056" s="4"/>
      <c r="Z6056" s="4"/>
      <c r="AA6056" s="4"/>
      <c r="AG6056" s="4"/>
    </row>
    <row r="6057" spans="1:33" x14ac:dyDescent="0.25">
      <c r="A6057" s="4"/>
      <c r="F6057" s="4"/>
      <c r="H6057" s="4"/>
      <c r="I6057" s="4"/>
      <c r="J6057" s="4"/>
      <c r="K6057" s="4"/>
      <c r="L6057" s="4"/>
      <c r="M6057" s="4"/>
      <c r="N6057" s="4"/>
      <c r="P6057" s="4"/>
      <c r="R6057" s="4"/>
      <c r="S6057" s="4"/>
      <c r="T6057" s="4"/>
      <c r="V6057" s="4"/>
      <c r="W6057" s="4"/>
      <c r="X6057" s="4"/>
      <c r="Y6057" s="4"/>
      <c r="Z6057" s="4"/>
      <c r="AA6057" s="4"/>
      <c r="AG6057" s="4"/>
    </row>
    <row r="6058" spans="1:33" x14ac:dyDescent="0.25">
      <c r="A6058" s="4"/>
      <c r="F6058" s="4"/>
      <c r="H6058" s="4"/>
      <c r="I6058" s="4"/>
      <c r="J6058" s="4"/>
      <c r="K6058" s="4"/>
      <c r="L6058" s="4"/>
      <c r="M6058" s="4"/>
      <c r="N6058" s="4"/>
      <c r="P6058" s="4"/>
      <c r="R6058" s="4"/>
      <c r="S6058" s="4"/>
      <c r="T6058" s="4"/>
      <c r="V6058" s="4"/>
      <c r="W6058" s="4"/>
      <c r="X6058" s="4"/>
      <c r="Y6058" s="4"/>
      <c r="Z6058" s="4"/>
      <c r="AA6058" s="4"/>
      <c r="AG6058" s="4"/>
    </row>
    <row r="6059" spans="1:33" x14ac:dyDescent="0.25">
      <c r="A6059" s="4"/>
      <c r="F6059" s="4"/>
      <c r="H6059" s="4"/>
      <c r="I6059" s="4"/>
      <c r="J6059" s="4"/>
      <c r="K6059" s="4"/>
      <c r="L6059" s="4"/>
      <c r="M6059" s="4"/>
      <c r="N6059" s="4"/>
      <c r="P6059" s="4"/>
      <c r="R6059" s="4"/>
      <c r="S6059" s="4"/>
      <c r="T6059" s="4"/>
      <c r="V6059" s="4"/>
      <c r="W6059" s="4"/>
      <c r="X6059" s="4"/>
      <c r="Y6059" s="4"/>
      <c r="Z6059" s="4"/>
      <c r="AA6059" s="4"/>
      <c r="AG6059" s="4"/>
    </row>
    <row r="6060" spans="1:33" x14ac:dyDescent="0.25">
      <c r="A6060" s="4"/>
      <c r="F6060" s="4"/>
      <c r="H6060" s="4"/>
      <c r="I6060" s="4"/>
      <c r="J6060" s="4"/>
      <c r="K6060" s="4"/>
      <c r="L6060" s="4"/>
      <c r="M6060" s="4"/>
      <c r="N6060" s="4"/>
      <c r="P6060" s="4"/>
      <c r="R6060" s="4"/>
      <c r="S6060" s="4"/>
      <c r="T6060" s="4"/>
      <c r="V6060" s="4"/>
      <c r="W6060" s="4"/>
      <c r="X6060" s="4"/>
      <c r="Y6060" s="4"/>
      <c r="Z6060" s="4"/>
      <c r="AA6060" s="4"/>
      <c r="AG6060" s="4"/>
    </row>
    <row r="6061" spans="1:33" x14ac:dyDescent="0.25">
      <c r="A6061" s="4"/>
      <c r="F6061" s="4"/>
      <c r="H6061" s="4"/>
      <c r="I6061" s="4"/>
      <c r="J6061" s="4"/>
      <c r="K6061" s="4"/>
      <c r="L6061" s="4"/>
      <c r="M6061" s="4"/>
      <c r="N6061" s="4"/>
      <c r="P6061" s="4"/>
      <c r="R6061" s="4"/>
      <c r="S6061" s="4"/>
      <c r="T6061" s="4"/>
      <c r="V6061" s="4"/>
      <c r="W6061" s="4"/>
      <c r="X6061" s="4"/>
      <c r="Y6061" s="4"/>
      <c r="Z6061" s="4"/>
      <c r="AA6061" s="4"/>
      <c r="AG6061" s="4"/>
    </row>
    <row r="6062" spans="1:33" x14ac:dyDescent="0.25">
      <c r="A6062" s="4"/>
      <c r="F6062" s="4"/>
      <c r="H6062" s="4"/>
      <c r="I6062" s="4"/>
      <c r="J6062" s="4"/>
      <c r="K6062" s="4"/>
      <c r="L6062" s="4"/>
      <c r="M6062" s="4"/>
      <c r="N6062" s="4"/>
      <c r="P6062" s="4"/>
      <c r="R6062" s="4"/>
      <c r="S6062" s="4"/>
      <c r="T6062" s="4"/>
      <c r="V6062" s="4"/>
      <c r="W6062" s="4"/>
      <c r="X6062" s="4"/>
      <c r="Y6062" s="4"/>
      <c r="Z6062" s="4"/>
      <c r="AA6062" s="4"/>
      <c r="AG6062" s="4"/>
    </row>
    <row r="6063" spans="1:33" x14ac:dyDescent="0.25">
      <c r="A6063" s="4"/>
      <c r="F6063" s="4"/>
      <c r="H6063" s="4"/>
      <c r="I6063" s="4"/>
      <c r="J6063" s="4"/>
      <c r="K6063" s="4"/>
      <c r="L6063" s="4"/>
      <c r="M6063" s="4"/>
      <c r="N6063" s="4"/>
      <c r="P6063" s="4"/>
      <c r="R6063" s="4"/>
      <c r="S6063" s="4"/>
      <c r="T6063" s="4"/>
      <c r="V6063" s="4"/>
      <c r="W6063" s="4"/>
      <c r="X6063" s="4"/>
      <c r="Y6063" s="4"/>
      <c r="Z6063" s="4"/>
      <c r="AA6063" s="4"/>
      <c r="AG6063" s="4"/>
    </row>
    <row r="6064" spans="1:33" x14ac:dyDescent="0.25">
      <c r="A6064" s="4"/>
      <c r="F6064" s="4"/>
      <c r="H6064" s="4"/>
      <c r="I6064" s="4"/>
      <c r="J6064" s="4"/>
      <c r="K6064" s="4"/>
      <c r="L6064" s="4"/>
      <c r="M6064" s="4"/>
      <c r="N6064" s="4"/>
      <c r="P6064" s="4"/>
      <c r="R6064" s="4"/>
      <c r="S6064" s="4"/>
      <c r="T6064" s="4"/>
      <c r="V6064" s="4"/>
      <c r="W6064" s="4"/>
      <c r="X6064" s="4"/>
      <c r="Y6064" s="4"/>
      <c r="Z6064" s="4"/>
      <c r="AA6064" s="4"/>
      <c r="AG6064" s="4"/>
    </row>
    <row r="6065" spans="1:33" x14ac:dyDescent="0.25">
      <c r="A6065" s="4"/>
      <c r="F6065" s="4"/>
      <c r="H6065" s="4"/>
      <c r="I6065" s="4"/>
      <c r="J6065" s="4"/>
      <c r="K6065" s="4"/>
      <c r="L6065" s="4"/>
      <c r="M6065" s="4"/>
      <c r="N6065" s="4"/>
      <c r="P6065" s="4"/>
      <c r="R6065" s="4"/>
      <c r="S6065" s="4"/>
      <c r="T6065" s="4"/>
      <c r="V6065" s="4"/>
      <c r="W6065" s="4"/>
      <c r="X6065" s="4"/>
      <c r="Y6065" s="4"/>
      <c r="Z6065" s="4"/>
      <c r="AA6065" s="4"/>
      <c r="AG6065" s="4"/>
    </row>
    <row r="6066" spans="1:33" x14ac:dyDescent="0.25">
      <c r="A6066" s="4"/>
      <c r="F6066" s="4"/>
      <c r="H6066" s="4"/>
      <c r="I6066" s="4"/>
      <c r="J6066" s="4"/>
      <c r="K6066" s="4"/>
      <c r="L6066" s="4"/>
      <c r="M6066" s="4"/>
      <c r="N6066" s="4"/>
      <c r="P6066" s="4"/>
      <c r="R6066" s="4"/>
      <c r="S6066" s="4"/>
      <c r="T6066" s="4"/>
      <c r="V6066" s="4"/>
      <c r="W6066" s="4"/>
      <c r="X6066" s="4"/>
      <c r="Y6066" s="4"/>
      <c r="Z6066" s="4"/>
      <c r="AA6066" s="4"/>
      <c r="AG6066" s="4"/>
    </row>
    <row r="6067" spans="1:33" x14ac:dyDescent="0.25">
      <c r="A6067" s="4"/>
      <c r="F6067" s="4"/>
      <c r="H6067" s="4"/>
      <c r="I6067" s="4"/>
      <c r="J6067" s="4"/>
      <c r="K6067" s="4"/>
      <c r="L6067" s="4"/>
      <c r="M6067" s="4"/>
      <c r="N6067" s="4"/>
      <c r="P6067" s="4"/>
      <c r="R6067" s="4"/>
      <c r="S6067" s="4"/>
      <c r="T6067" s="4"/>
      <c r="V6067" s="4"/>
      <c r="W6067" s="4"/>
      <c r="X6067" s="4"/>
      <c r="Y6067" s="4"/>
      <c r="Z6067" s="4"/>
      <c r="AA6067" s="4"/>
      <c r="AG6067" s="4"/>
    </row>
    <row r="6068" spans="1:33" x14ac:dyDescent="0.25">
      <c r="A6068" s="4"/>
      <c r="F6068" s="4"/>
      <c r="H6068" s="4"/>
      <c r="I6068" s="4"/>
      <c r="J6068" s="4"/>
      <c r="K6068" s="4"/>
      <c r="L6068" s="4"/>
      <c r="M6068" s="4"/>
      <c r="N6068" s="4"/>
      <c r="P6068" s="4"/>
      <c r="R6068" s="4"/>
      <c r="S6068" s="4"/>
      <c r="T6068" s="4"/>
      <c r="V6068" s="4"/>
      <c r="W6068" s="4"/>
      <c r="X6068" s="4"/>
      <c r="Y6068" s="4"/>
      <c r="Z6068" s="4"/>
      <c r="AA6068" s="4"/>
      <c r="AG6068" s="4"/>
    </row>
    <row r="6069" spans="1:33" x14ac:dyDescent="0.25">
      <c r="A6069" s="4"/>
      <c r="F6069" s="4"/>
      <c r="H6069" s="4"/>
      <c r="I6069" s="4"/>
      <c r="J6069" s="4"/>
      <c r="K6069" s="4"/>
      <c r="L6069" s="4"/>
      <c r="M6069" s="4"/>
      <c r="N6069" s="4"/>
      <c r="P6069" s="4"/>
      <c r="R6069" s="4"/>
      <c r="S6069" s="4"/>
      <c r="T6069" s="4"/>
      <c r="V6069" s="4"/>
      <c r="W6069" s="4"/>
      <c r="X6069" s="4"/>
      <c r="Y6069" s="4"/>
      <c r="Z6069" s="4"/>
      <c r="AA6069" s="4"/>
      <c r="AG6069" s="4"/>
    </row>
    <row r="6070" spans="1:33" x14ac:dyDescent="0.25">
      <c r="A6070" s="4"/>
      <c r="F6070" s="4"/>
      <c r="H6070" s="4"/>
      <c r="I6070" s="4"/>
      <c r="J6070" s="4"/>
      <c r="K6070" s="4"/>
      <c r="L6070" s="4"/>
      <c r="M6070" s="4"/>
      <c r="N6070" s="4"/>
      <c r="P6070" s="4"/>
      <c r="R6070" s="4"/>
      <c r="S6070" s="4"/>
      <c r="T6070" s="4"/>
      <c r="V6070" s="4"/>
      <c r="W6070" s="4"/>
      <c r="X6070" s="4"/>
      <c r="Y6070" s="4"/>
      <c r="Z6070" s="4"/>
      <c r="AA6070" s="4"/>
      <c r="AG6070" s="4"/>
    </row>
    <row r="6071" spans="1:33" x14ac:dyDescent="0.25">
      <c r="A6071" s="4"/>
      <c r="F6071" s="4"/>
      <c r="H6071" s="4"/>
      <c r="I6071" s="4"/>
      <c r="J6071" s="4"/>
      <c r="K6071" s="4"/>
      <c r="L6071" s="4"/>
      <c r="M6071" s="4"/>
      <c r="N6071" s="4"/>
      <c r="P6071" s="4"/>
      <c r="R6071" s="4"/>
      <c r="S6071" s="4"/>
      <c r="T6071" s="4"/>
      <c r="V6071" s="4"/>
      <c r="W6071" s="4"/>
      <c r="X6071" s="4"/>
      <c r="Y6071" s="4"/>
      <c r="Z6071" s="4"/>
      <c r="AA6071" s="4"/>
      <c r="AG6071" s="4"/>
    </row>
    <row r="6072" spans="1:33" x14ac:dyDescent="0.25">
      <c r="A6072" s="4"/>
      <c r="F6072" s="4"/>
      <c r="H6072" s="4"/>
      <c r="I6072" s="4"/>
      <c r="J6072" s="4"/>
      <c r="K6072" s="4"/>
      <c r="L6072" s="4"/>
      <c r="M6072" s="4"/>
      <c r="N6072" s="4"/>
      <c r="P6072" s="4"/>
      <c r="R6072" s="4"/>
      <c r="S6072" s="4"/>
      <c r="T6072" s="4"/>
      <c r="V6072" s="4"/>
      <c r="W6072" s="4"/>
      <c r="X6072" s="4"/>
      <c r="Y6072" s="4"/>
      <c r="Z6072" s="4"/>
      <c r="AA6072" s="4"/>
      <c r="AG6072" s="4"/>
    </row>
    <row r="6073" spans="1:33" x14ac:dyDescent="0.25">
      <c r="A6073" s="4"/>
      <c r="F6073" s="4"/>
      <c r="H6073" s="4"/>
      <c r="I6073" s="4"/>
      <c r="J6073" s="4"/>
      <c r="K6073" s="4"/>
      <c r="L6073" s="4"/>
      <c r="M6073" s="4"/>
      <c r="N6073" s="4"/>
      <c r="P6073" s="4"/>
      <c r="R6073" s="4"/>
      <c r="S6073" s="4"/>
      <c r="T6073" s="4"/>
      <c r="V6073" s="4"/>
      <c r="W6073" s="4"/>
      <c r="X6073" s="4"/>
      <c r="Y6073" s="4"/>
      <c r="Z6073" s="4"/>
      <c r="AA6073" s="4"/>
      <c r="AG6073" s="4"/>
    </row>
    <row r="6074" spans="1:33" x14ac:dyDescent="0.25">
      <c r="A6074" s="4"/>
      <c r="F6074" s="4"/>
      <c r="H6074" s="4"/>
      <c r="I6074" s="4"/>
      <c r="J6074" s="4"/>
      <c r="K6074" s="4"/>
      <c r="L6074" s="4"/>
      <c r="M6074" s="4"/>
      <c r="N6074" s="4"/>
      <c r="P6074" s="4"/>
      <c r="R6074" s="4"/>
      <c r="S6074" s="4"/>
      <c r="T6074" s="4"/>
      <c r="V6074" s="4"/>
      <c r="W6074" s="4"/>
      <c r="X6074" s="4"/>
      <c r="Y6074" s="4"/>
      <c r="Z6074" s="4"/>
      <c r="AA6074" s="4"/>
      <c r="AG6074" s="4"/>
    </row>
    <row r="6075" spans="1:33" x14ac:dyDescent="0.25">
      <c r="A6075" s="4"/>
      <c r="F6075" s="4"/>
      <c r="H6075" s="4"/>
      <c r="I6075" s="4"/>
      <c r="J6075" s="4"/>
      <c r="K6075" s="4"/>
      <c r="L6075" s="4"/>
      <c r="M6075" s="4"/>
      <c r="N6075" s="4"/>
      <c r="P6075" s="4"/>
      <c r="R6075" s="4"/>
      <c r="S6075" s="4"/>
      <c r="T6075" s="4"/>
      <c r="V6075" s="4"/>
      <c r="W6075" s="4"/>
      <c r="X6075" s="4"/>
      <c r="Y6075" s="4"/>
      <c r="Z6075" s="4"/>
      <c r="AA6075" s="4"/>
      <c r="AG6075" s="4"/>
    </row>
    <row r="6076" spans="1:33" x14ac:dyDescent="0.25">
      <c r="A6076" s="4"/>
      <c r="F6076" s="4"/>
      <c r="H6076" s="4"/>
      <c r="I6076" s="4"/>
      <c r="J6076" s="4"/>
      <c r="K6076" s="4"/>
      <c r="L6076" s="4"/>
      <c r="M6076" s="4"/>
      <c r="N6076" s="4"/>
      <c r="P6076" s="4"/>
      <c r="R6076" s="4"/>
      <c r="S6076" s="4"/>
      <c r="T6076" s="4"/>
      <c r="V6076" s="4"/>
      <c r="W6076" s="4"/>
      <c r="X6076" s="4"/>
      <c r="Y6076" s="4"/>
      <c r="Z6076" s="4"/>
      <c r="AA6076" s="4"/>
      <c r="AG6076" s="4"/>
    </row>
    <row r="6077" spans="1:33" x14ac:dyDescent="0.25">
      <c r="A6077" s="4"/>
      <c r="F6077" s="4"/>
      <c r="H6077" s="4"/>
      <c r="I6077" s="4"/>
      <c r="J6077" s="4"/>
      <c r="K6077" s="4"/>
      <c r="L6077" s="4"/>
      <c r="M6077" s="4"/>
      <c r="N6077" s="4"/>
      <c r="P6077" s="4"/>
      <c r="R6077" s="4"/>
      <c r="S6077" s="4"/>
      <c r="T6077" s="4"/>
      <c r="V6077" s="4"/>
      <c r="W6077" s="4"/>
      <c r="X6077" s="4"/>
      <c r="Y6077" s="4"/>
      <c r="Z6077" s="4"/>
      <c r="AA6077" s="4"/>
      <c r="AG6077" s="4"/>
    </row>
    <row r="6078" spans="1:33" x14ac:dyDescent="0.25">
      <c r="A6078" s="4"/>
      <c r="F6078" s="4"/>
      <c r="H6078" s="4"/>
      <c r="I6078" s="4"/>
      <c r="J6078" s="4"/>
      <c r="K6078" s="4"/>
      <c r="L6078" s="4"/>
      <c r="M6078" s="4"/>
      <c r="N6078" s="4"/>
      <c r="P6078" s="4"/>
      <c r="R6078" s="4"/>
      <c r="S6078" s="4"/>
      <c r="T6078" s="4"/>
      <c r="V6078" s="4"/>
      <c r="W6078" s="4"/>
      <c r="X6078" s="4"/>
      <c r="Y6078" s="4"/>
      <c r="Z6078" s="4"/>
      <c r="AA6078" s="4"/>
      <c r="AG6078" s="4"/>
    </row>
    <row r="6079" spans="1:33" x14ac:dyDescent="0.25">
      <c r="A6079" s="4"/>
      <c r="F6079" s="4"/>
      <c r="H6079" s="4"/>
      <c r="I6079" s="4"/>
      <c r="J6079" s="4"/>
      <c r="K6079" s="4"/>
      <c r="L6079" s="4"/>
      <c r="M6079" s="4"/>
      <c r="N6079" s="4"/>
      <c r="P6079" s="4"/>
      <c r="R6079" s="4"/>
      <c r="S6079" s="4"/>
      <c r="T6079" s="4"/>
      <c r="V6079" s="4"/>
      <c r="W6079" s="4"/>
      <c r="X6079" s="4"/>
      <c r="Y6079" s="4"/>
      <c r="Z6079" s="4"/>
      <c r="AA6079" s="4"/>
      <c r="AG6079" s="4"/>
    </row>
    <row r="6080" spans="1:33" x14ac:dyDescent="0.25">
      <c r="A6080" s="4"/>
      <c r="F6080" s="4"/>
      <c r="H6080" s="4"/>
      <c r="I6080" s="4"/>
      <c r="J6080" s="4"/>
      <c r="K6080" s="4"/>
      <c r="L6080" s="4"/>
      <c r="M6080" s="4"/>
      <c r="N6080" s="4"/>
      <c r="P6080" s="4"/>
      <c r="R6080" s="4"/>
      <c r="S6080" s="4"/>
      <c r="T6080" s="4"/>
      <c r="V6080" s="4"/>
      <c r="W6080" s="4"/>
      <c r="X6080" s="4"/>
      <c r="Y6080" s="4"/>
      <c r="Z6080" s="4"/>
      <c r="AA6080" s="4"/>
      <c r="AG6080" s="4"/>
    </row>
    <row r="6081" spans="1:33" x14ac:dyDescent="0.25">
      <c r="A6081" s="4"/>
      <c r="F6081" s="4"/>
      <c r="H6081" s="4"/>
      <c r="I6081" s="4"/>
      <c r="J6081" s="4"/>
      <c r="K6081" s="4"/>
      <c r="L6081" s="4"/>
      <c r="M6081" s="4"/>
      <c r="N6081" s="4"/>
      <c r="P6081" s="4"/>
      <c r="R6081" s="4"/>
      <c r="S6081" s="4"/>
      <c r="T6081" s="4"/>
      <c r="V6081" s="4"/>
      <c r="W6081" s="4"/>
      <c r="X6081" s="4"/>
      <c r="Y6081" s="4"/>
      <c r="Z6081" s="4"/>
      <c r="AA6081" s="4"/>
      <c r="AG6081" s="4"/>
    </row>
    <row r="6082" spans="1:33" x14ac:dyDescent="0.25">
      <c r="A6082" s="4"/>
      <c r="F6082" s="4"/>
      <c r="H6082" s="4"/>
      <c r="I6082" s="4"/>
      <c r="J6082" s="4"/>
      <c r="K6082" s="4"/>
      <c r="L6082" s="4"/>
      <c r="M6082" s="4"/>
      <c r="N6082" s="4"/>
      <c r="P6082" s="4"/>
      <c r="R6082" s="4"/>
      <c r="S6082" s="4"/>
      <c r="T6082" s="4"/>
      <c r="V6082" s="4"/>
      <c r="W6082" s="4"/>
      <c r="X6082" s="4"/>
      <c r="Y6082" s="4"/>
      <c r="Z6082" s="4"/>
      <c r="AA6082" s="4"/>
      <c r="AG6082" s="4"/>
    </row>
    <row r="6083" spans="1:33" x14ac:dyDescent="0.25">
      <c r="A6083" s="4"/>
      <c r="F6083" s="4"/>
      <c r="H6083" s="4"/>
      <c r="I6083" s="4"/>
      <c r="J6083" s="4"/>
      <c r="K6083" s="4"/>
      <c r="L6083" s="4"/>
      <c r="M6083" s="4"/>
      <c r="N6083" s="4"/>
      <c r="P6083" s="4"/>
      <c r="R6083" s="4"/>
      <c r="S6083" s="4"/>
      <c r="T6083" s="4"/>
      <c r="V6083" s="4"/>
      <c r="W6083" s="4"/>
      <c r="X6083" s="4"/>
      <c r="Y6083" s="4"/>
      <c r="Z6083" s="4"/>
      <c r="AA6083" s="4"/>
      <c r="AG6083" s="4"/>
    </row>
    <row r="6084" spans="1:33" x14ac:dyDescent="0.25">
      <c r="A6084" s="4"/>
      <c r="F6084" s="4"/>
      <c r="H6084" s="4"/>
      <c r="I6084" s="4"/>
      <c r="J6084" s="4"/>
      <c r="K6084" s="4"/>
      <c r="L6084" s="4"/>
      <c r="M6084" s="4"/>
      <c r="N6084" s="4"/>
      <c r="P6084" s="4"/>
      <c r="R6084" s="4"/>
      <c r="S6084" s="4"/>
      <c r="T6084" s="4"/>
      <c r="V6084" s="4"/>
      <c r="W6084" s="4"/>
      <c r="X6084" s="4"/>
      <c r="Y6084" s="4"/>
      <c r="Z6084" s="4"/>
      <c r="AA6084" s="4"/>
      <c r="AG6084" s="4"/>
    </row>
    <row r="6085" spans="1:33" x14ac:dyDescent="0.25">
      <c r="A6085" s="4"/>
      <c r="F6085" s="4"/>
      <c r="H6085" s="4"/>
      <c r="I6085" s="4"/>
      <c r="J6085" s="4"/>
      <c r="K6085" s="4"/>
      <c r="L6085" s="4"/>
      <c r="M6085" s="4"/>
      <c r="N6085" s="4"/>
      <c r="P6085" s="4"/>
      <c r="R6085" s="4"/>
      <c r="S6085" s="4"/>
      <c r="T6085" s="4"/>
      <c r="V6085" s="4"/>
      <c r="W6085" s="4"/>
      <c r="X6085" s="4"/>
      <c r="Y6085" s="4"/>
      <c r="Z6085" s="4"/>
      <c r="AA6085" s="4"/>
      <c r="AG6085" s="4"/>
    </row>
    <row r="6086" spans="1:33" x14ac:dyDescent="0.25">
      <c r="A6086" s="4"/>
      <c r="F6086" s="4"/>
      <c r="H6086" s="4"/>
      <c r="I6086" s="4"/>
      <c r="J6086" s="4"/>
      <c r="K6086" s="4"/>
      <c r="L6086" s="4"/>
      <c r="M6086" s="4"/>
      <c r="N6086" s="4"/>
      <c r="P6086" s="4"/>
      <c r="R6086" s="4"/>
      <c r="S6086" s="4"/>
      <c r="T6086" s="4"/>
      <c r="V6086" s="4"/>
      <c r="W6086" s="4"/>
      <c r="X6086" s="4"/>
      <c r="Y6086" s="4"/>
      <c r="Z6086" s="4"/>
      <c r="AA6086" s="4"/>
      <c r="AG6086" s="4"/>
    </row>
    <row r="6087" spans="1:33" x14ac:dyDescent="0.25">
      <c r="A6087" s="4"/>
      <c r="F6087" s="4"/>
      <c r="H6087" s="4"/>
      <c r="I6087" s="4"/>
      <c r="J6087" s="4"/>
      <c r="K6087" s="4"/>
      <c r="L6087" s="4"/>
      <c r="M6087" s="4"/>
      <c r="N6087" s="4"/>
      <c r="P6087" s="4"/>
      <c r="R6087" s="4"/>
      <c r="S6087" s="4"/>
      <c r="T6087" s="4"/>
      <c r="V6087" s="4"/>
      <c r="W6087" s="4"/>
      <c r="X6087" s="4"/>
      <c r="Y6087" s="4"/>
      <c r="Z6087" s="4"/>
      <c r="AA6087" s="4"/>
      <c r="AG6087" s="4"/>
    </row>
    <row r="6088" spans="1:33" x14ac:dyDescent="0.25">
      <c r="A6088" s="4"/>
      <c r="F6088" s="4"/>
      <c r="H6088" s="4"/>
      <c r="I6088" s="4"/>
      <c r="J6088" s="4"/>
      <c r="K6088" s="4"/>
      <c r="L6088" s="4"/>
      <c r="M6088" s="4"/>
      <c r="N6088" s="4"/>
      <c r="P6088" s="4"/>
      <c r="R6088" s="4"/>
      <c r="S6088" s="4"/>
      <c r="T6088" s="4"/>
      <c r="V6088" s="4"/>
      <c r="W6088" s="4"/>
      <c r="X6088" s="4"/>
      <c r="Y6088" s="4"/>
      <c r="Z6088" s="4"/>
      <c r="AA6088" s="4"/>
      <c r="AG6088" s="4"/>
    </row>
    <row r="6089" spans="1:33" x14ac:dyDescent="0.25">
      <c r="A6089" s="4"/>
      <c r="F6089" s="4"/>
      <c r="H6089" s="4"/>
      <c r="I6089" s="4"/>
      <c r="J6089" s="4"/>
      <c r="K6089" s="4"/>
      <c r="L6089" s="4"/>
      <c r="M6089" s="4"/>
      <c r="N6089" s="4"/>
      <c r="P6089" s="4"/>
      <c r="R6089" s="4"/>
      <c r="S6089" s="4"/>
      <c r="T6089" s="4"/>
      <c r="V6089" s="4"/>
      <c r="W6089" s="4"/>
      <c r="X6089" s="4"/>
      <c r="Y6089" s="4"/>
      <c r="Z6089" s="4"/>
      <c r="AA6089" s="4"/>
      <c r="AG6089" s="4"/>
    </row>
    <row r="6090" spans="1:33" x14ac:dyDescent="0.25">
      <c r="A6090" s="4"/>
      <c r="F6090" s="4"/>
      <c r="H6090" s="4"/>
      <c r="I6090" s="4"/>
      <c r="J6090" s="4"/>
      <c r="K6090" s="4"/>
      <c r="L6090" s="4"/>
      <c r="M6090" s="4"/>
      <c r="N6090" s="4"/>
      <c r="P6090" s="4"/>
      <c r="R6090" s="4"/>
      <c r="S6090" s="4"/>
      <c r="T6090" s="4"/>
      <c r="V6090" s="4"/>
      <c r="W6090" s="4"/>
      <c r="X6090" s="4"/>
      <c r="Y6090" s="4"/>
      <c r="Z6090" s="4"/>
      <c r="AA6090" s="4"/>
      <c r="AG6090" s="4"/>
    </row>
    <row r="6091" spans="1:33" x14ac:dyDescent="0.25">
      <c r="A6091" s="4"/>
      <c r="F6091" s="4"/>
      <c r="H6091" s="4"/>
      <c r="I6091" s="4"/>
      <c r="J6091" s="4"/>
      <c r="K6091" s="4"/>
      <c r="L6091" s="4"/>
      <c r="M6091" s="4"/>
      <c r="N6091" s="4"/>
      <c r="P6091" s="4"/>
      <c r="R6091" s="4"/>
      <c r="S6091" s="4"/>
      <c r="T6091" s="4"/>
      <c r="V6091" s="4"/>
      <c r="W6091" s="4"/>
      <c r="X6091" s="4"/>
      <c r="Y6091" s="4"/>
      <c r="Z6091" s="4"/>
      <c r="AA6091" s="4"/>
      <c r="AG6091" s="4"/>
    </row>
    <row r="6092" spans="1:33" x14ac:dyDescent="0.25">
      <c r="A6092" s="4"/>
      <c r="F6092" s="4"/>
      <c r="H6092" s="4"/>
      <c r="I6092" s="4"/>
      <c r="J6092" s="4"/>
      <c r="K6092" s="4"/>
      <c r="L6092" s="4"/>
      <c r="M6092" s="4"/>
      <c r="N6092" s="4"/>
      <c r="P6092" s="4"/>
      <c r="R6092" s="4"/>
      <c r="S6092" s="4"/>
      <c r="T6092" s="4"/>
      <c r="V6092" s="4"/>
      <c r="W6092" s="4"/>
      <c r="X6092" s="4"/>
      <c r="Y6092" s="4"/>
      <c r="Z6092" s="4"/>
      <c r="AA6092" s="4"/>
      <c r="AG6092" s="4"/>
    </row>
    <row r="6093" spans="1:33" x14ac:dyDescent="0.25">
      <c r="A6093" s="4"/>
      <c r="F6093" s="4"/>
      <c r="H6093" s="4"/>
      <c r="I6093" s="4"/>
      <c r="J6093" s="4"/>
      <c r="K6093" s="4"/>
      <c r="L6093" s="4"/>
      <c r="M6093" s="4"/>
      <c r="N6093" s="4"/>
      <c r="P6093" s="4"/>
      <c r="R6093" s="4"/>
      <c r="S6093" s="4"/>
      <c r="T6093" s="4"/>
      <c r="V6093" s="4"/>
      <c r="W6093" s="4"/>
      <c r="X6093" s="4"/>
      <c r="Y6093" s="4"/>
      <c r="Z6093" s="4"/>
      <c r="AA6093" s="4"/>
      <c r="AG6093" s="4"/>
    </row>
    <row r="6094" spans="1:33" x14ac:dyDescent="0.25">
      <c r="A6094" s="4"/>
      <c r="F6094" s="4"/>
      <c r="H6094" s="4"/>
      <c r="I6094" s="4"/>
      <c r="J6094" s="4"/>
      <c r="K6094" s="4"/>
      <c r="L6094" s="4"/>
      <c r="M6094" s="4"/>
      <c r="N6094" s="4"/>
      <c r="P6094" s="4"/>
      <c r="R6094" s="4"/>
      <c r="S6094" s="4"/>
      <c r="T6094" s="4"/>
      <c r="V6094" s="4"/>
      <c r="W6094" s="4"/>
      <c r="X6094" s="4"/>
      <c r="Y6094" s="4"/>
      <c r="Z6094" s="4"/>
      <c r="AA6094" s="4"/>
      <c r="AG6094" s="4"/>
    </row>
    <row r="6095" spans="1:33" x14ac:dyDescent="0.25">
      <c r="A6095" s="4"/>
      <c r="F6095" s="4"/>
      <c r="H6095" s="4"/>
      <c r="I6095" s="4"/>
      <c r="J6095" s="4"/>
      <c r="K6095" s="4"/>
      <c r="L6095" s="4"/>
      <c r="M6095" s="4"/>
      <c r="N6095" s="4"/>
      <c r="P6095" s="4"/>
      <c r="R6095" s="4"/>
      <c r="S6095" s="4"/>
      <c r="T6095" s="4"/>
      <c r="V6095" s="4"/>
      <c r="W6095" s="4"/>
      <c r="X6095" s="4"/>
      <c r="Y6095" s="4"/>
      <c r="Z6095" s="4"/>
      <c r="AA6095" s="4"/>
      <c r="AG6095" s="4"/>
    </row>
    <row r="6096" spans="1:33" x14ac:dyDescent="0.25">
      <c r="A6096" s="4"/>
      <c r="F6096" s="4"/>
      <c r="H6096" s="4"/>
      <c r="I6096" s="4"/>
      <c r="J6096" s="4"/>
      <c r="K6096" s="4"/>
      <c r="L6096" s="4"/>
      <c r="M6096" s="4"/>
      <c r="N6096" s="4"/>
      <c r="P6096" s="4"/>
      <c r="R6096" s="4"/>
      <c r="S6096" s="4"/>
      <c r="T6096" s="4"/>
      <c r="V6096" s="4"/>
      <c r="W6096" s="4"/>
      <c r="X6096" s="4"/>
      <c r="Y6096" s="4"/>
      <c r="Z6096" s="4"/>
      <c r="AA6096" s="4"/>
      <c r="AG6096" s="4"/>
    </row>
    <row r="6097" spans="1:33" x14ac:dyDescent="0.25">
      <c r="A6097" s="4"/>
      <c r="F6097" s="4"/>
      <c r="H6097" s="4"/>
      <c r="I6097" s="4"/>
      <c r="J6097" s="4"/>
      <c r="K6097" s="4"/>
      <c r="L6097" s="4"/>
      <c r="M6097" s="4"/>
      <c r="N6097" s="4"/>
      <c r="P6097" s="4"/>
      <c r="R6097" s="4"/>
      <c r="S6097" s="4"/>
      <c r="T6097" s="4"/>
      <c r="V6097" s="4"/>
      <c r="W6097" s="4"/>
      <c r="X6097" s="4"/>
      <c r="Y6097" s="4"/>
      <c r="Z6097" s="4"/>
      <c r="AA6097" s="4"/>
      <c r="AG6097" s="4"/>
    </row>
    <row r="6098" spans="1:33" x14ac:dyDescent="0.25">
      <c r="A6098" s="4"/>
      <c r="F6098" s="4"/>
      <c r="H6098" s="4"/>
      <c r="I6098" s="4"/>
      <c r="J6098" s="4"/>
      <c r="K6098" s="4"/>
      <c r="L6098" s="4"/>
      <c r="M6098" s="4"/>
      <c r="N6098" s="4"/>
      <c r="P6098" s="4"/>
      <c r="R6098" s="4"/>
      <c r="S6098" s="4"/>
      <c r="T6098" s="4"/>
      <c r="V6098" s="4"/>
      <c r="W6098" s="4"/>
      <c r="X6098" s="4"/>
      <c r="Y6098" s="4"/>
      <c r="Z6098" s="4"/>
      <c r="AA6098" s="4"/>
      <c r="AG6098" s="4"/>
    </row>
    <row r="6099" spans="1:33" x14ac:dyDescent="0.25">
      <c r="A6099" s="4"/>
      <c r="F6099" s="4"/>
      <c r="H6099" s="4"/>
      <c r="I6099" s="4"/>
      <c r="J6099" s="4"/>
      <c r="K6099" s="4"/>
      <c r="L6099" s="4"/>
      <c r="M6099" s="4"/>
      <c r="N6099" s="4"/>
      <c r="P6099" s="4"/>
      <c r="R6099" s="4"/>
      <c r="S6099" s="4"/>
      <c r="T6099" s="4"/>
      <c r="V6099" s="4"/>
      <c r="W6099" s="4"/>
      <c r="X6099" s="4"/>
      <c r="Y6099" s="4"/>
      <c r="Z6099" s="4"/>
      <c r="AA6099" s="4"/>
      <c r="AG6099" s="4"/>
    </row>
    <row r="6100" spans="1:33" x14ac:dyDescent="0.25">
      <c r="A6100" s="4"/>
      <c r="F6100" s="4"/>
      <c r="H6100" s="4"/>
      <c r="I6100" s="4"/>
      <c r="J6100" s="4"/>
      <c r="K6100" s="4"/>
      <c r="L6100" s="4"/>
      <c r="M6100" s="4"/>
      <c r="N6100" s="4"/>
      <c r="P6100" s="4"/>
      <c r="R6100" s="4"/>
      <c r="S6100" s="4"/>
      <c r="T6100" s="4"/>
      <c r="V6100" s="4"/>
      <c r="W6100" s="4"/>
      <c r="X6100" s="4"/>
      <c r="Y6100" s="4"/>
      <c r="Z6100" s="4"/>
      <c r="AA6100" s="4"/>
      <c r="AG6100" s="4"/>
    </row>
    <row r="6101" spans="1:33" x14ac:dyDescent="0.25">
      <c r="A6101" s="4"/>
      <c r="F6101" s="4"/>
      <c r="H6101" s="4"/>
      <c r="I6101" s="4"/>
      <c r="J6101" s="4"/>
      <c r="K6101" s="4"/>
      <c r="L6101" s="4"/>
      <c r="M6101" s="4"/>
      <c r="N6101" s="4"/>
      <c r="P6101" s="4"/>
      <c r="R6101" s="4"/>
      <c r="S6101" s="4"/>
      <c r="T6101" s="4"/>
      <c r="V6101" s="4"/>
      <c r="W6101" s="4"/>
      <c r="X6101" s="4"/>
      <c r="Y6101" s="4"/>
      <c r="Z6101" s="4"/>
      <c r="AA6101" s="4"/>
      <c r="AG6101" s="4"/>
    </row>
    <row r="6102" spans="1:33" x14ac:dyDescent="0.25">
      <c r="A6102" s="4"/>
      <c r="F6102" s="4"/>
      <c r="H6102" s="4"/>
      <c r="I6102" s="4"/>
      <c r="J6102" s="4"/>
      <c r="K6102" s="4"/>
      <c r="L6102" s="4"/>
      <c r="M6102" s="4"/>
      <c r="N6102" s="4"/>
      <c r="P6102" s="4"/>
      <c r="R6102" s="4"/>
      <c r="S6102" s="4"/>
      <c r="T6102" s="4"/>
      <c r="V6102" s="4"/>
      <c r="W6102" s="4"/>
      <c r="X6102" s="4"/>
      <c r="Y6102" s="4"/>
      <c r="Z6102" s="4"/>
      <c r="AA6102" s="4"/>
      <c r="AG6102" s="4"/>
    </row>
    <row r="6103" spans="1:33" x14ac:dyDescent="0.25">
      <c r="A6103" s="4"/>
      <c r="F6103" s="4"/>
      <c r="H6103" s="4"/>
      <c r="I6103" s="4"/>
      <c r="J6103" s="4"/>
      <c r="K6103" s="4"/>
      <c r="L6103" s="4"/>
      <c r="M6103" s="4"/>
      <c r="N6103" s="4"/>
      <c r="P6103" s="4"/>
      <c r="R6103" s="4"/>
      <c r="S6103" s="4"/>
      <c r="T6103" s="4"/>
      <c r="V6103" s="4"/>
      <c r="W6103" s="4"/>
      <c r="X6103" s="4"/>
      <c r="Y6103" s="4"/>
      <c r="Z6103" s="4"/>
      <c r="AA6103" s="4"/>
      <c r="AG6103" s="4"/>
    </row>
    <row r="6104" spans="1:33" x14ac:dyDescent="0.25">
      <c r="A6104" s="4"/>
      <c r="F6104" s="4"/>
      <c r="H6104" s="4"/>
      <c r="I6104" s="4"/>
      <c r="J6104" s="4"/>
      <c r="K6104" s="4"/>
      <c r="L6104" s="4"/>
      <c r="M6104" s="4"/>
      <c r="N6104" s="4"/>
      <c r="P6104" s="4"/>
      <c r="R6104" s="4"/>
      <c r="S6104" s="4"/>
      <c r="T6104" s="4"/>
      <c r="V6104" s="4"/>
      <c r="W6104" s="4"/>
      <c r="X6104" s="4"/>
      <c r="Y6104" s="4"/>
      <c r="Z6104" s="4"/>
      <c r="AA6104" s="4"/>
      <c r="AG6104" s="4"/>
    </row>
    <row r="6105" spans="1:33" x14ac:dyDescent="0.25">
      <c r="A6105" s="4"/>
      <c r="F6105" s="4"/>
      <c r="H6105" s="4"/>
      <c r="I6105" s="4"/>
      <c r="J6105" s="4"/>
      <c r="K6105" s="4"/>
      <c r="L6105" s="4"/>
      <c r="M6105" s="4"/>
      <c r="N6105" s="4"/>
      <c r="P6105" s="4"/>
      <c r="R6105" s="4"/>
      <c r="S6105" s="4"/>
      <c r="T6105" s="4"/>
      <c r="V6105" s="4"/>
      <c r="W6105" s="4"/>
      <c r="X6105" s="4"/>
      <c r="Y6105" s="4"/>
      <c r="Z6105" s="4"/>
      <c r="AA6105" s="4"/>
      <c r="AG6105" s="4"/>
    </row>
    <row r="6106" spans="1:33" x14ac:dyDescent="0.25">
      <c r="A6106" s="4"/>
      <c r="F6106" s="4"/>
      <c r="H6106" s="4"/>
      <c r="I6106" s="4"/>
      <c r="J6106" s="4"/>
      <c r="K6106" s="4"/>
      <c r="L6106" s="4"/>
      <c r="M6106" s="4"/>
      <c r="N6106" s="4"/>
      <c r="P6106" s="4"/>
      <c r="R6106" s="4"/>
      <c r="S6106" s="4"/>
      <c r="T6106" s="4"/>
      <c r="V6106" s="4"/>
      <c r="W6106" s="4"/>
      <c r="X6106" s="4"/>
      <c r="Y6106" s="4"/>
      <c r="Z6106" s="4"/>
      <c r="AA6106" s="4"/>
      <c r="AG6106" s="4"/>
    </row>
    <row r="6107" spans="1:33" x14ac:dyDescent="0.25">
      <c r="A6107" s="4"/>
      <c r="F6107" s="4"/>
      <c r="H6107" s="4"/>
      <c r="I6107" s="4"/>
      <c r="J6107" s="4"/>
      <c r="K6107" s="4"/>
      <c r="L6107" s="4"/>
      <c r="M6107" s="4"/>
      <c r="N6107" s="4"/>
      <c r="P6107" s="4"/>
      <c r="R6107" s="4"/>
      <c r="S6107" s="4"/>
      <c r="T6107" s="4"/>
      <c r="V6107" s="4"/>
      <c r="W6107" s="4"/>
      <c r="X6107" s="4"/>
      <c r="Y6107" s="4"/>
      <c r="Z6107" s="4"/>
      <c r="AA6107" s="4"/>
      <c r="AG6107" s="4"/>
    </row>
    <row r="6108" spans="1:33" x14ac:dyDescent="0.25">
      <c r="A6108" s="4"/>
      <c r="F6108" s="4"/>
      <c r="H6108" s="4"/>
      <c r="I6108" s="4"/>
      <c r="J6108" s="4"/>
      <c r="K6108" s="4"/>
      <c r="L6108" s="4"/>
      <c r="M6108" s="4"/>
      <c r="N6108" s="4"/>
      <c r="P6108" s="4"/>
      <c r="R6108" s="4"/>
      <c r="S6108" s="4"/>
      <c r="T6108" s="4"/>
      <c r="V6108" s="4"/>
      <c r="W6108" s="4"/>
      <c r="X6108" s="4"/>
      <c r="Y6108" s="4"/>
      <c r="Z6108" s="4"/>
      <c r="AA6108" s="4"/>
      <c r="AG6108" s="4"/>
    </row>
    <row r="6109" spans="1:33" x14ac:dyDescent="0.25">
      <c r="A6109" s="4"/>
      <c r="F6109" s="4"/>
      <c r="H6109" s="4"/>
      <c r="I6109" s="4"/>
      <c r="J6109" s="4"/>
      <c r="K6109" s="4"/>
      <c r="L6109" s="4"/>
      <c r="M6109" s="4"/>
      <c r="N6109" s="4"/>
      <c r="P6109" s="4"/>
      <c r="R6109" s="4"/>
      <c r="S6109" s="4"/>
      <c r="T6109" s="4"/>
      <c r="V6109" s="4"/>
      <c r="W6109" s="4"/>
      <c r="X6109" s="4"/>
      <c r="Y6109" s="4"/>
      <c r="Z6109" s="4"/>
      <c r="AA6109" s="4"/>
      <c r="AG6109" s="4"/>
    </row>
    <row r="6110" spans="1:33" x14ac:dyDescent="0.25">
      <c r="A6110" s="4"/>
      <c r="F6110" s="4"/>
      <c r="H6110" s="4"/>
      <c r="I6110" s="4"/>
      <c r="J6110" s="4"/>
      <c r="K6110" s="4"/>
      <c r="L6110" s="4"/>
      <c r="M6110" s="4"/>
      <c r="N6110" s="4"/>
      <c r="P6110" s="4"/>
      <c r="R6110" s="4"/>
      <c r="S6110" s="4"/>
      <c r="T6110" s="4"/>
      <c r="V6110" s="4"/>
      <c r="W6110" s="4"/>
      <c r="X6110" s="4"/>
      <c r="Y6110" s="4"/>
      <c r="Z6110" s="4"/>
      <c r="AA6110" s="4"/>
      <c r="AG6110" s="4"/>
    </row>
    <row r="6111" spans="1:33" x14ac:dyDescent="0.25">
      <c r="A6111" s="4"/>
      <c r="F6111" s="4"/>
      <c r="H6111" s="4"/>
      <c r="I6111" s="4"/>
      <c r="J6111" s="4"/>
      <c r="K6111" s="4"/>
      <c r="L6111" s="4"/>
      <c r="M6111" s="4"/>
      <c r="N6111" s="4"/>
      <c r="P6111" s="4"/>
      <c r="R6111" s="4"/>
      <c r="S6111" s="4"/>
      <c r="T6111" s="4"/>
      <c r="V6111" s="4"/>
      <c r="W6111" s="4"/>
      <c r="X6111" s="4"/>
      <c r="Y6111" s="4"/>
      <c r="Z6111" s="4"/>
      <c r="AA6111" s="4"/>
      <c r="AG6111" s="4"/>
    </row>
    <row r="6112" spans="1:33" x14ac:dyDescent="0.25">
      <c r="A6112" s="4"/>
      <c r="F6112" s="4"/>
      <c r="H6112" s="4"/>
      <c r="I6112" s="4"/>
      <c r="J6112" s="4"/>
      <c r="K6112" s="4"/>
      <c r="L6112" s="4"/>
      <c r="M6112" s="4"/>
      <c r="N6112" s="4"/>
      <c r="P6112" s="4"/>
      <c r="R6112" s="4"/>
      <c r="S6112" s="4"/>
      <c r="T6112" s="4"/>
      <c r="V6112" s="4"/>
      <c r="W6112" s="4"/>
      <c r="X6112" s="4"/>
      <c r="Y6112" s="4"/>
      <c r="Z6112" s="4"/>
      <c r="AA6112" s="4"/>
      <c r="AG6112" s="4"/>
    </row>
    <row r="6113" spans="1:33" x14ac:dyDescent="0.25">
      <c r="A6113" s="4"/>
      <c r="F6113" s="4"/>
      <c r="H6113" s="4"/>
      <c r="I6113" s="4"/>
      <c r="J6113" s="4"/>
      <c r="K6113" s="4"/>
      <c r="L6113" s="4"/>
      <c r="M6113" s="4"/>
      <c r="N6113" s="4"/>
      <c r="P6113" s="4"/>
      <c r="R6113" s="4"/>
      <c r="S6113" s="4"/>
      <c r="T6113" s="4"/>
      <c r="V6113" s="4"/>
      <c r="W6113" s="4"/>
      <c r="X6113" s="4"/>
      <c r="Y6113" s="4"/>
      <c r="Z6113" s="4"/>
      <c r="AA6113" s="4"/>
      <c r="AG6113" s="4"/>
    </row>
    <row r="6114" spans="1:33" x14ac:dyDescent="0.25">
      <c r="A6114" s="4"/>
      <c r="F6114" s="4"/>
      <c r="H6114" s="4"/>
      <c r="I6114" s="4"/>
      <c r="J6114" s="4"/>
      <c r="K6114" s="4"/>
      <c r="L6114" s="4"/>
      <c r="M6114" s="4"/>
      <c r="N6114" s="4"/>
      <c r="P6114" s="4"/>
      <c r="R6114" s="4"/>
      <c r="S6114" s="4"/>
      <c r="T6114" s="4"/>
      <c r="V6114" s="4"/>
      <c r="W6114" s="4"/>
      <c r="X6114" s="4"/>
      <c r="Y6114" s="4"/>
      <c r="Z6114" s="4"/>
      <c r="AA6114" s="4"/>
      <c r="AG6114" s="4"/>
    </row>
    <row r="6115" spans="1:33" x14ac:dyDescent="0.25">
      <c r="A6115" s="4"/>
      <c r="F6115" s="4"/>
      <c r="H6115" s="4"/>
      <c r="I6115" s="4"/>
      <c r="J6115" s="4"/>
      <c r="K6115" s="4"/>
      <c r="L6115" s="4"/>
      <c r="M6115" s="4"/>
      <c r="N6115" s="4"/>
      <c r="P6115" s="4"/>
      <c r="R6115" s="4"/>
      <c r="S6115" s="4"/>
      <c r="T6115" s="4"/>
      <c r="V6115" s="4"/>
      <c r="W6115" s="4"/>
      <c r="X6115" s="4"/>
      <c r="Y6115" s="4"/>
      <c r="Z6115" s="4"/>
      <c r="AA6115" s="4"/>
      <c r="AG6115" s="4"/>
    </row>
    <row r="6116" spans="1:33" x14ac:dyDescent="0.25">
      <c r="A6116" s="4"/>
      <c r="F6116" s="4"/>
      <c r="H6116" s="4"/>
      <c r="I6116" s="4"/>
      <c r="J6116" s="4"/>
      <c r="K6116" s="4"/>
      <c r="L6116" s="4"/>
      <c r="M6116" s="4"/>
      <c r="N6116" s="4"/>
      <c r="P6116" s="4"/>
      <c r="R6116" s="4"/>
      <c r="S6116" s="4"/>
      <c r="T6116" s="4"/>
      <c r="V6116" s="4"/>
      <c r="W6116" s="4"/>
      <c r="X6116" s="4"/>
      <c r="Y6116" s="4"/>
      <c r="Z6116" s="4"/>
      <c r="AA6116" s="4"/>
      <c r="AG6116" s="4"/>
    </row>
    <row r="6117" spans="1:33" x14ac:dyDescent="0.25">
      <c r="A6117" s="4"/>
      <c r="F6117" s="4"/>
      <c r="H6117" s="4"/>
      <c r="I6117" s="4"/>
      <c r="J6117" s="4"/>
      <c r="K6117" s="4"/>
      <c r="L6117" s="4"/>
      <c r="M6117" s="4"/>
      <c r="N6117" s="4"/>
      <c r="P6117" s="4"/>
      <c r="R6117" s="4"/>
      <c r="S6117" s="4"/>
      <c r="T6117" s="4"/>
      <c r="V6117" s="4"/>
      <c r="W6117" s="4"/>
      <c r="X6117" s="4"/>
      <c r="Y6117" s="4"/>
      <c r="Z6117" s="4"/>
      <c r="AA6117" s="4"/>
      <c r="AG6117" s="4"/>
    </row>
    <row r="6118" spans="1:33" x14ac:dyDescent="0.25">
      <c r="A6118" s="4"/>
      <c r="F6118" s="4"/>
      <c r="H6118" s="4"/>
      <c r="I6118" s="4"/>
      <c r="J6118" s="4"/>
      <c r="K6118" s="4"/>
      <c r="L6118" s="4"/>
      <c r="M6118" s="4"/>
      <c r="N6118" s="4"/>
      <c r="P6118" s="4"/>
      <c r="R6118" s="4"/>
      <c r="S6118" s="4"/>
      <c r="T6118" s="4"/>
      <c r="V6118" s="4"/>
      <c r="W6118" s="4"/>
      <c r="X6118" s="4"/>
      <c r="Y6118" s="4"/>
      <c r="Z6118" s="4"/>
      <c r="AA6118" s="4"/>
      <c r="AG6118" s="4"/>
    </row>
    <row r="6119" spans="1:33" x14ac:dyDescent="0.25">
      <c r="A6119" s="4"/>
      <c r="F6119" s="4"/>
      <c r="H6119" s="4"/>
      <c r="I6119" s="4"/>
      <c r="J6119" s="4"/>
      <c r="K6119" s="4"/>
      <c r="L6119" s="4"/>
      <c r="M6119" s="4"/>
      <c r="N6119" s="4"/>
      <c r="P6119" s="4"/>
      <c r="R6119" s="4"/>
      <c r="S6119" s="4"/>
      <c r="T6119" s="4"/>
      <c r="V6119" s="4"/>
      <c r="W6119" s="4"/>
      <c r="X6119" s="4"/>
      <c r="Y6119" s="4"/>
      <c r="Z6119" s="4"/>
      <c r="AA6119" s="4"/>
      <c r="AG6119" s="4"/>
    </row>
    <row r="6120" spans="1:33" x14ac:dyDescent="0.25">
      <c r="A6120" s="4"/>
      <c r="F6120" s="4"/>
      <c r="H6120" s="4"/>
      <c r="I6120" s="4"/>
      <c r="J6120" s="4"/>
      <c r="K6120" s="4"/>
      <c r="L6120" s="4"/>
      <c r="M6120" s="4"/>
      <c r="N6120" s="4"/>
      <c r="P6120" s="4"/>
      <c r="R6120" s="4"/>
      <c r="S6120" s="4"/>
      <c r="T6120" s="4"/>
      <c r="V6120" s="4"/>
      <c r="W6120" s="4"/>
      <c r="X6120" s="4"/>
      <c r="Y6120" s="4"/>
      <c r="Z6120" s="4"/>
      <c r="AA6120" s="4"/>
      <c r="AG6120" s="4"/>
    </row>
    <row r="6121" spans="1:33" x14ac:dyDescent="0.25">
      <c r="A6121" s="4"/>
      <c r="F6121" s="4"/>
      <c r="H6121" s="4"/>
      <c r="I6121" s="4"/>
      <c r="J6121" s="4"/>
      <c r="K6121" s="4"/>
      <c r="L6121" s="4"/>
      <c r="M6121" s="4"/>
      <c r="N6121" s="4"/>
      <c r="P6121" s="4"/>
      <c r="R6121" s="4"/>
      <c r="S6121" s="4"/>
      <c r="T6121" s="4"/>
      <c r="V6121" s="4"/>
      <c r="W6121" s="4"/>
      <c r="X6121" s="4"/>
      <c r="Y6121" s="4"/>
      <c r="Z6121" s="4"/>
      <c r="AA6121" s="4"/>
      <c r="AG6121" s="4"/>
    </row>
    <row r="6122" spans="1:33" x14ac:dyDescent="0.25">
      <c r="A6122" s="4"/>
      <c r="F6122" s="4"/>
      <c r="H6122" s="4"/>
      <c r="I6122" s="4"/>
      <c r="J6122" s="4"/>
      <c r="K6122" s="4"/>
      <c r="L6122" s="4"/>
      <c r="M6122" s="4"/>
      <c r="N6122" s="4"/>
      <c r="P6122" s="4"/>
      <c r="R6122" s="4"/>
      <c r="S6122" s="4"/>
      <c r="T6122" s="4"/>
      <c r="V6122" s="4"/>
      <c r="W6122" s="4"/>
      <c r="X6122" s="4"/>
      <c r="Y6122" s="4"/>
      <c r="Z6122" s="4"/>
      <c r="AA6122" s="4"/>
      <c r="AG6122" s="4"/>
    </row>
    <row r="6123" spans="1:33" x14ac:dyDescent="0.25">
      <c r="A6123" s="4"/>
      <c r="F6123" s="4"/>
      <c r="H6123" s="4"/>
      <c r="I6123" s="4"/>
      <c r="J6123" s="4"/>
      <c r="K6123" s="4"/>
      <c r="L6123" s="4"/>
      <c r="M6123" s="4"/>
      <c r="N6123" s="4"/>
      <c r="P6123" s="4"/>
      <c r="R6123" s="4"/>
      <c r="S6123" s="4"/>
      <c r="T6123" s="4"/>
      <c r="V6123" s="4"/>
      <c r="W6123" s="4"/>
      <c r="X6123" s="4"/>
      <c r="Y6123" s="4"/>
      <c r="Z6123" s="4"/>
      <c r="AA6123" s="4"/>
      <c r="AG6123" s="4"/>
    </row>
    <row r="6124" spans="1:33" x14ac:dyDescent="0.25">
      <c r="A6124" s="4"/>
      <c r="F6124" s="4"/>
      <c r="H6124" s="4"/>
      <c r="I6124" s="4"/>
      <c r="J6124" s="4"/>
      <c r="K6124" s="4"/>
      <c r="L6124" s="4"/>
      <c r="M6124" s="4"/>
      <c r="N6124" s="4"/>
      <c r="P6124" s="4"/>
      <c r="R6124" s="4"/>
      <c r="S6124" s="4"/>
      <c r="T6124" s="4"/>
      <c r="V6124" s="4"/>
      <c r="W6124" s="4"/>
      <c r="X6124" s="4"/>
      <c r="Y6124" s="4"/>
      <c r="Z6124" s="4"/>
      <c r="AA6124" s="4"/>
      <c r="AG6124" s="4"/>
    </row>
    <row r="6125" spans="1:33" x14ac:dyDescent="0.25">
      <c r="A6125" s="4"/>
      <c r="F6125" s="4"/>
      <c r="H6125" s="4"/>
      <c r="I6125" s="4"/>
      <c r="J6125" s="4"/>
      <c r="K6125" s="4"/>
      <c r="L6125" s="4"/>
      <c r="M6125" s="4"/>
      <c r="N6125" s="4"/>
      <c r="P6125" s="4"/>
      <c r="R6125" s="4"/>
      <c r="S6125" s="4"/>
      <c r="T6125" s="4"/>
      <c r="V6125" s="4"/>
      <c r="W6125" s="4"/>
      <c r="X6125" s="4"/>
      <c r="Y6125" s="4"/>
      <c r="Z6125" s="4"/>
      <c r="AA6125" s="4"/>
      <c r="AG6125" s="4"/>
    </row>
    <row r="6126" spans="1:33" x14ac:dyDescent="0.25">
      <c r="A6126" s="4"/>
      <c r="F6126" s="4"/>
      <c r="H6126" s="4"/>
      <c r="I6126" s="4"/>
      <c r="J6126" s="4"/>
      <c r="K6126" s="4"/>
      <c r="L6126" s="4"/>
      <c r="M6126" s="4"/>
      <c r="N6126" s="4"/>
      <c r="P6126" s="4"/>
      <c r="R6126" s="4"/>
      <c r="S6126" s="4"/>
      <c r="T6126" s="4"/>
      <c r="V6126" s="4"/>
      <c r="W6126" s="4"/>
      <c r="X6126" s="4"/>
      <c r="Y6126" s="4"/>
      <c r="Z6126" s="4"/>
      <c r="AA6126" s="4"/>
      <c r="AG6126" s="4"/>
    </row>
    <row r="6127" spans="1:33" x14ac:dyDescent="0.25">
      <c r="A6127" s="4"/>
      <c r="F6127" s="4"/>
      <c r="H6127" s="4"/>
      <c r="I6127" s="4"/>
      <c r="J6127" s="4"/>
      <c r="K6127" s="4"/>
      <c r="L6127" s="4"/>
      <c r="M6127" s="4"/>
      <c r="N6127" s="4"/>
      <c r="P6127" s="4"/>
      <c r="R6127" s="4"/>
      <c r="S6127" s="4"/>
      <c r="T6127" s="4"/>
      <c r="V6127" s="4"/>
      <c r="W6127" s="4"/>
      <c r="X6127" s="4"/>
      <c r="Y6127" s="4"/>
      <c r="Z6127" s="4"/>
      <c r="AA6127" s="4"/>
      <c r="AG6127" s="4"/>
    </row>
    <row r="6128" spans="1:33" x14ac:dyDescent="0.25">
      <c r="A6128" s="4"/>
      <c r="F6128" s="4"/>
      <c r="H6128" s="4"/>
      <c r="I6128" s="4"/>
      <c r="J6128" s="4"/>
      <c r="K6128" s="4"/>
      <c r="L6128" s="4"/>
      <c r="M6128" s="4"/>
      <c r="N6128" s="4"/>
      <c r="P6128" s="4"/>
      <c r="R6128" s="4"/>
      <c r="S6128" s="4"/>
      <c r="T6128" s="4"/>
      <c r="V6128" s="4"/>
      <c r="W6128" s="4"/>
      <c r="X6128" s="4"/>
      <c r="Y6128" s="4"/>
      <c r="Z6128" s="4"/>
      <c r="AA6128" s="4"/>
      <c r="AG6128" s="4"/>
    </row>
    <row r="6129" spans="1:33" x14ac:dyDescent="0.25">
      <c r="A6129" s="4"/>
      <c r="F6129" s="4"/>
      <c r="H6129" s="4"/>
      <c r="I6129" s="4"/>
      <c r="J6129" s="4"/>
      <c r="K6129" s="4"/>
      <c r="L6129" s="4"/>
      <c r="M6129" s="4"/>
      <c r="N6129" s="4"/>
      <c r="P6129" s="4"/>
      <c r="R6129" s="4"/>
      <c r="S6129" s="4"/>
      <c r="T6129" s="4"/>
      <c r="V6129" s="4"/>
      <c r="W6129" s="4"/>
      <c r="X6129" s="4"/>
      <c r="Y6129" s="4"/>
      <c r="Z6129" s="4"/>
      <c r="AA6129" s="4"/>
      <c r="AG6129" s="4"/>
    </row>
    <row r="6130" spans="1:33" x14ac:dyDescent="0.25">
      <c r="A6130" s="4"/>
      <c r="F6130" s="4"/>
      <c r="H6130" s="4"/>
      <c r="I6130" s="4"/>
      <c r="J6130" s="4"/>
      <c r="K6130" s="4"/>
      <c r="L6130" s="4"/>
      <c r="M6130" s="4"/>
      <c r="N6130" s="4"/>
      <c r="P6130" s="4"/>
      <c r="R6130" s="4"/>
      <c r="S6130" s="4"/>
      <c r="T6130" s="4"/>
      <c r="V6130" s="4"/>
      <c r="W6130" s="4"/>
      <c r="X6130" s="4"/>
      <c r="Y6130" s="4"/>
      <c r="Z6130" s="4"/>
      <c r="AA6130" s="4"/>
      <c r="AG6130" s="4"/>
    </row>
    <row r="6131" spans="1:33" x14ac:dyDescent="0.25">
      <c r="A6131" s="4"/>
      <c r="F6131" s="4"/>
      <c r="H6131" s="4"/>
      <c r="I6131" s="4"/>
      <c r="J6131" s="4"/>
      <c r="K6131" s="4"/>
      <c r="L6131" s="4"/>
      <c r="M6131" s="4"/>
      <c r="N6131" s="4"/>
      <c r="P6131" s="4"/>
      <c r="R6131" s="4"/>
      <c r="S6131" s="4"/>
      <c r="T6131" s="4"/>
      <c r="V6131" s="4"/>
      <c r="W6131" s="4"/>
      <c r="X6131" s="4"/>
      <c r="Y6131" s="4"/>
      <c r="Z6131" s="4"/>
      <c r="AA6131" s="4"/>
      <c r="AG6131" s="4"/>
    </row>
    <row r="6132" spans="1:33" x14ac:dyDescent="0.25">
      <c r="A6132" s="4"/>
      <c r="F6132" s="4"/>
      <c r="H6132" s="4"/>
      <c r="I6132" s="4"/>
      <c r="J6132" s="4"/>
      <c r="K6132" s="4"/>
      <c r="L6132" s="4"/>
      <c r="M6132" s="4"/>
      <c r="N6132" s="4"/>
      <c r="P6132" s="4"/>
      <c r="R6132" s="4"/>
      <c r="S6132" s="4"/>
      <c r="T6132" s="4"/>
      <c r="V6132" s="4"/>
      <c r="W6132" s="4"/>
      <c r="X6132" s="4"/>
      <c r="Y6132" s="4"/>
      <c r="Z6132" s="4"/>
      <c r="AA6132" s="4"/>
      <c r="AG6132" s="4"/>
    </row>
    <row r="6133" spans="1:33" x14ac:dyDescent="0.25">
      <c r="A6133" s="4"/>
      <c r="F6133" s="4"/>
      <c r="H6133" s="4"/>
      <c r="I6133" s="4"/>
      <c r="J6133" s="4"/>
      <c r="K6133" s="4"/>
      <c r="L6133" s="4"/>
      <c r="M6133" s="4"/>
      <c r="N6133" s="4"/>
      <c r="P6133" s="4"/>
      <c r="R6133" s="4"/>
      <c r="S6133" s="4"/>
      <c r="T6133" s="4"/>
      <c r="V6133" s="4"/>
      <c r="W6133" s="4"/>
      <c r="X6133" s="4"/>
      <c r="Y6133" s="4"/>
      <c r="Z6133" s="4"/>
      <c r="AA6133" s="4"/>
      <c r="AG6133" s="4"/>
    </row>
    <row r="6134" spans="1:33" x14ac:dyDescent="0.25">
      <c r="A6134" s="4"/>
      <c r="F6134" s="4"/>
      <c r="H6134" s="4"/>
      <c r="I6134" s="4"/>
      <c r="J6134" s="4"/>
      <c r="K6134" s="4"/>
      <c r="L6134" s="4"/>
      <c r="M6134" s="4"/>
      <c r="N6134" s="4"/>
      <c r="P6134" s="4"/>
      <c r="R6134" s="4"/>
      <c r="S6134" s="4"/>
      <c r="T6134" s="4"/>
      <c r="V6134" s="4"/>
      <c r="W6134" s="4"/>
      <c r="X6134" s="4"/>
      <c r="Y6134" s="4"/>
      <c r="Z6134" s="4"/>
      <c r="AA6134" s="4"/>
      <c r="AG6134" s="4"/>
    </row>
    <row r="6135" spans="1:33" x14ac:dyDescent="0.25">
      <c r="A6135" s="4"/>
      <c r="F6135" s="4"/>
      <c r="H6135" s="4"/>
      <c r="I6135" s="4"/>
      <c r="J6135" s="4"/>
      <c r="K6135" s="4"/>
      <c r="L6135" s="4"/>
      <c r="M6135" s="4"/>
      <c r="N6135" s="4"/>
      <c r="P6135" s="4"/>
      <c r="R6135" s="4"/>
      <c r="S6135" s="4"/>
      <c r="T6135" s="4"/>
      <c r="V6135" s="4"/>
      <c r="W6135" s="4"/>
      <c r="X6135" s="4"/>
      <c r="Y6135" s="4"/>
      <c r="Z6135" s="4"/>
      <c r="AA6135" s="4"/>
      <c r="AG6135" s="4"/>
    </row>
    <row r="6136" spans="1:33" x14ac:dyDescent="0.25">
      <c r="A6136" s="4"/>
      <c r="F6136" s="4"/>
      <c r="H6136" s="4"/>
      <c r="I6136" s="4"/>
      <c r="J6136" s="4"/>
      <c r="K6136" s="4"/>
      <c r="L6136" s="4"/>
      <c r="M6136" s="4"/>
      <c r="N6136" s="4"/>
      <c r="P6136" s="4"/>
      <c r="R6136" s="4"/>
      <c r="S6136" s="4"/>
      <c r="T6136" s="4"/>
      <c r="V6136" s="4"/>
      <c r="W6136" s="4"/>
      <c r="X6136" s="4"/>
      <c r="Y6136" s="4"/>
      <c r="Z6136" s="4"/>
      <c r="AA6136" s="4"/>
      <c r="AG6136" s="4"/>
    </row>
    <row r="6137" spans="1:33" x14ac:dyDescent="0.25">
      <c r="A6137" s="4"/>
      <c r="F6137" s="4"/>
      <c r="H6137" s="4"/>
      <c r="I6137" s="4"/>
      <c r="J6137" s="4"/>
      <c r="K6137" s="4"/>
      <c r="L6137" s="4"/>
      <c r="M6137" s="4"/>
      <c r="N6137" s="4"/>
      <c r="P6137" s="4"/>
      <c r="R6137" s="4"/>
      <c r="S6137" s="4"/>
      <c r="T6137" s="4"/>
      <c r="V6137" s="4"/>
      <c r="W6137" s="4"/>
      <c r="X6137" s="4"/>
      <c r="Y6137" s="4"/>
      <c r="Z6137" s="4"/>
      <c r="AA6137" s="4"/>
      <c r="AG6137" s="4"/>
    </row>
    <row r="6138" spans="1:33" x14ac:dyDescent="0.25">
      <c r="A6138" s="4"/>
      <c r="F6138" s="4"/>
      <c r="H6138" s="4"/>
      <c r="I6138" s="4"/>
      <c r="J6138" s="4"/>
      <c r="K6138" s="4"/>
      <c r="L6138" s="4"/>
      <c r="M6138" s="4"/>
      <c r="N6138" s="4"/>
      <c r="P6138" s="4"/>
      <c r="R6138" s="4"/>
      <c r="S6138" s="4"/>
      <c r="T6138" s="4"/>
      <c r="V6138" s="4"/>
      <c r="W6138" s="4"/>
      <c r="X6138" s="4"/>
      <c r="Y6138" s="4"/>
      <c r="Z6138" s="4"/>
      <c r="AA6138" s="4"/>
      <c r="AG6138" s="4"/>
    </row>
    <row r="6139" spans="1:33" x14ac:dyDescent="0.25">
      <c r="A6139" s="4"/>
      <c r="F6139" s="4"/>
      <c r="H6139" s="4"/>
      <c r="I6139" s="4"/>
      <c r="J6139" s="4"/>
      <c r="K6139" s="4"/>
      <c r="L6139" s="4"/>
      <c r="M6139" s="4"/>
      <c r="N6139" s="4"/>
      <c r="P6139" s="4"/>
      <c r="R6139" s="4"/>
      <c r="S6139" s="4"/>
      <c r="T6139" s="4"/>
      <c r="V6139" s="4"/>
      <c r="W6139" s="4"/>
      <c r="X6139" s="4"/>
      <c r="Y6139" s="4"/>
      <c r="Z6139" s="4"/>
      <c r="AA6139" s="4"/>
      <c r="AG6139" s="4"/>
    </row>
    <row r="6140" spans="1:33" x14ac:dyDescent="0.25">
      <c r="A6140" s="4"/>
      <c r="F6140" s="4"/>
      <c r="H6140" s="4"/>
      <c r="I6140" s="4"/>
      <c r="J6140" s="4"/>
      <c r="K6140" s="4"/>
      <c r="L6140" s="4"/>
      <c r="M6140" s="4"/>
      <c r="N6140" s="4"/>
      <c r="P6140" s="4"/>
      <c r="R6140" s="4"/>
      <c r="S6140" s="4"/>
      <c r="T6140" s="4"/>
      <c r="V6140" s="4"/>
      <c r="W6140" s="4"/>
      <c r="X6140" s="4"/>
      <c r="Y6140" s="4"/>
      <c r="Z6140" s="4"/>
      <c r="AA6140" s="4"/>
      <c r="AG6140" s="4"/>
    </row>
    <row r="6141" spans="1:33" x14ac:dyDescent="0.25">
      <c r="A6141" s="4"/>
      <c r="F6141" s="4"/>
      <c r="H6141" s="4"/>
      <c r="I6141" s="4"/>
      <c r="J6141" s="4"/>
      <c r="K6141" s="4"/>
      <c r="L6141" s="4"/>
      <c r="M6141" s="4"/>
      <c r="N6141" s="4"/>
      <c r="P6141" s="4"/>
      <c r="R6141" s="4"/>
      <c r="S6141" s="4"/>
      <c r="T6141" s="4"/>
      <c r="V6141" s="4"/>
      <c r="W6141" s="4"/>
      <c r="X6141" s="4"/>
      <c r="Y6141" s="4"/>
      <c r="Z6141" s="4"/>
      <c r="AA6141" s="4"/>
      <c r="AG6141" s="4"/>
    </row>
    <row r="6142" spans="1:33" x14ac:dyDescent="0.25">
      <c r="A6142" s="4"/>
      <c r="F6142" s="4"/>
      <c r="H6142" s="4"/>
      <c r="I6142" s="4"/>
      <c r="J6142" s="4"/>
      <c r="K6142" s="4"/>
      <c r="L6142" s="4"/>
      <c r="M6142" s="4"/>
      <c r="N6142" s="4"/>
      <c r="P6142" s="4"/>
      <c r="R6142" s="4"/>
      <c r="S6142" s="4"/>
      <c r="T6142" s="4"/>
      <c r="V6142" s="4"/>
      <c r="W6142" s="4"/>
      <c r="X6142" s="4"/>
      <c r="Y6142" s="4"/>
      <c r="Z6142" s="4"/>
      <c r="AA6142" s="4"/>
      <c r="AG6142" s="4"/>
    </row>
    <row r="6143" spans="1:33" x14ac:dyDescent="0.25">
      <c r="A6143" s="4"/>
      <c r="F6143" s="4"/>
      <c r="H6143" s="4"/>
      <c r="I6143" s="4"/>
      <c r="J6143" s="4"/>
      <c r="K6143" s="4"/>
      <c r="L6143" s="4"/>
      <c r="M6143" s="4"/>
      <c r="N6143" s="4"/>
      <c r="P6143" s="4"/>
      <c r="R6143" s="4"/>
      <c r="S6143" s="4"/>
      <c r="T6143" s="4"/>
      <c r="V6143" s="4"/>
      <c r="W6143" s="4"/>
      <c r="X6143" s="4"/>
      <c r="Y6143" s="4"/>
      <c r="Z6143" s="4"/>
      <c r="AA6143" s="4"/>
      <c r="AG6143" s="4"/>
    </row>
    <row r="6144" spans="1:33" x14ac:dyDescent="0.25">
      <c r="A6144" s="4"/>
      <c r="F6144" s="4"/>
      <c r="H6144" s="4"/>
      <c r="I6144" s="4"/>
      <c r="J6144" s="4"/>
      <c r="K6144" s="4"/>
      <c r="L6144" s="4"/>
      <c r="M6144" s="4"/>
      <c r="N6144" s="4"/>
      <c r="P6144" s="4"/>
      <c r="R6144" s="4"/>
      <c r="S6144" s="4"/>
      <c r="T6144" s="4"/>
      <c r="V6144" s="4"/>
      <c r="W6144" s="4"/>
      <c r="X6144" s="4"/>
      <c r="Y6144" s="4"/>
      <c r="Z6144" s="4"/>
      <c r="AA6144" s="4"/>
      <c r="AG6144" s="4"/>
    </row>
    <row r="6145" spans="1:33" x14ac:dyDescent="0.25">
      <c r="A6145" s="4"/>
      <c r="F6145" s="4"/>
      <c r="H6145" s="4"/>
      <c r="I6145" s="4"/>
      <c r="J6145" s="4"/>
      <c r="K6145" s="4"/>
      <c r="L6145" s="4"/>
      <c r="M6145" s="4"/>
      <c r="N6145" s="4"/>
      <c r="P6145" s="4"/>
      <c r="R6145" s="4"/>
      <c r="S6145" s="4"/>
      <c r="T6145" s="4"/>
      <c r="V6145" s="4"/>
      <c r="W6145" s="4"/>
      <c r="X6145" s="4"/>
      <c r="Y6145" s="4"/>
      <c r="Z6145" s="4"/>
      <c r="AA6145" s="4"/>
      <c r="AG6145" s="4"/>
    </row>
    <row r="6146" spans="1:33" x14ac:dyDescent="0.25">
      <c r="A6146" s="4"/>
      <c r="F6146" s="4"/>
      <c r="H6146" s="4"/>
      <c r="I6146" s="4"/>
      <c r="J6146" s="4"/>
      <c r="K6146" s="4"/>
      <c r="L6146" s="4"/>
      <c r="M6146" s="4"/>
      <c r="N6146" s="4"/>
      <c r="P6146" s="4"/>
      <c r="R6146" s="4"/>
      <c r="S6146" s="4"/>
      <c r="T6146" s="4"/>
      <c r="V6146" s="4"/>
      <c r="W6146" s="4"/>
      <c r="X6146" s="4"/>
      <c r="Y6146" s="4"/>
      <c r="Z6146" s="4"/>
      <c r="AA6146" s="4"/>
      <c r="AG6146" s="4"/>
    </row>
    <row r="6147" spans="1:33" x14ac:dyDescent="0.25">
      <c r="A6147" s="4"/>
      <c r="F6147" s="4"/>
      <c r="H6147" s="4"/>
      <c r="I6147" s="4"/>
      <c r="J6147" s="4"/>
      <c r="K6147" s="4"/>
      <c r="L6147" s="4"/>
      <c r="M6147" s="4"/>
      <c r="N6147" s="4"/>
      <c r="P6147" s="4"/>
      <c r="R6147" s="4"/>
      <c r="S6147" s="4"/>
      <c r="T6147" s="4"/>
      <c r="V6147" s="4"/>
      <c r="W6147" s="4"/>
      <c r="X6147" s="4"/>
      <c r="Y6147" s="4"/>
      <c r="Z6147" s="4"/>
      <c r="AA6147" s="4"/>
      <c r="AG6147" s="4"/>
    </row>
    <row r="6148" spans="1:33" x14ac:dyDescent="0.25">
      <c r="A6148" s="4"/>
      <c r="F6148" s="4"/>
      <c r="H6148" s="4"/>
      <c r="I6148" s="4"/>
      <c r="J6148" s="4"/>
      <c r="K6148" s="4"/>
      <c r="L6148" s="4"/>
      <c r="M6148" s="4"/>
      <c r="N6148" s="4"/>
      <c r="P6148" s="4"/>
      <c r="R6148" s="4"/>
      <c r="S6148" s="4"/>
      <c r="T6148" s="4"/>
      <c r="V6148" s="4"/>
      <c r="W6148" s="4"/>
      <c r="X6148" s="4"/>
      <c r="Y6148" s="4"/>
      <c r="Z6148" s="4"/>
      <c r="AA6148" s="4"/>
      <c r="AG6148" s="4"/>
    </row>
    <row r="6149" spans="1:33" x14ac:dyDescent="0.25">
      <c r="A6149" s="4"/>
      <c r="F6149" s="4"/>
      <c r="H6149" s="4"/>
      <c r="I6149" s="4"/>
      <c r="J6149" s="4"/>
      <c r="K6149" s="4"/>
      <c r="L6149" s="4"/>
      <c r="M6149" s="4"/>
      <c r="N6149" s="4"/>
      <c r="P6149" s="4"/>
      <c r="R6149" s="4"/>
      <c r="S6149" s="4"/>
      <c r="T6149" s="4"/>
      <c r="V6149" s="4"/>
      <c r="W6149" s="4"/>
      <c r="X6149" s="4"/>
      <c r="Y6149" s="4"/>
      <c r="Z6149" s="4"/>
      <c r="AA6149" s="4"/>
      <c r="AG6149" s="4"/>
    </row>
    <row r="6150" spans="1:33" x14ac:dyDescent="0.25">
      <c r="A6150" s="4"/>
      <c r="F6150" s="4"/>
      <c r="H6150" s="4"/>
      <c r="I6150" s="4"/>
      <c r="J6150" s="4"/>
      <c r="K6150" s="4"/>
      <c r="L6150" s="4"/>
      <c r="M6150" s="4"/>
      <c r="N6150" s="4"/>
      <c r="P6150" s="4"/>
      <c r="R6150" s="4"/>
      <c r="S6150" s="4"/>
      <c r="T6150" s="4"/>
      <c r="V6150" s="4"/>
      <c r="W6150" s="4"/>
      <c r="X6150" s="4"/>
      <c r="Y6150" s="4"/>
      <c r="Z6150" s="4"/>
      <c r="AA6150" s="4"/>
      <c r="AG6150" s="4"/>
    </row>
    <row r="6151" spans="1:33" x14ac:dyDescent="0.25">
      <c r="A6151" s="4"/>
      <c r="F6151" s="4"/>
      <c r="H6151" s="4"/>
      <c r="I6151" s="4"/>
      <c r="J6151" s="4"/>
      <c r="K6151" s="4"/>
      <c r="L6151" s="4"/>
      <c r="M6151" s="4"/>
      <c r="N6151" s="4"/>
      <c r="P6151" s="4"/>
      <c r="R6151" s="4"/>
      <c r="S6151" s="4"/>
      <c r="T6151" s="4"/>
      <c r="V6151" s="4"/>
      <c r="W6151" s="4"/>
      <c r="X6151" s="4"/>
      <c r="Y6151" s="4"/>
      <c r="Z6151" s="4"/>
      <c r="AA6151" s="4"/>
      <c r="AG6151" s="4"/>
    </row>
    <row r="6152" spans="1:33" x14ac:dyDescent="0.25">
      <c r="A6152" s="4"/>
      <c r="F6152" s="4"/>
      <c r="H6152" s="4"/>
      <c r="I6152" s="4"/>
      <c r="J6152" s="4"/>
      <c r="K6152" s="4"/>
      <c r="L6152" s="4"/>
      <c r="M6152" s="4"/>
      <c r="N6152" s="4"/>
      <c r="P6152" s="4"/>
      <c r="R6152" s="4"/>
      <c r="S6152" s="4"/>
      <c r="T6152" s="4"/>
      <c r="V6152" s="4"/>
      <c r="W6152" s="4"/>
      <c r="X6152" s="4"/>
      <c r="Y6152" s="4"/>
      <c r="Z6152" s="4"/>
      <c r="AA6152" s="4"/>
      <c r="AG6152" s="4"/>
    </row>
    <row r="6153" spans="1:33" x14ac:dyDescent="0.25">
      <c r="A6153" s="4"/>
      <c r="F6153" s="4"/>
      <c r="H6153" s="4"/>
      <c r="I6153" s="4"/>
      <c r="J6153" s="4"/>
      <c r="K6153" s="4"/>
      <c r="L6153" s="4"/>
      <c r="M6153" s="4"/>
      <c r="N6153" s="4"/>
      <c r="P6153" s="4"/>
      <c r="R6153" s="4"/>
      <c r="S6153" s="4"/>
      <c r="T6153" s="4"/>
      <c r="V6153" s="4"/>
      <c r="W6153" s="4"/>
      <c r="X6153" s="4"/>
      <c r="Y6153" s="4"/>
      <c r="Z6153" s="4"/>
      <c r="AA6153" s="4"/>
      <c r="AG6153" s="4"/>
    </row>
    <row r="6154" spans="1:33" x14ac:dyDescent="0.25">
      <c r="A6154" s="4"/>
      <c r="F6154" s="4"/>
      <c r="H6154" s="4"/>
      <c r="I6154" s="4"/>
      <c r="J6154" s="4"/>
      <c r="K6154" s="4"/>
      <c r="L6154" s="4"/>
      <c r="M6154" s="4"/>
      <c r="N6154" s="4"/>
      <c r="P6154" s="4"/>
      <c r="R6154" s="4"/>
      <c r="S6154" s="4"/>
      <c r="T6154" s="4"/>
      <c r="V6154" s="4"/>
      <c r="W6154" s="4"/>
      <c r="X6154" s="4"/>
      <c r="Y6154" s="4"/>
      <c r="Z6154" s="4"/>
      <c r="AA6154" s="4"/>
      <c r="AG6154" s="4"/>
    </row>
    <row r="6155" spans="1:33" x14ac:dyDescent="0.25">
      <c r="A6155" s="4"/>
      <c r="F6155" s="4"/>
      <c r="H6155" s="4"/>
      <c r="I6155" s="4"/>
      <c r="J6155" s="4"/>
      <c r="K6155" s="4"/>
      <c r="L6155" s="4"/>
      <c r="M6155" s="4"/>
      <c r="N6155" s="4"/>
      <c r="P6155" s="4"/>
      <c r="R6155" s="4"/>
      <c r="S6155" s="4"/>
      <c r="T6155" s="4"/>
      <c r="V6155" s="4"/>
      <c r="W6155" s="4"/>
      <c r="X6155" s="4"/>
      <c r="Y6155" s="4"/>
      <c r="Z6155" s="4"/>
      <c r="AA6155" s="4"/>
      <c r="AG6155" s="4"/>
    </row>
    <row r="6156" spans="1:33" x14ac:dyDescent="0.25">
      <c r="A6156" s="4"/>
      <c r="F6156" s="4"/>
      <c r="H6156" s="4"/>
      <c r="I6156" s="4"/>
      <c r="J6156" s="4"/>
      <c r="K6156" s="4"/>
      <c r="L6156" s="4"/>
      <c r="M6156" s="4"/>
      <c r="N6156" s="4"/>
      <c r="P6156" s="4"/>
      <c r="R6156" s="4"/>
      <c r="S6156" s="4"/>
      <c r="T6156" s="4"/>
      <c r="V6156" s="4"/>
      <c r="W6156" s="4"/>
      <c r="X6156" s="4"/>
      <c r="Y6156" s="4"/>
      <c r="Z6156" s="4"/>
      <c r="AA6156" s="4"/>
      <c r="AG6156" s="4"/>
    </row>
    <row r="6157" spans="1:33" x14ac:dyDescent="0.25">
      <c r="A6157" s="4"/>
      <c r="F6157" s="4"/>
      <c r="H6157" s="4"/>
      <c r="I6157" s="4"/>
      <c r="J6157" s="4"/>
      <c r="K6157" s="4"/>
      <c r="L6157" s="4"/>
      <c r="M6157" s="4"/>
      <c r="N6157" s="4"/>
      <c r="P6157" s="4"/>
      <c r="R6157" s="4"/>
      <c r="S6157" s="4"/>
      <c r="T6157" s="4"/>
      <c r="V6157" s="4"/>
      <c r="W6157" s="4"/>
      <c r="X6157" s="4"/>
      <c r="Y6157" s="4"/>
      <c r="Z6157" s="4"/>
      <c r="AA6157" s="4"/>
      <c r="AG6157" s="4"/>
    </row>
    <row r="6158" spans="1:33" x14ac:dyDescent="0.25">
      <c r="A6158" s="4"/>
      <c r="F6158" s="4"/>
      <c r="H6158" s="4"/>
      <c r="I6158" s="4"/>
      <c r="J6158" s="4"/>
      <c r="K6158" s="4"/>
      <c r="L6158" s="4"/>
      <c r="M6158" s="4"/>
      <c r="N6158" s="4"/>
      <c r="P6158" s="4"/>
      <c r="R6158" s="4"/>
      <c r="S6158" s="4"/>
      <c r="T6158" s="4"/>
      <c r="V6158" s="4"/>
      <c r="W6158" s="4"/>
      <c r="X6158" s="4"/>
      <c r="Y6158" s="4"/>
      <c r="Z6158" s="4"/>
      <c r="AA6158" s="4"/>
      <c r="AG6158" s="4"/>
    </row>
    <row r="6159" spans="1:33" x14ac:dyDescent="0.25">
      <c r="A6159" s="4"/>
      <c r="F6159" s="4"/>
      <c r="H6159" s="4"/>
      <c r="I6159" s="4"/>
      <c r="J6159" s="4"/>
      <c r="K6159" s="4"/>
      <c r="L6159" s="4"/>
      <c r="M6159" s="4"/>
      <c r="N6159" s="4"/>
      <c r="P6159" s="4"/>
      <c r="R6159" s="4"/>
      <c r="S6159" s="4"/>
      <c r="T6159" s="4"/>
      <c r="V6159" s="4"/>
      <c r="W6159" s="4"/>
      <c r="X6159" s="4"/>
      <c r="Y6159" s="4"/>
      <c r="Z6159" s="4"/>
      <c r="AA6159" s="4"/>
      <c r="AG6159" s="4"/>
    </row>
    <row r="6160" spans="1:33" x14ac:dyDescent="0.25">
      <c r="A6160" s="4"/>
      <c r="F6160" s="4"/>
      <c r="H6160" s="4"/>
      <c r="I6160" s="4"/>
      <c r="J6160" s="4"/>
      <c r="K6160" s="4"/>
      <c r="L6160" s="4"/>
      <c r="M6160" s="4"/>
      <c r="N6160" s="4"/>
      <c r="P6160" s="4"/>
      <c r="R6160" s="4"/>
      <c r="S6160" s="4"/>
      <c r="T6160" s="4"/>
      <c r="V6160" s="4"/>
      <c r="W6160" s="4"/>
      <c r="X6160" s="4"/>
      <c r="Y6160" s="4"/>
      <c r="Z6160" s="4"/>
      <c r="AA6160" s="4"/>
      <c r="AG6160" s="4"/>
    </row>
    <row r="6161" spans="1:33" x14ac:dyDescent="0.25">
      <c r="A6161" s="4"/>
      <c r="F6161" s="4"/>
      <c r="H6161" s="4"/>
      <c r="I6161" s="4"/>
      <c r="J6161" s="4"/>
      <c r="K6161" s="4"/>
      <c r="L6161" s="4"/>
      <c r="M6161" s="4"/>
      <c r="N6161" s="4"/>
      <c r="P6161" s="4"/>
      <c r="R6161" s="4"/>
      <c r="S6161" s="4"/>
      <c r="T6161" s="4"/>
      <c r="V6161" s="4"/>
      <c r="W6161" s="4"/>
      <c r="X6161" s="4"/>
      <c r="Y6161" s="4"/>
      <c r="Z6161" s="4"/>
      <c r="AA6161" s="4"/>
      <c r="AG6161" s="4"/>
    </row>
    <row r="6162" spans="1:33" x14ac:dyDescent="0.25">
      <c r="A6162" s="4"/>
      <c r="F6162" s="4"/>
      <c r="H6162" s="4"/>
      <c r="I6162" s="4"/>
      <c r="J6162" s="4"/>
      <c r="K6162" s="4"/>
      <c r="L6162" s="4"/>
      <c r="M6162" s="4"/>
      <c r="N6162" s="4"/>
      <c r="P6162" s="4"/>
      <c r="R6162" s="4"/>
      <c r="S6162" s="4"/>
      <c r="T6162" s="4"/>
      <c r="V6162" s="4"/>
      <c r="W6162" s="4"/>
      <c r="X6162" s="4"/>
      <c r="Y6162" s="4"/>
      <c r="Z6162" s="4"/>
      <c r="AA6162" s="4"/>
      <c r="AG6162" s="4"/>
    </row>
    <row r="6163" spans="1:33" x14ac:dyDescent="0.25">
      <c r="A6163" s="4"/>
      <c r="F6163" s="4"/>
      <c r="H6163" s="4"/>
      <c r="I6163" s="4"/>
      <c r="J6163" s="4"/>
      <c r="K6163" s="4"/>
      <c r="L6163" s="4"/>
      <c r="M6163" s="4"/>
      <c r="N6163" s="4"/>
      <c r="P6163" s="4"/>
      <c r="R6163" s="4"/>
      <c r="S6163" s="4"/>
      <c r="T6163" s="4"/>
      <c r="V6163" s="4"/>
      <c r="W6163" s="4"/>
      <c r="X6163" s="4"/>
      <c r="Y6163" s="4"/>
      <c r="Z6163" s="4"/>
      <c r="AA6163" s="4"/>
      <c r="AG6163" s="4"/>
    </row>
    <row r="6164" spans="1:33" x14ac:dyDescent="0.25">
      <c r="A6164" s="4"/>
      <c r="F6164" s="4"/>
      <c r="H6164" s="4"/>
      <c r="I6164" s="4"/>
      <c r="J6164" s="4"/>
      <c r="K6164" s="4"/>
      <c r="L6164" s="4"/>
      <c r="M6164" s="4"/>
      <c r="N6164" s="4"/>
      <c r="P6164" s="4"/>
      <c r="R6164" s="4"/>
      <c r="S6164" s="4"/>
      <c r="T6164" s="4"/>
      <c r="V6164" s="4"/>
      <c r="W6164" s="4"/>
      <c r="X6164" s="4"/>
      <c r="Y6164" s="4"/>
      <c r="Z6164" s="4"/>
      <c r="AA6164" s="4"/>
      <c r="AG6164" s="4"/>
    </row>
    <row r="6165" spans="1:33" x14ac:dyDescent="0.25">
      <c r="A6165" s="4"/>
      <c r="F6165" s="4"/>
      <c r="H6165" s="4"/>
      <c r="I6165" s="4"/>
      <c r="J6165" s="4"/>
      <c r="K6165" s="4"/>
      <c r="L6165" s="4"/>
      <c r="M6165" s="4"/>
      <c r="N6165" s="4"/>
      <c r="P6165" s="4"/>
      <c r="R6165" s="4"/>
      <c r="S6165" s="4"/>
      <c r="T6165" s="4"/>
      <c r="V6165" s="4"/>
      <c r="W6165" s="4"/>
      <c r="X6165" s="4"/>
      <c r="Y6165" s="4"/>
      <c r="Z6165" s="4"/>
      <c r="AA6165" s="4"/>
      <c r="AG6165" s="4"/>
    </row>
    <row r="6166" spans="1:33" x14ac:dyDescent="0.25">
      <c r="A6166" s="4"/>
      <c r="F6166" s="4"/>
      <c r="H6166" s="4"/>
      <c r="I6166" s="4"/>
      <c r="J6166" s="4"/>
      <c r="K6166" s="4"/>
      <c r="L6166" s="4"/>
      <c r="M6166" s="4"/>
      <c r="N6166" s="4"/>
      <c r="P6166" s="4"/>
      <c r="R6166" s="4"/>
      <c r="S6166" s="4"/>
      <c r="T6166" s="4"/>
      <c r="V6166" s="4"/>
      <c r="W6166" s="4"/>
      <c r="X6166" s="4"/>
      <c r="Y6166" s="4"/>
      <c r="Z6166" s="4"/>
      <c r="AA6166" s="4"/>
      <c r="AG6166" s="4"/>
    </row>
    <row r="6167" spans="1:33" x14ac:dyDescent="0.25">
      <c r="A6167" s="4"/>
      <c r="F6167" s="4"/>
      <c r="H6167" s="4"/>
      <c r="I6167" s="4"/>
      <c r="J6167" s="4"/>
      <c r="K6167" s="4"/>
      <c r="L6167" s="4"/>
      <c r="M6167" s="4"/>
      <c r="N6167" s="4"/>
      <c r="P6167" s="4"/>
      <c r="R6167" s="4"/>
      <c r="S6167" s="4"/>
      <c r="T6167" s="4"/>
      <c r="V6167" s="4"/>
      <c r="W6167" s="4"/>
      <c r="X6167" s="4"/>
      <c r="Y6167" s="4"/>
      <c r="Z6167" s="4"/>
      <c r="AA6167" s="4"/>
      <c r="AG6167" s="4"/>
    </row>
    <row r="6168" spans="1:33" x14ac:dyDescent="0.25">
      <c r="A6168" s="4"/>
      <c r="F6168" s="4"/>
      <c r="H6168" s="4"/>
      <c r="I6168" s="4"/>
      <c r="J6168" s="4"/>
      <c r="K6168" s="4"/>
      <c r="L6168" s="4"/>
      <c r="M6168" s="4"/>
      <c r="N6168" s="4"/>
      <c r="P6168" s="4"/>
      <c r="R6168" s="4"/>
      <c r="S6168" s="4"/>
      <c r="T6168" s="4"/>
      <c r="V6168" s="4"/>
      <c r="W6168" s="4"/>
      <c r="X6168" s="4"/>
      <c r="Y6168" s="4"/>
      <c r="Z6168" s="4"/>
      <c r="AA6168" s="4"/>
      <c r="AG6168" s="4"/>
    </row>
    <row r="6169" spans="1:33" x14ac:dyDescent="0.25">
      <c r="A6169" s="4"/>
      <c r="F6169" s="4"/>
      <c r="H6169" s="4"/>
      <c r="I6169" s="4"/>
      <c r="J6169" s="4"/>
      <c r="K6169" s="4"/>
      <c r="L6169" s="4"/>
      <c r="M6169" s="4"/>
      <c r="N6169" s="4"/>
      <c r="P6169" s="4"/>
      <c r="R6169" s="4"/>
      <c r="S6169" s="4"/>
      <c r="T6169" s="4"/>
      <c r="V6169" s="4"/>
      <c r="W6169" s="4"/>
      <c r="X6169" s="4"/>
      <c r="Y6169" s="4"/>
      <c r="Z6169" s="4"/>
      <c r="AA6169" s="4"/>
      <c r="AG6169" s="4"/>
    </row>
    <row r="6170" spans="1:33" x14ac:dyDescent="0.25">
      <c r="A6170" s="4"/>
      <c r="F6170" s="4"/>
      <c r="H6170" s="4"/>
      <c r="I6170" s="4"/>
      <c r="J6170" s="4"/>
      <c r="K6170" s="4"/>
      <c r="L6170" s="4"/>
      <c r="M6170" s="4"/>
      <c r="N6170" s="4"/>
      <c r="P6170" s="4"/>
      <c r="R6170" s="4"/>
      <c r="S6170" s="4"/>
      <c r="T6170" s="4"/>
      <c r="V6170" s="4"/>
      <c r="W6170" s="4"/>
      <c r="X6170" s="4"/>
      <c r="Y6170" s="4"/>
      <c r="Z6170" s="4"/>
      <c r="AA6170" s="4"/>
      <c r="AG6170" s="4"/>
    </row>
    <row r="6171" spans="1:33" x14ac:dyDescent="0.25">
      <c r="A6171" s="4"/>
      <c r="F6171" s="4"/>
      <c r="H6171" s="4"/>
      <c r="I6171" s="4"/>
      <c r="J6171" s="4"/>
      <c r="K6171" s="4"/>
      <c r="L6171" s="4"/>
      <c r="M6171" s="4"/>
      <c r="N6171" s="4"/>
      <c r="P6171" s="4"/>
      <c r="R6171" s="4"/>
      <c r="S6171" s="4"/>
      <c r="T6171" s="4"/>
      <c r="V6171" s="4"/>
      <c r="W6171" s="4"/>
      <c r="X6171" s="4"/>
      <c r="Y6171" s="4"/>
      <c r="Z6171" s="4"/>
      <c r="AA6171" s="4"/>
      <c r="AG6171" s="4"/>
    </row>
    <row r="6172" spans="1:33" x14ac:dyDescent="0.25">
      <c r="A6172" s="4"/>
      <c r="F6172" s="4"/>
      <c r="H6172" s="4"/>
      <c r="I6172" s="4"/>
      <c r="J6172" s="4"/>
      <c r="K6172" s="4"/>
      <c r="L6172" s="4"/>
      <c r="M6172" s="4"/>
      <c r="N6172" s="4"/>
      <c r="P6172" s="4"/>
      <c r="R6172" s="4"/>
      <c r="S6172" s="4"/>
      <c r="T6172" s="4"/>
      <c r="V6172" s="4"/>
      <c r="W6172" s="4"/>
      <c r="X6172" s="4"/>
      <c r="Y6172" s="4"/>
      <c r="Z6172" s="4"/>
      <c r="AA6172" s="4"/>
      <c r="AG6172" s="4"/>
    </row>
    <row r="6173" spans="1:33" x14ac:dyDescent="0.25">
      <c r="A6173" s="4"/>
      <c r="F6173" s="4"/>
      <c r="H6173" s="4"/>
      <c r="I6173" s="4"/>
      <c r="J6173" s="4"/>
      <c r="K6173" s="4"/>
      <c r="L6173" s="4"/>
      <c r="M6173" s="4"/>
      <c r="N6173" s="4"/>
      <c r="P6173" s="4"/>
      <c r="R6173" s="4"/>
      <c r="S6173" s="4"/>
      <c r="T6173" s="4"/>
      <c r="V6173" s="4"/>
      <c r="W6173" s="4"/>
      <c r="X6173" s="4"/>
      <c r="Y6173" s="4"/>
      <c r="Z6173" s="4"/>
      <c r="AA6173" s="4"/>
      <c r="AG6173" s="4"/>
    </row>
    <row r="6174" spans="1:33" x14ac:dyDescent="0.25">
      <c r="A6174" s="4"/>
      <c r="F6174" s="4"/>
      <c r="H6174" s="4"/>
      <c r="I6174" s="4"/>
      <c r="J6174" s="4"/>
      <c r="K6174" s="4"/>
      <c r="L6174" s="4"/>
      <c r="M6174" s="4"/>
      <c r="N6174" s="4"/>
      <c r="P6174" s="4"/>
      <c r="R6174" s="4"/>
      <c r="S6174" s="4"/>
      <c r="T6174" s="4"/>
      <c r="V6174" s="4"/>
      <c r="W6174" s="4"/>
      <c r="X6174" s="4"/>
      <c r="Y6174" s="4"/>
      <c r="Z6174" s="4"/>
      <c r="AA6174" s="4"/>
      <c r="AG6174" s="4"/>
    </row>
    <row r="6175" spans="1:33" x14ac:dyDescent="0.25">
      <c r="A6175" s="4"/>
      <c r="F6175" s="4"/>
      <c r="H6175" s="4"/>
      <c r="I6175" s="4"/>
      <c r="J6175" s="4"/>
      <c r="K6175" s="4"/>
      <c r="L6175" s="4"/>
      <c r="M6175" s="4"/>
      <c r="N6175" s="4"/>
      <c r="P6175" s="4"/>
      <c r="R6175" s="4"/>
      <c r="S6175" s="4"/>
      <c r="T6175" s="4"/>
      <c r="V6175" s="4"/>
      <c r="W6175" s="4"/>
      <c r="X6175" s="4"/>
      <c r="Y6175" s="4"/>
      <c r="Z6175" s="4"/>
      <c r="AA6175" s="4"/>
      <c r="AG6175" s="4"/>
    </row>
    <row r="6176" spans="1:33" x14ac:dyDescent="0.25">
      <c r="A6176" s="4"/>
      <c r="F6176" s="4"/>
      <c r="H6176" s="4"/>
      <c r="I6176" s="4"/>
      <c r="J6176" s="4"/>
      <c r="K6176" s="4"/>
      <c r="L6176" s="4"/>
      <c r="M6176" s="4"/>
      <c r="N6176" s="4"/>
      <c r="P6176" s="4"/>
      <c r="R6176" s="4"/>
      <c r="S6176" s="4"/>
      <c r="T6176" s="4"/>
      <c r="V6176" s="4"/>
      <c r="W6176" s="4"/>
      <c r="X6176" s="4"/>
      <c r="Y6176" s="4"/>
      <c r="Z6176" s="4"/>
      <c r="AA6176" s="4"/>
      <c r="AG6176" s="4"/>
    </row>
    <row r="6177" spans="1:33" x14ac:dyDescent="0.25">
      <c r="A6177" s="4"/>
      <c r="F6177" s="4"/>
      <c r="H6177" s="4"/>
      <c r="I6177" s="4"/>
      <c r="J6177" s="4"/>
      <c r="K6177" s="4"/>
      <c r="L6177" s="4"/>
      <c r="M6177" s="4"/>
      <c r="N6177" s="4"/>
      <c r="P6177" s="4"/>
      <c r="R6177" s="4"/>
      <c r="S6177" s="4"/>
      <c r="T6177" s="4"/>
      <c r="V6177" s="4"/>
      <c r="W6177" s="4"/>
      <c r="X6177" s="4"/>
      <c r="Y6177" s="4"/>
      <c r="Z6177" s="4"/>
      <c r="AA6177" s="4"/>
      <c r="AG6177" s="4"/>
    </row>
    <row r="6178" spans="1:33" x14ac:dyDescent="0.25">
      <c r="A6178" s="4"/>
      <c r="F6178" s="4"/>
      <c r="H6178" s="4"/>
      <c r="I6178" s="4"/>
      <c r="J6178" s="4"/>
      <c r="K6178" s="4"/>
      <c r="L6178" s="4"/>
      <c r="M6178" s="4"/>
      <c r="N6178" s="4"/>
      <c r="P6178" s="4"/>
      <c r="R6178" s="4"/>
      <c r="S6178" s="4"/>
      <c r="T6178" s="4"/>
      <c r="V6178" s="4"/>
      <c r="W6178" s="4"/>
      <c r="X6178" s="4"/>
      <c r="Y6178" s="4"/>
      <c r="Z6178" s="4"/>
      <c r="AA6178" s="4"/>
      <c r="AG6178" s="4"/>
    </row>
    <row r="6179" spans="1:33" x14ac:dyDescent="0.25">
      <c r="A6179" s="4"/>
      <c r="F6179" s="4"/>
      <c r="H6179" s="4"/>
      <c r="I6179" s="4"/>
      <c r="J6179" s="4"/>
      <c r="K6179" s="4"/>
      <c r="L6179" s="4"/>
      <c r="M6179" s="4"/>
      <c r="N6179" s="4"/>
      <c r="P6179" s="4"/>
      <c r="R6179" s="4"/>
      <c r="S6179" s="4"/>
      <c r="T6179" s="4"/>
      <c r="V6179" s="4"/>
      <c r="W6179" s="4"/>
      <c r="X6179" s="4"/>
      <c r="Y6179" s="4"/>
      <c r="Z6179" s="4"/>
      <c r="AA6179" s="4"/>
      <c r="AG6179" s="4"/>
    </row>
    <row r="6180" spans="1:33" x14ac:dyDescent="0.25">
      <c r="A6180" s="4"/>
      <c r="F6180" s="4"/>
      <c r="H6180" s="4"/>
      <c r="I6180" s="4"/>
      <c r="J6180" s="4"/>
      <c r="K6180" s="4"/>
      <c r="L6180" s="4"/>
      <c r="M6180" s="4"/>
      <c r="N6180" s="4"/>
      <c r="P6180" s="4"/>
      <c r="R6180" s="4"/>
      <c r="S6180" s="4"/>
      <c r="T6180" s="4"/>
      <c r="V6180" s="4"/>
      <c r="W6180" s="4"/>
      <c r="X6180" s="4"/>
      <c r="Y6180" s="4"/>
      <c r="Z6180" s="4"/>
      <c r="AA6180" s="4"/>
      <c r="AG6180" s="4"/>
    </row>
    <row r="6181" spans="1:33" x14ac:dyDescent="0.25">
      <c r="A6181" s="4"/>
      <c r="F6181" s="4"/>
      <c r="H6181" s="4"/>
      <c r="I6181" s="4"/>
      <c r="J6181" s="4"/>
      <c r="K6181" s="4"/>
      <c r="L6181" s="4"/>
      <c r="M6181" s="4"/>
      <c r="N6181" s="4"/>
      <c r="P6181" s="4"/>
      <c r="R6181" s="4"/>
      <c r="S6181" s="4"/>
      <c r="T6181" s="4"/>
      <c r="V6181" s="4"/>
      <c r="W6181" s="4"/>
      <c r="X6181" s="4"/>
      <c r="Y6181" s="4"/>
      <c r="Z6181" s="4"/>
      <c r="AA6181" s="4"/>
      <c r="AG6181" s="4"/>
    </row>
    <row r="6182" spans="1:33" x14ac:dyDescent="0.25">
      <c r="A6182" s="4"/>
      <c r="F6182" s="4"/>
      <c r="H6182" s="4"/>
      <c r="I6182" s="4"/>
      <c r="J6182" s="4"/>
      <c r="K6182" s="4"/>
      <c r="L6182" s="4"/>
      <c r="M6182" s="4"/>
      <c r="N6182" s="4"/>
      <c r="P6182" s="4"/>
      <c r="R6182" s="4"/>
      <c r="S6182" s="4"/>
      <c r="T6182" s="4"/>
      <c r="V6182" s="4"/>
      <c r="W6182" s="4"/>
      <c r="X6182" s="4"/>
      <c r="Y6182" s="4"/>
      <c r="Z6182" s="4"/>
      <c r="AA6182" s="4"/>
      <c r="AG6182" s="4"/>
    </row>
    <row r="6183" spans="1:33" x14ac:dyDescent="0.25">
      <c r="A6183" s="4"/>
      <c r="F6183" s="4"/>
      <c r="H6183" s="4"/>
      <c r="I6183" s="4"/>
      <c r="J6183" s="4"/>
      <c r="K6183" s="4"/>
      <c r="L6183" s="4"/>
      <c r="M6183" s="4"/>
      <c r="N6183" s="4"/>
      <c r="P6183" s="4"/>
      <c r="R6183" s="4"/>
      <c r="S6183" s="4"/>
      <c r="T6183" s="4"/>
      <c r="V6183" s="4"/>
      <c r="W6183" s="4"/>
      <c r="X6183" s="4"/>
      <c r="Y6183" s="4"/>
      <c r="Z6183" s="4"/>
      <c r="AA6183" s="4"/>
      <c r="AG6183" s="4"/>
    </row>
    <row r="6184" spans="1:33" x14ac:dyDescent="0.25">
      <c r="A6184" s="4"/>
      <c r="F6184" s="4"/>
      <c r="H6184" s="4"/>
      <c r="I6184" s="4"/>
      <c r="J6184" s="4"/>
      <c r="K6184" s="4"/>
      <c r="L6184" s="4"/>
      <c r="M6184" s="4"/>
      <c r="N6184" s="4"/>
      <c r="P6184" s="4"/>
      <c r="R6184" s="4"/>
      <c r="S6184" s="4"/>
      <c r="T6184" s="4"/>
      <c r="V6184" s="4"/>
      <c r="W6184" s="4"/>
      <c r="X6184" s="4"/>
      <c r="Y6184" s="4"/>
      <c r="Z6184" s="4"/>
      <c r="AA6184" s="4"/>
      <c r="AG6184" s="4"/>
    </row>
    <row r="6185" spans="1:33" x14ac:dyDescent="0.25">
      <c r="A6185" s="4"/>
      <c r="F6185" s="4"/>
      <c r="H6185" s="4"/>
      <c r="I6185" s="4"/>
      <c r="J6185" s="4"/>
      <c r="K6185" s="4"/>
      <c r="L6185" s="4"/>
      <c r="M6185" s="4"/>
      <c r="N6185" s="4"/>
      <c r="P6185" s="4"/>
      <c r="R6185" s="4"/>
      <c r="S6185" s="4"/>
      <c r="T6185" s="4"/>
      <c r="V6185" s="4"/>
      <c r="W6185" s="4"/>
      <c r="X6185" s="4"/>
      <c r="Y6185" s="4"/>
      <c r="Z6185" s="4"/>
      <c r="AA6185" s="4"/>
      <c r="AG6185" s="4"/>
    </row>
    <row r="6186" spans="1:33" x14ac:dyDescent="0.25">
      <c r="A6186" s="4"/>
      <c r="F6186" s="4"/>
      <c r="H6186" s="4"/>
      <c r="I6186" s="4"/>
      <c r="J6186" s="4"/>
      <c r="K6186" s="4"/>
      <c r="L6186" s="4"/>
      <c r="M6186" s="4"/>
      <c r="N6186" s="4"/>
      <c r="P6186" s="4"/>
      <c r="R6186" s="4"/>
      <c r="S6186" s="4"/>
      <c r="T6186" s="4"/>
      <c r="V6186" s="4"/>
      <c r="W6186" s="4"/>
      <c r="X6186" s="4"/>
      <c r="Y6186" s="4"/>
      <c r="Z6186" s="4"/>
      <c r="AA6186" s="4"/>
      <c r="AG6186" s="4"/>
    </row>
    <row r="6187" spans="1:33" x14ac:dyDescent="0.25">
      <c r="A6187" s="4"/>
      <c r="F6187" s="4"/>
      <c r="H6187" s="4"/>
      <c r="I6187" s="4"/>
      <c r="J6187" s="4"/>
      <c r="K6187" s="4"/>
      <c r="L6187" s="4"/>
      <c r="M6187" s="4"/>
      <c r="N6187" s="4"/>
      <c r="P6187" s="4"/>
      <c r="R6187" s="4"/>
      <c r="S6187" s="4"/>
      <c r="T6187" s="4"/>
      <c r="V6187" s="4"/>
      <c r="W6187" s="4"/>
      <c r="X6187" s="4"/>
      <c r="Y6187" s="4"/>
      <c r="Z6187" s="4"/>
      <c r="AA6187" s="4"/>
      <c r="AG6187" s="4"/>
    </row>
    <row r="6188" spans="1:33" x14ac:dyDescent="0.25">
      <c r="A6188" s="4"/>
      <c r="F6188" s="4"/>
      <c r="H6188" s="4"/>
      <c r="I6188" s="4"/>
      <c r="J6188" s="4"/>
      <c r="K6188" s="4"/>
      <c r="L6188" s="4"/>
      <c r="M6188" s="4"/>
      <c r="N6188" s="4"/>
      <c r="P6188" s="4"/>
      <c r="R6188" s="4"/>
      <c r="S6188" s="4"/>
      <c r="T6188" s="4"/>
      <c r="V6188" s="4"/>
      <c r="W6188" s="4"/>
      <c r="X6188" s="4"/>
      <c r="Y6188" s="4"/>
      <c r="Z6188" s="4"/>
      <c r="AA6188" s="4"/>
      <c r="AG6188" s="4"/>
    </row>
    <row r="6189" spans="1:33" x14ac:dyDescent="0.25">
      <c r="A6189" s="4"/>
      <c r="F6189" s="4"/>
      <c r="H6189" s="4"/>
      <c r="I6189" s="4"/>
      <c r="J6189" s="4"/>
      <c r="K6189" s="4"/>
      <c r="L6189" s="4"/>
      <c r="M6189" s="4"/>
      <c r="N6189" s="4"/>
      <c r="P6189" s="4"/>
      <c r="R6189" s="4"/>
      <c r="S6189" s="4"/>
      <c r="T6189" s="4"/>
      <c r="V6189" s="4"/>
      <c r="W6189" s="4"/>
      <c r="X6189" s="4"/>
      <c r="Y6189" s="4"/>
      <c r="Z6189" s="4"/>
      <c r="AA6189" s="4"/>
      <c r="AG6189" s="4"/>
    </row>
    <row r="6190" spans="1:33" x14ac:dyDescent="0.25">
      <c r="A6190" s="4"/>
      <c r="F6190" s="4"/>
      <c r="H6190" s="4"/>
      <c r="I6190" s="4"/>
      <c r="J6190" s="4"/>
      <c r="K6190" s="4"/>
      <c r="L6190" s="4"/>
      <c r="M6190" s="4"/>
      <c r="N6190" s="4"/>
      <c r="P6190" s="4"/>
      <c r="R6190" s="4"/>
      <c r="S6190" s="4"/>
      <c r="T6190" s="4"/>
      <c r="V6190" s="4"/>
      <c r="W6190" s="4"/>
      <c r="X6190" s="4"/>
      <c r="Y6190" s="4"/>
      <c r="Z6190" s="4"/>
      <c r="AA6190" s="4"/>
      <c r="AG6190" s="4"/>
    </row>
    <row r="6191" spans="1:33" x14ac:dyDescent="0.25">
      <c r="A6191" s="4"/>
      <c r="F6191" s="4"/>
      <c r="H6191" s="4"/>
      <c r="I6191" s="4"/>
      <c r="J6191" s="4"/>
      <c r="K6191" s="4"/>
      <c r="L6191" s="4"/>
      <c r="M6191" s="4"/>
      <c r="N6191" s="4"/>
      <c r="P6191" s="4"/>
      <c r="R6191" s="4"/>
      <c r="S6191" s="4"/>
      <c r="T6191" s="4"/>
      <c r="V6191" s="4"/>
      <c r="W6191" s="4"/>
      <c r="X6191" s="4"/>
      <c r="Y6191" s="4"/>
      <c r="Z6191" s="4"/>
      <c r="AA6191" s="4"/>
      <c r="AG6191" s="4"/>
    </row>
    <row r="6192" spans="1:33" x14ac:dyDescent="0.25">
      <c r="A6192" s="4"/>
      <c r="F6192" s="4"/>
      <c r="H6192" s="4"/>
      <c r="I6192" s="4"/>
      <c r="J6192" s="4"/>
      <c r="K6192" s="4"/>
      <c r="L6192" s="4"/>
      <c r="M6192" s="4"/>
      <c r="N6192" s="4"/>
      <c r="P6192" s="4"/>
      <c r="R6192" s="4"/>
      <c r="S6192" s="4"/>
      <c r="T6192" s="4"/>
      <c r="V6192" s="4"/>
      <c r="W6192" s="4"/>
      <c r="X6192" s="4"/>
      <c r="Y6192" s="4"/>
      <c r="Z6192" s="4"/>
      <c r="AA6192" s="4"/>
      <c r="AG6192" s="4"/>
    </row>
    <row r="6193" spans="1:33" x14ac:dyDescent="0.25">
      <c r="A6193" s="4"/>
      <c r="F6193" s="4"/>
      <c r="H6193" s="4"/>
      <c r="I6193" s="4"/>
      <c r="J6193" s="4"/>
      <c r="K6193" s="4"/>
      <c r="L6193" s="4"/>
      <c r="M6193" s="4"/>
      <c r="N6193" s="4"/>
      <c r="P6193" s="4"/>
      <c r="R6193" s="4"/>
      <c r="S6193" s="4"/>
      <c r="T6193" s="4"/>
      <c r="V6193" s="4"/>
      <c r="W6193" s="4"/>
      <c r="X6193" s="4"/>
      <c r="Y6193" s="4"/>
      <c r="Z6193" s="4"/>
      <c r="AA6193" s="4"/>
      <c r="AG6193" s="4"/>
    </row>
    <row r="6194" spans="1:33" x14ac:dyDescent="0.25">
      <c r="A6194" s="4"/>
      <c r="F6194" s="4"/>
      <c r="H6194" s="4"/>
      <c r="I6194" s="4"/>
      <c r="J6194" s="4"/>
      <c r="K6194" s="4"/>
      <c r="L6194" s="4"/>
      <c r="M6194" s="4"/>
      <c r="N6194" s="4"/>
      <c r="P6194" s="4"/>
      <c r="R6194" s="4"/>
      <c r="S6194" s="4"/>
      <c r="T6194" s="4"/>
      <c r="V6194" s="4"/>
      <c r="W6194" s="4"/>
      <c r="X6194" s="4"/>
      <c r="Y6194" s="4"/>
      <c r="Z6194" s="4"/>
      <c r="AA6194" s="4"/>
      <c r="AG6194" s="4"/>
    </row>
    <row r="6195" spans="1:33" x14ac:dyDescent="0.25">
      <c r="A6195" s="4"/>
      <c r="F6195" s="4"/>
      <c r="H6195" s="4"/>
      <c r="I6195" s="4"/>
      <c r="J6195" s="4"/>
      <c r="K6195" s="4"/>
      <c r="L6195" s="4"/>
      <c r="M6195" s="4"/>
      <c r="N6195" s="4"/>
      <c r="P6195" s="4"/>
      <c r="R6195" s="4"/>
      <c r="S6195" s="4"/>
      <c r="T6195" s="4"/>
      <c r="V6195" s="4"/>
      <c r="W6195" s="4"/>
      <c r="X6195" s="4"/>
      <c r="Y6195" s="4"/>
      <c r="Z6195" s="4"/>
      <c r="AA6195" s="4"/>
      <c r="AG6195" s="4"/>
    </row>
    <row r="6196" spans="1:33" x14ac:dyDescent="0.25">
      <c r="A6196" s="4"/>
      <c r="F6196" s="4"/>
      <c r="H6196" s="4"/>
      <c r="I6196" s="4"/>
      <c r="J6196" s="4"/>
      <c r="K6196" s="4"/>
      <c r="L6196" s="4"/>
      <c r="M6196" s="4"/>
      <c r="N6196" s="4"/>
      <c r="P6196" s="4"/>
      <c r="R6196" s="4"/>
      <c r="S6196" s="4"/>
      <c r="T6196" s="4"/>
      <c r="V6196" s="4"/>
      <c r="W6196" s="4"/>
      <c r="X6196" s="4"/>
      <c r="Y6196" s="4"/>
      <c r="Z6196" s="4"/>
      <c r="AA6196" s="4"/>
      <c r="AG6196" s="4"/>
    </row>
    <row r="6197" spans="1:33" x14ac:dyDescent="0.25">
      <c r="A6197" s="4"/>
      <c r="F6197" s="4"/>
      <c r="H6197" s="4"/>
      <c r="I6197" s="4"/>
      <c r="J6197" s="4"/>
      <c r="K6197" s="4"/>
      <c r="L6197" s="4"/>
      <c r="M6197" s="4"/>
      <c r="N6197" s="4"/>
      <c r="P6197" s="4"/>
      <c r="R6197" s="4"/>
      <c r="S6197" s="4"/>
      <c r="T6197" s="4"/>
      <c r="V6197" s="4"/>
      <c r="W6197" s="4"/>
      <c r="X6197" s="4"/>
      <c r="Y6197" s="4"/>
      <c r="Z6197" s="4"/>
      <c r="AA6197" s="4"/>
      <c r="AG6197" s="4"/>
    </row>
    <row r="6198" spans="1:33" x14ac:dyDescent="0.25">
      <c r="A6198" s="4"/>
      <c r="F6198" s="4"/>
      <c r="H6198" s="4"/>
      <c r="I6198" s="4"/>
      <c r="J6198" s="4"/>
      <c r="K6198" s="4"/>
      <c r="L6198" s="4"/>
      <c r="M6198" s="4"/>
      <c r="N6198" s="4"/>
      <c r="P6198" s="4"/>
      <c r="R6198" s="4"/>
      <c r="S6198" s="4"/>
      <c r="T6198" s="4"/>
      <c r="V6198" s="4"/>
      <c r="W6198" s="4"/>
      <c r="X6198" s="4"/>
      <c r="Y6198" s="4"/>
      <c r="Z6198" s="4"/>
      <c r="AA6198" s="4"/>
      <c r="AG6198" s="4"/>
    </row>
    <row r="6199" spans="1:33" x14ac:dyDescent="0.25">
      <c r="A6199" s="4"/>
      <c r="F6199" s="4"/>
      <c r="H6199" s="4"/>
      <c r="I6199" s="4"/>
      <c r="J6199" s="4"/>
      <c r="K6199" s="4"/>
      <c r="L6199" s="4"/>
      <c r="M6199" s="4"/>
      <c r="N6199" s="4"/>
      <c r="P6199" s="4"/>
      <c r="R6199" s="4"/>
      <c r="S6199" s="4"/>
      <c r="T6199" s="4"/>
      <c r="V6199" s="4"/>
      <c r="W6199" s="4"/>
      <c r="X6199" s="4"/>
      <c r="Y6199" s="4"/>
      <c r="Z6199" s="4"/>
      <c r="AA6199" s="4"/>
      <c r="AG6199" s="4"/>
    </row>
    <row r="6200" spans="1:33" x14ac:dyDescent="0.25">
      <c r="A6200" s="4"/>
      <c r="F6200" s="4"/>
      <c r="H6200" s="4"/>
      <c r="I6200" s="4"/>
      <c r="J6200" s="4"/>
      <c r="K6200" s="4"/>
      <c r="L6200" s="4"/>
      <c r="M6200" s="4"/>
      <c r="N6200" s="4"/>
      <c r="P6200" s="4"/>
      <c r="R6200" s="4"/>
      <c r="S6200" s="4"/>
      <c r="T6200" s="4"/>
      <c r="V6200" s="4"/>
      <c r="W6200" s="4"/>
      <c r="X6200" s="4"/>
      <c r="Y6200" s="4"/>
      <c r="Z6200" s="4"/>
      <c r="AA6200" s="4"/>
      <c r="AG6200" s="4"/>
    </row>
    <row r="6201" spans="1:33" x14ac:dyDescent="0.25">
      <c r="A6201" s="4"/>
      <c r="F6201" s="4"/>
      <c r="H6201" s="4"/>
      <c r="I6201" s="4"/>
      <c r="J6201" s="4"/>
      <c r="K6201" s="4"/>
      <c r="L6201" s="4"/>
      <c r="M6201" s="4"/>
      <c r="N6201" s="4"/>
      <c r="P6201" s="4"/>
      <c r="R6201" s="4"/>
      <c r="S6201" s="4"/>
      <c r="T6201" s="4"/>
      <c r="V6201" s="4"/>
      <c r="W6201" s="4"/>
      <c r="X6201" s="4"/>
      <c r="Y6201" s="4"/>
      <c r="Z6201" s="4"/>
      <c r="AA6201" s="4"/>
      <c r="AG6201" s="4"/>
    </row>
    <row r="6202" spans="1:33" x14ac:dyDescent="0.25">
      <c r="A6202" s="4"/>
      <c r="F6202" s="4"/>
      <c r="H6202" s="4"/>
      <c r="I6202" s="4"/>
      <c r="J6202" s="4"/>
      <c r="K6202" s="4"/>
      <c r="L6202" s="4"/>
      <c r="M6202" s="4"/>
      <c r="N6202" s="4"/>
      <c r="P6202" s="4"/>
      <c r="R6202" s="4"/>
      <c r="S6202" s="4"/>
      <c r="T6202" s="4"/>
      <c r="V6202" s="4"/>
      <c r="W6202" s="4"/>
      <c r="X6202" s="4"/>
      <c r="Y6202" s="4"/>
      <c r="Z6202" s="4"/>
      <c r="AA6202" s="4"/>
      <c r="AG6202" s="4"/>
    </row>
    <row r="6203" spans="1:33" x14ac:dyDescent="0.25">
      <c r="A6203" s="4"/>
      <c r="F6203" s="4"/>
      <c r="H6203" s="4"/>
      <c r="I6203" s="4"/>
      <c r="J6203" s="4"/>
      <c r="K6203" s="4"/>
      <c r="L6203" s="4"/>
      <c r="M6203" s="4"/>
      <c r="N6203" s="4"/>
      <c r="P6203" s="4"/>
      <c r="R6203" s="4"/>
      <c r="S6203" s="4"/>
      <c r="T6203" s="4"/>
      <c r="V6203" s="4"/>
      <c r="W6203" s="4"/>
      <c r="X6203" s="4"/>
      <c r="Y6203" s="4"/>
      <c r="Z6203" s="4"/>
      <c r="AA6203" s="4"/>
      <c r="AG6203" s="4"/>
    </row>
    <row r="6204" spans="1:33" x14ac:dyDescent="0.25">
      <c r="A6204" s="4"/>
      <c r="F6204" s="4"/>
      <c r="H6204" s="4"/>
      <c r="I6204" s="4"/>
      <c r="J6204" s="4"/>
      <c r="K6204" s="4"/>
      <c r="L6204" s="4"/>
      <c r="M6204" s="4"/>
      <c r="N6204" s="4"/>
      <c r="P6204" s="4"/>
      <c r="R6204" s="4"/>
      <c r="S6204" s="4"/>
      <c r="T6204" s="4"/>
      <c r="V6204" s="4"/>
      <c r="W6204" s="4"/>
      <c r="X6204" s="4"/>
      <c r="Y6204" s="4"/>
      <c r="Z6204" s="4"/>
      <c r="AA6204" s="4"/>
      <c r="AG6204" s="4"/>
    </row>
    <row r="6205" spans="1:33" x14ac:dyDescent="0.25">
      <c r="A6205" s="4"/>
      <c r="F6205" s="4"/>
      <c r="H6205" s="4"/>
      <c r="I6205" s="4"/>
      <c r="J6205" s="4"/>
      <c r="K6205" s="4"/>
      <c r="L6205" s="4"/>
      <c r="M6205" s="4"/>
      <c r="N6205" s="4"/>
      <c r="P6205" s="4"/>
      <c r="R6205" s="4"/>
      <c r="S6205" s="4"/>
      <c r="T6205" s="4"/>
      <c r="V6205" s="4"/>
      <c r="W6205" s="4"/>
      <c r="X6205" s="4"/>
      <c r="Y6205" s="4"/>
      <c r="Z6205" s="4"/>
      <c r="AA6205" s="4"/>
      <c r="AG6205" s="4"/>
    </row>
    <row r="6206" spans="1:33" x14ac:dyDescent="0.25">
      <c r="A6206" s="4"/>
      <c r="F6206" s="4"/>
      <c r="H6206" s="4"/>
      <c r="I6206" s="4"/>
      <c r="J6206" s="4"/>
      <c r="K6206" s="4"/>
      <c r="L6206" s="4"/>
      <c r="M6206" s="4"/>
      <c r="N6206" s="4"/>
      <c r="P6206" s="4"/>
      <c r="R6206" s="4"/>
      <c r="S6206" s="4"/>
      <c r="T6206" s="4"/>
      <c r="V6206" s="4"/>
      <c r="W6206" s="4"/>
      <c r="X6206" s="4"/>
      <c r="Y6206" s="4"/>
      <c r="Z6206" s="4"/>
      <c r="AA6206" s="4"/>
      <c r="AG6206" s="4"/>
    </row>
    <row r="6207" spans="1:33" x14ac:dyDescent="0.25">
      <c r="A6207" s="4"/>
      <c r="F6207" s="4"/>
      <c r="H6207" s="4"/>
      <c r="I6207" s="4"/>
      <c r="J6207" s="4"/>
      <c r="K6207" s="4"/>
      <c r="L6207" s="4"/>
      <c r="M6207" s="4"/>
      <c r="N6207" s="4"/>
      <c r="P6207" s="4"/>
      <c r="R6207" s="4"/>
      <c r="S6207" s="4"/>
      <c r="T6207" s="4"/>
      <c r="V6207" s="4"/>
      <c r="W6207" s="4"/>
      <c r="X6207" s="4"/>
      <c r="Y6207" s="4"/>
      <c r="Z6207" s="4"/>
      <c r="AA6207" s="4"/>
      <c r="AG6207" s="4"/>
    </row>
    <row r="6208" spans="1:33" x14ac:dyDescent="0.25">
      <c r="A6208" s="4"/>
      <c r="F6208" s="4"/>
      <c r="H6208" s="4"/>
      <c r="I6208" s="4"/>
      <c r="J6208" s="4"/>
      <c r="K6208" s="4"/>
      <c r="L6208" s="4"/>
      <c r="M6208" s="4"/>
      <c r="N6208" s="4"/>
      <c r="P6208" s="4"/>
      <c r="R6208" s="4"/>
      <c r="S6208" s="4"/>
      <c r="T6208" s="4"/>
      <c r="V6208" s="4"/>
      <c r="W6208" s="4"/>
      <c r="X6208" s="4"/>
      <c r="Y6208" s="4"/>
      <c r="Z6208" s="4"/>
      <c r="AA6208" s="4"/>
      <c r="AG6208" s="4"/>
    </row>
    <row r="6209" spans="1:33" x14ac:dyDescent="0.25">
      <c r="A6209" s="4"/>
      <c r="F6209" s="4"/>
      <c r="H6209" s="4"/>
      <c r="I6209" s="4"/>
      <c r="J6209" s="4"/>
      <c r="K6209" s="4"/>
      <c r="L6209" s="4"/>
      <c r="M6209" s="4"/>
      <c r="N6209" s="4"/>
      <c r="P6209" s="4"/>
      <c r="R6209" s="4"/>
      <c r="S6209" s="4"/>
      <c r="T6209" s="4"/>
      <c r="V6209" s="4"/>
      <c r="W6209" s="4"/>
      <c r="X6209" s="4"/>
      <c r="Y6209" s="4"/>
      <c r="Z6209" s="4"/>
      <c r="AA6209" s="4"/>
      <c r="AG6209" s="4"/>
    </row>
    <row r="6210" spans="1:33" x14ac:dyDescent="0.25">
      <c r="A6210" s="4"/>
      <c r="F6210" s="4"/>
      <c r="H6210" s="4"/>
      <c r="I6210" s="4"/>
      <c r="J6210" s="4"/>
      <c r="K6210" s="4"/>
      <c r="L6210" s="4"/>
      <c r="M6210" s="4"/>
      <c r="N6210" s="4"/>
      <c r="P6210" s="4"/>
      <c r="R6210" s="4"/>
      <c r="S6210" s="4"/>
      <c r="T6210" s="4"/>
      <c r="V6210" s="4"/>
      <c r="W6210" s="4"/>
      <c r="X6210" s="4"/>
      <c r="Y6210" s="4"/>
      <c r="Z6210" s="4"/>
      <c r="AA6210" s="4"/>
      <c r="AG6210" s="4"/>
    </row>
    <row r="6211" spans="1:33" x14ac:dyDescent="0.25">
      <c r="A6211" s="4"/>
      <c r="F6211" s="4"/>
      <c r="H6211" s="4"/>
      <c r="I6211" s="4"/>
      <c r="J6211" s="4"/>
      <c r="K6211" s="4"/>
      <c r="L6211" s="4"/>
      <c r="M6211" s="4"/>
      <c r="N6211" s="4"/>
      <c r="P6211" s="4"/>
      <c r="R6211" s="4"/>
      <c r="S6211" s="4"/>
      <c r="T6211" s="4"/>
      <c r="V6211" s="4"/>
      <c r="W6211" s="4"/>
      <c r="X6211" s="4"/>
      <c r="Y6211" s="4"/>
      <c r="Z6211" s="4"/>
      <c r="AA6211" s="4"/>
      <c r="AG6211" s="4"/>
    </row>
    <row r="6212" spans="1:33" x14ac:dyDescent="0.25">
      <c r="A6212" s="4"/>
      <c r="F6212" s="4"/>
      <c r="H6212" s="4"/>
      <c r="I6212" s="4"/>
      <c r="J6212" s="4"/>
      <c r="K6212" s="4"/>
      <c r="L6212" s="4"/>
      <c r="M6212" s="4"/>
      <c r="N6212" s="4"/>
      <c r="P6212" s="4"/>
      <c r="R6212" s="4"/>
      <c r="S6212" s="4"/>
      <c r="T6212" s="4"/>
      <c r="V6212" s="4"/>
      <c r="W6212" s="4"/>
      <c r="X6212" s="4"/>
      <c r="Y6212" s="4"/>
      <c r="Z6212" s="4"/>
      <c r="AA6212" s="4"/>
      <c r="AG6212" s="4"/>
    </row>
    <row r="6213" spans="1:33" x14ac:dyDescent="0.25">
      <c r="A6213" s="4"/>
      <c r="F6213" s="4"/>
      <c r="H6213" s="4"/>
      <c r="I6213" s="4"/>
      <c r="J6213" s="4"/>
      <c r="K6213" s="4"/>
      <c r="L6213" s="4"/>
      <c r="M6213" s="4"/>
      <c r="N6213" s="4"/>
      <c r="P6213" s="4"/>
      <c r="R6213" s="4"/>
      <c r="S6213" s="4"/>
      <c r="T6213" s="4"/>
      <c r="V6213" s="4"/>
      <c r="W6213" s="4"/>
      <c r="X6213" s="4"/>
      <c r="Y6213" s="4"/>
      <c r="Z6213" s="4"/>
      <c r="AA6213" s="4"/>
      <c r="AG6213" s="4"/>
    </row>
    <row r="6214" spans="1:33" x14ac:dyDescent="0.25">
      <c r="A6214" s="4"/>
      <c r="F6214" s="4"/>
      <c r="H6214" s="4"/>
      <c r="I6214" s="4"/>
      <c r="J6214" s="4"/>
      <c r="K6214" s="4"/>
      <c r="L6214" s="4"/>
      <c r="M6214" s="4"/>
      <c r="N6214" s="4"/>
      <c r="P6214" s="4"/>
      <c r="R6214" s="4"/>
      <c r="S6214" s="4"/>
      <c r="T6214" s="4"/>
      <c r="V6214" s="4"/>
      <c r="W6214" s="4"/>
      <c r="X6214" s="4"/>
      <c r="Y6214" s="4"/>
      <c r="Z6214" s="4"/>
      <c r="AA6214" s="4"/>
      <c r="AG6214" s="4"/>
    </row>
    <row r="6215" spans="1:33" x14ac:dyDescent="0.25">
      <c r="A6215" s="4"/>
      <c r="F6215" s="4"/>
      <c r="H6215" s="4"/>
      <c r="I6215" s="4"/>
      <c r="J6215" s="4"/>
      <c r="K6215" s="4"/>
      <c r="L6215" s="4"/>
      <c r="M6215" s="4"/>
      <c r="N6215" s="4"/>
      <c r="P6215" s="4"/>
      <c r="R6215" s="4"/>
      <c r="S6215" s="4"/>
      <c r="T6215" s="4"/>
      <c r="V6215" s="4"/>
      <c r="W6215" s="4"/>
      <c r="X6215" s="4"/>
      <c r="Y6215" s="4"/>
      <c r="Z6215" s="4"/>
      <c r="AA6215" s="4"/>
      <c r="AG6215" s="4"/>
    </row>
    <row r="6216" spans="1:33" x14ac:dyDescent="0.25">
      <c r="A6216" s="4"/>
      <c r="F6216" s="4"/>
      <c r="H6216" s="4"/>
      <c r="I6216" s="4"/>
      <c r="J6216" s="4"/>
      <c r="K6216" s="4"/>
      <c r="L6216" s="4"/>
      <c r="M6216" s="4"/>
      <c r="N6216" s="4"/>
      <c r="P6216" s="4"/>
      <c r="R6216" s="4"/>
      <c r="S6216" s="4"/>
      <c r="T6216" s="4"/>
      <c r="V6216" s="4"/>
      <c r="W6216" s="4"/>
      <c r="X6216" s="4"/>
      <c r="Y6216" s="4"/>
      <c r="Z6216" s="4"/>
      <c r="AA6216" s="4"/>
      <c r="AG6216" s="4"/>
    </row>
    <row r="6217" spans="1:33" x14ac:dyDescent="0.25">
      <c r="A6217" s="4"/>
      <c r="F6217" s="4"/>
      <c r="H6217" s="4"/>
      <c r="I6217" s="4"/>
      <c r="J6217" s="4"/>
      <c r="K6217" s="4"/>
      <c r="L6217" s="4"/>
      <c r="M6217" s="4"/>
      <c r="N6217" s="4"/>
      <c r="P6217" s="4"/>
      <c r="R6217" s="4"/>
      <c r="S6217" s="4"/>
      <c r="T6217" s="4"/>
      <c r="V6217" s="4"/>
      <c r="W6217" s="4"/>
      <c r="X6217" s="4"/>
      <c r="Y6217" s="4"/>
      <c r="Z6217" s="4"/>
      <c r="AA6217" s="4"/>
      <c r="AG6217" s="4"/>
    </row>
    <row r="6218" spans="1:33" x14ac:dyDescent="0.25">
      <c r="A6218" s="4"/>
      <c r="F6218" s="4"/>
      <c r="H6218" s="4"/>
      <c r="I6218" s="4"/>
      <c r="J6218" s="4"/>
      <c r="K6218" s="4"/>
      <c r="L6218" s="4"/>
      <c r="M6218" s="4"/>
      <c r="N6218" s="4"/>
      <c r="P6218" s="4"/>
      <c r="R6218" s="4"/>
      <c r="S6218" s="4"/>
      <c r="T6218" s="4"/>
      <c r="V6218" s="4"/>
      <c r="W6218" s="4"/>
      <c r="X6218" s="4"/>
      <c r="Y6218" s="4"/>
      <c r="Z6218" s="4"/>
      <c r="AA6218" s="4"/>
      <c r="AG6218" s="4"/>
    </row>
    <row r="6219" spans="1:33" x14ac:dyDescent="0.25">
      <c r="A6219" s="4"/>
      <c r="F6219" s="4"/>
      <c r="H6219" s="4"/>
      <c r="I6219" s="4"/>
      <c r="J6219" s="4"/>
      <c r="K6219" s="4"/>
      <c r="L6219" s="4"/>
      <c r="M6219" s="4"/>
      <c r="N6219" s="4"/>
      <c r="P6219" s="4"/>
      <c r="R6219" s="4"/>
      <c r="S6219" s="4"/>
      <c r="T6219" s="4"/>
      <c r="V6219" s="4"/>
      <c r="W6219" s="4"/>
      <c r="X6219" s="4"/>
      <c r="Y6219" s="4"/>
      <c r="Z6219" s="4"/>
      <c r="AA6219" s="4"/>
      <c r="AG6219" s="4"/>
    </row>
    <row r="6220" spans="1:33" x14ac:dyDescent="0.25">
      <c r="A6220" s="4"/>
      <c r="F6220" s="4"/>
      <c r="H6220" s="4"/>
      <c r="I6220" s="4"/>
      <c r="J6220" s="4"/>
      <c r="K6220" s="4"/>
      <c r="L6220" s="4"/>
      <c r="M6220" s="4"/>
      <c r="N6220" s="4"/>
      <c r="P6220" s="4"/>
      <c r="R6220" s="4"/>
      <c r="S6220" s="4"/>
      <c r="T6220" s="4"/>
      <c r="V6220" s="4"/>
      <c r="W6220" s="4"/>
      <c r="X6220" s="4"/>
      <c r="Y6220" s="4"/>
      <c r="Z6220" s="4"/>
      <c r="AA6220" s="4"/>
      <c r="AG6220" s="4"/>
    </row>
    <row r="6221" spans="1:33" x14ac:dyDescent="0.25">
      <c r="A6221" s="4"/>
      <c r="F6221" s="4"/>
      <c r="H6221" s="4"/>
      <c r="I6221" s="4"/>
      <c r="J6221" s="4"/>
      <c r="K6221" s="4"/>
      <c r="L6221" s="4"/>
      <c r="M6221" s="4"/>
      <c r="N6221" s="4"/>
      <c r="P6221" s="4"/>
      <c r="R6221" s="4"/>
      <c r="S6221" s="4"/>
      <c r="T6221" s="4"/>
      <c r="V6221" s="4"/>
      <c r="W6221" s="4"/>
      <c r="X6221" s="4"/>
      <c r="Y6221" s="4"/>
      <c r="Z6221" s="4"/>
      <c r="AA6221" s="4"/>
      <c r="AG6221" s="4"/>
    </row>
    <row r="6222" spans="1:33" x14ac:dyDescent="0.25">
      <c r="A6222" s="4"/>
      <c r="F6222" s="4"/>
      <c r="H6222" s="4"/>
      <c r="I6222" s="4"/>
      <c r="J6222" s="4"/>
      <c r="K6222" s="4"/>
      <c r="L6222" s="4"/>
      <c r="M6222" s="4"/>
      <c r="N6222" s="4"/>
      <c r="P6222" s="4"/>
      <c r="R6222" s="4"/>
      <c r="S6222" s="4"/>
      <c r="T6222" s="4"/>
      <c r="V6222" s="4"/>
      <c r="W6222" s="4"/>
      <c r="X6222" s="4"/>
      <c r="Y6222" s="4"/>
      <c r="Z6222" s="4"/>
      <c r="AA6222" s="4"/>
      <c r="AG6222" s="4"/>
    </row>
    <row r="6223" spans="1:33" x14ac:dyDescent="0.25">
      <c r="A6223" s="4"/>
      <c r="F6223" s="4"/>
      <c r="H6223" s="4"/>
      <c r="I6223" s="4"/>
      <c r="J6223" s="4"/>
      <c r="K6223" s="4"/>
      <c r="L6223" s="4"/>
      <c r="M6223" s="4"/>
      <c r="N6223" s="4"/>
      <c r="P6223" s="4"/>
      <c r="R6223" s="4"/>
      <c r="S6223" s="4"/>
      <c r="T6223" s="4"/>
      <c r="V6223" s="4"/>
      <c r="W6223" s="4"/>
      <c r="X6223" s="4"/>
      <c r="Y6223" s="4"/>
      <c r="Z6223" s="4"/>
      <c r="AA6223" s="4"/>
      <c r="AG6223" s="4"/>
    </row>
    <row r="6224" spans="1:33" x14ac:dyDescent="0.25">
      <c r="A6224" s="4"/>
      <c r="F6224" s="4"/>
      <c r="H6224" s="4"/>
      <c r="I6224" s="4"/>
      <c r="J6224" s="4"/>
      <c r="K6224" s="4"/>
      <c r="L6224" s="4"/>
      <c r="M6224" s="4"/>
      <c r="N6224" s="4"/>
      <c r="P6224" s="4"/>
      <c r="R6224" s="4"/>
      <c r="S6224" s="4"/>
      <c r="T6224" s="4"/>
      <c r="V6224" s="4"/>
      <c r="W6224" s="4"/>
      <c r="X6224" s="4"/>
      <c r="Y6224" s="4"/>
      <c r="Z6224" s="4"/>
      <c r="AA6224" s="4"/>
      <c r="AG6224" s="4"/>
    </row>
    <row r="6225" spans="1:33" x14ac:dyDescent="0.25">
      <c r="A6225" s="4"/>
      <c r="F6225" s="4"/>
      <c r="H6225" s="4"/>
      <c r="I6225" s="4"/>
      <c r="J6225" s="4"/>
      <c r="K6225" s="4"/>
      <c r="L6225" s="4"/>
      <c r="M6225" s="4"/>
      <c r="N6225" s="4"/>
      <c r="P6225" s="4"/>
      <c r="R6225" s="4"/>
      <c r="S6225" s="4"/>
      <c r="T6225" s="4"/>
      <c r="V6225" s="4"/>
      <c r="W6225" s="4"/>
      <c r="X6225" s="4"/>
      <c r="Y6225" s="4"/>
      <c r="Z6225" s="4"/>
      <c r="AA6225" s="4"/>
      <c r="AG6225" s="4"/>
    </row>
    <row r="6226" spans="1:33" x14ac:dyDescent="0.25">
      <c r="A6226" s="4"/>
      <c r="F6226" s="4"/>
      <c r="H6226" s="4"/>
      <c r="I6226" s="4"/>
      <c r="J6226" s="4"/>
      <c r="K6226" s="4"/>
      <c r="L6226" s="4"/>
      <c r="M6226" s="4"/>
      <c r="N6226" s="4"/>
      <c r="P6226" s="4"/>
      <c r="R6226" s="4"/>
      <c r="S6226" s="4"/>
      <c r="T6226" s="4"/>
      <c r="V6226" s="4"/>
      <c r="W6226" s="4"/>
      <c r="X6226" s="4"/>
      <c r="Y6226" s="4"/>
      <c r="Z6226" s="4"/>
      <c r="AA6226" s="4"/>
      <c r="AG6226" s="4"/>
    </row>
    <row r="6227" spans="1:33" x14ac:dyDescent="0.25">
      <c r="A6227" s="4"/>
      <c r="F6227" s="4"/>
      <c r="H6227" s="4"/>
      <c r="I6227" s="4"/>
      <c r="J6227" s="4"/>
      <c r="K6227" s="4"/>
      <c r="L6227" s="4"/>
      <c r="M6227" s="4"/>
      <c r="N6227" s="4"/>
      <c r="P6227" s="4"/>
      <c r="R6227" s="4"/>
      <c r="S6227" s="4"/>
      <c r="T6227" s="4"/>
      <c r="V6227" s="4"/>
      <c r="W6227" s="4"/>
      <c r="X6227" s="4"/>
      <c r="Y6227" s="4"/>
      <c r="Z6227" s="4"/>
      <c r="AA6227" s="4"/>
      <c r="AG6227" s="4"/>
    </row>
    <row r="6228" spans="1:33" x14ac:dyDescent="0.25">
      <c r="A6228" s="4"/>
      <c r="F6228" s="4"/>
      <c r="H6228" s="4"/>
      <c r="I6228" s="4"/>
      <c r="J6228" s="4"/>
      <c r="K6228" s="4"/>
      <c r="L6228" s="4"/>
      <c r="M6228" s="4"/>
      <c r="N6228" s="4"/>
      <c r="P6228" s="4"/>
      <c r="R6228" s="4"/>
      <c r="S6228" s="4"/>
      <c r="T6228" s="4"/>
      <c r="V6228" s="4"/>
      <c r="W6228" s="4"/>
      <c r="X6228" s="4"/>
      <c r="Y6228" s="4"/>
      <c r="Z6228" s="4"/>
      <c r="AA6228" s="4"/>
      <c r="AG6228" s="4"/>
    </row>
    <row r="6229" spans="1:33" x14ac:dyDescent="0.25">
      <c r="A6229" s="4"/>
      <c r="F6229" s="4"/>
      <c r="H6229" s="4"/>
      <c r="I6229" s="4"/>
      <c r="J6229" s="4"/>
      <c r="K6229" s="4"/>
      <c r="L6229" s="4"/>
      <c r="M6229" s="4"/>
      <c r="N6229" s="4"/>
      <c r="P6229" s="4"/>
      <c r="R6229" s="4"/>
      <c r="S6229" s="4"/>
      <c r="T6229" s="4"/>
      <c r="V6229" s="4"/>
      <c r="W6229" s="4"/>
      <c r="X6229" s="4"/>
      <c r="Y6229" s="4"/>
      <c r="Z6229" s="4"/>
      <c r="AA6229" s="4"/>
      <c r="AG6229" s="4"/>
    </row>
    <row r="6230" spans="1:33" x14ac:dyDescent="0.25">
      <c r="A6230" s="4"/>
      <c r="F6230" s="4"/>
      <c r="H6230" s="4"/>
      <c r="I6230" s="4"/>
      <c r="J6230" s="4"/>
      <c r="K6230" s="4"/>
      <c r="L6230" s="4"/>
      <c r="M6230" s="4"/>
      <c r="N6230" s="4"/>
      <c r="P6230" s="4"/>
      <c r="R6230" s="4"/>
      <c r="S6230" s="4"/>
      <c r="T6230" s="4"/>
      <c r="V6230" s="4"/>
      <c r="W6230" s="4"/>
      <c r="X6230" s="4"/>
      <c r="Y6230" s="4"/>
      <c r="Z6230" s="4"/>
      <c r="AA6230" s="4"/>
      <c r="AG6230" s="4"/>
    </row>
    <row r="6231" spans="1:33" x14ac:dyDescent="0.25">
      <c r="A6231" s="4"/>
      <c r="F6231" s="4"/>
      <c r="H6231" s="4"/>
      <c r="I6231" s="4"/>
      <c r="J6231" s="4"/>
      <c r="K6231" s="4"/>
      <c r="L6231" s="4"/>
      <c r="M6231" s="4"/>
      <c r="N6231" s="4"/>
      <c r="P6231" s="4"/>
      <c r="R6231" s="4"/>
      <c r="S6231" s="4"/>
      <c r="T6231" s="4"/>
      <c r="V6231" s="4"/>
      <c r="W6231" s="4"/>
      <c r="X6231" s="4"/>
      <c r="Y6231" s="4"/>
      <c r="Z6231" s="4"/>
      <c r="AA6231" s="4"/>
      <c r="AG6231" s="4"/>
    </row>
    <row r="6232" spans="1:33" x14ac:dyDescent="0.25">
      <c r="A6232" s="4"/>
      <c r="F6232" s="4"/>
      <c r="H6232" s="4"/>
      <c r="I6232" s="4"/>
      <c r="J6232" s="4"/>
      <c r="K6232" s="4"/>
      <c r="L6232" s="4"/>
      <c r="M6232" s="4"/>
      <c r="N6232" s="4"/>
      <c r="P6232" s="4"/>
      <c r="R6232" s="4"/>
      <c r="S6232" s="4"/>
      <c r="T6232" s="4"/>
      <c r="V6232" s="4"/>
      <c r="W6232" s="4"/>
      <c r="X6232" s="4"/>
      <c r="Y6232" s="4"/>
      <c r="Z6232" s="4"/>
      <c r="AA6232" s="4"/>
      <c r="AG6232" s="4"/>
    </row>
    <row r="6233" spans="1:33" x14ac:dyDescent="0.25">
      <c r="A6233" s="4"/>
      <c r="F6233" s="4"/>
      <c r="H6233" s="4"/>
      <c r="I6233" s="4"/>
      <c r="J6233" s="4"/>
      <c r="K6233" s="4"/>
      <c r="L6233" s="4"/>
      <c r="M6233" s="4"/>
      <c r="N6233" s="4"/>
      <c r="P6233" s="4"/>
      <c r="R6233" s="4"/>
      <c r="S6233" s="4"/>
      <c r="T6233" s="4"/>
      <c r="V6233" s="4"/>
      <c r="W6233" s="4"/>
      <c r="X6233" s="4"/>
      <c r="Y6233" s="4"/>
      <c r="Z6233" s="4"/>
      <c r="AA6233" s="4"/>
      <c r="AG6233" s="4"/>
    </row>
    <row r="6234" spans="1:33" x14ac:dyDescent="0.25">
      <c r="A6234" s="4"/>
      <c r="F6234" s="4"/>
      <c r="H6234" s="4"/>
      <c r="I6234" s="4"/>
      <c r="J6234" s="4"/>
      <c r="K6234" s="4"/>
      <c r="L6234" s="4"/>
      <c r="M6234" s="4"/>
      <c r="N6234" s="4"/>
      <c r="P6234" s="4"/>
      <c r="R6234" s="4"/>
      <c r="S6234" s="4"/>
      <c r="T6234" s="4"/>
      <c r="V6234" s="4"/>
      <c r="W6234" s="4"/>
      <c r="X6234" s="4"/>
      <c r="Y6234" s="4"/>
      <c r="Z6234" s="4"/>
      <c r="AA6234" s="4"/>
      <c r="AG6234" s="4"/>
    </row>
    <row r="6235" spans="1:33" x14ac:dyDescent="0.25">
      <c r="A6235" s="4"/>
      <c r="F6235" s="4"/>
      <c r="H6235" s="4"/>
      <c r="I6235" s="4"/>
      <c r="J6235" s="4"/>
      <c r="K6235" s="4"/>
      <c r="L6235" s="4"/>
      <c r="M6235" s="4"/>
      <c r="N6235" s="4"/>
      <c r="P6235" s="4"/>
      <c r="R6235" s="4"/>
      <c r="S6235" s="4"/>
      <c r="T6235" s="4"/>
      <c r="V6235" s="4"/>
      <c r="W6235" s="4"/>
      <c r="X6235" s="4"/>
      <c r="Y6235" s="4"/>
      <c r="Z6235" s="4"/>
      <c r="AA6235" s="4"/>
      <c r="AG6235" s="4"/>
    </row>
    <row r="6236" spans="1:33" x14ac:dyDescent="0.25">
      <c r="A6236" s="4"/>
      <c r="F6236" s="4"/>
      <c r="H6236" s="4"/>
      <c r="I6236" s="4"/>
      <c r="J6236" s="4"/>
      <c r="K6236" s="4"/>
      <c r="L6236" s="4"/>
      <c r="M6236" s="4"/>
      <c r="N6236" s="4"/>
      <c r="P6236" s="4"/>
      <c r="R6236" s="4"/>
      <c r="S6236" s="4"/>
      <c r="T6236" s="4"/>
      <c r="V6236" s="4"/>
      <c r="W6236" s="4"/>
      <c r="X6236" s="4"/>
      <c r="Y6236" s="4"/>
      <c r="Z6236" s="4"/>
      <c r="AA6236" s="4"/>
      <c r="AG6236" s="4"/>
    </row>
    <row r="6237" spans="1:33" x14ac:dyDescent="0.25">
      <c r="A6237" s="4"/>
      <c r="F6237" s="4"/>
      <c r="H6237" s="4"/>
      <c r="I6237" s="4"/>
      <c r="J6237" s="4"/>
      <c r="K6237" s="4"/>
      <c r="L6237" s="4"/>
      <c r="M6237" s="4"/>
      <c r="N6237" s="4"/>
      <c r="P6237" s="4"/>
      <c r="R6237" s="4"/>
      <c r="S6237" s="4"/>
      <c r="T6237" s="4"/>
      <c r="V6237" s="4"/>
      <c r="W6237" s="4"/>
      <c r="X6237" s="4"/>
      <c r="Y6237" s="4"/>
      <c r="Z6237" s="4"/>
      <c r="AA6237" s="4"/>
      <c r="AG6237" s="4"/>
    </row>
    <row r="6238" spans="1:33" x14ac:dyDescent="0.25">
      <c r="A6238" s="4"/>
      <c r="F6238" s="4"/>
      <c r="H6238" s="4"/>
      <c r="I6238" s="4"/>
      <c r="J6238" s="4"/>
      <c r="K6238" s="4"/>
      <c r="L6238" s="4"/>
      <c r="M6238" s="4"/>
      <c r="N6238" s="4"/>
      <c r="P6238" s="4"/>
      <c r="R6238" s="4"/>
      <c r="S6238" s="4"/>
      <c r="T6238" s="4"/>
      <c r="V6238" s="4"/>
      <c r="W6238" s="4"/>
      <c r="X6238" s="4"/>
      <c r="Y6238" s="4"/>
      <c r="Z6238" s="4"/>
      <c r="AA6238" s="4"/>
      <c r="AG6238" s="4"/>
    </row>
    <row r="6239" spans="1:33" x14ac:dyDescent="0.25">
      <c r="A6239" s="4"/>
      <c r="F6239" s="4"/>
      <c r="H6239" s="4"/>
      <c r="I6239" s="4"/>
      <c r="J6239" s="4"/>
      <c r="K6239" s="4"/>
      <c r="L6239" s="4"/>
      <c r="M6239" s="4"/>
      <c r="N6239" s="4"/>
      <c r="P6239" s="4"/>
      <c r="R6239" s="4"/>
      <c r="S6239" s="4"/>
      <c r="T6239" s="4"/>
      <c r="V6239" s="4"/>
      <c r="W6239" s="4"/>
      <c r="X6239" s="4"/>
      <c r="Y6239" s="4"/>
      <c r="Z6239" s="4"/>
      <c r="AA6239" s="4"/>
      <c r="AG6239" s="4"/>
    </row>
    <row r="6240" spans="1:33" x14ac:dyDescent="0.25">
      <c r="A6240" s="4"/>
      <c r="F6240" s="4"/>
      <c r="H6240" s="4"/>
      <c r="I6240" s="4"/>
      <c r="J6240" s="4"/>
      <c r="K6240" s="4"/>
      <c r="L6240" s="4"/>
      <c r="M6240" s="4"/>
      <c r="N6240" s="4"/>
      <c r="P6240" s="4"/>
      <c r="R6240" s="4"/>
      <c r="S6240" s="4"/>
      <c r="T6240" s="4"/>
      <c r="V6240" s="4"/>
      <c r="W6240" s="4"/>
      <c r="X6240" s="4"/>
      <c r="Y6240" s="4"/>
      <c r="Z6240" s="4"/>
      <c r="AA6240" s="4"/>
      <c r="AG6240" s="4"/>
    </row>
    <row r="6241" spans="1:33" x14ac:dyDescent="0.25">
      <c r="A6241" s="4"/>
      <c r="F6241" s="4"/>
      <c r="H6241" s="4"/>
      <c r="I6241" s="4"/>
      <c r="J6241" s="4"/>
      <c r="K6241" s="4"/>
      <c r="L6241" s="4"/>
      <c r="M6241" s="4"/>
      <c r="N6241" s="4"/>
      <c r="P6241" s="4"/>
      <c r="R6241" s="4"/>
      <c r="S6241" s="4"/>
      <c r="T6241" s="4"/>
      <c r="V6241" s="4"/>
      <c r="W6241" s="4"/>
      <c r="X6241" s="4"/>
      <c r="Y6241" s="4"/>
      <c r="Z6241" s="4"/>
      <c r="AA6241" s="4"/>
      <c r="AG6241" s="4"/>
    </row>
    <row r="6242" spans="1:33" x14ac:dyDescent="0.25">
      <c r="A6242" s="4"/>
      <c r="F6242" s="4"/>
      <c r="H6242" s="4"/>
      <c r="I6242" s="4"/>
      <c r="J6242" s="4"/>
      <c r="K6242" s="4"/>
      <c r="L6242" s="4"/>
      <c r="M6242" s="4"/>
      <c r="N6242" s="4"/>
      <c r="P6242" s="4"/>
      <c r="R6242" s="4"/>
      <c r="S6242" s="4"/>
      <c r="T6242" s="4"/>
      <c r="V6242" s="4"/>
      <c r="W6242" s="4"/>
      <c r="X6242" s="4"/>
      <c r="Y6242" s="4"/>
      <c r="Z6242" s="4"/>
      <c r="AA6242" s="4"/>
      <c r="AG6242" s="4"/>
    </row>
    <row r="6243" spans="1:33" x14ac:dyDescent="0.25">
      <c r="A6243" s="4"/>
      <c r="F6243" s="4"/>
      <c r="H6243" s="4"/>
      <c r="I6243" s="4"/>
      <c r="J6243" s="4"/>
      <c r="K6243" s="4"/>
      <c r="L6243" s="4"/>
      <c r="M6243" s="4"/>
      <c r="N6243" s="4"/>
      <c r="P6243" s="4"/>
      <c r="R6243" s="4"/>
      <c r="S6243" s="4"/>
      <c r="T6243" s="4"/>
      <c r="V6243" s="4"/>
      <c r="W6243" s="4"/>
      <c r="X6243" s="4"/>
      <c r="Y6243" s="4"/>
      <c r="Z6243" s="4"/>
      <c r="AA6243" s="4"/>
      <c r="AG6243" s="4"/>
    </row>
    <row r="6244" spans="1:33" x14ac:dyDescent="0.25">
      <c r="A6244" s="4"/>
      <c r="F6244" s="4"/>
      <c r="H6244" s="4"/>
      <c r="I6244" s="4"/>
      <c r="J6244" s="4"/>
      <c r="K6244" s="4"/>
      <c r="L6244" s="4"/>
      <c r="M6244" s="4"/>
      <c r="N6244" s="4"/>
      <c r="P6244" s="4"/>
      <c r="R6244" s="4"/>
      <c r="S6244" s="4"/>
      <c r="T6244" s="4"/>
      <c r="V6244" s="4"/>
      <c r="W6244" s="4"/>
      <c r="X6244" s="4"/>
      <c r="Y6244" s="4"/>
      <c r="Z6244" s="4"/>
      <c r="AA6244" s="4"/>
      <c r="AG6244" s="4"/>
    </row>
    <row r="6245" spans="1:33" x14ac:dyDescent="0.25">
      <c r="A6245" s="4"/>
      <c r="F6245" s="4"/>
      <c r="H6245" s="4"/>
      <c r="I6245" s="4"/>
      <c r="J6245" s="4"/>
      <c r="K6245" s="4"/>
      <c r="L6245" s="4"/>
      <c r="M6245" s="4"/>
      <c r="N6245" s="4"/>
      <c r="P6245" s="4"/>
      <c r="R6245" s="4"/>
      <c r="S6245" s="4"/>
      <c r="T6245" s="4"/>
      <c r="V6245" s="4"/>
      <c r="W6245" s="4"/>
      <c r="X6245" s="4"/>
      <c r="Y6245" s="4"/>
      <c r="Z6245" s="4"/>
      <c r="AA6245" s="4"/>
      <c r="AG6245" s="4"/>
    </row>
    <row r="6246" spans="1:33" x14ac:dyDescent="0.25">
      <c r="A6246" s="4"/>
      <c r="F6246" s="4"/>
      <c r="H6246" s="4"/>
      <c r="I6246" s="4"/>
      <c r="J6246" s="4"/>
      <c r="K6246" s="4"/>
      <c r="L6246" s="4"/>
      <c r="M6246" s="4"/>
      <c r="N6246" s="4"/>
      <c r="P6246" s="4"/>
      <c r="R6246" s="4"/>
      <c r="S6246" s="4"/>
      <c r="T6246" s="4"/>
      <c r="V6246" s="4"/>
      <c r="W6246" s="4"/>
      <c r="X6246" s="4"/>
      <c r="Y6246" s="4"/>
      <c r="Z6246" s="4"/>
      <c r="AA6246" s="4"/>
      <c r="AG6246" s="4"/>
    </row>
    <row r="6247" spans="1:33" x14ac:dyDescent="0.25">
      <c r="A6247" s="4"/>
      <c r="F6247" s="4"/>
      <c r="H6247" s="4"/>
      <c r="I6247" s="4"/>
      <c r="J6247" s="4"/>
      <c r="K6247" s="4"/>
      <c r="L6247" s="4"/>
      <c r="M6247" s="4"/>
      <c r="N6247" s="4"/>
      <c r="P6247" s="4"/>
      <c r="R6247" s="4"/>
      <c r="S6247" s="4"/>
      <c r="T6247" s="4"/>
      <c r="V6247" s="4"/>
      <c r="W6247" s="4"/>
      <c r="X6247" s="4"/>
      <c r="Y6247" s="4"/>
      <c r="Z6247" s="4"/>
      <c r="AA6247" s="4"/>
      <c r="AG6247" s="4"/>
    </row>
    <row r="6248" spans="1:33" x14ac:dyDescent="0.25">
      <c r="A6248" s="4"/>
      <c r="F6248" s="4"/>
      <c r="H6248" s="4"/>
      <c r="I6248" s="4"/>
      <c r="J6248" s="4"/>
      <c r="K6248" s="4"/>
      <c r="L6248" s="4"/>
      <c r="M6248" s="4"/>
      <c r="N6248" s="4"/>
      <c r="P6248" s="4"/>
      <c r="R6248" s="4"/>
      <c r="S6248" s="4"/>
      <c r="T6248" s="4"/>
      <c r="V6248" s="4"/>
      <c r="W6248" s="4"/>
      <c r="X6248" s="4"/>
      <c r="Y6248" s="4"/>
      <c r="Z6248" s="4"/>
      <c r="AA6248" s="4"/>
      <c r="AG6248" s="4"/>
    </row>
    <row r="6249" spans="1:33" x14ac:dyDescent="0.25">
      <c r="A6249" s="4"/>
      <c r="F6249" s="4"/>
      <c r="H6249" s="4"/>
      <c r="I6249" s="4"/>
      <c r="J6249" s="4"/>
      <c r="K6249" s="4"/>
      <c r="L6249" s="4"/>
      <c r="M6249" s="4"/>
      <c r="N6249" s="4"/>
      <c r="P6249" s="4"/>
      <c r="R6249" s="4"/>
      <c r="S6249" s="4"/>
      <c r="T6249" s="4"/>
      <c r="V6249" s="4"/>
      <c r="W6249" s="4"/>
      <c r="X6249" s="4"/>
      <c r="Y6249" s="4"/>
      <c r="Z6249" s="4"/>
      <c r="AA6249" s="4"/>
      <c r="AG6249" s="4"/>
    </row>
    <row r="6250" spans="1:33" x14ac:dyDescent="0.25">
      <c r="A6250" s="4"/>
      <c r="F6250" s="4"/>
      <c r="H6250" s="4"/>
      <c r="I6250" s="4"/>
      <c r="J6250" s="4"/>
      <c r="K6250" s="4"/>
      <c r="L6250" s="4"/>
      <c r="M6250" s="4"/>
      <c r="N6250" s="4"/>
      <c r="P6250" s="4"/>
      <c r="R6250" s="4"/>
      <c r="S6250" s="4"/>
      <c r="T6250" s="4"/>
      <c r="V6250" s="4"/>
      <c r="W6250" s="4"/>
      <c r="X6250" s="4"/>
      <c r="Y6250" s="4"/>
      <c r="Z6250" s="4"/>
      <c r="AA6250" s="4"/>
      <c r="AG6250" s="4"/>
    </row>
    <row r="6251" spans="1:33" x14ac:dyDescent="0.25">
      <c r="A6251" s="4"/>
      <c r="F6251" s="4"/>
      <c r="H6251" s="4"/>
      <c r="I6251" s="4"/>
      <c r="J6251" s="4"/>
      <c r="K6251" s="4"/>
      <c r="L6251" s="4"/>
      <c r="M6251" s="4"/>
      <c r="N6251" s="4"/>
      <c r="P6251" s="4"/>
      <c r="R6251" s="4"/>
      <c r="S6251" s="4"/>
      <c r="T6251" s="4"/>
      <c r="V6251" s="4"/>
      <c r="W6251" s="4"/>
      <c r="X6251" s="4"/>
      <c r="Y6251" s="4"/>
      <c r="Z6251" s="4"/>
      <c r="AA6251" s="4"/>
      <c r="AG6251" s="4"/>
    </row>
    <row r="6252" spans="1:33" x14ac:dyDescent="0.25">
      <c r="A6252" s="4"/>
      <c r="F6252" s="4"/>
      <c r="H6252" s="4"/>
      <c r="I6252" s="4"/>
      <c r="J6252" s="4"/>
      <c r="K6252" s="4"/>
      <c r="L6252" s="4"/>
      <c r="M6252" s="4"/>
      <c r="N6252" s="4"/>
      <c r="P6252" s="4"/>
      <c r="R6252" s="4"/>
      <c r="S6252" s="4"/>
      <c r="T6252" s="4"/>
      <c r="V6252" s="4"/>
      <c r="W6252" s="4"/>
      <c r="X6252" s="4"/>
      <c r="Y6252" s="4"/>
      <c r="Z6252" s="4"/>
      <c r="AA6252" s="4"/>
      <c r="AG6252" s="4"/>
    </row>
    <row r="6253" spans="1:33" x14ac:dyDescent="0.25">
      <c r="A6253" s="4"/>
      <c r="F6253" s="4"/>
      <c r="H6253" s="4"/>
      <c r="I6253" s="4"/>
      <c r="J6253" s="4"/>
      <c r="K6253" s="4"/>
      <c r="L6253" s="4"/>
      <c r="M6253" s="4"/>
      <c r="N6253" s="4"/>
      <c r="P6253" s="4"/>
      <c r="R6253" s="4"/>
      <c r="S6253" s="4"/>
      <c r="T6253" s="4"/>
      <c r="V6253" s="4"/>
      <c r="W6253" s="4"/>
      <c r="X6253" s="4"/>
      <c r="Y6253" s="4"/>
      <c r="Z6253" s="4"/>
      <c r="AA6253" s="4"/>
      <c r="AG6253" s="4"/>
    </row>
    <row r="6254" spans="1:33" x14ac:dyDescent="0.25">
      <c r="A6254" s="4"/>
      <c r="F6254" s="4"/>
      <c r="H6254" s="4"/>
      <c r="I6254" s="4"/>
      <c r="J6254" s="4"/>
      <c r="K6254" s="4"/>
      <c r="L6254" s="4"/>
      <c r="M6254" s="4"/>
      <c r="N6254" s="4"/>
      <c r="P6254" s="4"/>
      <c r="R6254" s="4"/>
      <c r="S6254" s="4"/>
      <c r="T6254" s="4"/>
      <c r="V6254" s="4"/>
      <c r="W6254" s="4"/>
      <c r="X6254" s="4"/>
      <c r="Y6254" s="4"/>
      <c r="Z6254" s="4"/>
      <c r="AA6254" s="4"/>
      <c r="AG6254" s="4"/>
    </row>
    <row r="6255" spans="1:33" x14ac:dyDescent="0.25">
      <c r="A6255" s="4"/>
      <c r="F6255" s="4"/>
      <c r="H6255" s="4"/>
      <c r="I6255" s="4"/>
      <c r="J6255" s="4"/>
      <c r="K6255" s="4"/>
      <c r="L6255" s="4"/>
      <c r="M6255" s="4"/>
      <c r="N6255" s="4"/>
      <c r="P6255" s="4"/>
      <c r="R6255" s="4"/>
      <c r="S6255" s="4"/>
      <c r="T6255" s="4"/>
      <c r="V6255" s="4"/>
      <c r="W6255" s="4"/>
      <c r="X6255" s="4"/>
      <c r="Y6255" s="4"/>
      <c r="Z6255" s="4"/>
      <c r="AA6255" s="4"/>
      <c r="AG6255" s="4"/>
    </row>
    <row r="6256" spans="1:33" x14ac:dyDescent="0.25">
      <c r="A6256" s="4"/>
      <c r="F6256" s="4"/>
      <c r="H6256" s="4"/>
      <c r="I6256" s="4"/>
      <c r="J6256" s="4"/>
      <c r="K6256" s="4"/>
      <c r="L6256" s="4"/>
      <c r="M6256" s="4"/>
      <c r="N6256" s="4"/>
      <c r="P6256" s="4"/>
      <c r="R6256" s="4"/>
      <c r="S6256" s="4"/>
      <c r="T6256" s="4"/>
      <c r="V6256" s="4"/>
      <c r="W6256" s="4"/>
      <c r="X6256" s="4"/>
      <c r="Y6256" s="4"/>
      <c r="Z6256" s="4"/>
      <c r="AA6256" s="4"/>
      <c r="AG6256" s="4"/>
    </row>
    <row r="6257" spans="1:33" x14ac:dyDescent="0.25">
      <c r="A6257" s="4"/>
      <c r="F6257" s="4"/>
      <c r="H6257" s="4"/>
      <c r="I6257" s="4"/>
      <c r="J6257" s="4"/>
      <c r="K6257" s="4"/>
      <c r="L6257" s="4"/>
      <c r="M6257" s="4"/>
      <c r="N6257" s="4"/>
      <c r="P6257" s="4"/>
      <c r="R6257" s="4"/>
      <c r="S6257" s="4"/>
      <c r="T6257" s="4"/>
      <c r="V6257" s="4"/>
      <c r="W6257" s="4"/>
      <c r="X6257" s="4"/>
      <c r="Y6257" s="4"/>
      <c r="Z6257" s="4"/>
      <c r="AA6257" s="4"/>
      <c r="AG6257" s="4"/>
    </row>
    <row r="6258" spans="1:33" x14ac:dyDescent="0.25">
      <c r="A6258" s="4"/>
      <c r="F6258" s="4"/>
      <c r="H6258" s="4"/>
      <c r="I6258" s="4"/>
      <c r="J6258" s="4"/>
      <c r="K6258" s="4"/>
      <c r="L6258" s="4"/>
      <c r="M6258" s="4"/>
      <c r="N6258" s="4"/>
      <c r="P6258" s="4"/>
      <c r="R6258" s="4"/>
      <c r="S6258" s="4"/>
      <c r="T6258" s="4"/>
      <c r="V6258" s="4"/>
      <c r="W6258" s="4"/>
      <c r="X6258" s="4"/>
      <c r="Y6258" s="4"/>
      <c r="Z6258" s="4"/>
      <c r="AA6258" s="4"/>
      <c r="AG6258" s="4"/>
    </row>
    <row r="6259" spans="1:33" x14ac:dyDescent="0.25">
      <c r="A6259" s="4"/>
      <c r="F6259" s="4"/>
      <c r="H6259" s="4"/>
      <c r="I6259" s="4"/>
      <c r="J6259" s="4"/>
      <c r="K6259" s="4"/>
      <c r="L6259" s="4"/>
      <c r="M6259" s="4"/>
      <c r="N6259" s="4"/>
      <c r="P6259" s="4"/>
      <c r="R6259" s="4"/>
      <c r="S6259" s="4"/>
      <c r="T6259" s="4"/>
      <c r="V6259" s="4"/>
      <c r="W6259" s="4"/>
      <c r="X6259" s="4"/>
      <c r="Y6259" s="4"/>
      <c r="Z6259" s="4"/>
      <c r="AA6259" s="4"/>
      <c r="AG6259" s="4"/>
    </row>
    <row r="6260" spans="1:33" x14ac:dyDescent="0.25">
      <c r="A6260" s="4"/>
      <c r="F6260" s="4"/>
      <c r="H6260" s="4"/>
      <c r="I6260" s="4"/>
      <c r="J6260" s="4"/>
      <c r="K6260" s="4"/>
      <c r="L6260" s="4"/>
      <c r="M6260" s="4"/>
      <c r="N6260" s="4"/>
      <c r="P6260" s="4"/>
      <c r="R6260" s="4"/>
      <c r="S6260" s="4"/>
      <c r="T6260" s="4"/>
      <c r="V6260" s="4"/>
      <c r="W6260" s="4"/>
      <c r="X6260" s="4"/>
      <c r="Y6260" s="4"/>
      <c r="Z6260" s="4"/>
      <c r="AA6260" s="4"/>
      <c r="AG6260" s="4"/>
    </row>
    <row r="6261" spans="1:33" x14ac:dyDescent="0.25">
      <c r="A6261" s="4"/>
      <c r="F6261" s="4"/>
      <c r="H6261" s="4"/>
      <c r="I6261" s="4"/>
      <c r="J6261" s="4"/>
      <c r="K6261" s="4"/>
      <c r="L6261" s="4"/>
      <c r="M6261" s="4"/>
      <c r="N6261" s="4"/>
      <c r="P6261" s="4"/>
      <c r="R6261" s="4"/>
      <c r="S6261" s="4"/>
      <c r="T6261" s="4"/>
      <c r="V6261" s="4"/>
      <c r="W6261" s="4"/>
      <c r="X6261" s="4"/>
      <c r="Y6261" s="4"/>
      <c r="Z6261" s="4"/>
      <c r="AA6261" s="4"/>
      <c r="AG6261" s="4"/>
    </row>
    <row r="6262" spans="1:33" x14ac:dyDescent="0.25">
      <c r="A6262" s="4"/>
      <c r="F6262" s="4"/>
      <c r="H6262" s="4"/>
      <c r="I6262" s="4"/>
      <c r="J6262" s="4"/>
      <c r="K6262" s="4"/>
      <c r="L6262" s="4"/>
      <c r="M6262" s="4"/>
      <c r="N6262" s="4"/>
      <c r="P6262" s="4"/>
      <c r="R6262" s="4"/>
      <c r="S6262" s="4"/>
      <c r="T6262" s="4"/>
      <c r="V6262" s="4"/>
      <c r="W6262" s="4"/>
      <c r="X6262" s="4"/>
      <c r="Y6262" s="4"/>
      <c r="Z6262" s="4"/>
      <c r="AA6262" s="4"/>
      <c r="AG6262" s="4"/>
    </row>
    <row r="6263" spans="1:33" x14ac:dyDescent="0.25">
      <c r="A6263" s="4"/>
      <c r="F6263" s="4"/>
      <c r="H6263" s="4"/>
      <c r="I6263" s="4"/>
      <c r="J6263" s="4"/>
      <c r="K6263" s="4"/>
      <c r="L6263" s="4"/>
      <c r="M6263" s="4"/>
      <c r="N6263" s="4"/>
      <c r="P6263" s="4"/>
      <c r="R6263" s="4"/>
      <c r="S6263" s="4"/>
      <c r="T6263" s="4"/>
      <c r="V6263" s="4"/>
      <c r="W6263" s="4"/>
      <c r="X6263" s="4"/>
      <c r="Y6263" s="4"/>
      <c r="Z6263" s="4"/>
      <c r="AA6263" s="4"/>
      <c r="AG6263" s="4"/>
    </row>
    <row r="6264" spans="1:33" x14ac:dyDescent="0.25">
      <c r="A6264" s="4"/>
      <c r="F6264" s="4"/>
      <c r="H6264" s="4"/>
      <c r="I6264" s="4"/>
      <c r="J6264" s="4"/>
      <c r="K6264" s="4"/>
      <c r="L6264" s="4"/>
      <c r="M6264" s="4"/>
      <c r="N6264" s="4"/>
      <c r="P6264" s="4"/>
      <c r="R6264" s="4"/>
      <c r="S6264" s="4"/>
      <c r="T6264" s="4"/>
      <c r="V6264" s="4"/>
      <c r="W6264" s="4"/>
      <c r="X6264" s="4"/>
      <c r="Y6264" s="4"/>
      <c r="Z6264" s="4"/>
      <c r="AA6264" s="4"/>
      <c r="AG6264" s="4"/>
    </row>
    <row r="6265" spans="1:33" x14ac:dyDescent="0.25">
      <c r="A6265" s="4"/>
      <c r="F6265" s="4"/>
      <c r="H6265" s="4"/>
      <c r="I6265" s="4"/>
      <c r="J6265" s="4"/>
      <c r="K6265" s="4"/>
      <c r="L6265" s="4"/>
      <c r="M6265" s="4"/>
      <c r="N6265" s="4"/>
      <c r="P6265" s="4"/>
      <c r="R6265" s="4"/>
      <c r="S6265" s="4"/>
      <c r="T6265" s="4"/>
      <c r="V6265" s="4"/>
      <c r="W6265" s="4"/>
      <c r="X6265" s="4"/>
      <c r="Y6265" s="4"/>
      <c r="Z6265" s="4"/>
      <c r="AA6265" s="4"/>
      <c r="AG6265" s="4"/>
    </row>
    <row r="6266" spans="1:33" x14ac:dyDescent="0.25">
      <c r="A6266" s="4"/>
      <c r="F6266" s="4"/>
      <c r="H6266" s="4"/>
      <c r="I6266" s="4"/>
      <c r="J6266" s="4"/>
      <c r="K6266" s="4"/>
      <c r="L6266" s="4"/>
      <c r="M6266" s="4"/>
      <c r="N6266" s="4"/>
      <c r="P6266" s="4"/>
      <c r="R6266" s="4"/>
      <c r="S6266" s="4"/>
      <c r="T6266" s="4"/>
      <c r="V6266" s="4"/>
      <c r="W6266" s="4"/>
      <c r="X6266" s="4"/>
      <c r="Y6266" s="4"/>
      <c r="Z6266" s="4"/>
      <c r="AA6266" s="4"/>
      <c r="AG6266" s="4"/>
    </row>
    <row r="6267" spans="1:33" x14ac:dyDescent="0.25">
      <c r="A6267" s="4"/>
      <c r="F6267" s="4"/>
      <c r="H6267" s="4"/>
      <c r="I6267" s="4"/>
      <c r="J6267" s="4"/>
      <c r="K6267" s="4"/>
      <c r="L6267" s="4"/>
      <c r="M6267" s="4"/>
      <c r="N6267" s="4"/>
      <c r="P6267" s="4"/>
      <c r="R6267" s="4"/>
      <c r="S6267" s="4"/>
      <c r="T6267" s="4"/>
      <c r="V6267" s="4"/>
      <c r="W6267" s="4"/>
      <c r="X6267" s="4"/>
      <c r="Y6267" s="4"/>
      <c r="Z6267" s="4"/>
      <c r="AA6267" s="4"/>
      <c r="AG6267" s="4"/>
    </row>
    <row r="6268" spans="1:33" x14ac:dyDescent="0.25">
      <c r="A6268" s="4"/>
      <c r="F6268" s="4"/>
      <c r="H6268" s="4"/>
      <c r="I6268" s="4"/>
      <c r="J6268" s="4"/>
      <c r="K6268" s="4"/>
      <c r="L6268" s="4"/>
      <c r="M6268" s="4"/>
      <c r="N6268" s="4"/>
      <c r="P6268" s="4"/>
      <c r="R6268" s="4"/>
      <c r="S6268" s="4"/>
      <c r="T6268" s="4"/>
      <c r="V6268" s="4"/>
      <c r="W6268" s="4"/>
      <c r="X6268" s="4"/>
      <c r="Y6268" s="4"/>
      <c r="Z6268" s="4"/>
      <c r="AA6268" s="4"/>
      <c r="AG6268" s="4"/>
    </row>
    <row r="6269" spans="1:33" x14ac:dyDescent="0.25">
      <c r="A6269" s="4"/>
      <c r="F6269" s="4"/>
      <c r="H6269" s="4"/>
      <c r="I6269" s="4"/>
      <c r="J6269" s="4"/>
      <c r="K6269" s="4"/>
      <c r="L6269" s="4"/>
      <c r="M6269" s="4"/>
      <c r="N6269" s="4"/>
      <c r="P6269" s="4"/>
      <c r="R6269" s="4"/>
      <c r="S6269" s="4"/>
      <c r="T6269" s="4"/>
      <c r="V6269" s="4"/>
      <c r="W6269" s="4"/>
      <c r="X6269" s="4"/>
      <c r="Y6269" s="4"/>
      <c r="Z6269" s="4"/>
      <c r="AA6269" s="4"/>
      <c r="AG6269" s="4"/>
    </row>
    <row r="6270" spans="1:33" x14ac:dyDescent="0.25">
      <c r="A6270" s="4"/>
      <c r="F6270" s="4"/>
      <c r="H6270" s="4"/>
      <c r="I6270" s="4"/>
      <c r="J6270" s="4"/>
      <c r="K6270" s="4"/>
      <c r="L6270" s="4"/>
      <c r="M6270" s="4"/>
      <c r="N6270" s="4"/>
      <c r="P6270" s="4"/>
      <c r="R6270" s="4"/>
      <c r="S6270" s="4"/>
      <c r="T6270" s="4"/>
      <c r="V6270" s="4"/>
      <c r="W6270" s="4"/>
      <c r="X6270" s="4"/>
      <c r="Y6270" s="4"/>
      <c r="Z6270" s="4"/>
      <c r="AA6270" s="4"/>
      <c r="AG6270" s="4"/>
    </row>
    <row r="6271" spans="1:33" x14ac:dyDescent="0.25">
      <c r="A6271" s="4"/>
      <c r="F6271" s="4"/>
      <c r="H6271" s="4"/>
      <c r="I6271" s="4"/>
      <c r="J6271" s="4"/>
      <c r="K6271" s="4"/>
      <c r="L6271" s="4"/>
      <c r="M6271" s="4"/>
      <c r="N6271" s="4"/>
      <c r="P6271" s="4"/>
      <c r="R6271" s="4"/>
      <c r="S6271" s="4"/>
      <c r="T6271" s="4"/>
      <c r="V6271" s="4"/>
      <c r="W6271" s="4"/>
      <c r="X6271" s="4"/>
      <c r="Y6271" s="4"/>
      <c r="Z6271" s="4"/>
      <c r="AA6271" s="4"/>
      <c r="AG6271" s="4"/>
    </row>
    <row r="6272" spans="1:33" x14ac:dyDescent="0.25">
      <c r="A6272" s="4"/>
      <c r="F6272" s="4"/>
      <c r="H6272" s="4"/>
      <c r="I6272" s="4"/>
      <c r="J6272" s="4"/>
      <c r="K6272" s="4"/>
      <c r="L6272" s="4"/>
      <c r="M6272" s="4"/>
      <c r="N6272" s="4"/>
      <c r="P6272" s="4"/>
      <c r="R6272" s="4"/>
      <c r="S6272" s="4"/>
      <c r="T6272" s="4"/>
      <c r="V6272" s="4"/>
      <c r="W6272" s="4"/>
      <c r="X6272" s="4"/>
      <c r="Y6272" s="4"/>
      <c r="Z6272" s="4"/>
      <c r="AA6272" s="4"/>
      <c r="AG6272" s="4"/>
    </row>
    <row r="6273" spans="1:33" x14ac:dyDescent="0.25">
      <c r="A6273" s="4"/>
      <c r="F6273" s="4"/>
      <c r="H6273" s="4"/>
      <c r="I6273" s="4"/>
      <c r="J6273" s="4"/>
      <c r="K6273" s="4"/>
      <c r="L6273" s="4"/>
      <c r="M6273" s="4"/>
      <c r="N6273" s="4"/>
      <c r="P6273" s="4"/>
      <c r="R6273" s="4"/>
      <c r="S6273" s="4"/>
      <c r="T6273" s="4"/>
      <c r="V6273" s="4"/>
      <c r="W6273" s="4"/>
      <c r="X6273" s="4"/>
      <c r="Y6273" s="4"/>
      <c r="Z6273" s="4"/>
      <c r="AA6273" s="4"/>
      <c r="AG6273" s="4"/>
    </row>
    <row r="6274" spans="1:33" x14ac:dyDescent="0.25">
      <c r="A6274" s="4"/>
      <c r="F6274" s="4"/>
      <c r="H6274" s="4"/>
      <c r="I6274" s="4"/>
      <c r="J6274" s="4"/>
      <c r="K6274" s="4"/>
      <c r="L6274" s="4"/>
      <c r="M6274" s="4"/>
      <c r="N6274" s="4"/>
      <c r="P6274" s="4"/>
      <c r="R6274" s="4"/>
      <c r="S6274" s="4"/>
      <c r="T6274" s="4"/>
      <c r="V6274" s="4"/>
      <c r="W6274" s="4"/>
      <c r="X6274" s="4"/>
      <c r="Y6274" s="4"/>
      <c r="Z6274" s="4"/>
      <c r="AA6274" s="4"/>
      <c r="AG6274" s="4"/>
    </row>
    <row r="6275" spans="1:33" x14ac:dyDescent="0.25">
      <c r="A6275" s="4"/>
      <c r="F6275" s="4"/>
      <c r="H6275" s="4"/>
      <c r="I6275" s="4"/>
      <c r="J6275" s="4"/>
      <c r="K6275" s="4"/>
      <c r="L6275" s="4"/>
      <c r="M6275" s="4"/>
      <c r="N6275" s="4"/>
      <c r="P6275" s="4"/>
      <c r="R6275" s="4"/>
      <c r="S6275" s="4"/>
      <c r="T6275" s="4"/>
      <c r="V6275" s="4"/>
      <c r="W6275" s="4"/>
      <c r="X6275" s="4"/>
      <c r="Y6275" s="4"/>
      <c r="Z6275" s="4"/>
      <c r="AA6275" s="4"/>
      <c r="AG6275" s="4"/>
    </row>
    <row r="6276" spans="1:33" x14ac:dyDescent="0.25">
      <c r="A6276" s="4"/>
      <c r="F6276" s="4"/>
      <c r="H6276" s="4"/>
      <c r="I6276" s="4"/>
      <c r="J6276" s="4"/>
      <c r="K6276" s="4"/>
      <c r="L6276" s="4"/>
      <c r="M6276" s="4"/>
      <c r="N6276" s="4"/>
      <c r="P6276" s="4"/>
      <c r="R6276" s="4"/>
      <c r="S6276" s="4"/>
      <c r="T6276" s="4"/>
      <c r="V6276" s="4"/>
      <c r="W6276" s="4"/>
      <c r="X6276" s="4"/>
      <c r="Y6276" s="4"/>
      <c r="Z6276" s="4"/>
      <c r="AA6276" s="4"/>
      <c r="AG6276" s="4"/>
    </row>
    <row r="6277" spans="1:33" x14ac:dyDescent="0.25">
      <c r="A6277" s="4"/>
      <c r="F6277" s="4"/>
      <c r="H6277" s="4"/>
      <c r="I6277" s="4"/>
      <c r="J6277" s="4"/>
      <c r="K6277" s="4"/>
      <c r="L6277" s="4"/>
      <c r="M6277" s="4"/>
      <c r="N6277" s="4"/>
      <c r="P6277" s="4"/>
      <c r="R6277" s="4"/>
      <c r="S6277" s="4"/>
      <c r="T6277" s="4"/>
      <c r="V6277" s="4"/>
      <c r="W6277" s="4"/>
      <c r="X6277" s="4"/>
      <c r="Y6277" s="4"/>
      <c r="Z6277" s="4"/>
      <c r="AA6277" s="4"/>
      <c r="AG6277" s="4"/>
    </row>
    <row r="6278" spans="1:33" x14ac:dyDescent="0.25">
      <c r="A6278" s="4"/>
      <c r="F6278" s="4"/>
      <c r="H6278" s="4"/>
      <c r="I6278" s="4"/>
      <c r="J6278" s="4"/>
      <c r="K6278" s="4"/>
      <c r="L6278" s="4"/>
      <c r="M6278" s="4"/>
      <c r="N6278" s="4"/>
      <c r="P6278" s="4"/>
      <c r="R6278" s="4"/>
      <c r="S6278" s="4"/>
      <c r="T6278" s="4"/>
      <c r="V6278" s="4"/>
      <c r="W6278" s="4"/>
      <c r="X6278" s="4"/>
      <c r="Y6278" s="4"/>
      <c r="Z6278" s="4"/>
      <c r="AA6278" s="4"/>
      <c r="AG6278" s="4"/>
    </row>
    <row r="6279" spans="1:33" x14ac:dyDescent="0.25">
      <c r="A6279" s="4"/>
      <c r="F6279" s="4"/>
      <c r="H6279" s="4"/>
      <c r="I6279" s="4"/>
      <c r="J6279" s="4"/>
      <c r="K6279" s="4"/>
      <c r="L6279" s="4"/>
      <c r="M6279" s="4"/>
      <c r="N6279" s="4"/>
      <c r="P6279" s="4"/>
      <c r="R6279" s="4"/>
      <c r="S6279" s="4"/>
      <c r="T6279" s="4"/>
      <c r="V6279" s="4"/>
      <c r="W6279" s="4"/>
      <c r="X6279" s="4"/>
      <c r="Y6279" s="4"/>
      <c r="Z6279" s="4"/>
      <c r="AA6279" s="4"/>
      <c r="AG6279" s="4"/>
    </row>
    <row r="6280" spans="1:33" x14ac:dyDescent="0.25">
      <c r="A6280" s="4"/>
      <c r="F6280" s="4"/>
      <c r="H6280" s="4"/>
      <c r="I6280" s="4"/>
      <c r="J6280" s="4"/>
      <c r="K6280" s="4"/>
      <c r="L6280" s="4"/>
      <c r="M6280" s="4"/>
      <c r="N6280" s="4"/>
      <c r="P6280" s="4"/>
      <c r="R6280" s="4"/>
      <c r="S6280" s="4"/>
      <c r="T6280" s="4"/>
      <c r="V6280" s="4"/>
      <c r="W6280" s="4"/>
      <c r="X6280" s="4"/>
      <c r="Y6280" s="4"/>
      <c r="Z6280" s="4"/>
      <c r="AA6280" s="4"/>
      <c r="AG6280" s="4"/>
    </row>
    <row r="6281" spans="1:33" x14ac:dyDescent="0.25">
      <c r="A6281" s="4"/>
      <c r="F6281" s="4"/>
      <c r="H6281" s="4"/>
      <c r="I6281" s="4"/>
      <c r="J6281" s="4"/>
      <c r="K6281" s="4"/>
      <c r="L6281" s="4"/>
      <c r="M6281" s="4"/>
      <c r="N6281" s="4"/>
      <c r="P6281" s="4"/>
      <c r="R6281" s="4"/>
      <c r="S6281" s="4"/>
      <c r="T6281" s="4"/>
      <c r="V6281" s="4"/>
      <c r="W6281" s="4"/>
      <c r="X6281" s="4"/>
      <c r="Y6281" s="4"/>
      <c r="Z6281" s="4"/>
      <c r="AA6281" s="4"/>
      <c r="AG6281" s="4"/>
    </row>
    <row r="6282" spans="1:33" x14ac:dyDescent="0.25">
      <c r="A6282" s="4"/>
      <c r="F6282" s="4"/>
      <c r="H6282" s="4"/>
      <c r="I6282" s="4"/>
      <c r="J6282" s="4"/>
      <c r="K6282" s="4"/>
      <c r="L6282" s="4"/>
      <c r="M6282" s="4"/>
      <c r="N6282" s="4"/>
      <c r="P6282" s="4"/>
      <c r="R6282" s="4"/>
      <c r="S6282" s="4"/>
      <c r="T6282" s="4"/>
      <c r="V6282" s="4"/>
      <c r="W6282" s="4"/>
      <c r="X6282" s="4"/>
      <c r="Y6282" s="4"/>
      <c r="Z6282" s="4"/>
      <c r="AA6282" s="4"/>
      <c r="AG6282" s="4"/>
    </row>
    <row r="6283" spans="1:33" x14ac:dyDescent="0.25">
      <c r="A6283" s="4"/>
      <c r="F6283" s="4"/>
      <c r="H6283" s="4"/>
      <c r="I6283" s="4"/>
      <c r="J6283" s="4"/>
      <c r="K6283" s="4"/>
      <c r="L6283" s="4"/>
      <c r="M6283" s="4"/>
      <c r="N6283" s="4"/>
      <c r="P6283" s="4"/>
      <c r="R6283" s="4"/>
      <c r="S6283" s="4"/>
      <c r="T6283" s="4"/>
      <c r="V6283" s="4"/>
      <c r="W6283" s="4"/>
      <c r="X6283" s="4"/>
      <c r="Y6283" s="4"/>
      <c r="Z6283" s="4"/>
      <c r="AA6283" s="4"/>
      <c r="AG6283" s="4"/>
    </row>
    <row r="6284" spans="1:33" x14ac:dyDescent="0.25">
      <c r="A6284" s="4"/>
      <c r="F6284" s="4"/>
      <c r="H6284" s="4"/>
      <c r="I6284" s="4"/>
      <c r="J6284" s="4"/>
      <c r="K6284" s="4"/>
      <c r="L6284" s="4"/>
      <c r="M6284" s="4"/>
      <c r="N6284" s="4"/>
      <c r="P6284" s="4"/>
      <c r="R6284" s="4"/>
      <c r="S6284" s="4"/>
      <c r="T6284" s="4"/>
      <c r="V6284" s="4"/>
      <c r="W6284" s="4"/>
      <c r="X6284" s="4"/>
      <c r="Y6284" s="4"/>
      <c r="Z6284" s="4"/>
      <c r="AA6284" s="4"/>
      <c r="AG6284" s="4"/>
    </row>
    <row r="6285" spans="1:33" x14ac:dyDescent="0.25">
      <c r="A6285" s="4"/>
      <c r="F6285" s="4"/>
      <c r="H6285" s="4"/>
      <c r="I6285" s="4"/>
      <c r="J6285" s="4"/>
      <c r="K6285" s="4"/>
      <c r="L6285" s="4"/>
      <c r="M6285" s="4"/>
      <c r="N6285" s="4"/>
      <c r="P6285" s="4"/>
      <c r="R6285" s="4"/>
      <c r="S6285" s="4"/>
      <c r="T6285" s="4"/>
      <c r="V6285" s="4"/>
      <c r="W6285" s="4"/>
      <c r="X6285" s="4"/>
      <c r="Y6285" s="4"/>
      <c r="Z6285" s="4"/>
      <c r="AA6285" s="4"/>
      <c r="AG6285" s="4"/>
    </row>
    <row r="6286" spans="1:33" x14ac:dyDescent="0.25">
      <c r="A6286" s="4"/>
      <c r="F6286" s="4"/>
      <c r="H6286" s="4"/>
      <c r="I6286" s="4"/>
      <c r="J6286" s="4"/>
      <c r="K6286" s="4"/>
      <c r="L6286" s="4"/>
      <c r="M6286" s="4"/>
      <c r="N6286" s="4"/>
      <c r="P6286" s="4"/>
      <c r="R6286" s="4"/>
      <c r="S6286" s="4"/>
      <c r="T6286" s="4"/>
      <c r="V6286" s="4"/>
      <c r="W6286" s="4"/>
      <c r="X6286" s="4"/>
      <c r="Y6286" s="4"/>
      <c r="Z6286" s="4"/>
      <c r="AA6286" s="4"/>
      <c r="AG6286" s="4"/>
    </row>
    <row r="6287" spans="1:33" x14ac:dyDescent="0.25">
      <c r="A6287" s="4"/>
      <c r="F6287" s="4"/>
      <c r="H6287" s="4"/>
      <c r="I6287" s="4"/>
      <c r="J6287" s="4"/>
      <c r="K6287" s="4"/>
      <c r="L6287" s="4"/>
      <c r="M6287" s="4"/>
      <c r="N6287" s="4"/>
      <c r="P6287" s="4"/>
      <c r="R6287" s="4"/>
      <c r="S6287" s="4"/>
      <c r="T6287" s="4"/>
      <c r="V6287" s="4"/>
      <c r="W6287" s="4"/>
      <c r="X6287" s="4"/>
      <c r="Y6287" s="4"/>
      <c r="Z6287" s="4"/>
      <c r="AA6287" s="4"/>
      <c r="AG6287" s="4"/>
    </row>
    <row r="6288" spans="1:33" x14ac:dyDescent="0.25">
      <c r="A6288" s="4"/>
      <c r="F6288" s="4"/>
      <c r="H6288" s="4"/>
      <c r="I6288" s="4"/>
      <c r="J6288" s="4"/>
      <c r="K6288" s="4"/>
      <c r="L6288" s="4"/>
      <c r="M6288" s="4"/>
      <c r="N6288" s="4"/>
      <c r="P6288" s="4"/>
      <c r="R6288" s="4"/>
      <c r="S6288" s="4"/>
      <c r="T6288" s="4"/>
      <c r="V6288" s="4"/>
      <c r="W6288" s="4"/>
      <c r="X6288" s="4"/>
      <c r="Y6288" s="4"/>
      <c r="Z6288" s="4"/>
      <c r="AA6288" s="4"/>
      <c r="AG6288" s="4"/>
    </row>
    <row r="6289" spans="1:33" x14ac:dyDescent="0.25">
      <c r="A6289" s="4"/>
      <c r="F6289" s="4"/>
      <c r="H6289" s="4"/>
      <c r="I6289" s="4"/>
      <c r="J6289" s="4"/>
      <c r="K6289" s="4"/>
      <c r="L6289" s="4"/>
      <c r="M6289" s="4"/>
      <c r="N6289" s="4"/>
      <c r="P6289" s="4"/>
      <c r="R6289" s="4"/>
      <c r="S6289" s="4"/>
      <c r="T6289" s="4"/>
      <c r="V6289" s="4"/>
      <c r="W6289" s="4"/>
      <c r="X6289" s="4"/>
      <c r="Y6289" s="4"/>
      <c r="Z6289" s="4"/>
      <c r="AA6289" s="4"/>
      <c r="AG6289" s="4"/>
    </row>
    <row r="6290" spans="1:33" x14ac:dyDescent="0.25">
      <c r="A6290" s="4"/>
      <c r="F6290" s="4"/>
      <c r="H6290" s="4"/>
      <c r="I6290" s="4"/>
      <c r="J6290" s="4"/>
      <c r="K6290" s="4"/>
      <c r="L6290" s="4"/>
      <c r="M6290" s="4"/>
      <c r="N6290" s="4"/>
      <c r="P6290" s="4"/>
      <c r="R6290" s="4"/>
      <c r="S6290" s="4"/>
      <c r="T6290" s="4"/>
      <c r="V6290" s="4"/>
      <c r="W6290" s="4"/>
      <c r="X6290" s="4"/>
      <c r="Y6290" s="4"/>
      <c r="Z6290" s="4"/>
      <c r="AA6290" s="4"/>
      <c r="AG6290" s="4"/>
    </row>
    <row r="6291" spans="1:33" x14ac:dyDescent="0.25">
      <c r="A6291" s="4"/>
      <c r="F6291" s="4"/>
      <c r="H6291" s="4"/>
      <c r="I6291" s="4"/>
      <c r="J6291" s="4"/>
      <c r="K6291" s="4"/>
      <c r="L6291" s="4"/>
      <c r="M6291" s="4"/>
      <c r="N6291" s="4"/>
      <c r="P6291" s="4"/>
      <c r="R6291" s="4"/>
      <c r="S6291" s="4"/>
      <c r="T6291" s="4"/>
      <c r="V6291" s="4"/>
      <c r="W6291" s="4"/>
      <c r="X6291" s="4"/>
      <c r="Y6291" s="4"/>
      <c r="Z6291" s="4"/>
      <c r="AA6291" s="4"/>
      <c r="AG6291" s="4"/>
    </row>
    <row r="6292" spans="1:33" x14ac:dyDescent="0.25">
      <c r="A6292" s="4"/>
      <c r="F6292" s="4"/>
      <c r="H6292" s="4"/>
      <c r="I6292" s="4"/>
      <c r="J6292" s="4"/>
      <c r="K6292" s="4"/>
      <c r="L6292" s="4"/>
      <c r="M6292" s="4"/>
      <c r="N6292" s="4"/>
      <c r="P6292" s="4"/>
      <c r="R6292" s="4"/>
      <c r="S6292" s="4"/>
      <c r="T6292" s="4"/>
      <c r="V6292" s="4"/>
      <c r="W6292" s="4"/>
      <c r="X6292" s="4"/>
      <c r="Y6292" s="4"/>
      <c r="Z6292" s="4"/>
      <c r="AA6292" s="4"/>
      <c r="AG6292" s="4"/>
    </row>
    <row r="6293" spans="1:33" x14ac:dyDescent="0.25">
      <c r="A6293" s="4"/>
      <c r="F6293" s="4"/>
      <c r="H6293" s="4"/>
      <c r="I6293" s="4"/>
      <c r="J6293" s="4"/>
      <c r="K6293" s="4"/>
      <c r="L6293" s="4"/>
      <c r="M6293" s="4"/>
      <c r="N6293" s="4"/>
      <c r="P6293" s="4"/>
      <c r="R6293" s="4"/>
      <c r="S6293" s="4"/>
      <c r="T6293" s="4"/>
      <c r="V6293" s="4"/>
      <c r="W6293" s="4"/>
      <c r="X6293" s="4"/>
      <c r="Y6293" s="4"/>
      <c r="Z6293" s="4"/>
      <c r="AA6293" s="4"/>
      <c r="AG6293" s="4"/>
    </row>
    <row r="6294" spans="1:33" x14ac:dyDescent="0.25">
      <c r="A6294" s="4"/>
      <c r="F6294" s="4"/>
      <c r="H6294" s="4"/>
      <c r="I6294" s="4"/>
      <c r="J6294" s="4"/>
      <c r="K6294" s="4"/>
      <c r="L6294" s="4"/>
      <c r="M6294" s="4"/>
      <c r="N6294" s="4"/>
      <c r="P6294" s="4"/>
      <c r="R6294" s="4"/>
      <c r="S6294" s="4"/>
      <c r="T6294" s="4"/>
      <c r="V6294" s="4"/>
      <c r="W6294" s="4"/>
      <c r="X6294" s="4"/>
      <c r="Y6294" s="4"/>
      <c r="Z6294" s="4"/>
      <c r="AA6294" s="4"/>
      <c r="AG6294" s="4"/>
    </row>
    <row r="6295" spans="1:33" x14ac:dyDescent="0.25">
      <c r="A6295" s="4"/>
      <c r="F6295" s="4"/>
      <c r="H6295" s="4"/>
      <c r="I6295" s="4"/>
      <c r="J6295" s="4"/>
      <c r="K6295" s="4"/>
      <c r="L6295" s="4"/>
      <c r="M6295" s="4"/>
      <c r="N6295" s="4"/>
      <c r="P6295" s="4"/>
      <c r="R6295" s="4"/>
      <c r="S6295" s="4"/>
      <c r="T6295" s="4"/>
      <c r="V6295" s="4"/>
      <c r="W6295" s="4"/>
      <c r="X6295" s="4"/>
      <c r="Y6295" s="4"/>
      <c r="Z6295" s="4"/>
      <c r="AA6295" s="4"/>
      <c r="AG6295" s="4"/>
    </row>
    <row r="6296" spans="1:33" x14ac:dyDescent="0.25">
      <c r="A6296" s="4"/>
      <c r="F6296" s="4"/>
      <c r="H6296" s="4"/>
      <c r="I6296" s="4"/>
      <c r="J6296" s="4"/>
      <c r="K6296" s="4"/>
      <c r="L6296" s="4"/>
      <c r="M6296" s="4"/>
      <c r="N6296" s="4"/>
      <c r="P6296" s="4"/>
      <c r="R6296" s="4"/>
      <c r="S6296" s="4"/>
      <c r="T6296" s="4"/>
      <c r="V6296" s="4"/>
      <c r="W6296" s="4"/>
      <c r="X6296" s="4"/>
      <c r="Y6296" s="4"/>
      <c r="Z6296" s="4"/>
      <c r="AA6296" s="4"/>
      <c r="AG6296" s="4"/>
    </row>
    <row r="6297" spans="1:33" x14ac:dyDescent="0.25">
      <c r="A6297" s="4"/>
      <c r="F6297" s="4"/>
      <c r="H6297" s="4"/>
      <c r="I6297" s="4"/>
      <c r="J6297" s="4"/>
      <c r="K6297" s="4"/>
      <c r="L6297" s="4"/>
      <c r="M6297" s="4"/>
      <c r="N6297" s="4"/>
      <c r="P6297" s="4"/>
      <c r="R6297" s="4"/>
      <c r="S6297" s="4"/>
      <c r="T6297" s="4"/>
      <c r="V6297" s="4"/>
      <c r="W6297" s="4"/>
      <c r="X6297" s="4"/>
      <c r="Y6297" s="4"/>
      <c r="Z6297" s="4"/>
      <c r="AA6297" s="4"/>
      <c r="AG6297" s="4"/>
    </row>
    <row r="6298" spans="1:33" x14ac:dyDescent="0.25">
      <c r="A6298" s="4"/>
      <c r="F6298" s="4"/>
      <c r="H6298" s="4"/>
      <c r="I6298" s="4"/>
      <c r="J6298" s="4"/>
      <c r="K6298" s="4"/>
      <c r="L6298" s="4"/>
      <c r="M6298" s="4"/>
      <c r="N6298" s="4"/>
      <c r="P6298" s="4"/>
      <c r="R6298" s="4"/>
      <c r="S6298" s="4"/>
      <c r="T6298" s="4"/>
      <c r="V6298" s="4"/>
      <c r="W6298" s="4"/>
      <c r="X6298" s="4"/>
      <c r="Y6298" s="4"/>
      <c r="Z6298" s="4"/>
      <c r="AA6298" s="4"/>
      <c r="AG6298" s="4"/>
    </row>
    <row r="6299" spans="1:33" x14ac:dyDescent="0.25">
      <c r="A6299" s="4"/>
      <c r="F6299" s="4"/>
      <c r="H6299" s="4"/>
      <c r="I6299" s="4"/>
      <c r="J6299" s="4"/>
      <c r="K6299" s="4"/>
      <c r="L6299" s="4"/>
      <c r="M6299" s="4"/>
      <c r="N6299" s="4"/>
      <c r="P6299" s="4"/>
      <c r="R6299" s="4"/>
      <c r="S6299" s="4"/>
      <c r="T6299" s="4"/>
      <c r="V6299" s="4"/>
      <c r="W6299" s="4"/>
      <c r="X6299" s="4"/>
      <c r="Y6299" s="4"/>
      <c r="Z6299" s="4"/>
      <c r="AA6299" s="4"/>
      <c r="AG6299" s="4"/>
    </row>
    <row r="6300" spans="1:33" x14ac:dyDescent="0.25">
      <c r="A6300" s="4"/>
      <c r="F6300" s="4"/>
      <c r="H6300" s="4"/>
      <c r="I6300" s="4"/>
      <c r="J6300" s="4"/>
      <c r="K6300" s="4"/>
      <c r="L6300" s="4"/>
      <c r="M6300" s="4"/>
      <c r="N6300" s="4"/>
      <c r="P6300" s="4"/>
      <c r="R6300" s="4"/>
      <c r="S6300" s="4"/>
      <c r="T6300" s="4"/>
      <c r="V6300" s="4"/>
      <c r="W6300" s="4"/>
      <c r="X6300" s="4"/>
      <c r="Y6300" s="4"/>
      <c r="Z6300" s="4"/>
      <c r="AA6300" s="4"/>
      <c r="AG6300" s="4"/>
    </row>
    <row r="6301" spans="1:33" x14ac:dyDescent="0.25">
      <c r="A6301" s="4"/>
      <c r="F6301" s="4"/>
      <c r="H6301" s="4"/>
      <c r="I6301" s="4"/>
      <c r="J6301" s="4"/>
      <c r="K6301" s="4"/>
      <c r="L6301" s="4"/>
      <c r="M6301" s="4"/>
      <c r="N6301" s="4"/>
      <c r="P6301" s="4"/>
      <c r="R6301" s="4"/>
      <c r="S6301" s="4"/>
      <c r="T6301" s="4"/>
      <c r="V6301" s="4"/>
      <c r="W6301" s="4"/>
      <c r="X6301" s="4"/>
      <c r="Y6301" s="4"/>
      <c r="Z6301" s="4"/>
      <c r="AA6301" s="4"/>
      <c r="AG6301" s="4"/>
    </row>
    <row r="6302" spans="1:33" x14ac:dyDescent="0.25">
      <c r="A6302" s="4"/>
      <c r="F6302" s="4"/>
      <c r="H6302" s="4"/>
      <c r="I6302" s="4"/>
      <c r="J6302" s="4"/>
      <c r="K6302" s="4"/>
      <c r="L6302" s="4"/>
      <c r="M6302" s="4"/>
      <c r="N6302" s="4"/>
      <c r="P6302" s="4"/>
      <c r="R6302" s="4"/>
      <c r="S6302" s="4"/>
      <c r="T6302" s="4"/>
      <c r="V6302" s="4"/>
      <c r="W6302" s="4"/>
      <c r="X6302" s="4"/>
      <c r="Y6302" s="4"/>
      <c r="Z6302" s="4"/>
      <c r="AA6302" s="4"/>
      <c r="AG6302" s="4"/>
    </row>
    <row r="6303" spans="1:33" x14ac:dyDescent="0.25">
      <c r="A6303" s="4"/>
      <c r="F6303" s="4"/>
      <c r="H6303" s="4"/>
      <c r="I6303" s="4"/>
      <c r="J6303" s="4"/>
      <c r="K6303" s="4"/>
      <c r="L6303" s="4"/>
      <c r="M6303" s="4"/>
      <c r="N6303" s="4"/>
      <c r="P6303" s="4"/>
      <c r="R6303" s="4"/>
      <c r="S6303" s="4"/>
      <c r="T6303" s="4"/>
      <c r="V6303" s="4"/>
      <c r="W6303" s="4"/>
      <c r="X6303" s="4"/>
      <c r="Y6303" s="4"/>
      <c r="Z6303" s="4"/>
      <c r="AA6303" s="4"/>
      <c r="AG6303" s="4"/>
    </row>
    <row r="6304" spans="1:33" x14ac:dyDescent="0.25">
      <c r="A6304" s="4"/>
      <c r="F6304" s="4"/>
      <c r="H6304" s="4"/>
      <c r="I6304" s="4"/>
      <c r="J6304" s="4"/>
      <c r="K6304" s="4"/>
      <c r="L6304" s="4"/>
      <c r="M6304" s="4"/>
      <c r="N6304" s="4"/>
      <c r="P6304" s="4"/>
      <c r="R6304" s="4"/>
      <c r="S6304" s="4"/>
      <c r="T6304" s="4"/>
      <c r="V6304" s="4"/>
      <c r="W6304" s="4"/>
      <c r="X6304" s="4"/>
      <c r="Y6304" s="4"/>
      <c r="Z6304" s="4"/>
      <c r="AA6304" s="4"/>
      <c r="AG6304" s="4"/>
    </row>
    <row r="6305" spans="1:33" x14ac:dyDescent="0.25">
      <c r="A6305" s="4"/>
      <c r="F6305" s="4"/>
      <c r="H6305" s="4"/>
      <c r="I6305" s="4"/>
      <c r="J6305" s="4"/>
      <c r="K6305" s="4"/>
      <c r="L6305" s="4"/>
      <c r="M6305" s="4"/>
      <c r="N6305" s="4"/>
      <c r="P6305" s="4"/>
      <c r="R6305" s="4"/>
      <c r="S6305" s="4"/>
      <c r="T6305" s="4"/>
      <c r="V6305" s="4"/>
      <c r="W6305" s="4"/>
      <c r="X6305" s="4"/>
      <c r="Y6305" s="4"/>
      <c r="Z6305" s="4"/>
      <c r="AA6305" s="4"/>
      <c r="AG6305" s="4"/>
    </row>
    <row r="6306" spans="1:33" x14ac:dyDescent="0.25">
      <c r="A6306" s="4"/>
      <c r="F6306" s="4"/>
      <c r="H6306" s="4"/>
      <c r="I6306" s="4"/>
      <c r="J6306" s="4"/>
      <c r="K6306" s="4"/>
      <c r="L6306" s="4"/>
      <c r="M6306" s="4"/>
      <c r="N6306" s="4"/>
      <c r="P6306" s="4"/>
      <c r="R6306" s="4"/>
      <c r="S6306" s="4"/>
      <c r="T6306" s="4"/>
      <c r="V6306" s="4"/>
      <c r="W6306" s="4"/>
      <c r="X6306" s="4"/>
      <c r="Y6306" s="4"/>
      <c r="Z6306" s="4"/>
      <c r="AA6306" s="4"/>
      <c r="AG6306" s="4"/>
    </row>
    <row r="6307" spans="1:33" x14ac:dyDescent="0.25">
      <c r="A6307" s="4"/>
      <c r="F6307" s="4"/>
      <c r="H6307" s="4"/>
      <c r="I6307" s="4"/>
      <c r="J6307" s="4"/>
      <c r="K6307" s="4"/>
      <c r="L6307" s="4"/>
      <c r="M6307" s="4"/>
      <c r="N6307" s="4"/>
      <c r="P6307" s="4"/>
      <c r="R6307" s="4"/>
      <c r="S6307" s="4"/>
      <c r="T6307" s="4"/>
      <c r="V6307" s="4"/>
      <c r="W6307" s="4"/>
      <c r="X6307" s="4"/>
      <c r="Y6307" s="4"/>
      <c r="Z6307" s="4"/>
      <c r="AA6307" s="4"/>
      <c r="AG6307" s="4"/>
    </row>
    <row r="6308" spans="1:33" x14ac:dyDescent="0.25">
      <c r="A6308" s="4"/>
      <c r="F6308" s="4"/>
      <c r="H6308" s="4"/>
      <c r="I6308" s="4"/>
      <c r="J6308" s="4"/>
      <c r="K6308" s="4"/>
      <c r="L6308" s="4"/>
      <c r="M6308" s="4"/>
      <c r="N6308" s="4"/>
      <c r="P6308" s="4"/>
      <c r="R6308" s="4"/>
      <c r="S6308" s="4"/>
      <c r="T6308" s="4"/>
      <c r="V6308" s="4"/>
      <c r="W6308" s="4"/>
      <c r="X6308" s="4"/>
      <c r="Y6308" s="4"/>
      <c r="Z6308" s="4"/>
      <c r="AA6308" s="4"/>
      <c r="AG6308" s="4"/>
    </row>
    <row r="6309" spans="1:33" x14ac:dyDescent="0.25">
      <c r="A6309" s="4"/>
      <c r="F6309" s="4"/>
      <c r="H6309" s="4"/>
      <c r="I6309" s="4"/>
      <c r="J6309" s="4"/>
      <c r="K6309" s="4"/>
      <c r="L6309" s="4"/>
      <c r="M6309" s="4"/>
      <c r="N6309" s="4"/>
      <c r="P6309" s="4"/>
      <c r="R6309" s="4"/>
      <c r="S6309" s="4"/>
      <c r="T6309" s="4"/>
      <c r="V6309" s="4"/>
      <c r="W6309" s="4"/>
      <c r="X6309" s="4"/>
      <c r="Y6309" s="4"/>
      <c r="Z6309" s="4"/>
      <c r="AA6309" s="4"/>
      <c r="AG6309" s="4"/>
    </row>
    <row r="6310" spans="1:33" x14ac:dyDescent="0.25">
      <c r="A6310" s="4"/>
      <c r="F6310" s="4"/>
      <c r="H6310" s="4"/>
      <c r="I6310" s="4"/>
      <c r="J6310" s="4"/>
      <c r="K6310" s="4"/>
      <c r="L6310" s="4"/>
      <c r="M6310" s="4"/>
      <c r="N6310" s="4"/>
      <c r="P6310" s="4"/>
      <c r="R6310" s="4"/>
      <c r="S6310" s="4"/>
      <c r="T6310" s="4"/>
      <c r="V6310" s="4"/>
      <c r="W6310" s="4"/>
      <c r="X6310" s="4"/>
      <c r="Y6310" s="4"/>
      <c r="Z6310" s="4"/>
      <c r="AA6310" s="4"/>
      <c r="AG6310" s="4"/>
    </row>
    <row r="6311" spans="1:33" x14ac:dyDescent="0.25">
      <c r="A6311" s="4"/>
      <c r="F6311" s="4"/>
      <c r="H6311" s="4"/>
      <c r="I6311" s="4"/>
      <c r="J6311" s="4"/>
      <c r="K6311" s="4"/>
      <c r="L6311" s="4"/>
      <c r="M6311" s="4"/>
      <c r="N6311" s="4"/>
      <c r="P6311" s="4"/>
      <c r="R6311" s="4"/>
      <c r="S6311" s="4"/>
      <c r="T6311" s="4"/>
      <c r="V6311" s="4"/>
      <c r="W6311" s="4"/>
      <c r="X6311" s="4"/>
      <c r="Y6311" s="4"/>
      <c r="Z6311" s="4"/>
      <c r="AA6311" s="4"/>
      <c r="AG6311" s="4"/>
    </row>
    <row r="6312" spans="1:33" x14ac:dyDescent="0.25">
      <c r="A6312" s="4"/>
      <c r="F6312" s="4"/>
      <c r="H6312" s="4"/>
      <c r="I6312" s="4"/>
      <c r="J6312" s="4"/>
      <c r="K6312" s="4"/>
      <c r="L6312" s="4"/>
      <c r="M6312" s="4"/>
      <c r="N6312" s="4"/>
      <c r="P6312" s="4"/>
      <c r="R6312" s="4"/>
      <c r="S6312" s="4"/>
      <c r="T6312" s="4"/>
      <c r="V6312" s="4"/>
      <c r="W6312" s="4"/>
      <c r="X6312" s="4"/>
      <c r="Y6312" s="4"/>
      <c r="Z6312" s="4"/>
      <c r="AA6312" s="4"/>
      <c r="AG6312" s="4"/>
    </row>
    <row r="6313" spans="1:33" x14ac:dyDescent="0.25">
      <c r="A6313" s="4"/>
      <c r="F6313" s="4"/>
      <c r="H6313" s="4"/>
      <c r="I6313" s="4"/>
      <c r="J6313" s="4"/>
      <c r="K6313" s="4"/>
      <c r="L6313" s="4"/>
      <c r="M6313" s="4"/>
      <c r="N6313" s="4"/>
      <c r="P6313" s="4"/>
      <c r="R6313" s="4"/>
      <c r="S6313" s="4"/>
      <c r="T6313" s="4"/>
      <c r="V6313" s="4"/>
      <c r="W6313" s="4"/>
      <c r="X6313" s="4"/>
      <c r="Y6313" s="4"/>
      <c r="Z6313" s="4"/>
      <c r="AA6313" s="4"/>
      <c r="AG6313" s="4"/>
    </row>
    <row r="6314" spans="1:33" x14ac:dyDescent="0.25">
      <c r="A6314" s="4"/>
      <c r="F6314" s="4"/>
      <c r="H6314" s="4"/>
      <c r="I6314" s="4"/>
      <c r="J6314" s="4"/>
      <c r="K6314" s="4"/>
      <c r="L6314" s="4"/>
      <c r="M6314" s="4"/>
      <c r="N6314" s="4"/>
      <c r="P6314" s="4"/>
      <c r="R6314" s="4"/>
      <c r="S6314" s="4"/>
      <c r="T6314" s="4"/>
      <c r="V6314" s="4"/>
      <c r="W6314" s="4"/>
      <c r="X6314" s="4"/>
      <c r="Y6314" s="4"/>
      <c r="Z6314" s="4"/>
      <c r="AA6314" s="4"/>
      <c r="AG6314" s="4"/>
    </row>
    <row r="6315" spans="1:33" x14ac:dyDescent="0.25">
      <c r="A6315" s="4"/>
      <c r="F6315" s="4"/>
      <c r="H6315" s="4"/>
      <c r="I6315" s="4"/>
      <c r="J6315" s="4"/>
      <c r="K6315" s="4"/>
      <c r="L6315" s="4"/>
      <c r="M6315" s="4"/>
      <c r="N6315" s="4"/>
      <c r="P6315" s="4"/>
      <c r="R6315" s="4"/>
      <c r="S6315" s="4"/>
      <c r="T6315" s="4"/>
      <c r="V6315" s="4"/>
      <c r="W6315" s="4"/>
      <c r="X6315" s="4"/>
      <c r="Y6315" s="4"/>
      <c r="Z6315" s="4"/>
      <c r="AA6315" s="4"/>
      <c r="AG6315" s="4"/>
    </row>
    <row r="6316" spans="1:33" x14ac:dyDescent="0.25">
      <c r="A6316" s="4"/>
      <c r="F6316" s="4"/>
      <c r="H6316" s="4"/>
      <c r="I6316" s="4"/>
      <c r="J6316" s="4"/>
      <c r="K6316" s="4"/>
      <c r="L6316" s="4"/>
      <c r="M6316" s="4"/>
      <c r="N6316" s="4"/>
      <c r="P6316" s="4"/>
      <c r="R6316" s="4"/>
      <c r="S6316" s="4"/>
      <c r="T6316" s="4"/>
      <c r="V6316" s="4"/>
      <c r="W6316" s="4"/>
      <c r="X6316" s="4"/>
      <c r="Y6316" s="4"/>
      <c r="Z6316" s="4"/>
      <c r="AA6316" s="4"/>
      <c r="AG6316" s="4"/>
    </row>
    <row r="6317" spans="1:33" x14ac:dyDescent="0.25">
      <c r="A6317" s="4"/>
      <c r="F6317" s="4"/>
      <c r="H6317" s="4"/>
      <c r="I6317" s="4"/>
      <c r="J6317" s="4"/>
      <c r="K6317" s="4"/>
      <c r="L6317" s="4"/>
      <c r="M6317" s="4"/>
      <c r="N6317" s="4"/>
      <c r="P6317" s="4"/>
      <c r="R6317" s="4"/>
      <c r="S6317" s="4"/>
      <c r="T6317" s="4"/>
      <c r="V6317" s="4"/>
      <c r="W6317" s="4"/>
      <c r="X6317" s="4"/>
      <c r="Y6317" s="4"/>
      <c r="Z6317" s="4"/>
      <c r="AA6317" s="4"/>
      <c r="AG6317" s="4"/>
    </row>
    <row r="6318" spans="1:33" x14ac:dyDescent="0.25">
      <c r="A6318" s="4"/>
      <c r="F6318" s="4"/>
      <c r="H6318" s="4"/>
      <c r="I6318" s="4"/>
      <c r="J6318" s="4"/>
      <c r="K6318" s="4"/>
      <c r="L6318" s="4"/>
      <c r="M6318" s="4"/>
      <c r="N6318" s="4"/>
      <c r="P6318" s="4"/>
      <c r="R6318" s="4"/>
      <c r="S6318" s="4"/>
      <c r="T6318" s="4"/>
      <c r="V6318" s="4"/>
      <c r="W6318" s="4"/>
      <c r="X6318" s="4"/>
      <c r="Y6318" s="4"/>
      <c r="Z6318" s="4"/>
      <c r="AA6318" s="4"/>
      <c r="AG6318" s="4"/>
    </row>
    <row r="6319" spans="1:33" x14ac:dyDescent="0.25">
      <c r="A6319" s="4"/>
      <c r="F6319" s="4"/>
      <c r="H6319" s="4"/>
      <c r="I6319" s="4"/>
      <c r="J6319" s="4"/>
      <c r="K6319" s="4"/>
      <c r="L6319" s="4"/>
      <c r="M6319" s="4"/>
      <c r="N6319" s="4"/>
      <c r="P6319" s="4"/>
      <c r="R6319" s="4"/>
      <c r="S6319" s="4"/>
      <c r="T6319" s="4"/>
      <c r="V6319" s="4"/>
      <c r="W6319" s="4"/>
      <c r="X6319" s="4"/>
      <c r="Y6319" s="4"/>
      <c r="Z6319" s="4"/>
      <c r="AA6319" s="4"/>
      <c r="AG6319" s="4"/>
    </row>
    <row r="6320" spans="1:33" x14ac:dyDescent="0.25">
      <c r="A6320" s="4"/>
      <c r="F6320" s="4"/>
      <c r="H6320" s="4"/>
      <c r="I6320" s="4"/>
      <c r="J6320" s="4"/>
      <c r="K6320" s="4"/>
      <c r="L6320" s="4"/>
      <c r="M6320" s="4"/>
      <c r="N6320" s="4"/>
      <c r="P6320" s="4"/>
      <c r="R6320" s="4"/>
      <c r="S6320" s="4"/>
      <c r="T6320" s="4"/>
      <c r="V6320" s="4"/>
      <c r="W6320" s="4"/>
      <c r="X6320" s="4"/>
      <c r="Y6320" s="4"/>
      <c r="Z6320" s="4"/>
      <c r="AA6320" s="4"/>
      <c r="AG6320" s="4"/>
    </row>
    <row r="6321" spans="1:33" x14ac:dyDescent="0.25">
      <c r="A6321" s="4"/>
      <c r="F6321" s="4"/>
      <c r="H6321" s="4"/>
      <c r="I6321" s="4"/>
      <c r="J6321" s="4"/>
      <c r="K6321" s="4"/>
      <c r="L6321" s="4"/>
      <c r="M6321" s="4"/>
      <c r="N6321" s="4"/>
      <c r="P6321" s="4"/>
      <c r="R6321" s="4"/>
      <c r="S6321" s="4"/>
      <c r="T6321" s="4"/>
      <c r="V6321" s="4"/>
      <c r="W6321" s="4"/>
      <c r="X6321" s="4"/>
      <c r="Y6321" s="4"/>
      <c r="Z6321" s="4"/>
      <c r="AA6321" s="4"/>
      <c r="AG6321" s="4"/>
    </row>
    <row r="6322" spans="1:33" x14ac:dyDescent="0.25">
      <c r="A6322" s="4"/>
      <c r="F6322" s="4"/>
      <c r="H6322" s="4"/>
      <c r="I6322" s="4"/>
      <c r="J6322" s="4"/>
      <c r="K6322" s="4"/>
      <c r="L6322" s="4"/>
      <c r="M6322" s="4"/>
      <c r="N6322" s="4"/>
      <c r="P6322" s="4"/>
      <c r="R6322" s="4"/>
      <c r="S6322" s="4"/>
      <c r="T6322" s="4"/>
      <c r="V6322" s="4"/>
      <c r="W6322" s="4"/>
      <c r="X6322" s="4"/>
      <c r="Y6322" s="4"/>
      <c r="Z6322" s="4"/>
      <c r="AA6322" s="4"/>
      <c r="AG6322" s="4"/>
    </row>
    <row r="6323" spans="1:33" x14ac:dyDescent="0.25">
      <c r="A6323" s="4"/>
      <c r="F6323" s="4"/>
      <c r="H6323" s="4"/>
      <c r="I6323" s="4"/>
      <c r="J6323" s="4"/>
      <c r="K6323" s="4"/>
      <c r="L6323" s="4"/>
      <c r="M6323" s="4"/>
      <c r="N6323" s="4"/>
      <c r="P6323" s="4"/>
      <c r="R6323" s="4"/>
      <c r="S6323" s="4"/>
      <c r="T6323" s="4"/>
      <c r="V6323" s="4"/>
      <c r="W6323" s="4"/>
      <c r="X6323" s="4"/>
      <c r="Y6323" s="4"/>
      <c r="Z6323" s="4"/>
      <c r="AA6323" s="4"/>
      <c r="AG6323" s="4"/>
    </row>
    <row r="6324" spans="1:33" x14ac:dyDescent="0.25">
      <c r="A6324" s="4"/>
      <c r="F6324" s="4"/>
      <c r="H6324" s="4"/>
      <c r="I6324" s="4"/>
      <c r="J6324" s="4"/>
      <c r="K6324" s="4"/>
      <c r="L6324" s="4"/>
      <c r="M6324" s="4"/>
      <c r="N6324" s="4"/>
      <c r="P6324" s="4"/>
      <c r="R6324" s="4"/>
      <c r="S6324" s="4"/>
      <c r="T6324" s="4"/>
      <c r="V6324" s="4"/>
      <c r="W6324" s="4"/>
      <c r="X6324" s="4"/>
      <c r="Y6324" s="4"/>
      <c r="Z6324" s="4"/>
      <c r="AA6324" s="4"/>
      <c r="AG6324" s="4"/>
    </row>
    <row r="6325" spans="1:33" x14ac:dyDescent="0.25">
      <c r="A6325" s="4"/>
      <c r="F6325" s="4"/>
      <c r="H6325" s="4"/>
      <c r="I6325" s="4"/>
      <c r="J6325" s="4"/>
      <c r="K6325" s="4"/>
      <c r="L6325" s="4"/>
      <c r="M6325" s="4"/>
      <c r="N6325" s="4"/>
      <c r="P6325" s="4"/>
      <c r="R6325" s="4"/>
      <c r="S6325" s="4"/>
      <c r="T6325" s="4"/>
      <c r="V6325" s="4"/>
      <c r="W6325" s="4"/>
      <c r="X6325" s="4"/>
      <c r="Y6325" s="4"/>
      <c r="Z6325" s="4"/>
      <c r="AA6325" s="4"/>
      <c r="AG6325" s="4"/>
    </row>
    <row r="6326" spans="1:33" x14ac:dyDescent="0.25">
      <c r="A6326" s="4"/>
      <c r="F6326" s="4"/>
      <c r="H6326" s="4"/>
      <c r="I6326" s="4"/>
      <c r="J6326" s="4"/>
      <c r="K6326" s="4"/>
      <c r="L6326" s="4"/>
      <c r="M6326" s="4"/>
      <c r="N6326" s="4"/>
      <c r="P6326" s="4"/>
      <c r="R6326" s="4"/>
      <c r="S6326" s="4"/>
      <c r="T6326" s="4"/>
      <c r="V6326" s="4"/>
      <c r="W6326" s="4"/>
      <c r="X6326" s="4"/>
      <c r="Y6326" s="4"/>
      <c r="Z6326" s="4"/>
      <c r="AA6326" s="4"/>
      <c r="AG6326" s="4"/>
    </row>
    <row r="6327" spans="1:33" x14ac:dyDescent="0.25">
      <c r="A6327" s="4"/>
      <c r="F6327" s="4"/>
      <c r="H6327" s="4"/>
      <c r="I6327" s="4"/>
      <c r="J6327" s="4"/>
      <c r="K6327" s="4"/>
      <c r="L6327" s="4"/>
      <c r="M6327" s="4"/>
      <c r="N6327" s="4"/>
      <c r="P6327" s="4"/>
      <c r="R6327" s="4"/>
      <c r="S6327" s="4"/>
      <c r="T6327" s="4"/>
      <c r="V6327" s="4"/>
      <c r="W6327" s="4"/>
      <c r="X6327" s="4"/>
      <c r="Y6327" s="4"/>
      <c r="Z6327" s="4"/>
      <c r="AA6327" s="4"/>
      <c r="AG6327" s="4"/>
    </row>
    <row r="6328" spans="1:33" x14ac:dyDescent="0.25">
      <c r="A6328" s="4"/>
      <c r="F6328" s="4"/>
      <c r="H6328" s="4"/>
      <c r="I6328" s="4"/>
      <c r="J6328" s="4"/>
      <c r="K6328" s="4"/>
      <c r="L6328" s="4"/>
      <c r="M6328" s="4"/>
      <c r="N6328" s="4"/>
      <c r="P6328" s="4"/>
      <c r="R6328" s="4"/>
      <c r="S6328" s="4"/>
      <c r="T6328" s="4"/>
      <c r="V6328" s="4"/>
      <c r="W6328" s="4"/>
      <c r="X6328" s="4"/>
      <c r="Y6328" s="4"/>
      <c r="Z6328" s="4"/>
      <c r="AA6328" s="4"/>
      <c r="AG6328" s="4"/>
    </row>
    <row r="6329" spans="1:33" x14ac:dyDescent="0.25">
      <c r="A6329" s="4"/>
      <c r="F6329" s="4"/>
      <c r="H6329" s="4"/>
      <c r="I6329" s="4"/>
      <c r="J6329" s="4"/>
      <c r="K6329" s="4"/>
      <c r="L6329" s="4"/>
      <c r="M6329" s="4"/>
      <c r="N6329" s="4"/>
      <c r="P6329" s="4"/>
      <c r="R6329" s="4"/>
      <c r="S6329" s="4"/>
      <c r="T6329" s="4"/>
      <c r="V6329" s="4"/>
      <c r="W6329" s="4"/>
      <c r="X6329" s="4"/>
      <c r="Y6329" s="4"/>
      <c r="Z6329" s="4"/>
      <c r="AA6329" s="4"/>
      <c r="AG6329" s="4"/>
    </row>
    <row r="6330" spans="1:33" x14ac:dyDescent="0.25">
      <c r="A6330" s="4"/>
      <c r="F6330" s="4"/>
      <c r="H6330" s="4"/>
      <c r="I6330" s="4"/>
      <c r="J6330" s="4"/>
      <c r="K6330" s="4"/>
      <c r="L6330" s="4"/>
      <c r="M6330" s="4"/>
      <c r="N6330" s="4"/>
      <c r="P6330" s="4"/>
      <c r="R6330" s="4"/>
      <c r="S6330" s="4"/>
      <c r="T6330" s="4"/>
      <c r="V6330" s="4"/>
      <c r="W6330" s="4"/>
      <c r="X6330" s="4"/>
      <c r="Y6330" s="4"/>
      <c r="Z6330" s="4"/>
      <c r="AA6330" s="4"/>
      <c r="AG6330" s="4"/>
    </row>
    <row r="6331" spans="1:33" x14ac:dyDescent="0.25">
      <c r="A6331" s="4"/>
      <c r="F6331" s="4"/>
      <c r="H6331" s="4"/>
      <c r="I6331" s="4"/>
      <c r="J6331" s="4"/>
      <c r="K6331" s="4"/>
      <c r="L6331" s="4"/>
      <c r="M6331" s="4"/>
      <c r="N6331" s="4"/>
      <c r="P6331" s="4"/>
      <c r="R6331" s="4"/>
      <c r="S6331" s="4"/>
      <c r="T6331" s="4"/>
      <c r="V6331" s="4"/>
      <c r="W6331" s="4"/>
      <c r="X6331" s="4"/>
      <c r="Y6331" s="4"/>
      <c r="Z6331" s="4"/>
      <c r="AA6331" s="4"/>
      <c r="AG6331" s="4"/>
    </row>
    <row r="6332" spans="1:33" x14ac:dyDescent="0.25">
      <c r="A6332" s="4"/>
      <c r="F6332" s="4"/>
      <c r="H6332" s="4"/>
      <c r="I6332" s="4"/>
      <c r="J6332" s="4"/>
      <c r="K6332" s="4"/>
      <c r="L6332" s="4"/>
      <c r="M6332" s="4"/>
      <c r="N6332" s="4"/>
      <c r="P6332" s="4"/>
      <c r="R6332" s="4"/>
      <c r="S6332" s="4"/>
      <c r="T6332" s="4"/>
      <c r="V6332" s="4"/>
      <c r="W6332" s="4"/>
      <c r="X6332" s="4"/>
      <c r="Y6332" s="4"/>
      <c r="Z6332" s="4"/>
      <c r="AA6332" s="4"/>
      <c r="AG6332" s="4"/>
    </row>
    <row r="6333" spans="1:33" x14ac:dyDescent="0.25">
      <c r="A6333" s="4"/>
      <c r="F6333" s="4"/>
      <c r="H6333" s="4"/>
      <c r="I6333" s="4"/>
      <c r="J6333" s="4"/>
      <c r="K6333" s="4"/>
      <c r="L6333" s="4"/>
      <c r="M6333" s="4"/>
      <c r="N6333" s="4"/>
      <c r="P6333" s="4"/>
      <c r="R6333" s="4"/>
      <c r="S6333" s="4"/>
      <c r="T6333" s="4"/>
      <c r="V6333" s="4"/>
      <c r="W6333" s="4"/>
      <c r="X6333" s="4"/>
      <c r="Y6333" s="4"/>
      <c r="Z6333" s="4"/>
      <c r="AA6333" s="4"/>
      <c r="AG6333" s="4"/>
    </row>
    <row r="6334" spans="1:33" x14ac:dyDescent="0.25">
      <c r="A6334" s="4"/>
      <c r="F6334" s="4"/>
      <c r="H6334" s="4"/>
      <c r="I6334" s="4"/>
      <c r="J6334" s="4"/>
      <c r="K6334" s="4"/>
      <c r="L6334" s="4"/>
      <c r="M6334" s="4"/>
      <c r="N6334" s="4"/>
      <c r="P6334" s="4"/>
      <c r="R6334" s="4"/>
      <c r="S6334" s="4"/>
      <c r="T6334" s="4"/>
      <c r="V6334" s="4"/>
      <c r="W6334" s="4"/>
      <c r="X6334" s="4"/>
      <c r="Y6334" s="4"/>
      <c r="Z6334" s="4"/>
      <c r="AA6334" s="4"/>
      <c r="AG6334" s="4"/>
    </row>
    <row r="6335" spans="1:33" x14ac:dyDescent="0.25">
      <c r="A6335" s="4"/>
      <c r="F6335" s="4"/>
      <c r="H6335" s="4"/>
      <c r="I6335" s="4"/>
      <c r="J6335" s="4"/>
      <c r="K6335" s="4"/>
      <c r="L6335" s="4"/>
      <c r="M6335" s="4"/>
      <c r="N6335" s="4"/>
      <c r="P6335" s="4"/>
      <c r="R6335" s="4"/>
      <c r="S6335" s="4"/>
      <c r="T6335" s="4"/>
      <c r="V6335" s="4"/>
      <c r="W6335" s="4"/>
      <c r="X6335" s="4"/>
      <c r="Y6335" s="4"/>
      <c r="Z6335" s="4"/>
      <c r="AA6335" s="4"/>
      <c r="AG6335" s="4"/>
    </row>
    <row r="6336" spans="1:33" x14ac:dyDescent="0.25">
      <c r="A6336" s="4"/>
      <c r="F6336" s="4"/>
      <c r="H6336" s="4"/>
      <c r="I6336" s="4"/>
      <c r="J6336" s="4"/>
      <c r="K6336" s="4"/>
      <c r="L6336" s="4"/>
      <c r="M6336" s="4"/>
      <c r="N6336" s="4"/>
      <c r="P6336" s="4"/>
      <c r="R6336" s="4"/>
      <c r="S6336" s="4"/>
      <c r="T6336" s="4"/>
      <c r="V6336" s="4"/>
      <c r="W6336" s="4"/>
      <c r="X6336" s="4"/>
      <c r="Y6336" s="4"/>
      <c r="Z6336" s="4"/>
      <c r="AA6336" s="4"/>
      <c r="AG6336" s="4"/>
    </row>
    <row r="6337" spans="1:33" x14ac:dyDescent="0.25">
      <c r="A6337" s="4"/>
      <c r="F6337" s="4"/>
      <c r="H6337" s="4"/>
      <c r="I6337" s="4"/>
      <c r="J6337" s="4"/>
      <c r="K6337" s="4"/>
      <c r="L6337" s="4"/>
      <c r="M6337" s="4"/>
      <c r="N6337" s="4"/>
      <c r="P6337" s="4"/>
      <c r="R6337" s="4"/>
      <c r="S6337" s="4"/>
      <c r="T6337" s="4"/>
      <c r="V6337" s="4"/>
      <c r="W6337" s="4"/>
      <c r="X6337" s="4"/>
      <c r="Y6337" s="4"/>
      <c r="Z6337" s="4"/>
      <c r="AA6337" s="4"/>
      <c r="AG6337" s="4"/>
    </row>
    <row r="6338" spans="1:33" x14ac:dyDescent="0.25">
      <c r="A6338" s="4"/>
      <c r="F6338" s="4"/>
      <c r="H6338" s="4"/>
      <c r="I6338" s="4"/>
      <c r="J6338" s="4"/>
      <c r="K6338" s="4"/>
      <c r="L6338" s="4"/>
      <c r="M6338" s="4"/>
      <c r="N6338" s="4"/>
      <c r="P6338" s="4"/>
      <c r="R6338" s="4"/>
      <c r="S6338" s="4"/>
      <c r="T6338" s="4"/>
      <c r="V6338" s="4"/>
      <c r="W6338" s="4"/>
      <c r="X6338" s="4"/>
      <c r="Y6338" s="4"/>
      <c r="Z6338" s="4"/>
      <c r="AA6338" s="4"/>
      <c r="AG6338" s="4"/>
    </row>
    <row r="6339" spans="1:33" x14ac:dyDescent="0.25">
      <c r="A6339" s="4"/>
      <c r="F6339" s="4"/>
      <c r="H6339" s="4"/>
      <c r="I6339" s="4"/>
      <c r="J6339" s="4"/>
      <c r="K6339" s="4"/>
      <c r="L6339" s="4"/>
      <c r="M6339" s="4"/>
      <c r="N6339" s="4"/>
      <c r="P6339" s="4"/>
      <c r="R6339" s="4"/>
      <c r="S6339" s="4"/>
      <c r="T6339" s="4"/>
      <c r="V6339" s="4"/>
      <c r="W6339" s="4"/>
      <c r="X6339" s="4"/>
      <c r="Y6339" s="4"/>
      <c r="Z6339" s="4"/>
      <c r="AA6339" s="4"/>
      <c r="AG6339" s="4"/>
    </row>
    <row r="6340" spans="1:33" x14ac:dyDescent="0.25">
      <c r="A6340" s="4"/>
      <c r="F6340" s="4"/>
      <c r="H6340" s="4"/>
      <c r="I6340" s="4"/>
      <c r="J6340" s="4"/>
      <c r="K6340" s="4"/>
      <c r="L6340" s="4"/>
      <c r="M6340" s="4"/>
      <c r="N6340" s="4"/>
      <c r="P6340" s="4"/>
      <c r="R6340" s="4"/>
      <c r="S6340" s="4"/>
      <c r="T6340" s="4"/>
      <c r="V6340" s="4"/>
      <c r="W6340" s="4"/>
      <c r="X6340" s="4"/>
      <c r="Y6340" s="4"/>
      <c r="Z6340" s="4"/>
      <c r="AA6340" s="4"/>
      <c r="AG6340" s="4"/>
    </row>
    <row r="6341" spans="1:33" x14ac:dyDescent="0.25">
      <c r="A6341" s="4"/>
      <c r="F6341" s="4"/>
      <c r="H6341" s="4"/>
      <c r="I6341" s="4"/>
      <c r="J6341" s="4"/>
      <c r="K6341" s="4"/>
      <c r="L6341" s="4"/>
      <c r="M6341" s="4"/>
      <c r="N6341" s="4"/>
      <c r="P6341" s="4"/>
      <c r="R6341" s="4"/>
      <c r="S6341" s="4"/>
      <c r="T6341" s="4"/>
      <c r="V6341" s="4"/>
      <c r="W6341" s="4"/>
      <c r="X6341" s="4"/>
      <c r="Y6341" s="4"/>
      <c r="Z6341" s="4"/>
      <c r="AA6341" s="4"/>
      <c r="AG6341" s="4"/>
    </row>
    <row r="6342" spans="1:33" x14ac:dyDescent="0.25">
      <c r="A6342" s="4"/>
      <c r="F6342" s="4"/>
      <c r="H6342" s="4"/>
      <c r="I6342" s="4"/>
      <c r="J6342" s="4"/>
      <c r="K6342" s="4"/>
      <c r="L6342" s="4"/>
      <c r="M6342" s="4"/>
      <c r="N6342" s="4"/>
      <c r="P6342" s="4"/>
      <c r="R6342" s="4"/>
      <c r="S6342" s="4"/>
      <c r="T6342" s="4"/>
      <c r="V6342" s="4"/>
      <c r="W6342" s="4"/>
      <c r="X6342" s="4"/>
      <c r="Y6342" s="4"/>
      <c r="Z6342" s="4"/>
      <c r="AA6342" s="4"/>
      <c r="AG6342" s="4"/>
    </row>
    <row r="6343" spans="1:33" x14ac:dyDescent="0.25">
      <c r="A6343" s="4"/>
      <c r="F6343" s="4"/>
      <c r="H6343" s="4"/>
      <c r="I6343" s="4"/>
      <c r="J6343" s="4"/>
      <c r="K6343" s="4"/>
      <c r="L6343" s="4"/>
      <c r="M6343" s="4"/>
      <c r="N6343" s="4"/>
      <c r="P6343" s="4"/>
      <c r="R6343" s="4"/>
      <c r="S6343" s="4"/>
      <c r="T6343" s="4"/>
      <c r="V6343" s="4"/>
      <c r="W6343" s="4"/>
      <c r="X6343" s="4"/>
      <c r="Y6343" s="4"/>
      <c r="Z6343" s="4"/>
      <c r="AA6343" s="4"/>
      <c r="AG6343" s="4"/>
    </row>
    <row r="6344" spans="1:33" x14ac:dyDescent="0.25">
      <c r="A6344" s="4"/>
      <c r="F6344" s="4"/>
      <c r="H6344" s="4"/>
      <c r="I6344" s="4"/>
      <c r="J6344" s="4"/>
      <c r="K6344" s="4"/>
      <c r="L6344" s="4"/>
      <c r="M6344" s="4"/>
      <c r="N6344" s="4"/>
      <c r="P6344" s="4"/>
      <c r="R6344" s="4"/>
      <c r="S6344" s="4"/>
      <c r="T6344" s="4"/>
      <c r="V6344" s="4"/>
      <c r="W6344" s="4"/>
      <c r="X6344" s="4"/>
      <c r="Y6344" s="4"/>
      <c r="Z6344" s="4"/>
      <c r="AA6344" s="4"/>
      <c r="AG6344" s="4"/>
    </row>
    <row r="6345" spans="1:33" x14ac:dyDescent="0.25">
      <c r="A6345" s="4"/>
      <c r="F6345" s="4"/>
      <c r="H6345" s="4"/>
      <c r="I6345" s="4"/>
      <c r="J6345" s="4"/>
      <c r="K6345" s="4"/>
      <c r="L6345" s="4"/>
      <c r="M6345" s="4"/>
      <c r="N6345" s="4"/>
      <c r="P6345" s="4"/>
      <c r="R6345" s="4"/>
      <c r="S6345" s="4"/>
      <c r="T6345" s="4"/>
      <c r="V6345" s="4"/>
      <c r="W6345" s="4"/>
      <c r="X6345" s="4"/>
      <c r="Y6345" s="4"/>
      <c r="Z6345" s="4"/>
      <c r="AA6345" s="4"/>
      <c r="AG6345" s="4"/>
    </row>
    <row r="6346" spans="1:33" x14ac:dyDescent="0.25">
      <c r="A6346" s="4"/>
      <c r="F6346" s="4"/>
      <c r="H6346" s="4"/>
      <c r="I6346" s="4"/>
      <c r="J6346" s="4"/>
      <c r="K6346" s="4"/>
      <c r="L6346" s="4"/>
      <c r="M6346" s="4"/>
      <c r="N6346" s="4"/>
      <c r="P6346" s="4"/>
      <c r="R6346" s="4"/>
      <c r="S6346" s="4"/>
      <c r="T6346" s="4"/>
      <c r="V6346" s="4"/>
      <c r="W6346" s="4"/>
      <c r="X6346" s="4"/>
      <c r="Y6346" s="4"/>
      <c r="Z6346" s="4"/>
      <c r="AA6346" s="4"/>
      <c r="AG6346" s="4"/>
    </row>
    <row r="6347" spans="1:33" x14ac:dyDescent="0.25">
      <c r="A6347" s="4"/>
      <c r="F6347" s="4"/>
      <c r="H6347" s="4"/>
      <c r="I6347" s="4"/>
      <c r="J6347" s="4"/>
      <c r="K6347" s="4"/>
      <c r="L6347" s="4"/>
      <c r="M6347" s="4"/>
      <c r="N6347" s="4"/>
      <c r="P6347" s="4"/>
      <c r="R6347" s="4"/>
      <c r="S6347" s="4"/>
      <c r="T6347" s="4"/>
      <c r="V6347" s="4"/>
      <c r="W6347" s="4"/>
      <c r="X6347" s="4"/>
      <c r="Y6347" s="4"/>
      <c r="Z6347" s="4"/>
      <c r="AA6347" s="4"/>
      <c r="AG6347" s="4"/>
    </row>
    <row r="6348" spans="1:33" x14ac:dyDescent="0.25">
      <c r="A6348" s="4"/>
      <c r="F6348" s="4"/>
      <c r="H6348" s="4"/>
      <c r="I6348" s="4"/>
      <c r="J6348" s="4"/>
      <c r="K6348" s="4"/>
      <c r="L6348" s="4"/>
      <c r="M6348" s="4"/>
      <c r="N6348" s="4"/>
      <c r="P6348" s="4"/>
      <c r="R6348" s="4"/>
      <c r="S6348" s="4"/>
      <c r="T6348" s="4"/>
      <c r="V6348" s="4"/>
      <c r="W6348" s="4"/>
      <c r="X6348" s="4"/>
      <c r="Y6348" s="4"/>
      <c r="Z6348" s="4"/>
      <c r="AA6348" s="4"/>
      <c r="AG6348" s="4"/>
    </row>
    <row r="6349" spans="1:33" x14ac:dyDescent="0.25">
      <c r="A6349" s="4"/>
      <c r="F6349" s="4"/>
      <c r="H6349" s="4"/>
      <c r="I6349" s="4"/>
      <c r="J6349" s="4"/>
      <c r="K6349" s="4"/>
      <c r="L6349" s="4"/>
      <c r="M6349" s="4"/>
      <c r="N6349" s="4"/>
      <c r="P6349" s="4"/>
      <c r="R6349" s="4"/>
      <c r="S6349" s="4"/>
      <c r="T6349" s="4"/>
      <c r="V6349" s="4"/>
      <c r="W6349" s="4"/>
      <c r="X6349" s="4"/>
      <c r="Y6349" s="4"/>
      <c r="Z6349" s="4"/>
      <c r="AA6349" s="4"/>
      <c r="AG6349" s="4"/>
    </row>
    <row r="6350" spans="1:33" x14ac:dyDescent="0.25">
      <c r="A6350" s="4"/>
      <c r="F6350" s="4"/>
      <c r="H6350" s="4"/>
      <c r="I6350" s="4"/>
      <c r="J6350" s="4"/>
      <c r="K6350" s="4"/>
      <c r="L6350" s="4"/>
      <c r="M6350" s="4"/>
      <c r="N6350" s="4"/>
      <c r="P6350" s="4"/>
      <c r="R6350" s="4"/>
      <c r="S6350" s="4"/>
      <c r="T6350" s="4"/>
      <c r="V6350" s="4"/>
      <c r="W6350" s="4"/>
      <c r="X6350" s="4"/>
      <c r="Y6350" s="4"/>
      <c r="Z6350" s="4"/>
      <c r="AA6350" s="4"/>
      <c r="AG6350" s="4"/>
    </row>
    <row r="6351" spans="1:33" x14ac:dyDescent="0.25">
      <c r="A6351" s="4"/>
      <c r="F6351" s="4"/>
      <c r="H6351" s="4"/>
      <c r="I6351" s="4"/>
      <c r="J6351" s="4"/>
      <c r="K6351" s="4"/>
      <c r="L6351" s="4"/>
      <c r="M6351" s="4"/>
      <c r="N6351" s="4"/>
      <c r="P6351" s="4"/>
      <c r="R6351" s="4"/>
      <c r="S6351" s="4"/>
      <c r="T6351" s="4"/>
      <c r="V6351" s="4"/>
      <c r="W6351" s="4"/>
      <c r="X6351" s="4"/>
      <c r="Y6351" s="4"/>
      <c r="Z6351" s="4"/>
      <c r="AA6351" s="4"/>
      <c r="AG6351" s="4"/>
    </row>
    <row r="6352" spans="1:33" x14ac:dyDescent="0.25">
      <c r="A6352" s="4"/>
      <c r="F6352" s="4"/>
      <c r="H6352" s="4"/>
      <c r="I6352" s="4"/>
      <c r="J6352" s="4"/>
      <c r="K6352" s="4"/>
      <c r="L6352" s="4"/>
      <c r="M6352" s="4"/>
      <c r="N6352" s="4"/>
      <c r="P6352" s="4"/>
      <c r="R6352" s="4"/>
      <c r="S6352" s="4"/>
      <c r="T6352" s="4"/>
      <c r="V6352" s="4"/>
      <c r="W6352" s="4"/>
      <c r="X6352" s="4"/>
      <c r="Y6352" s="4"/>
      <c r="Z6352" s="4"/>
      <c r="AA6352" s="4"/>
      <c r="AG6352" s="4"/>
    </row>
    <row r="6353" spans="1:33" x14ac:dyDescent="0.25">
      <c r="A6353" s="4"/>
      <c r="F6353" s="4"/>
      <c r="H6353" s="4"/>
      <c r="I6353" s="4"/>
      <c r="J6353" s="4"/>
      <c r="K6353" s="4"/>
      <c r="L6353" s="4"/>
      <c r="M6353" s="4"/>
      <c r="N6353" s="4"/>
      <c r="P6353" s="4"/>
      <c r="R6353" s="4"/>
      <c r="S6353" s="4"/>
      <c r="T6353" s="4"/>
      <c r="V6353" s="4"/>
      <c r="W6353" s="4"/>
      <c r="X6353" s="4"/>
      <c r="Y6353" s="4"/>
      <c r="Z6353" s="4"/>
      <c r="AA6353" s="4"/>
      <c r="AG6353" s="4"/>
    </row>
    <row r="6354" spans="1:33" x14ac:dyDescent="0.25">
      <c r="A6354" s="4"/>
      <c r="F6354" s="4"/>
      <c r="H6354" s="4"/>
      <c r="I6354" s="4"/>
      <c r="J6354" s="4"/>
      <c r="K6354" s="4"/>
      <c r="L6354" s="4"/>
      <c r="M6354" s="4"/>
      <c r="N6354" s="4"/>
      <c r="P6354" s="4"/>
      <c r="R6354" s="4"/>
      <c r="S6354" s="4"/>
      <c r="T6354" s="4"/>
      <c r="V6354" s="4"/>
      <c r="W6354" s="4"/>
      <c r="X6354" s="4"/>
      <c r="Y6354" s="4"/>
      <c r="Z6354" s="4"/>
      <c r="AA6354" s="4"/>
      <c r="AG6354" s="4"/>
    </row>
    <row r="6355" spans="1:33" x14ac:dyDescent="0.25">
      <c r="A6355" s="4"/>
      <c r="F6355" s="4"/>
      <c r="H6355" s="4"/>
      <c r="I6355" s="4"/>
      <c r="J6355" s="4"/>
      <c r="K6355" s="4"/>
      <c r="L6355" s="4"/>
      <c r="M6355" s="4"/>
      <c r="N6355" s="4"/>
      <c r="P6355" s="4"/>
      <c r="R6355" s="4"/>
      <c r="S6355" s="4"/>
      <c r="T6355" s="4"/>
      <c r="V6355" s="4"/>
      <c r="W6355" s="4"/>
      <c r="X6355" s="4"/>
      <c r="Y6355" s="4"/>
      <c r="Z6355" s="4"/>
      <c r="AA6355" s="4"/>
      <c r="AG6355" s="4"/>
    </row>
    <row r="6356" spans="1:33" x14ac:dyDescent="0.25">
      <c r="A6356" s="4"/>
      <c r="F6356" s="4"/>
      <c r="H6356" s="4"/>
      <c r="I6356" s="4"/>
      <c r="J6356" s="4"/>
      <c r="K6356" s="4"/>
      <c r="L6356" s="4"/>
      <c r="M6356" s="4"/>
      <c r="N6356" s="4"/>
      <c r="P6356" s="4"/>
      <c r="R6356" s="4"/>
      <c r="S6356" s="4"/>
      <c r="T6356" s="4"/>
      <c r="V6356" s="4"/>
      <c r="W6356" s="4"/>
      <c r="X6356" s="4"/>
      <c r="Y6356" s="4"/>
      <c r="Z6356" s="4"/>
      <c r="AA6356" s="4"/>
      <c r="AG6356" s="4"/>
    </row>
    <row r="6357" spans="1:33" x14ac:dyDescent="0.25">
      <c r="A6357" s="4"/>
      <c r="F6357" s="4"/>
      <c r="H6357" s="4"/>
      <c r="I6357" s="4"/>
      <c r="J6357" s="4"/>
      <c r="K6357" s="4"/>
      <c r="L6357" s="4"/>
      <c r="M6357" s="4"/>
      <c r="N6357" s="4"/>
      <c r="P6357" s="4"/>
      <c r="R6357" s="4"/>
      <c r="S6357" s="4"/>
      <c r="T6357" s="4"/>
      <c r="V6357" s="4"/>
      <c r="W6357" s="4"/>
      <c r="X6357" s="4"/>
      <c r="Y6357" s="4"/>
      <c r="Z6357" s="4"/>
      <c r="AA6357" s="4"/>
      <c r="AG6357" s="4"/>
    </row>
    <row r="6358" spans="1:33" x14ac:dyDescent="0.25">
      <c r="A6358" s="4"/>
      <c r="F6358" s="4"/>
      <c r="H6358" s="4"/>
      <c r="I6358" s="4"/>
      <c r="J6358" s="4"/>
      <c r="K6358" s="4"/>
      <c r="L6358" s="4"/>
      <c r="M6358" s="4"/>
      <c r="N6358" s="4"/>
      <c r="P6358" s="4"/>
      <c r="R6358" s="4"/>
      <c r="S6358" s="4"/>
      <c r="T6358" s="4"/>
      <c r="V6358" s="4"/>
      <c r="W6358" s="4"/>
      <c r="X6358" s="4"/>
      <c r="Y6358" s="4"/>
      <c r="Z6358" s="4"/>
      <c r="AA6358" s="4"/>
      <c r="AG6358" s="4"/>
    </row>
    <row r="6359" spans="1:33" x14ac:dyDescent="0.25">
      <c r="A6359" s="4"/>
      <c r="F6359" s="4"/>
      <c r="H6359" s="4"/>
      <c r="I6359" s="4"/>
      <c r="J6359" s="4"/>
      <c r="K6359" s="4"/>
      <c r="L6359" s="4"/>
      <c r="M6359" s="4"/>
      <c r="N6359" s="4"/>
      <c r="P6359" s="4"/>
      <c r="R6359" s="4"/>
      <c r="S6359" s="4"/>
      <c r="T6359" s="4"/>
      <c r="V6359" s="4"/>
      <c r="W6359" s="4"/>
      <c r="X6359" s="4"/>
      <c r="Y6359" s="4"/>
      <c r="Z6359" s="4"/>
      <c r="AA6359" s="4"/>
      <c r="AG6359" s="4"/>
    </row>
    <row r="6360" spans="1:33" x14ac:dyDescent="0.25">
      <c r="A6360" s="4"/>
      <c r="F6360" s="4"/>
      <c r="H6360" s="4"/>
      <c r="I6360" s="4"/>
      <c r="J6360" s="4"/>
      <c r="K6360" s="4"/>
      <c r="L6360" s="4"/>
      <c r="M6360" s="4"/>
      <c r="N6360" s="4"/>
      <c r="P6360" s="4"/>
      <c r="R6360" s="4"/>
      <c r="S6360" s="4"/>
      <c r="T6360" s="4"/>
      <c r="V6360" s="4"/>
      <c r="W6360" s="4"/>
      <c r="X6360" s="4"/>
      <c r="Y6360" s="4"/>
      <c r="Z6360" s="4"/>
      <c r="AA6360" s="4"/>
      <c r="AG6360" s="4"/>
    </row>
    <row r="6361" spans="1:33" x14ac:dyDescent="0.25">
      <c r="A6361" s="4"/>
      <c r="F6361" s="4"/>
      <c r="H6361" s="4"/>
      <c r="I6361" s="4"/>
      <c r="J6361" s="4"/>
      <c r="K6361" s="4"/>
      <c r="L6361" s="4"/>
      <c r="M6361" s="4"/>
      <c r="N6361" s="4"/>
      <c r="P6361" s="4"/>
      <c r="R6361" s="4"/>
      <c r="S6361" s="4"/>
      <c r="T6361" s="4"/>
      <c r="V6361" s="4"/>
      <c r="W6361" s="4"/>
      <c r="X6361" s="4"/>
      <c r="Y6361" s="4"/>
      <c r="Z6361" s="4"/>
      <c r="AA6361" s="4"/>
      <c r="AG6361" s="4"/>
    </row>
    <row r="6362" spans="1:33" x14ac:dyDescent="0.25">
      <c r="A6362" s="4"/>
      <c r="F6362" s="4"/>
      <c r="H6362" s="4"/>
      <c r="I6362" s="4"/>
      <c r="J6362" s="4"/>
      <c r="K6362" s="4"/>
      <c r="L6362" s="4"/>
      <c r="M6362" s="4"/>
      <c r="N6362" s="4"/>
      <c r="P6362" s="4"/>
      <c r="R6362" s="4"/>
      <c r="S6362" s="4"/>
      <c r="T6362" s="4"/>
      <c r="V6362" s="4"/>
      <c r="W6362" s="4"/>
      <c r="X6362" s="4"/>
      <c r="Y6362" s="4"/>
      <c r="Z6362" s="4"/>
      <c r="AA6362" s="4"/>
      <c r="AG6362" s="4"/>
    </row>
    <row r="6363" spans="1:33" x14ac:dyDescent="0.25">
      <c r="A6363" s="4"/>
      <c r="F6363" s="4"/>
      <c r="H6363" s="4"/>
      <c r="I6363" s="4"/>
      <c r="J6363" s="4"/>
      <c r="K6363" s="4"/>
      <c r="L6363" s="4"/>
      <c r="M6363" s="4"/>
      <c r="N6363" s="4"/>
      <c r="P6363" s="4"/>
      <c r="R6363" s="4"/>
      <c r="S6363" s="4"/>
      <c r="T6363" s="4"/>
      <c r="V6363" s="4"/>
      <c r="W6363" s="4"/>
      <c r="X6363" s="4"/>
      <c r="Y6363" s="4"/>
      <c r="Z6363" s="4"/>
      <c r="AA6363" s="4"/>
      <c r="AG6363" s="4"/>
    </row>
    <row r="6364" spans="1:33" x14ac:dyDescent="0.25">
      <c r="A6364" s="4"/>
      <c r="F6364" s="4"/>
      <c r="H6364" s="4"/>
      <c r="I6364" s="4"/>
      <c r="J6364" s="4"/>
      <c r="K6364" s="4"/>
      <c r="L6364" s="4"/>
      <c r="M6364" s="4"/>
      <c r="N6364" s="4"/>
      <c r="P6364" s="4"/>
      <c r="R6364" s="4"/>
      <c r="S6364" s="4"/>
      <c r="T6364" s="4"/>
      <c r="V6364" s="4"/>
      <c r="W6364" s="4"/>
      <c r="X6364" s="4"/>
      <c r="Y6364" s="4"/>
      <c r="Z6364" s="4"/>
      <c r="AA6364" s="4"/>
      <c r="AG6364" s="4"/>
    </row>
    <row r="6365" spans="1:33" x14ac:dyDescent="0.25">
      <c r="A6365" s="4"/>
      <c r="F6365" s="4"/>
      <c r="H6365" s="4"/>
      <c r="I6365" s="4"/>
      <c r="J6365" s="4"/>
      <c r="K6365" s="4"/>
      <c r="L6365" s="4"/>
      <c r="M6365" s="4"/>
      <c r="N6365" s="4"/>
      <c r="P6365" s="4"/>
      <c r="R6365" s="4"/>
      <c r="S6365" s="4"/>
      <c r="T6365" s="4"/>
      <c r="V6365" s="4"/>
      <c r="W6365" s="4"/>
      <c r="X6365" s="4"/>
      <c r="Y6365" s="4"/>
      <c r="Z6365" s="4"/>
      <c r="AA6365" s="4"/>
      <c r="AG6365" s="4"/>
    </row>
    <row r="6366" spans="1:33" x14ac:dyDescent="0.25">
      <c r="A6366" s="4"/>
      <c r="F6366" s="4"/>
      <c r="H6366" s="4"/>
      <c r="I6366" s="4"/>
      <c r="J6366" s="4"/>
      <c r="K6366" s="4"/>
      <c r="L6366" s="4"/>
      <c r="M6366" s="4"/>
      <c r="N6366" s="4"/>
      <c r="P6366" s="4"/>
      <c r="R6366" s="4"/>
      <c r="S6366" s="4"/>
      <c r="T6366" s="4"/>
      <c r="V6366" s="4"/>
      <c r="W6366" s="4"/>
      <c r="X6366" s="4"/>
      <c r="Y6366" s="4"/>
      <c r="Z6366" s="4"/>
      <c r="AA6366" s="4"/>
      <c r="AG6366" s="4"/>
    </row>
    <row r="6367" spans="1:33" x14ac:dyDescent="0.25">
      <c r="A6367" s="4"/>
      <c r="F6367" s="4"/>
      <c r="H6367" s="4"/>
      <c r="I6367" s="4"/>
      <c r="J6367" s="4"/>
      <c r="K6367" s="4"/>
      <c r="L6367" s="4"/>
      <c r="M6367" s="4"/>
      <c r="N6367" s="4"/>
      <c r="P6367" s="4"/>
      <c r="R6367" s="4"/>
      <c r="S6367" s="4"/>
      <c r="T6367" s="4"/>
      <c r="V6367" s="4"/>
      <c r="W6367" s="4"/>
      <c r="X6367" s="4"/>
      <c r="Y6367" s="4"/>
      <c r="Z6367" s="4"/>
      <c r="AA6367" s="4"/>
      <c r="AG6367" s="4"/>
    </row>
    <row r="6368" spans="1:33" x14ac:dyDescent="0.25">
      <c r="A6368" s="4"/>
      <c r="F6368" s="4"/>
      <c r="H6368" s="4"/>
      <c r="I6368" s="4"/>
      <c r="J6368" s="4"/>
      <c r="K6368" s="4"/>
      <c r="L6368" s="4"/>
      <c r="M6368" s="4"/>
      <c r="N6368" s="4"/>
      <c r="P6368" s="4"/>
      <c r="R6368" s="4"/>
      <c r="S6368" s="4"/>
      <c r="T6368" s="4"/>
      <c r="V6368" s="4"/>
      <c r="W6368" s="4"/>
      <c r="X6368" s="4"/>
      <c r="Y6368" s="4"/>
      <c r="Z6368" s="4"/>
      <c r="AA6368" s="4"/>
      <c r="AG6368" s="4"/>
    </row>
    <row r="6369" spans="1:33" x14ac:dyDescent="0.25">
      <c r="A6369" s="4"/>
      <c r="F6369" s="4"/>
      <c r="H6369" s="4"/>
      <c r="I6369" s="4"/>
      <c r="J6369" s="4"/>
      <c r="K6369" s="4"/>
      <c r="L6369" s="4"/>
      <c r="M6369" s="4"/>
      <c r="N6369" s="4"/>
      <c r="P6369" s="4"/>
      <c r="R6369" s="4"/>
      <c r="S6369" s="4"/>
      <c r="T6369" s="4"/>
      <c r="V6369" s="4"/>
      <c r="W6369" s="4"/>
      <c r="X6369" s="4"/>
      <c r="Y6369" s="4"/>
      <c r="Z6369" s="4"/>
      <c r="AA6369" s="4"/>
      <c r="AG6369" s="4"/>
    </row>
    <row r="6370" spans="1:33" x14ac:dyDescent="0.25">
      <c r="A6370" s="4"/>
      <c r="F6370" s="4"/>
      <c r="H6370" s="4"/>
      <c r="I6370" s="4"/>
      <c r="J6370" s="4"/>
      <c r="K6370" s="4"/>
      <c r="L6370" s="4"/>
      <c r="M6370" s="4"/>
      <c r="N6370" s="4"/>
      <c r="P6370" s="4"/>
      <c r="R6370" s="4"/>
      <c r="S6370" s="4"/>
      <c r="T6370" s="4"/>
      <c r="V6370" s="4"/>
      <c r="W6370" s="4"/>
      <c r="X6370" s="4"/>
      <c r="Y6370" s="4"/>
      <c r="Z6370" s="4"/>
      <c r="AA6370" s="4"/>
      <c r="AG6370" s="4"/>
    </row>
    <row r="6371" spans="1:33" x14ac:dyDescent="0.25">
      <c r="A6371" s="4"/>
      <c r="F6371" s="4"/>
      <c r="H6371" s="4"/>
      <c r="I6371" s="4"/>
      <c r="J6371" s="4"/>
      <c r="K6371" s="4"/>
      <c r="L6371" s="4"/>
      <c r="M6371" s="4"/>
      <c r="N6371" s="4"/>
      <c r="P6371" s="4"/>
      <c r="R6371" s="4"/>
      <c r="S6371" s="4"/>
      <c r="T6371" s="4"/>
      <c r="V6371" s="4"/>
      <c r="W6371" s="4"/>
      <c r="X6371" s="4"/>
      <c r="Y6371" s="4"/>
      <c r="Z6371" s="4"/>
      <c r="AA6371" s="4"/>
      <c r="AG6371" s="4"/>
    </row>
    <row r="6372" spans="1:33" x14ac:dyDescent="0.25">
      <c r="A6372" s="4"/>
      <c r="F6372" s="4"/>
      <c r="H6372" s="4"/>
      <c r="I6372" s="4"/>
      <c r="J6372" s="4"/>
      <c r="K6372" s="4"/>
      <c r="L6372" s="4"/>
      <c r="M6372" s="4"/>
      <c r="N6372" s="4"/>
      <c r="P6372" s="4"/>
      <c r="R6372" s="4"/>
      <c r="S6372" s="4"/>
      <c r="T6372" s="4"/>
      <c r="V6372" s="4"/>
      <c r="W6372" s="4"/>
      <c r="X6372" s="4"/>
      <c r="Y6372" s="4"/>
      <c r="Z6372" s="4"/>
      <c r="AA6372" s="4"/>
      <c r="AG6372" s="4"/>
    </row>
    <row r="6373" spans="1:33" x14ac:dyDescent="0.25">
      <c r="A6373" s="4"/>
      <c r="F6373" s="4"/>
      <c r="H6373" s="4"/>
      <c r="I6373" s="4"/>
      <c r="J6373" s="4"/>
      <c r="K6373" s="4"/>
      <c r="L6373" s="4"/>
      <c r="M6373" s="4"/>
      <c r="N6373" s="4"/>
      <c r="P6373" s="4"/>
      <c r="R6373" s="4"/>
      <c r="S6373" s="4"/>
      <c r="T6373" s="4"/>
      <c r="V6373" s="4"/>
      <c r="W6373" s="4"/>
      <c r="X6373" s="4"/>
      <c r="Y6373" s="4"/>
      <c r="Z6373" s="4"/>
      <c r="AA6373" s="4"/>
      <c r="AG6373" s="4"/>
    </row>
    <row r="6374" spans="1:33" x14ac:dyDescent="0.25">
      <c r="A6374" s="4"/>
      <c r="F6374" s="4"/>
      <c r="H6374" s="4"/>
      <c r="I6374" s="4"/>
      <c r="J6374" s="4"/>
      <c r="K6374" s="4"/>
      <c r="L6374" s="4"/>
      <c r="M6374" s="4"/>
      <c r="N6374" s="4"/>
      <c r="P6374" s="4"/>
      <c r="R6374" s="4"/>
      <c r="S6374" s="4"/>
      <c r="T6374" s="4"/>
      <c r="V6374" s="4"/>
      <c r="W6374" s="4"/>
      <c r="X6374" s="4"/>
      <c r="Y6374" s="4"/>
      <c r="Z6374" s="4"/>
      <c r="AA6374" s="4"/>
      <c r="AG6374" s="4"/>
    </row>
    <row r="6375" spans="1:33" x14ac:dyDescent="0.25">
      <c r="A6375" s="4"/>
      <c r="F6375" s="4"/>
      <c r="H6375" s="4"/>
      <c r="I6375" s="4"/>
      <c r="J6375" s="4"/>
      <c r="K6375" s="4"/>
      <c r="L6375" s="4"/>
      <c r="M6375" s="4"/>
      <c r="N6375" s="4"/>
      <c r="P6375" s="4"/>
      <c r="R6375" s="4"/>
      <c r="S6375" s="4"/>
      <c r="T6375" s="4"/>
      <c r="V6375" s="4"/>
      <c r="W6375" s="4"/>
      <c r="X6375" s="4"/>
      <c r="Y6375" s="4"/>
      <c r="Z6375" s="4"/>
      <c r="AA6375" s="4"/>
      <c r="AG6375" s="4"/>
    </row>
    <row r="6376" spans="1:33" x14ac:dyDescent="0.25">
      <c r="A6376" s="4"/>
      <c r="F6376" s="4"/>
      <c r="H6376" s="4"/>
      <c r="I6376" s="4"/>
      <c r="J6376" s="4"/>
      <c r="K6376" s="4"/>
      <c r="L6376" s="4"/>
      <c r="M6376" s="4"/>
      <c r="N6376" s="4"/>
      <c r="P6376" s="4"/>
      <c r="R6376" s="4"/>
      <c r="S6376" s="4"/>
      <c r="T6376" s="4"/>
      <c r="V6376" s="4"/>
      <c r="W6376" s="4"/>
      <c r="X6376" s="4"/>
      <c r="Y6376" s="4"/>
      <c r="Z6376" s="4"/>
      <c r="AA6376" s="4"/>
      <c r="AG6376" s="4"/>
    </row>
    <row r="6377" spans="1:33" x14ac:dyDescent="0.25">
      <c r="A6377" s="4"/>
      <c r="F6377" s="4"/>
      <c r="H6377" s="4"/>
      <c r="I6377" s="4"/>
      <c r="J6377" s="4"/>
      <c r="K6377" s="4"/>
      <c r="L6377" s="4"/>
      <c r="M6377" s="4"/>
      <c r="N6377" s="4"/>
      <c r="P6377" s="4"/>
      <c r="R6377" s="4"/>
      <c r="S6377" s="4"/>
      <c r="T6377" s="4"/>
      <c r="V6377" s="4"/>
      <c r="W6377" s="4"/>
      <c r="X6377" s="4"/>
      <c r="Y6377" s="4"/>
      <c r="Z6377" s="4"/>
      <c r="AA6377" s="4"/>
      <c r="AG6377" s="4"/>
    </row>
    <row r="6378" spans="1:33" x14ac:dyDescent="0.25">
      <c r="A6378" s="4"/>
      <c r="F6378" s="4"/>
      <c r="H6378" s="4"/>
      <c r="I6378" s="4"/>
      <c r="J6378" s="4"/>
      <c r="K6378" s="4"/>
      <c r="L6378" s="4"/>
      <c r="M6378" s="4"/>
      <c r="N6378" s="4"/>
      <c r="P6378" s="4"/>
      <c r="R6378" s="4"/>
      <c r="S6378" s="4"/>
      <c r="T6378" s="4"/>
      <c r="V6378" s="4"/>
      <c r="W6378" s="4"/>
      <c r="X6378" s="4"/>
      <c r="Y6378" s="4"/>
      <c r="Z6378" s="4"/>
      <c r="AA6378" s="4"/>
      <c r="AG6378" s="4"/>
    </row>
    <row r="6379" spans="1:33" x14ac:dyDescent="0.25">
      <c r="A6379" s="4"/>
      <c r="F6379" s="4"/>
      <c r="H6379" s="4"/>
      <c r="I6379" s="4"/>
      <c r="J6379" s="4"/>
      <c r="K6379" s="4"/>
      <c r="L6379" s="4"/>
      <c r="M6379" s="4"/>
      <c r="N6379" s="4"/>
      <c r="P6379" s="4"/>
      <c r="R6379" s="4"/>
      <c r="S6379" s="4"/>
      <c r="T6379" s="4"/>
      <c r="V6379" s="4"/>
      <c r="W6379" s="4"/>
      <c r="X6379" s="4"/>
      <c r="Y6379" s="4"/>
      <c r="Z6379" s="4"/>
      <c r="AA6379" s="4"/>
      <c r="AG6379" s="4"/>
    </row>
    <row r="6380" spans="1:33" x14ac:dyDescent="0.25">
      <c r="A6380" s="4"/>
      <c r="F6380" s="4"/>
      <c r="H6380" s="4"/>
      <c r="I6380" s="4"/>
      <c r="J6380" s="4"/>
      <c r="K6380" s="4"/>
      <c r="L6380" s="4"/>
      <c r="M6380" s="4"/>
      <c r="N6380" s="4"/>
      <c r="P6380" s="4"/>
      <c r="R6380" s="4"/>
      <c r="S6380" s="4"/>
      <c r="T6380" s="4"/>
      <c r="V6380" s="4"/>
      <c r="W6380" s="4"/>
      <c r="X6380" s="4"/>
      <c r="Y6380" s="4"/>
      <c r="Z6380" s="4"/>
      <c r="AA6380" s="4"/>
      <c r="AG6380" s="4"/>
    </row>
    <row r="6381" spans="1:33" x14ac:dyDescent="0.25">
      <c r="A6381" s="4"/>
      <c r="F6381" s="4"/>
      <c r="H6381" s="4"/>
      <c r="I6381" s="4"/>
      <c r="J6381" s="4"/>
      <c r="K6381" s="4"/>
      <c r="L6381" s="4"/>
      <c r="M6381" s="4"/>
      <c r="N6381" s="4"/>
      <c r="P6381" s="4"/>
      <c r="R6381" s="4"/>
      <c r="S6381" s="4"/>
      <c r="T6381" s="4"/>
      <c r="V6381" s="4"/>
      <c r="W6381" s="4"/>
      <c r="X6381" s="4"/>
      <c r="Y6381" s="4"/>
      <c r="Z6381" s="4"/>
      <c r="AA6381" s="4"/>
      <c r="AG6381" s="4"/>
    </row>
    <row r="6382" spans="1:33" x14ac:dyDescent="0.25">
      <c r="A6382" s="4"/>
      <c r="F6382" s="4"/>
      <c r="H6382" s="4"/>
      <c r="I6382" s="4"/>
      <c r="J6382" s="4"/>
      <c r="K6382" s="4"/>
      <c r="L6382" s="4"/>
      <c r="M6382" s="4"/>
      <c r="N6382" s="4"/>
      <c r="P6382" s="4"/>
      <c r="R6382" s="4"/>
      <c r="S6382" s="4"/>
      <c r="T6382" s="4"/>
      <c r="V6382" s="4"/>
      <c r="W6382" s="4"/>
      <c r="X6382" s="4"/>
      <c r="Y6382" s="4"/>
      <c r="Z6382" s="4"/>
      <c r="AA6382" s="4"/>
      <c r="AG6382" s="4"/>
    </row>
    <row r="6383" spans="1:33" x14ac:dyDescent="0.25">
      <c r="A6383" s="4"/>
      <c r="F6383" s="4"/>
      <c r="H6383" s="4"/>
      <c r="I6383" s="4"/>
      <c r="J6383" s="4"/>
      <c r="K6383" s="4"/>
      <c r="L6383" s="4"/>
      <c r="M6383" s="4"/>
      <c r="N6383" s="4"/>
      <c r="P6383" s="4"/>
      <c r="R6383" s="4"/>
      <c r="S6383" s="4"/>
      <c r="T6383" s="4"/>
      <c r="V6383" s="4"/>
      <c r="W6383" s="4"/>
      <c r="X6383" s="4"/>
      <c r="Y6383" s="4"/>
      <c r="Z6383" s="4"/>
      <c r="AA6383" s="4"/>
      <c r="AG6383" s="4"/>
    </row>
    <row r="6384" spans="1:33" x14ac:dyDescent="0.25">
      <c r="A6384" s="4"/>
      <c r="F6384" s="4"/>
      <c r="H6384" s="4"/>
      <c r="I6384" s="4"/>
      <c r="J6384" s="4"/>
      <c r="K6384" s="4"/>
      <c r="L6384" s="4"/>
      <c r="M6384" s="4"/>
      <c r="N6384" s="4"/>
      <c r="P6384" s="4"/>
      <c r="R6384" s="4"/>
      <c r="S6384" s="4"/>
      <c r="T6384" s="4"/>
      <c r="V6384" s="4"/>
      <c r="W6384" s="4"/>
      <c r="X6384" s="4"/>
      <c r="Y6384" s="4"/>
      <c r="Z6384" s="4"/>
      <c r="AA6384" s="4"/>
      <c r="AG6384" s="4"/>
    </row>
    <row r="6385" spans="1:33" x14ac:dyDescent="0.25">
      <c r="A6385" s="4"/>
      <c r="F6385" s="4"/>
      <c r="H6385" s="4"/>
      <c r="I6385" s="4"/>
      <c r="J6385" s="4"/>
      <c r="K6385" s="4"/>
      <c r="L6385" s="4"/>
      <c r="M6385" s="4"/>
      <c r="N6385" s="4"/>
      <c r="P6385" s="4"/>
      <c r="R6385" s="4"/>
      <c r="S6385" s="4"/>
      <c r="T6385" s="4"/>
      <c r="V6385" s="4"/>
      <c r="W6385" s="4"/>
      <c r="X6385" s="4"/>
      <c r="Y6385" s="4"/>
      <c r="Z6385" s="4"/>
      <c r="AA6385" s="4"/>
      <c r="AG6385" s="4"/>
    </row>
    <row r="6386" spans="1:33" x14ac:dyDescent="0.25">
      <c r="A6386" s="4"/>
      <c r="F6386" s="4"/>
      <c r="H6386" s="4"/>
      <c r="I6386" s="4"/>
      <c r="J6386" s="4"/>
      <c r="K6386" s="4"/>
      <c r="L6386" s="4"/>
      <c r="M6386" s="4"/>
      <c r="N6386" s="4"/>
      <c r="P6386" s="4"/>
      <c r="R6386" s="4"/>
      <c r="S6386" s="4"/>
      <c r="T6386" s="4"/>
      <c r="V6386" s="4"/>
      <c r="W6386" s="4"/>
      <c r="X6386" s="4"/>
      <c r="Y6386" s="4"/>
      <c r="Z6386" s="4"/>
      <c r="AA6386" s="4"/>
      <c r="AG6386" s="4"/>
    </row>
    <row r="6387" spans="1:33" x14ac:dyDescent="0.25">
      <c r="A6387" s="4"/>
      <c r="F6387" s="4"/>
      <c r="H6387" s="4"/>
      <c r="I6387" s="4"/>
      <c r="J6387" s="4"/>
      <c r="K6387" s="4"/>
      <c r="L6387" s="4"/>
      <c r="M6387" s="4"/>
      <c r="N6387" s="4"/>
      <c r="P6387" s="4"/>
      <c r="R6387" s="4"/>
      <c r="S6387" s="4"/>
      <c r="T6387" s="4"/>
      <c r="V6387" s="4"/>
      <c r="W6387" s="4"/>
      <c r="X6387" s="4"/>
      <c r="Y6387" s="4"/>
      <c r="Z6387" s="4"/>
      <c r="AA6387" s="4"/>
      <c r="AG6387" s="4"/>
    </row>
    <row r="6388" spans="1:33" x14ac:dyDescent="0.25">
      <c r="A6388" s="4"/>
      <c r="F6388" s="4"/>
      <c r="H6388" s="4"/>
      <c r="I6388" s="4"/>
      <c r="J6388" s="4"/>
      <c r="K6388" s="4"/>
      <c r="L6388" s="4"/>
      <c r="M6388" s="4"/>
      <c r="N6388" s="4"/>
      <c r="P6388" s="4"/>
      <c r="R6388" s="4"/>
      <c r="S6388" s="4"/>
      <c r="T6388" s="4"/>
      <c r="V6388" s="4"/>
      <c r="W6388" s="4"/>
      <c r="X6388" s="4"/>
      <c r="Y6388" s="4"/>
      <c r="Z6388" s="4"/>
      <c r="AA6388" s="4"/>
      <c r="AG6388" s="4"/>
    </row>
    <row r="6389" spans="1:33" x14ac:dyDescent="0.25">
      <c r="A6389" s="4"/>
      <c r="F6389" s="4"/>
      <c r="H6389" s="4"/>
      <c r="I6389" s="4"/>
      <c r="J6389" s="4"/>
      <c r="K6389" s="4"/>
      <c r="L6389" s="4"/>
      <c r="M6389" s="4"/>
      <c r="N6389" s="4"/>
      <c r="P6389" s="4"/>
      <c r="R6389" s="4"/>
      <c r="S6389" s="4"/>
      <c r="T6389" s="4"/>
      <c r="V6389" s="4"/>
      <c r="W6389" s="4"/>
      <c r="X6389" s="4"/>
      <c r="Y6389" s="4"/>
      <c r="Z6389" s="4"/>
      <c r="AA6389" s="4"/>
      <c r="AG6389" s="4"/>
    </row>
    <row r="6390" spans="1:33" x14ac:dyDescent="0.25">
      <c r="A6390" s="4"/>
      <c r="F6390" s="4"/>
      <c r="H6390" s="4"/>
      <c r="I6390" s="4"/>
      <c r="J6390" s="4"/>
      <c r="K6390" s="4"/>
      <c r="L6390" s="4"/>
      <c r="M6390" s="4"/>
      <c r="N6390" s="4"/>
      <c r="P6390" s="4"/>
      <c r="R6390" s="4"/>
      <c r="S6390" s="4"/>
      <c r="T6390" s="4"/>
      <c r="V6390" s="4"/>
      <c r="W6390" s="4"/>
      <c r="X6390" s="4"/>
      <c r="Y6390" s="4"/>
      <c r="Z6390" s="4"/>
      <c r="AA6390" s="4"/>
      <c r="AG6390" s="4"/>
    </row>
    <row r="6391" spans="1:33" x14ac:dyDescent="0.25">
      <c r="A6391" s="4"/>
      <c r="F6391" s="4"/>
      <c r="H6391" s="4"/>
      <c r="I6391" s="4"/>
      <c r="J6391" s="4"/>
      <c r="K6391" s="4"/>
      <c r="L6391" s="4"/>
      <c r="M6391" s="4"/>
      <c r="N6391" s="4"/>
      <c r="P6391" s="4"/>
      <c r="R6391" s="4"/>
      <c r="S6391" s="4"/>
      <c r="T6391" s="4"/>
      <c r="V6391" s="4"/>
      <c r="W6391" s="4"/>
      <c r="X6391" s="4"/>
      <c r="Y6391" s="4"/>
      <c r="Z6391" s="4"/>
      <c r="AA6391" s="4"/>
      <c r="AG6391" s="4"/>
    </row>
    <row r="6392" spans="1:33" x14ac:dyDescent="0.25">
      <c r="A6392" s="4"/>
      <c r="F6392" s="4"/>
      <c r="H6392" s="4"/>
      <c r="I6392" s="4"/>
      <c r="J6392" s="4"/>
      <c r="K6392" s="4"/>
      <c r="L6392" s="4"/>
      <c r="M6392" s="4"/>
      <c r="N6392" s="4"/>
      <c r="P6392" s="4"/>
      <c r="R6392" s="4"/>
      <c r="S6392" s="4"/>
      <c r="T6392" s="4"/>
      <c r="V6392" s="4"/>
      <c r="W6392" s="4"/>
      <c r="X6392" s="4"/>
      <c r="Y6392" s="4"/>
      <c r="Z6392" s="4"/>
      <c r="AA6392" s="4"/>
      <c r="AG6392" s="4"/>
    </row>
    <row r="6393" spans="1:33" x14ac:dyDescent="0.25">
      <c r="A6393" s="4"/>
      <c r="F6393" s="4"/>
      <c r="H6393" s="4"/>
      <c r="I6393" s="4"/>
      <c r="J6393" s="4"/>
      <c r="K6393" s="4"/>
      <c r="L6393" s="4"/>
      <c r="M6393" s="4"/>
      <c r="N6393" s="4"/>
      <c r="P6393" s="4"/>
      <c r="R6393" s="4"/>
      <c r="S6393" s="4"/>
      <c r="T6393" s="4"/>
      <c r="V6393" s="4"/>
      <c r="W6393" s="4"/>
      <c r="X6393" s="4"/>
      <c r="Y6393" s="4"/>
      <c r="Z6393" s="4"/>
      <c r="AA6393" s="4"/>
      <c r="AG6393" s="4"/>
    </row>
    <row r="6394" spans="1:33" x14ac:dyDescent="0.25">
      <c r="A6394" s="4"/>
      <c r="F6394" s="4"/>
      <c r="H6394" s="4"/>
      <c r="I6394" s="4"/>
      <c r="J6394" s="4"/>
      <c r="K6394" s="4"/>
      <c r="L6394" s="4"/>
      <c r="M6394" s="4"/>
      <c r="N6394" s="4"/>
      <c r="P6394" s="4"/>
      <c r="R6394" s="4"/>
      <c r="S6394" s="4"/>
      <c r="T6394" s="4"/>
      <c r="V6394" s="4"/>
      <c r="W6394" s="4"/>
      <c r="X6394" s="4"/>
      <c r="Y6394" s="4"/>
      <c r="Z6394" s="4"/>
      <c r="AA6394" s="4"/>
      <c r="AG6394" s="4"/>
    </row>
    <row r="6395" spans="1:33" x14ac:dyDescent="0.25">
      <c r="A6395" s="4"/>
      <c r="F6395" s="4"/>
      <c r="H6395" s="4"/>
      <c r="I6395" s="4"/>
      <c r="J6395" s="4"/>
      <c r="K6395" s="4"/>
      <c r="L6395" s="4"/>
      <c r="M6395" s="4"/>
      <c r="N6395" s="4"/>
      <c r="P6395" s="4"/>
      <c r="R6395" s="4"/>
      <c r="S6395" s="4"/>
      <c r="T6395" s="4"/>
      <c r="V6395" s="4"/>
      <c r="W6395" s="4"/>
      <c r="X6395" s="4"/>
      <c r="Y6395" s="4"/>
      <c r="Z6395" s="4"/>
      <c r="AA6395" s="4"/>
      <c r="AG6395" s="4"/>
    </row>
    <row r="6396" spans="1:33" x14ac:dyDescent="0.25">
      <c r="A6396" s="4"/>
      <c r="F6396" s="4"/>
      <c r="H6396" s="4"/>
      <c r="I6396" s="4"/>
      <c r="J6396" s="4"/>
      <c r="K6396" s="4"/>
      <c r="L6396" s="4"/>
      <c r="M6396" s="4"/>
      <c r="N6396" s="4"/>
      <c r="P6396" s="4"/>
      <c r="R6396" s="4"/>
      <c r="S6396" s="4"/>
      <c r="T6396" s="4"/>
      <c r="V6396" s="4"/>
      <c r="W6396" s="4"/>
      <c r="X6396" s="4"/>
      <c r="Y6396" s="4"/>
      <c r="Z6396" s="4"/>
      <c r="AA6396" s="4"/>
      <c r="AG6396" s="4"/>
    </row>
    <row r="6397" spans="1:33" x14ac:dyDescent="0.25">
      <c r="A6397" s="4"/>
      <c r="F6397" s="4"/>
      <c r="H6397" s="4"/>
      <c r="I6397" s="4"/>
      <c r="J6397" s="4"/>
      <c r="K6397" s="4"/>
      <c r="L6397" s="4"/>
      <c r="M6397" s="4"/>
      <c r="N6397" s="4"/>
      <c r="P6397" s="4"/>
      <c r="R6397" s="4"/>
      <c r="S6397" s="4"/>
      <c r="T6397" s="4"/>
      <c r="V6397" s="4"/>
      <c r="W6397" s="4"/>
      <c r="X6397" s="4"/>
      <c r="Y6397" s="4"/>
      <c r="Z6397" s="4"/>
      <c r="AA6397" s="4"/>
      <c r="AG6397" s="4"/>
    </row>
    <row r="6398" spans="1:33" x14ac:dyDescent="0.25">
      <c r="A6398" s="4"/>
      <c r="F6398" s="4"/>
      <c r="H6398" s="4"/>
      <c r="I6398" s="4"/>
      <c r="J6398" s="4"/>
      <c r="K6398" s="4"/>
      <c r="L6398" s="4"/>
      <c r="M6398" s="4"/>
      <c r="N6398" s="4"/>
      <c r="P6398" s="4"/>
      <c r="R6398" s="4"/>
      <c r="S6398" s="4"/>
      <c r="T6398" s="4"/>
      <c r="V6398" s="4"/>
      <c r="W6398" s="4"/>
      <c r="X6398" s="4"/>
      <c r="Y6398" s="4"/>
      <c r="Z6398" s="4"/>
      <c r="AA6398" s="4"/>
      <c r="AG6398" s="4"/>
    </row>
    <row r="6399" spans="1:33" x14ac:dyDescent="0.25">
      <c r="A6399" s="4"/>
      <c r="F6399" s="4"/>
      <c r="H6399" s="4"/>
      <c r="I6399" s="4"/>
      <c r="J6399" s="4"/>
      <c r="K6399" s="4"/>
      <c r="L6399" s="4"/>
      <c r="M6399" s="4"/>
      <c r="N6399" s="4"/>
      <c r="P6399" s="4"/>
      <c r="R6399" s="4"/>
      <c r="S6399" s="4"/>
      <c r="T6399" s="4"/>
      <c r="V6399" s="4"/>
      <c r="W6399" s="4"/>
      <c r="X6399" s="4"/>
      <c r="Y6399" s="4"/>
      <c r="Z6399" s="4"/>
      <c r="AA6399" s="4"/>
      <c r="AG6399" s="4"/>
    </row>
    <row r="6400" spans="1:33" x14ac:dyDescent="0.25">
      <c r="A6400" s="4"/>
      <c r="F6400" s="4"/>
      <c r="H6400" s="4"/>
      <c r="I6400" s="4"/>
      <c r="J6400" s="4"/>
      <c r="K6400" s="4"/>
      <c r="L6400" s="4"/>
      <c r="M6400" s="4"/>
      <c r="N6400" s="4"/>
      <c r="P6400" s="4"/>
      <c r="R6400" s="4"/>
      <c r="S6400" s="4"/>
      <c r="T6400" s="4"/>
      <c r="V6400" s="4"/>
      <c r="W6400" s="4"/>
      <c r="X6400" s="4"/>
      <c r="Y6400" s="4"/>
      <c r="Z6400" s="4"/>
      <c r="AA6400" s="4"/>
      <c r="AG6400" s="4"/>
    </row>
    <row r="6401" spans="1:33" x14ac:dyDescent="0.25">
      <c r="A6401" s="4"/>
      <c r="F6401" s="4"/>
      <c r="H6401" s="4"/>
      <c r="I6401" s="4"/>
      <c r="J6401" s="4"/>
      <c r="K6401" s="4"/>
      <c r="L6401" s="4"/>
      <c r="M6401" s="4"/>
      <c r="N6401" s="4"/>
      <c r="P6401" s="4"/>
      <c r="R6401" s="4"/>
      <c r="S6401" s="4"/>
      <c r="T6401" s="4"/>
      <c r="V6401" s="4"/>
      <c r="W6401" s="4"/>
      <c r="X6401" s="4"/>
      <c r="Y6401" s="4"/>
      <c r="Z6401" s="4"/>
      <c r="AA6401" s="4"/>
      <c r="AG6401" s="4"/>
    </row>
    <row r="6402" spans="1:33" x14ac:dyDescent="0.25">
      <c r="A6402" s="4"/>
      <c r="F6402" s="4"/>
      <c r="H6402" s="4"/>
      <c r="I6402" s="4"/>
      <c r="J6402" s="4"/>
      <c r="K6402" s="4"/>
      <c r="L6402" s="4"/>
      <c r="M6402" s="4"/>
      <c r="N6402" s="4"/>
      <c r="P6402" s="4"/>
      <c r="R6402" s="4"/>
      <c r="S6402" s="4"/>
      <c r="T6402" s="4"/>
      <c r="V6402" s="4"/>
      <c r="W6402" s="4"/>
      <c r="X6402" s="4"/>
      <c r="Y6402" s="4"/>
      <c r="Z6402" s="4"/>
      <c r="AA6402" s="4"/>
      <c r="AG6402" s="4"/>
    </row>
    <row r="6403" spans="1:33" x14ac:dyDescent="0.25">
      <c r="A6403" s="4"/>
      <c r="F6403" s="4"/>
      <c r="H6403" s="4"/>
      <c r="I6403" s="4"/>
      <c r="J6403" s="4"/>
      <c r="K6403" s="4"/>
      <c r="L6403" s="4"/>
      <c r="M6403" s="4"/>
      <c r="N6403" s="4"/>
      <c r="P6403" s="4"/>
      <c r="R6403" s="4"/>
      <c r="S6403" s="4"/>
      <c r="T6403" s="4"/>
      <c r="V6403" s="4"/>
      <c r="W6403" s="4"/>
      <c r="X6403" s="4"/>
      <c r="Y6403" s="4"/>
      <c r="Z6403" s="4"/>
      <c r="AA6403" s="4"/>
      <c r="AG6403" s="4"/>
    </row>
    <row r="6404" spans="1:33" x14ac:dyDescent="0.25">
      <c r="A6404" s="4"/>
      <c r="F6404" s="4"/>
      <c r="H6404" s="4"/>
      <c r="I6404" s="4"/>
      <c r="J6404" s="4"/>
      <c r="K6404" s="4"/>
      <c r="L6404" s="4"/>
      <c r="M6404" s="4"/>
      <c r="N6404" s="4"/>
      <c r="P6404" s="4"/>
      <c r="R6404" s="4"/>
      <c r="S6404" s="4"/>
      <c r="T6404" s="4"/>
      <c r="V6404" s="4"/>
      <c r="W6404" s="4"/>
      <c r="X6404" s="4"/>
      <c r="Y6404" s="4"/>
      <c r="Z6404" s="4"/>
      <c r="AA6404" s="4"/>
      <c r="AG6404" s="4"/>
    </row>
    <row r="6405" spans="1:33" x14ac:dyDescent="0.25">
      <c r="A6405" s="4"/>
      <c r="F6405" s="4"/>
      <c r="H6405" s="4"/>
      <c r="I6405" s="4"/>
      <c r="J6405" s="4"/>
      <c r="K6405" s="4"/>
      <c r="L6405" s="4"/>
      <c r="M6405" s="4"/>
      <c r="N6405" s="4"/>
      <c r="P6405" s="4"/>
      <c r="R6405" s="4"/>
      <c r="S6405" s="4"/>
      <c r="T6405" s="4"/>
      <c r="V6405" s="4"/>
      <c r="W6405" s="4"/>
      <c r="X6405" s="4"/>
      <c r="Y6405" s="4"/>
      <c r="Z6405" s="4"/>
      <c r="AA6405" s="4"/>
      <c r="AG6405" s="4"/>
    </row>
    <row r="6406" spans="1:33" x14ac:dyDescent="0.25">
      <c r="A6406" s="4"/>
      <c r="F6406" s="4"/>
      <c r="H6406" s="4"/>
      <c r="I6406" s="4"/>
      <c r="J6406" s="4"/>
      <c r="K6406" s="4"/>
      <c r="L6406" s="4"/>
      <c r="M6406" s="4"/>
      <c r="N6406" s="4"/>
      <c r="P6406" s="4"/>
      <c r="R6406" s="4"/>
      <c r="S6406" s="4"/>
      <c r="T6406" s="4"/>
      <c r="V6406" s="4"/>
      <c r="W6406" s="4"/>
      <c r="X6406" s="4"/>
      <c r="Y6406" s="4"/>
      <c r="Z6406" s="4"/>
      <c r="AA6406" s="4"/>
      <c r="AG6406" s="4"/>
    </row>
    <row r="6407" spans="1:33" x14ac:dyDescent="0.25">
      <c r="A6407" s="4"/>
      <c r="F6407" s="4"/>
      <c r="H6407" s="4"/>
      <c r="I6407" s="4"/>
      <c r="J6407" s="4"/>
      <c r="K6407" s="4"/>
      <c r="L6407" s="4"/>
      <c r="M6407" s="4"/>
      <c r="N6407" s="4"/>
      <c r="P6407" s="4"/>
      <c r="R6407" s="4"/>
      <c r="S6407" s="4"/>
      <c r="T6407" s="4"/>
      <c r="V6407" s="4"/>
      <c r="W6407" s="4"/>
      <c r="X6407" s="4"/>
      <c r="Y6407" s="4"/>
      <c r="Z6407" s="4"/>
      <c r="AA6407" s="4"/>
      <c r="AG6407" s="4"/>
    </row>
    <row r="6408" spans="1:33" x14ac:dyDescent="0.25">
      <c r="A6408" s="4"/>
      <c r="F6408" s="4"/>
      <c r="H6408" s="4"/>
      <c r="I6408" s="4"/>
      <c r="J6408" s="4"/>
      <c r="K6408" s="4"/>
      <c r="L6408" s="4"/>
      <c r="M6408" s="4"/>
      <c r="N6408" s="4"/>
      <c r="P6408" s="4"/>
      <c r="R6408" s="4"/>
      <c r="S6408" s="4"/>
      <c r="T6408" s="4"/>
      <c r="V6408" s="4"/>
      <c r="W6408" s="4"/>
      <c r="X6408" s="4"/>
      <c r="Y6408" s="4"/>
      <c r="Z6408" s="4"/>
      <c r="AA6408" s="4"/>
      <c r="AG6408" s="4"/>
    </row>
    <row r="6409" spans="1:33" x14ac:dyDescent="0.25">
      <c r="A6409" s="4"/>
      <c r="F6409" s="4"/>
      <c r="H6409" s="4"/>
      <c r="I6409" s="4"/>
      <c r="J6409" s="4"/>
      <c r="K6409" s="4"/>
      <c r="L6409" s="4"/>
      <c r="M6409" s="4"/>
      <c r="N6409" s="4"/>
      <c r="P6409" s="4"/>
      <c r="R6409" s="4"/>
      <c r="S6409" s="4"/>
      <c r="T6409" s="4"/>
      <c r="V6409" s="4"/>
      <c r="W6409" s="4"/>
      <c r="X6409" s="4"/>
      <c r="Y6409" s="4"/>
      <c r="Z6409" s="4"/>
      <c r="AA6409" s="4"/>
      <c r="AG6409" s="4"/>
    </row>
    <row r="6410" spans="1:33" x14ac:dyDescent="0.25">
      <c r="A6410" s="4"/>
      <c r="F6410" s="4"/>
      <c r="H6410" s="4"/>
      <c r="I6410" s="4"/>
      <c r="J6410" s="4"/>
      <c r="K6410" s="4"/>
      <c r="L6410" s="4"/>
      <c r="M6410" s="4"/>
      <c r="N6410" s="4"/>
      <c r="P6410" s="4"/>
      <c r="R6410" s="4"/>
      <c r="S6410" s="4"/>
      <c r="T6410" s="4"/>
      <c r="V6410" s="4"/>
      <c r="W6410" s="4"/>
      <c r="X6410" s="4"/>
      <c r="Y6410" s="4"/>
      <c r="Z6410" s="4"/>
      <c r="AA6410" s="4"/>
      <c r="AG6410" s="4"/>
    </row>
    <row r="6411" spans="1:33" x14ac:dyDescent="0.25">
      <c r="A6411" s="4"/>
      <c r="F6411" s="4"/>
      <c r="H6411" s="4"/>
      <c r="I6411" s="4"/>
      <c r="J6411" s="4"/>
      <c r="K6411" s="4"/>
      <c r="L6411" s="4"/>
      <c r="M6411" s="4"/>
      <c r="N6411" s="4"/>
      <c r="P6411" s="4"/>
      <c r="R6411" s="4"/>
      <c r="S6411" s="4"/>
      <c r="T6411" s="4"/>
      <c r="V6411" s="4"/>
      <c r="W6411" s="4"/>
      <c r="X6411" s="4"/>
      <c r="Y6411" s="4"/>
      <c r="Z6411" s="4"/>
      <c r="AA6411" s="4"/>
      <c r="AG6411" s="4"/>
    </row>
    <row r="6412" spans="1:33" x14ac:dyDescent="0.25">
      <c r="A6412" s="4"/>
      <c r="F6412" s="4"/>
      <c r="H6412" s="4"/>
      <c r="I6412" s="4"/>
      <c r="J6412" s="4"/>
      <c r="K6412" s="4"/>
      <c r="L6412" s="4"/>
      <c r="M6412" s="4"/>
      <c r="N6412" s="4"/>
      <c r="P6412" s="4"/>
      <c r="R6412" s="4"/>
      <c r="S6412" s="4"/>
      <c r="T6412" s="4"/>
      <c r="V6412" s="4"/>
      <c r="W6412" s="4"/>
      <c r="X6412" s="4"/>
      <c r="Y6412" s="4"/>
      <c r="Z6412" s="4"/>
      <c r="AA6412" s="4"/>
      <c r="AG6412" s="4"/>
    </row>
    <row r="6413" spans="1:33" x14ac:dyDescent="0.25">
      <c r="A6413" s="4"/>
      <c r="F6413" s="4"/>
      <c r="H6413" s="4"/>
      <c r="I6413" s="4"/>
      <c r="J6413" s="4"/>
      <c r="K6413" s="4"/>
      <c r="L6413" s="4"/>
      <c r="M6413" s="4"/>
      <c r="N6413" s="4"/>
      <c r="P6413" s="4"/>
      <c r="R6413" s="4"/>
      <c r="S6413" s="4"/>
      <c r="T6413" s="4"/>
      <c r="V6413" s="4"/>
      <c r="W6413" s="4"/>
      <c r="X6413" s="4"/>
      <c r="Y6413" s="4"/>
      <c r="Z6413" s="4"/>
      <c r="AA6413" s="4"/>
      <c r="AG6413" s="4"/>
    </row>
    <row r="6414" spans="1:33" x14ac:dyDescent="0.25">
      <c r="A6414" s="4"/>
      <c r="F6414" s="4"/>
      <c r="H6414" s="4"/>
      <c r="I6414" s="4"/>
      <c r="J6414" s="4"/>
      <c r="K6414" s="4"/>
      <c r="L6414" s="4"/>
      <c r="M6414" s="4"/>
      <c r="N6414" s="4"/>
      <c r="P6414" s="4"/>
      <c r="R6414" s="4"/>
      <c r="S6414" s="4"/>
      <c r="T6414" s="4"/>
      <c r="V6414" s="4"/>
      <c r="W6414" s="4"/>
      <c r="X6414" s="4"/>
      <c r="Y6414" s="4"/>
      <c r="Z6414" s="4"/>
      <c r="AA6414" s="4"/>
      <c r="AG6414" s="4"/>
    </row>
    <row r="6415" spans="1:33" x14ac:dyDescent="0.25">
      <c r="A6415" s="4"/>
      <c r="F6415" s="4"/>
      <c r="H6415" s="4"/>
      <c r="I6415" s="4"/>
      <c r="J6415" s="4"/>
      <c r="K6415" s="4"/>
      <c r="L6415" s="4"/>
      <c r="M6415" s="4"/>
      <c r="N6415" s="4"/>
      <c r="P6415" s="4"/>
      <c r="R6415" s="4"/>
      <c r="S6415" s="4"/>
      <c r="T6415" s="4"/>
      <c r="V6415" s="4"/>
      <c r="W6415" s="4"/>
      <c r="X6415" s="4"/>
      <c r="Y6415" s="4"/>
      <c r="Z6415" s="4"/>
      <c r="AA6415" s="4"/>
      <c r="AG6415" s="4"/>
    </row>
    <row r="6416" spans="1:33" x14ac:dyDescent="0.25">
      <c r="A6416" s="4"/>
      <c r="F6416" s="4"/>
      <c r="H6416" s="4"/>
      <c r="I6416" s="4"/>
      <c r="J6416" s="4"/>
      <c r="K6416" s="4"/>
      <c r="L6416" s="4"/>
      <c r="M6416" s="4"/>
      <c r="N6416" s="4"/>
      <c r="P6416" s="4"/>
      <c r="R6416" s="4"/>
      <c r="S6416" s="4"/>
      <c r="T6416" s="4"/>
      <c r="V6416" s="4"/>
      <c r="W6416" s="4"/>
      <c r="X6416" s="4"/>
      <c r="Y6416" s="4"/>
      <c r="Z6416" s="4"/>
      <c r="AA6416" s="4"/>
      <c r="AG6416" s="4"/>
    </row>
    <row r="6417" spans="1:33" x14ac:dyDescent="0.25">
      <c r="A6417" s="4"/>
      <c r="F6417" s="4"/>
      <c r="H6417" s="4"/>
      <c r="I6417" s="4"/>
      <c r="J6417" s="4"/>
      <c r="K6417" s="4"/>
      <c r="L6417" s="4"/>
      <c r="M6417" s="4"/>
      <c r="N6417" s="4"/>
      <c r="P6417" s="4"/>
      <c r="R6417" s="4"/>
      <c r="S6417" s="4"/>
      <c r="T6417" s="4"/>
      <c r="V6417" s="4"/>
      <c r="W6417" s="4"/>
      <c r="X6417" s="4"/>
      <c r="Y6417" s="4"/>
      <c r="Z6417" s="4"/>
      <c r="AA6417" s="4"/>
      <c r="AG6417" s="4"/>
    </row>
    <row r="6418" spans="1:33" x14ac:dyDescent="0.25">
      <c r="A6418" s="4"/>
      <c r="F6418" s="4"/>
      <c r="H6418" s="4"/>
      <c r="I6418" s="4"/>
      <c r="J6418" s="4"/>
      <c r="K6418" s="4"/>
      <c r="L6418" s="4"/>
      <c r="M6418" s="4"/>
      <c r="N6418" s="4"/>
      <c r="P6418" s="4"/>
      <c r="R6418" s="4"/>
      <c r="S6418" s="4"/>
      <c r="T6418" s="4"/>
      <c r="V6418" s="4"/>
      <c r="W6418" s="4"/>
      <c r="X6418" s="4"/>
      <c r="Y6418" s="4"/>
      <c r="Z6418" s="4"/>
      <c r="AA6418" s="4"/>
      <c r="AG6418" s="4"/>
    </row>
    <row r="6419" spans="1:33" x14ac:dyDescent="0.25">
      <c r="A6419" s="4"/>
      <c r="F6419" s="4"/>
      <c r="H6419" s="4"/>
      <c r="I6419" s="4"/>
      <c r="J6419" s="4"/>
      <c r="K6419" s="4"/>
      <c r="L6419" s="4"/>
      <c r="M6419" s="4"/>
      <c r="N6419" s="4"/>
      <c r="P6419" s="4"/>
      <c r="R6419" s="4"/>
      <c r="S6419" s="4"/>
      <c r="T6419" s="4"/>
      <c r="V6419" s="4"/>
      <c r="W6419" s="4"/>
      <c r="X6419" s="4"/>
      <c r="Y6419" s="4"/>
      <c r="Z6419" s="4"/>
      <c r="AA6419" s="4"/>
      <c r="AG6419" s="4"/>
    </row>
    <row r="6420" spans="1:33" x14ac:dyDescent="0.25">
      <c r="A6420" s="4"/>
      <c r="F6420" s="4"/>
      <c r="H6420" s="4"/>
      <c r="I6420" s="4"/>
      <c r="J6420" s="4"/>
      <c r="K6420" s="4"/>
      <c r="L6420" s="4"/>
      <c r="M6420" s="4"/>
      <c r="N6420" s="4"/>
      <c r="P6420" s="4"/>
      <c r="R6420" s="4"/>
      <c r="S6420" s="4"/>
      <c r="T6420" s="4"/>
      <c r="V6420" s="4"/>
      <c r="W6420" s="4"/>
      <c r="X6420" s="4"/>
      <c r="Y6420" s="4"/>
      <c r="Z6420" s="4"/>
      <c r="AA6420" s="4"/>
      <c r="AG6420" s="4"/>
    </row>
    <row r="6421" spans="1:33" x14ac:dyDescent="0.25">
      <c r="A6421" s="4"/>
      <c r="F6421" s="4"/>
      <c r="H6421" s="4"/>
      <c r="I6421" s="4"/>
      <c r="J6421" s="4"/>
      <c r="K6421" s="4"/>
      <c r="L6421" s="4"/>
      <c r="M6421" s="4"/>
      <c r="N6421" s="4"/>
      <c r="P6421" s="4"/>
      <c r="R6421" s="4"/>
      <c r="S6421" s="4"/>
      <c r="T6421" s="4"/>
      <c r="V6421" s="4"/>
      <c r="W6421" s="4"/>
      <c r="X6421" s="4"/>
      <c r="Y6421" s="4"/>
      <c r="Z6421" s="4"/>
      <c r="AA6421" s="4"/>
      <c r="AG6421" s="4"/>
    </row>
    <row r="6422" spans="1:33" x14ac:dyDescent="0.25">
      <c r="A6422" s="4"/>
      <c r="F6422" s="4"/>
      <c r="H6422" s="4"/>
      <c r="I6422" s="4"/>
      <c r="J6422" s="4"/>
      <c r="K6422" s="4"/>
      <c r="L6422" s="4"/>
      <c r="M6422" s="4"/>
      <c r="N6422" s="4"/>
      <c r="P6422" s="4"/>
      <c r="R6422" s="4"/>
      <c r="S6422" s="4"/>
      <c r="T6422" s="4"/>
      <c r="V6422" s="4"/>
      <c r="W6422" s="4"/>
      <c r="X6422" s="4"/>
      <c r="Y6422" s="4"/>
      <c r="Z6422" s="4"/>
      <c r="AA6422" s="4"/>
      <c r="AG6422" s="4"/>
    </row>
    <row r="6423" spans="1:33" x14ac:dyDescent="0.25">
      <c r="A6423" s="4"/>
      <c r="F6423" s="4"/>
      <c r="H6423" s="4"/>
      <c r="I6423" s="4"/>
      <c r="J6423" s="4"/>
      <c r="K6423" s="4"/>
      <c r="L6423" s="4"/>
      <c r="M6423" s="4"/>
      <c r="N6423" s="4"/>
      <c r="P6423" s="4"/>
      <c r="R6423" s="4"/>
      <c r="S6423" s="4"/>
      <c r="T6423" s="4"/>
      <c r="V6423" s="4"/>
      <c r="W6423" s="4"/>
      <c r="X6423" s="4"/>
      <c r="Y6423" s="4"/>
      <c r="Z6423" s="4"/>
      <c r="AA6423" s="4"/>
      <c r="AG6423" s="4"/>
    </row>
    <row r="6424" spans="1:33" x14ac:dyDescent="0.25">
      <c r="A6424" s="4"/>
      <c r="F6424" s="4"/>
      <c r="H6424" s="4"/>
      <c r="I6424" s="4"/>
      <c r="J6424" s="4"/>
      <c r="K6424" s="4"/>
      <c r="L6424" s="4"/>
      <c r="M6424" s="4"/>
      <c r="N6424" s="4"/>
      <c r="P6424" s="4"/>
      <c r="R6424" s="4"/>
      <c r="S6424" s="4"/>
      <c r="T6424" s="4"/>
      <c r="V6424" s="4"/>
      <c r="W6424" s="4"/>
      <c r="X6424" s="4"/>
      <c r="Y6424" s="4"/>
      <c r="Z6424" s="4"/>
      <c r="AA6424" s="4"/>
      <c r="AG6424" s="4"/>
    </row>
    <row r="6425" spans="1:33" x14ac:dyDescent="0.25">
      <c r="A6425" s="4"/>
      <c r="F6425" s="4"/>
      <c r="H6425" s="4"/>
      <c r="I6425" s="4"/>
      <c r="J6425" s="4"/>
      <c r="K6425" s="4"/>
      <c r="L6425" s="4"/>
      <c r="M6425" s="4"/>
      <c r="N6425" s="4"/>
      <c r="P6425" s="4"/>
      <c r="R6425" s="4"/>
      <c r="S6425" s="4"/>
      <c r="T6425" s="4"/>
      <c r="V6425" s="4"/>
      <c r="W6425" s="4"/>
      <c r="X6425" s="4"/>
      <c r="Y6425" s="4"/>
      <c r="Z6425" s="4"/>
      <c r="AA6425" s="4"/>
      <c r="AG6425" s="4"/>
    </row>
    <row r="6426" spans="1:33" x14ac:dyDescent="0.25">
      <c r="A6426" s="4"/>
      <c r="F6426" s="4"/>
      <c r="H6426" s="4"/>
      <c r="I6426" s="4"/>
      <c r="J6426" s="4"/>
      <c r="K6426" s="4"/>
      <c r="L6426" s="4"/>
      <c r="M6426" s="4"/>
      <c r="N6426" s="4"/>
      <c r="P6426" s="4"/>
      <c r="R6426" s="4"/>
      <c r="S6426" s="4"/>
      <c r="T6426" s="4"/>
      <c r="V6426" s="4"/>
      <c r="W6426" s="4"/>
      <c r="X6426" s="4"/>
      <c r="Y6426" s="4"/>
      <c r="Z6426" s="4"/>
      <c r="AA6426" s="4"/>
      <c r="AG6426" s="4"/>
    </row>
    <row r="6427" spans="1:33" x14ac:dyDescent="0.25">
      <c r="A6427" s="4"/>
      <c r="F6427" s="4"/>
      <c r="H6427" s="4"/>
      <c r="I6427" s="4"/>
      <c r="J6427" s="4"/>
      <c r="K6427" s="4"/>
      <c r="L6427" s="4"/>
      <c r="M6427" s="4"/>
      <c r="N6427" s="4"/>
      <c r="P6427" s="4"/>
      <c r="R6427" s="4"/>
      <c r="S6427" s="4"/>
      <c r="T6427" s="4"/>
      <c r="V6427" s="4"/>
      <c r="W6427" s="4"/>
      <c r="X6427" s="4"/>
      <c r="Y6427" s="4"/>
      <c r="Z6427" s="4"/>
      <c r="AA6427" s="4"/>
      <c r="AG6427" s="4"/>
    </row>
    <row r="6428" spans="1:33" x14ac:dyDescent="0.25">
      <c r="A6428" s="4"/>
      <c r="F6428" s="4"/>
      <c r="H6428" s="4"/>
      <c r="I6428" s="4"/>
      <c r="J6428" s="4"/>
      <c r="K6428" s="4"/>
      <c r="L6428" s="4"/>
      <c r="M6428" s="4"/>
      <c r="N6428" s="4"/>
      <c r="P6428" s="4"/>
      <c r="R6428" s="4"/>
      <c r="S6428" s="4"/>
      <c r="T6428" s="4"/>
      <c r="V6428" s="4"/>
      <c r="W6428" s="4"/>
      <c r="X6428" s="4"/>
      <c r="Y6428" s="4"/>
      <c r="Z6428" s="4"/>
      <c r="AA6428" s="4"/>
      <c r="AG6428" s="4"/>
    </row>
    <row r="6429" spans="1:33" x14ac:dyDescent="0.25">
      <c r="A6429" s="4"/>
      <c r="F6429" s="4"/>
      <c r="H6429" s="4"/>
      <c r="I6429" s="4"/>
      <c r="J6429" s="4"/>
      <c r="K6429" s="4"/>
      <c r="L6429" s="4"/>
      <c r="M6429" s="4"/>
      <c r="N6429" s="4"/>
      <c r="P6429" s="4"/>
      <c r="R6429" s="4"/>
      <c r="S6429" s="4"/>
      <c r="T6429" s="4"/>
      <c r="V6429" s="4"/>
      <c r="W6429" s="4"/>
      <c r="X6429" s="4"/>
      <c r="Y6429" s="4"/>
      <c r="Z6429" s="4"/>
      <c r="AA6429" s="4"/>
      <c r="AG6429" s="4"/>
    </row>
    <row r="6430" spans="1:33" x14ac:dyDescent="0.25">
      <c r="A6430" s="4"/>
      <c r="F6430" s="4"/>
      <c r="H6430" s="4"/>
      <c r="I6430" s="4"/>
      <c r="J6430" s="4"/>
      <c r="K6430" s="4"/>
      <c r="L6430" s="4"/>
      <c r="M6430" s="4"/>
      <c r="N6430" s="4"/>
      <c r="P6430" s="4"/>
      <c r="R6430" s="4"/>
      <c r="S6430" s="4"/>
      <c r="T6430" s="4"/>
      <c r="V6430" s="4"/>
      <c r="W6430" s="4"/>
      <c r="X6430" s="4"/>
      <c r="Y6430" s="4"/>
      <c r="Z6430" s="4"/>
      <c r="AA6430" s="4"/>
      <c r="AG6430" s="4"/>
    </row>
    <row r="6431" spans="1:33" x14ac:dyDescent="0.25">
      <c r="A6431" s="4"/>
      <c r="F6431" s="4"/>
      <c r="H6431" s="4"/>
      <c r="I6431" s="4"/>
      <c r="J6431" s="4"/>
      <c r="K6431" s="4"/>
      <c r="L6431" s="4"/>
      <c r="M6431" s="4"/>
      <c r="N6431" s="4"/>
      <c r="P6431" s="4"/>
      <c r="R6431" s="4"/>
      <c r="S6431" s="4"/>
      <c r="T6431" s="4"/>
      <c r="V6431" s="4"/>
      <c r="W6431" s="4"/>
      <c r="X6431" s="4"/>
      <c r="Y6431" s="4"/>
      <c r="Z6431" s="4"/>
      <c r="AA6431" s="4"/>
      <c r="AG6431" s="4"/>
    </row>
    <row r="6432" spans="1:33" x14ac:dyDescent="0.25">
      <c r="A6432" s="4"/>
      <c r="F6432" s="4"/>
      <c r="H6432" s="4"/>
      <c r="I6432" s="4"/>
      <c r="J6432" s="4"/>
      <c r="K6432" s="4"/>
      <c r="L6432" s="4"/>
      <c r="M6432" s="4"/>
      <c r="N6432" s="4"/>
      <c r="P6432" s="4"/>
      <c r="R6432" s="4"/>
      <c r="S6432" s="4"/>
      <c r="T6432" s="4"/>
      <c r="V6432" s="4"/>
      <c r="W6432" s="4"/>
      <c r="X6432" s="4"/>
      <c r="Y6432" s="4"/>
      <c r="Z6432" s="4"/>
      <c r="AA6432" s="4"/>
      <c r="AG6432" s="4"/>
    </row>
    <row r="6433" spans="1:33" x14ac:dyDescent="0.25">
      <c r="A6433" s="4"/>
      <c r="F6433" s="4"/>
      <c r="H6433" s="4"/>
      <c r="I6433" s="4"/>
      <c r="J6433" s="4"/>
      <c r="K6433" s="4"/>
      <c r="L6433" s="4"/>
      <c r="M6433" s="4"/>
      <c r="N6433" s="4"/>
      <c r="P6433" s="4"/>
      <c r="R6433" s="4"/>
      <c r="S6433" s="4"/>
      <c r="T6433" s="4"/>
      <c r="V6433" s="4"/>
      <c r="W6433" s="4"/>
      <c r="X6433" s="4"/>
      <c r="Y6433" s="4"/>
      <c r="Z6433" s="4"/>
      <c r="AA6433" s="4"/>
      <c r="AG6433" s="4"/>
    </row>
    <row r="6434" spans="1:33" x14ac:dyDescent="0.25">
      <c r="A6434" s="4"/>
      <c r="F6434" s="4"/>
      <c r="H6434" s="4"/>
      <c r="I6434" s="4"/>
      <c r="J6434" s="4"/>
      <c r="K6434" s="4"/>
      <c r="L6434" s="4"/>
      <c r="M6434" s="4"/>
      <c r="N6434" s="4"/>
      <c r="P6434" s="4"/>
      <c r="R6434" s="4"/>
      <c r="S6434" s="4"/>
      <c r="T6434" s="4"/>
      <c r="V6434" s="4"/>
      <c r="W6434" s="4"/>
      <c r="X6434" s="4"/>
      <c r="Y6434" s="4"/>
      <c r="Z6434" s="4"/>
      <c r="AA6434" s="4"/>
      <c r="AG6434" s="4"/>
    </row>
    <row r="6435" spans="1:33" x14ac:dyDescent="0.25">
      <c r="A6435" s="4"/>
      <c r="F6435" s="4"/>
      <c r="H6435" s="4"/>
      <c r="I6435" s="4"/>
      <c r="J6435" s="4"/>
      <c r="K6435" s="4"/>
      <c r="L6435" s="4"/>
      <c r="M6435" s="4"/>
      <c r="N6435" s="4"/>
      <c r="P6435" s="4"/>
      <c r="R6435" s="4"/>
      <c r="S6435" s="4"/>
      <c r="T6435" s="4"/>
      <c r="V6435" s="4"/>
      <c r="W6435" s="4"/>
      <c r="X6435" s="4"/>
      <c r="Y6435" s="4"/>
      <c r="Z6435" s="4"/>
      <c r="AA6435" s="4"/>
      <c r="AG6435" s="4"/>
    </row>
    <row r="6436" spans="1:33" x14ac:dyDescent="0.25">
      <c r="A6436" s="4"/>
      <c r="F6436" s="4"/>
      <c r="H6436" s="4"/>
      <c r="I6436" s="4"/>
      <c r="J6436" s="4"/>
      <c r="K6436" s="4"/>
      <c r="L6436" s="4"/>
      <c r="M6436" s="4"/>
      <c r="N6436" s="4"/>
      <c r="P6436" s="4"/>
      <c r="R6436" s="4"/>
      <c r="S6436" s="4"/>
      <c r="T6436" s="4"/>
      <c r="V6436" s="4"/>
      <c r="W6436" s="4"/>
      <c r="X6436" s="4"/>
      <c r="Y6436" s="4"/>
      <c r="Z6436" s="4"/>
      <c r="AA6436" s="4"/>
      <c r="AG6436" s="4"/>
    </row>
    <row r="6437" spans="1:33" x14ac:dyDescent="0.25">
      <c r="A6437" s="4"/>
      <c r="F6437" s="4"/>
      <c r="H6437" s="4"/>
      <c r="I6437" s="4"/>
      <c r="J6437" s="4"/>
      <c r="K6437" s="4"/>
      <c r="L6437" s="4"/>
      <c r="M6437" s="4"/>
      <c r="N6437" s="4"/>
      <c r="P6437" s="4"/>
      <c r="R6437" s="4"/>
      <c r="S6437" s="4"/>
      <c r="T6437" s="4"/>
      <c r="V6437" s="4"/>
      <c r="W6437" s="4"/>
      <c r="X6437" s="4"/>
      <c r="Y6437" s="4"/>
      <c r="Z6437" s="4"/>
      <c r="AA6437" s="4"/>
      <c r="AG6437" s="4"/>
    </row>
    <row r="6438" spans="1:33" x14ac:dyDescent="0.25">
      <c r="A6438" s="4"/>
      <c r="F6438" s="4"/>
      <c r="H6438" s="4"/>
      <c r="I6438" s="4"/>
      <c r="J6438" s="4"/>
      <c r="K6438" s="4"/>
      <c r="L6438" s="4"/>
      <c r="M6438" s="4"/>
      <c r="N6438" s="4"/>
      <c r="P6438" s="4"/>
      <c r="R6438" s="4"/>
      <c r="S6438" s="4"/>
      <c r="T6438" s="4"/>
      <c r="V6438" s="4"/>
      <c r="W6438" s="4"/>
      <c r="X6438" s="4"/>
      <c r="Y6438" s="4"/>
      <c r="Z6438" s="4"/>
      <c r="AA6438" s="4"/>
      <c r="AG6438" s="4"/>
    </row>
    <row r="6439" spans="1:33" x14ac:dyDescent="0.25">
      <c r="A6439" s="4"/>
      <c r="F6439" s="4"/>
      <c r="H6439" s="4"/>
      <c r="I6439" s="4"/>
      <c r="J6439" s="4"/>
      <c r="K6439" s="4"/>
      <c r="L6439" s="4"/>
      <c r="M6439" s="4"/>
      <c r="N6439" s="4"/>
      <c r="P6439" s="4"/>
      <c r="R6439" s="4"/>
      <c r="S6439" s="4"/>
      <c r="T6439" s="4"/>
      <c r="V6439" s="4"/>
      <c r="W6439" s="4"/>
      <c r="X6439" s="4"/>
      <c r="Y6439" s="4"/>
      <c r="Z6439" s="4"/>
      <c r="AA6439" s="4"/>
      <c r="AG6439" s="4"/>
    </row>
    <row r="6440" spans="1:33" x14ac:dyDescent="0.25">
      <c r="A6440" s="4"/>
      <c r="F6440" s="4"/>
      <c r="H6440" s="4"/>
      <c r="I6440" s="4"/>
      <c r="J6440" s="4"/>
      <c r="K6440" s="4"/>
      <c r="L6440" s="4"/>
      <c r="M6440" s="4"/>
      <c r="N6440" s="4"/>
      <c r="P6440" s="4"/>
      <c r="R6440" s="4"/>
      <c r="S6440" s="4"/>
      <c r="T6440" s="4"/>
      <c r="V6440" s="4"/>
      <c r="W6440" s="4"/>
      <c r="X6440" s="4"/>
      <c r="Y6440" s="4"/>
      <c r="Z6440" s="4"/>
      <c r="AA6440" s="4"/>
      <c r="AG6440" s="4"/>
    </row>
    <row r="6441" spans="1:33" x14ac:dyDescent="0.25">
      <c r="A6441" s="4"/>
      <c r="F6441" s="4"/>
      <c r="H6441" s="4"/>
      <c r="I6441" s="4"/>
      <c r="J6441" s="4"/>
      <c r="K6441" s="4"/>
      <c r="L6441" s="4"/>
      <c r="M6441" s="4"/>
      <c r="N6441" s="4"/>
      <c r="P6441" s="4"/>
      <c r="R6441" s="4"/>
      <c r="S6441" s="4"/>
      <c r="T6441" s="4"/>
      <c r="V6441" s="4"/>
      <c r="W6441" s="4"/>
      <c r="X6441" s="4"/>
      <c r="Y6441" s="4"/>
      <c r="Z6441" s="4"/>
      <c r="AA6441" s="4"/>
      <c r="AG6441" s="4"/>
    </row>
    <row r="6442" spans="1:33" x14ac:dyDescent="0.25">
      <c r="A6442" s="4"/>
      <c r="F6442" s="4"/>
      <c r="H6442" s="4"/>
      <c r="I6442" s="4"/>
      <c r="J6442" s="4"/>
      <c r="K6442" s="4"/>
      <c r="L6442" s="4"/>
      <c r="M6442" s="4"/>
      <c r="N6442" s="4"/>
      <c r="P6442" s="4"/>
      <c r="R6442" s="4"/>
      <c r="S6442" s="4"/>
      <c r="T6442" s="4"/>
      <c r="V6442" s="4"/>
      <c r="W6442" s="4"/>
      <c r="X6442" s="4"/>
      <c r="Y6442" s="4"/>
      <c r="Z6442" s="4"/>
      <c r="AA6442" s="4"/>
      <c r="AG6442" s="4"/>
    </row>
    <row r="6443" spans="1:33" x14ac:dyDescent="0.25">
      <c r="A6443" s="4"/>
      <c r="F6443" s="4"/>
      <c r="H6443" s="4"/>
      <c r="I6443" s="4"/>
      <c r="J6443" s="4"/>
      <c r="K6443" s="4"/>
      <c r="L6443" s="4"/>
      <c r="M6443" s="4"/>
      <c r="N6443" s="4"/>
      <c r="P6443" s="4"/>
      <c r="R6443" s="4"/>
      <c r="S6443" s="4"/>
      <c r="T6443" s="4"/>
      <c r="V6443" s="4"/>
      <c r="W6443" s="4"/>
      <c r="X6443" s="4"/>
      <c r="Y6443" s="4"/>
      <c r="Z6443" s="4"/>
      <c r="AA6443" s="4"/>
      <c r="AG6443" s="4"/>
    </row>
    <row r="6444" spans="1:33" x14ac:dyDescent="0.25">
      <c r="A6444" s="4"/>
      <c r="F6444" s="4"/>
      <c r="H6444" s="4"/>
      <c r="I6444" s="4"/>
      <c r="J6444" s="4"/>
      <c r="K6444" s="4"/>
      <c r="L6444" s="4"/>
      <c r="M6444" s="4"/>
      <c r="N6444" s="4"/>
      <c r="P6444" s="4"/>
      <c r="R6444" s="4"/>
      <c r="S6444" s="4"/>
      <c r="T6444" s="4"/>
      <c r="V6444" s="4"/>
      <c r="W6444" s="4"/>
      <c r="X6444" s="4"/>
      <c r="Y6444" s="4"/>
      <c r="Z6444" s="4"/>
      <c r="AA6444" s="4"/>
      <c r="AG6444" s="4"/>
    </row>
    <row r="6445" spans="1:33" x14ac:dyDescent="0.25">
      <c r="A6445" s="4"/>
      <c r="F6445" s="4"/>
      <c r="H6445" s="4"/>
      <c r="I6445" s="4"/>
      <c r="J6445" s="4"/>
      <c r="K6445" s="4"/>
      <c r="L6445" s="4"/>
      <c r="M6445" s="4"/>
      <c r="N6445" s="4"/>
      <c r="P6445" s="4"/>
      <c r="R6445" s="4"/>
      <c r="S6445" s="4"/>
      <c r="T6445" s="4"/>
      <c r="V6445" s="4"/>
      <c r="W6445" s="4"/>
      <c r="X6445" s="4"/>
      <c r="Y6445" s="4"/>
      <c r="Z6445" s="4"/>
      <c r="AA6445" s="4"/>
      <c r="AG6445" s="4"/>
    </row>
    <row r="6446" spans="1:33" x14ac:dyDescent="0.25">
      <c r="A6446" s="4"/>
      <c r="F6446" s="4"/>
      <c r="H6446" s="4"/>
      <c r="I6446" s="4"/>
      <c r="J6446" s="4"/>
      <c r="K6446" s="4"/>
      <c r="L6446" s="4"/>
      <c r="M6446" s="4"/>
      <c r="N6446" s="4"/>
      <c r="P6446" s="4"/>
      <c r="R6446" s="4"/>
      <c r="S6446" s="4"/>
      <c r="T6446" s="4"/>
      <c r="V6446" s="4"/>
      <c r="W6446" s="4"/>
      <c r="X6446" s="4"/>
      <c r="Y6446" s="4"/>
      <c r="Z6446" s="4"/>
      <c r="AA6446" s="4"/>
      <c r="AG6446" s="4"/>
    </row>
    <row r="6447" spans="1:33" x14ac:dyDescent="0.25">
      <c r="A6447" s="4"/>
      <c r="F6447" s="4"/>
      <c r="H6447" s="4"/>
      <c r="I6447" s="4"/>
      <c r="J6447" s="4"/>
      <c r="K6447" s="4"/>
      <c r="L6447" s="4"/>
      <c r="M6447" s="4"/>
      <c r="N6447" s="4"/>
      <c r="P6447" s="4"/>
      <c r="R6447" s="4"/>
      <c r="S6447" s="4"/>
      <c r="T6447" s="4"/>
      <c r="V6447" s="4"/>
      <c r="W6447" s="4"/>
      <c r="X6447" s="4"/>
      <c r="Y6447" s="4"/>
      <c r="Z6447" s="4"/>
      <c r="AA6447" s="4"/>
      <c r="AG6447" s="4"/>
    </row>
    <row r="6448" spans="1:33" x14ac:dyDescent="0.25">
      <c r="A6448" s="4"/>
      <c r="F6448" s="4"/>
      <c r="H6448" s="4"/>
      <c r="I6448" s="4"/>
      <c r="J6448" s="4"/>
      <c r="K6448" s="4"/>
      <c r="L6448" s="4"/>
      <c r="M6448" s="4"/>
      <c r="N6448" s="4"/>
      <c r="P6448" s="4"/>
      <c r="R6448" s="4"/>
      <c r="S6448" s="4"/>
      <c r="T6448" s="4"/>
      <c r="V6448" s="4"/>
      <c r="W6448" s="4"/>
      <c r="X6448" s="4"/>
      <c r="Y6448" s="4"/>
      <c r="Z6448" s="4"/>
      <c r="AA6448" s="4"/>
      <c r="AG6448" s="4"/>
    </row>
    <row r="6449" spans="1:33" x14ac:dyDescent="0.25">
      <c r="A6449" s="4"/>
      <c r="F6449" s="4"/>
      <c r="H6449" s="4"/>
      <c r="I6449" s="4"/>
      <c r="J6449" s="4"/>
      <c r="K6449" s="4"/>
      <c r="L6449" s="4"/>
      <c r="M6449" s="4"/>
      <c r="N6449" s="4"/>
      <c r="P6449" s="4"/>
      <c r="R6449" s="4"/>
      <c r="S6449" s="4"/>
      <c r="T6449" s="4"/>
      <c r="V6449" s="4"/>
      <c r="W6449" s="4"/>
      <c r="X6449" s="4"/>
      <c r="Y6449" s="4"/>
      <c r="Z6449" s="4"/>
      <c r="AA6449" s="4"/>
      <c r="AG6449" s="4"/>
    </row>
    <row r="6450" spans="1:33" x14ac:dyDescent="0.25">
      <c r="A6450" s="4"/>
      <c r="F6450" s="4"/>
      <c r="H6450" s="4"/>
      <c r="I6450" s="4"/>
      <c r="J6450" s="4"/>
      <c r="K6450" s="4"/>
      <c r="L6450" s="4"/>
      <c r="M6450" s="4"/>
      <c r="N6450" s="4"/>
      <c r="P6450" s="4"/>
      <c r="R6450" s="4"/>
      <c r="S6450" s="4"/>
      <c r="T6450" s="4"/>
      <c r="V6450" s="4"/>
      <c r="W6450" s="4"/>
      <c r="X6450" s="4"/>
      <c r="Y6450" s="4"/>
      <c r="Z6450" s="4"/>
      <c r="AA6450" s="4"/>
      <c r="AG6450" s="4"/>
    </row>
    <row r="6451" spans="1:33" x14ac:dyDescent="0.25">
      <c r="A6451" s="4"/>
      <c r="F6451" s="4"/>
      <c r="H6451" s="4"/>
      <c r="I6451" s="4"/>
      <c r="J6451" s="4"/>
      <c r="K6451" s="4"/>
      <c r="L6451" s="4"/>
      <c r="M6451" s="4"/>
      <c r="N6451" s="4"/>
      <c r="P6451" s="4"/>
      <c r="R6451" s="4"/>
      <c r="S6451" s="4"/>
      <c r="T6451" s="4"/>
      <c r="V6451" s="4"/>
      <c r="W6451" s="4"/>
      <c r="X6451" s="4"/>
      <c r="Y6451" s="4"/>
      <c r="Z6451" s="4"/>
      <c r="AA6451" s="4"/>
      <c r="AG6451" s="4"/>
    </row>
    <row r="6452" spans="1:33" x14ac:dyDescent="0.25">
      <c r="A6452" s="4"/>
      <c r="F6452" s="4"/>
      <c r="H6452" s="4"/>
      <c r="I6452" s="4"/>
      <c r="J6452" s="4"/>
      <c r="K6452" s="4"/>
      <c r="L6452" s="4"/>
      <c r="M6452" s="4"/>
      <c r="N6452" s="4"/>
      <c r="P6452" s="4"/>
      <c r="R6452" s="4"/>
      <c r="S6452" s="4"/>
      <c r="T6452" s="4"/>
      <c r="V6452" s="4"/>
      <c r="W6452" s="4"/>
      <c r="X6452" s="4"/>
      <c r="Y6452" s="4"/>
      <c r="Z6452" s="4"/>
      <c r="AA6452" s="4"/>
      <c r="AG6452" s="4"/>
    </row>
    <row r="6453" spans="1:33" x14ac:dyDescent="0.25">
      <c r="A6453" s="4"/>
      <c r="F6453" s="4"/>
      <c r="H6453" s="4"/>
      <c r="I6453" s="4"/>
      <c r="J6453" s="4"/>
      <c r="K6453" s="4"/>
      <c r="L6453" s="4"/>
      <c r="M6453" s="4"/>
      <c r="N6453" s="4"/>
      <c r="P6453" s="4"/>
      <c r="R6453" s="4"/>
      <c r="S6453" s="4"/>
      <c r="T6453" s="4"/>
      <c r="V6453" s="4"/>
      <c r="W6453" s="4"/>
      <c r="X6453" s="4"/>
      <c r="Y6453" s="4"/>
      <c r="Z6453" s="4"/>
      <c r="AA6453" s="4"/>
      <c r="AG6453" s="4"/>
    </row>
    <row r="6454" spans="1:33" x14ac:dyDescent="0.25">
      <c r="A6454" s="4"/>
      <c r="F6454" s="4"/>
      <c r="H6454" s="4"/>
      <c r="I6454" s="4"/>
      <c r="J6454" s="4"/>
      <c r="K6454" s="4"/>
      <c r="L6454" s="4"/>
      <c r="M6454" s="4"/>
      <c r="N6454" s="4"/>
      <c r="P6454" s="4"/>
      <c r="R6454" s="4"/>
      <c r="S6454" s="4"/>
      <c r="T6454" s="4"/>
      <c r="V6454" s="4"/>
      <c r="W6454" s="4"/>
      <c r="X6454" s="4"/>
      <c r="Y6454" s="4"/>
      <c r="Z6454" s="4"/>
      <c r="AA6454" s="4"/>
      <c r="AG6454" s="4"/>
    </row>
    <row r="6455" spans="1:33" x14ac:dyDescent="0.25">
      <c r="A6455" s="4"/>
      <c r="F6455" s="4"/>
      <c r="H6455" s="4"/>
      <c r="I6455" s="4"/>
      <c r="J6455" s="4"/>
      <c r="K6455" s="4"/>
      <c r="L6455" s="4"/>
      <c r="M6455" s="4"/>
      <c r="N6455" s="4"/>
      <c r="P6455" s="4"/>
      <c r="R6455" s="4"/>
      <c r="S6455" s="4"/>
      <c r="T6455" s="4"/>
      <c r="V6455" s="4"/>
      <c r="W6455" s="4"/>
      <c r="X6455" s="4"/>
      <c r="Y6455" s="4"/>
      <c r="Z6455" s="4"/>
      <c r="AA6455" s="4"/>
      <c r="AG6455" s="4"/>
    </row>
    <row r="6456" spans="1:33" x14ac:dyDescent="0.25">
      <c r="A6456" s="4"/>
      <c r="F6456" s="4"/>
      <c r="H6456" s="4"/>
      <c r="I6456" s="4"/>
      <c r="J6456" s="4"/>
      <c r="K6456" s="4"/>
      <c r="L6456" s="4"/>
      <c r="M6456" s="4"/>
      <c r="N6456" s="4"/>
      <c r="P6456" s="4"/>
      <c r="R6456" s="4"/>
      <c r="S6456" s="4"/>
      <c r="T6456" s="4"/>
      <c r="V6456" s="4"/>
      <c r="W6456" s="4"/>
      <c r="X6456" s="4"/>
      <c r="Y6456" s="4"/>
      <c r="Z6456" s="4"/>
      <c r="AA6456" s="4"/>
      <c r="AG6456" s="4"/>
    </row>
    <row r="6457" spans="1:33" x14ac:dyDescent="0.25">
      <c r="A6457" s="4"/>
      <c r="F6457" s="4"/>
      <c r="H6457" s="4"/>
      <c r="I6457" s="4"/>
      <c r="J6457" s="4"/>
      <c r="K6457" s="4"/>
      <c r="L6457" s="4"/>
      <c r="M6457" s="4"/>
      <c r="N6457" s="4"/>
      <c r="P6457" s="4"/>
      <c r="R6457" s="4"/>
      <c r="S6457" s="4"/>
      <c r="T6457" s="4"/>
      <c r="V6457" s="4"/>
      <c r="W6457" s="4"/>
      <c r="X6457" s="4"/>
      <c r="Y6457" s="4"/>
      <c r="Z6457" s="4"/>
      <c r="AA6457" s="4"/>
      <c r="AG6457" s="4"/>
    </row>
    <row r="6458" spans="1:33" x14ac:dyDescent="0.25">
      <c r="A6458" s="4"/>
      <c r="F6458" s="4"/>
      <c r="H6458" s="4"/>
      <c r="I6458" s="4"/>
      <c r="J6458" s="4"/>
      <c r="K6458" s="4"/>
      <c r="L6458" s="4"/>
      <c r="M6458" s="4"/>
      <c r="N6458" s="4"/>
      <c r="P6458" s="4"/>
      <c r="R6458" s="4"/>
      <c r="S6458" s="4"/>
      <c r="T6458" s="4"/>
      <c r="V6458" s="4"/>
      <c r="W6458" s="4"/>
      <c r="X6458" s="4"/>
      <c r="Y6458" s="4"/>
      <c r="Z6458" s="4"/>
      <c r="AA6458" s="4"/>
      <c r="AG6458" s="4"/>
    </row>
    <row r="6459" spans="1:33" x14ac:dyDescent="0.25">
      <c r="A6459" s="4"/>
      <c r="F6459" s="4"/>
      <c r="H6459" s="4"/>
      <c r="I6459" s="4"/>
      <c r="J6459" s="4"/>
      <c r="K6459" s="4"/>
      <c r="L6459" s="4"/>
      <c r="M6459" s="4"/>
      <c r="N6459" s="4"/>
      <c r="P6459" s="4"/>
      <c r="R6459" s="4"/>
      <c r="S6459" s="4"/>
      <c r="T6459" s="4"/>
      <c r="V6459" s="4"/>
      <c r="W6459" s="4"/>
      <c r="X6459" s="4"/>
      <c r="Y6459" s="4"/>
      <c r="Z6459" s="4"/>
      <c r="AA6459" s="4"/>
      <c r="AG6459" s="4"/>
    </row>
    <row r="6460" spans="1:33" x14ac:dyDescent="0.25">
      <c r="A6460" s="4"/>
      <c r="F6460" s="4"/>
      <c r="H6460" s="4"/>
      <c r="I6460" s="4"/>
      <c r="J6460" s="4"/>
      <c r="K6460" s="4"/>
      <c r="L6460" s="4"/>
      <c r="M6460" s="4"/>
      <c r="N6460" s="4"/>
      <c r="P6460" s="4"/>
      <c r="R6460" s="4"/>
      <c r="S6460" s="4"/>
      <c r="T6460" s="4"/>
      <c r="V6460" s="4"/>
      <c r="W6460" s="4"/>
      <c r="X6460" s="4"/>
      <c r="Y6460" s="4"/>
      <c r="Z6460" s="4"/>
      <c r="AA6460" s="4"/>
      <c r="AG6460" s="4"/>
    </row>
    <row r="6461" spans="1:33" x14ac:dyDescent="0.25">
      <c r="A6461" s="4"/>
      <c r="F6461" s="4"/>
      <c r="H6461" s="4"/>
      <c r="I6461" s="4"/>
      <c r="J6461" s="4"/>
      <c r="K6461" s="4"/>
      <c r="L6461" s="4"/>
      <c r="M6461" s="4"/>
      <c r="N6461" s="4"/>
      <c r="P6461" s="4"/>
      <c r="R6461" s="4"/>
      <c r="S6461" s="4"/>
      <c r="T6461" s="4"/>
      <c r="V6461" s="4"/>
      <c r="W6461" s="4"/>
      <c r="X6461" s="4"/>
      <c r="Y6461" s="4"/>
      <c r="Z6461" s="4"/>
      <c r="AA6461" s="4"/>
      <c r="AG6461" s="4"/>
    </row>
    <row r="6462" spans="1:33" x14ac:dyDescent="0.25">
      <c r="A6462" s="4"/>
      <c r="F6462" s="4"/>
      <c r="H6462" s="4"/>
      <c r="I6462" s="4"/>
      <c r="J6462" s="4"/>
      <c r="K6462" s="4"/>
      <c r="L6462" s="4"/>
      <c r="M6462" s="4"/>
      <c r="N6462" s="4"/>
      <c r="P6462" s="4"/>
      <c r="R6462" s="4"/>
      <c r="S6462" s="4"/>
      <c r="T6462" s="4"/>
      <c r="V6462" s="4"/>
      <c r="W6462" s="4"/>
      <c r="X6462" s="4"/>
      <c r="Y6462" s="4"/>
      <c r="Z6462" s="4"/>
      <c r="AA6462" s="4"/>
      <c r="AG6462" s="4"/>
    </row>
    <row r="6463" spans="1:33" x14ac:dyDescent="0.25">
      <c r="A6463" s="4"/>
      <c r="F6463" s="4"/>
      <c r="H6463" s="4"/>
      <c r="I6463" s="4"/>
      <c r="J6463" s="4"/>
      <c r="K6463" s="4"/>
      <c r="L6463" s="4"/>
      <c r="M6463" s="4"/>
      <c r="N6463" s="4"/>
      <c r="P6463" s="4"/>
      <c r="R6463" s="4"/>
      <c r="S6463" s="4"/>
      <c r="T6463" s="4"/>
      <c r="V6463" s="4"/>
      <c r="W6463" s="4"/>
      <c r="X6463" s="4"/>
      <c r="Y6463" s="4"/>
      <c r="Z6463" s="4"/>
      <c r="AA6463" s="4"/>
      <c r="AG6463" s="4"/>
    </row>
    <row r="6464" spans="1:33" x14ac:dyDescent="0.25">
      <c r="A6464" s="4"/>
      <c r="F6464" s="4"/>
      <c r="H6464" s="4"/>
      <c r="I6464" s="4"/>
      <c r="J6464" s="4"/>
      <c r="K6464" s="4"/>
      <c r="L6464" s="4"/>
      <c r="M6464" s="4"/>
      <c r="N6464" s="4"/>
      <c r="P6464" s="4"/>
      <c r="R6464" s="4"/>
      <c r="S6464" s="4"/>
      <c r="T6464" s="4"/>
      <c r="V6464" s="4"/>
      <c r="W6464" s="4"/>
      <c r="X6464" s="4"/>
      <c r="Y6464" s="4"/>
      <c r="Z6464" s="4"/>
      <c r="AA6464" s="4"/>
      <c r="AG6464" s="4"/>
    </row>
    <row r="6465" spans="1:33" x14ac:dyDescent="0.25">
      <c r="A6465" s="4"/>
      <c r="F6465" s="4"/>
      <c r="H6465" s="4"/>
      <c r="I6465" s="4"/>
      <c r="J6465" s="4"/>
      <c r="K6465" s="4"/>
      <c r="L6465" s="4"/>
      <c r="M6465" s="4"/>
      <c r="N6465" s="4"/>
      <c r="P6465" s="4"/>
      <c r="R6465" s="4"/>
      <c r="S6465" s="4"/>
      <c r="T6465" s="4"/>
      <c r="V6465" s="4"/>
      <c r="W6465" s="4"/>
      <c r="X6465" s="4"/>
      <c r="Y6465" s="4"/>
      <c r="Z6465" s="4"/>
      <c r="AA6465" s="4"/>
      <c r="AG6465" s="4"/>
    </row>
    <row r="6466" spans="1:33" x14ac:dyDescent="0.25">
      <c r="A6466" s="4"/>
      <c r="F6466" s="4"/>
      <c r="H6466" s="4"/>
      <c r="I6466" s="4"/>
      <c r="J6466" s="4"/>
      <c r="K6466" s="4"/>
      <c r="L6466" s="4"/>
      <c r="M6466" s="4"/>
      <c r="N6466" s="4"/>
      <c r="P6466" s="4"/>
      <c r="R6466" s="4"/>
      <c r="S6466" s="4"/>
      <c r="T6466" s="4"/>
      <c r="V6466" s="4"/>
      <c r="W6466" s="4"/>
      <c r="X6466" s="4"/>
      <c r="Y6466" s="4"/>
      <c r="Z6466" s="4"/>
      <c r="AA6466" s="4"/>
      <c r="AG6466" s="4"/>
    </row>
    <row r="6467" spans="1:33" x14ac:dyDescent="0.25">
      <c r="A6467" s="4"/>
      <c r="F6467" s="4"/>
      <c r="H6467" s="4"/>
      <c r="I6467" s="4"/>
      <c r="J6467" s="4"/>
      <c r="K6467" s="4"/>
      <c r="L6467" s="4"/>
      <c r="M6467" s="4"/>
      <c r="N6467" s="4"/>
      <c r="P6467" s="4"/>
      <c r="R6467" s="4"/>
      <c r="S6467" s="4"/>
      <c r="T6467" s="4"/>
      <c r="V6467" s="4"/>
      <c r="W6467" s="4"/>
      <c r="X6467" s="4"/>
      <c r="Y6467" s="4"/>
      <c r="Z6467" s="4"/>
      <c r="AA6467" s="4"/>
      <c r="AG6467" s="4"/>
    </row>
    <row r="6468" spans="1:33" x14ac:dyDescent="0.25">
      <c r="A6468" s="4"/>
      <c r="F6468" s="4"/>
      <c r="H6468" s="4"/>
      <c r="I6468" s="4"/>
      <c r="J6468" s="4"/>
      <c r="K6468" s="4"/>
      <c r="L6468" s="4"/>
      <c r="M6468" s="4"/>
      <c r="N6468" s="4"/>
      <c r="P6468" s="4"/>
      <c r="R6468" s="4"/>
      <c r="S6468" s="4"/>
      <c r="T6468" s="4"/>
      <c r="V6468" s="4"/>
      <c r="W6468" s="4"/>
      <c r="X6468" s="4"/>
      <c r="Y6468" s="4"/>
      <c r="Z6468" s="4"/>
      <c r="AA6468" s="4"/>
      <c r="AG6468" s="4"/>
    </row>
    <row r="6469" spans="1:33" x14ac:dyDescent="0.25">
      <c r="A6469" s="4"/>
      <c r="F6469" s="4"/>
      <c r="H6469" s="4"/>
      <c r="I6469" s="4"/>
      <c r="J6469" s="4"/>
      <c r="K6469" s="4"/>
      <c r="L6469" s="4"/>
      <c r="M6469" s="4"/>
      <c r="N6469" s="4"/>
      <c r="P6469" s="4"/>
      <c r="R6469" s="4"/>
      <c r="S6469" s="4"/>
      <c r="T6469" s="4"/>
      <c r="V6469" s="4"/>
      <c r="W6469" s="4"/>
      <c r="X6469" s="4"/>
      <c r="Y6469" s="4"/>
      <c r="Z6469" s="4"/>
      <c r="AA6469" s="4"/>
      <c r="AG6469" s="4"/>
    </row>
    <row r="6470" spans="1:33" x14ac:dyDescent="0.25">
      <c r="A6470" s="4"/>
      <c r="F6470" s="4"/>
      <c r="H6470" s="4"/>
      <c r="I6470" s="4"/>
      <c r="J6470" s="4"/>
      <c r="K6470" s="4"/>
      <c r="L6470" s="4"/>
      <c r="M6470" s="4"/>
      <c r="N6470" s="4"/>
      <c r="P6470" s="4"/>
      <c r="R6470" s="4"/>
      <c r="S6470" s="4"/>
      <c r="T6470" s="4"/>
      <c r="V6470" s="4"/>
      <c r="W6470" s="4"/>
      <c r="X6470" s="4"/>
      <c r="Y6470" s="4"/>
      <c r="Z6470" s="4"/>
      <c r="AA6470" s="4"/>
      <c r="AG6470" s="4"/>
    </row>
    <row r="6471" spans="1:33" x14ac:dyDescent="0.25">
      <c r="A6471" s="4"/>
      <c r="F6471" s="4"/>
      <c r="H6471" s="4"/>
      <c r="I6471" s="4"/>
      <c r="J6471" s="4"/>
      <c r="K6471" s="4"/>
      <c r="L6471" s="4"/>
      <c r="M6471" s="4"/>
      <c r="N6471" s="4"/>
      <c r="P6471" s="4"/>
      <c r="R6471" s="4"/>
      <c r="S6471" s="4"/>
      <c r="T6471" s="4"/>
      <c r="V6471" s="4"/>
      <c r="W6471" s="4"/>
      <c r="X6471" s="4"/>
      <c r="Y6471" s="4"/>
      <c r="Z6471" s="4"/>
      <c r="AA6471" s="4"/>
      <c r="AG6471" s="4"/>
    </row>
    <row r="6472" spans="1:33" x14ac:dyDescent="0.25">
      <c r="A6472" s="4"/>
      <c r="F6472" s="4"/>
      <c r="H6472" s="4"/>
      <c r="I6472" s="4"/>
      <c r="J6472" s="4"/>
      <c r="K6472" s="4"/>
      <c r="L6472" s="4"/>
      <c r="M6472" s="4"/>
      <c r="N6472" s="4"/>
      <c r="P6472" s="4"/>
      <c r="R6472" s="4"/>
      <c r="S6472" s="4"/>
      <c r="T6472" s="4"/>
      <c r="V6472" s="4"/>
      <c r="W6472" s="4"/>
      <c r="X6472" s="4"/>
      <c r="Y6472" s="4"/>
      <c r="Z6472" s="4"/>
      <c r="AA6472" s="4"/>
      <c r="AG6472" s="4"/>
    </row>
    <row r="6473" spans="1:33" x14ac:dyDescent="0.25">
      <c r="A6473" s="4"/>
      <c r="F6473" s="4"/>
      <c r="H6473" s="4"/>
      <c r="I6473" s="4"/>
      <c r="J6473" s="4"/>
      <c r="K6473" s="4"/>
      <c r="L6473" s="4"/>
      <c r="M6473" s="4"/>
      <c r="N6473" s="4"/>
      <c r="P6473" s="4"/>
      <c r="R6473" s="4"/>
      <c r="S6473" s="4"/>
      <c r="T6473" s="4"/>
      <c r="V6473" s="4"/>
      <c r="W6473" s="4"/>
      <c r="X6473" s="4"/>
      <c r="Y6473" s="4"/>
      <c r="Z6473" s="4"/>
      <c r="AA6473" s="4"/>
      <c r="AG6473" s="4"/>
    </row>
    <row r="6474" spans="1:33" x14ac:dyDescent="0.25">
      <c r="A6474" s="4"/>
      <c r="F6474" s="4"/>
      <c r="H6474" s="4"/>
      <c r="I6474" s="4"/>
      <c r="J6474" s="4"/>
      <c r="K6474" s="4"/>
      <c r="L6474" s="4"/>
      <c r="M6474" s="4"/>
      <c r="N6474" s="4"/>
      <c r="P6474" s="4"/>
      <c r="R6474" s="4"/>
      <c r="S6474" s="4"/>
      <c r="T6474" s="4"/>
      <c r="V6474" s="4"/>
      <c r="W6474" s="4"/>
      <c r="X6474" s="4"/>
      <c r="Y6474" s="4"/>
      <c r="Z6474" s="4"/>
      <c r="AA6474" s="4"/>
      <c r="AG6474" s="4"/>
    </row>
    <row r="6475" spans="1:33" x14ac:dyDescent="0.25">
      <c r="A6475" s="4"/>
      <c r="F6475" s="4"/>
      <c r="H6475" s="4"/>
      <c r="I6475" s="4"/>
      <c r="J6475" s="4"/>
      <c r="K6475" s="4"/>
      <c r="L6475" s="4"/>
      <c r="M6475" s="4"/>
      <c r="N6475" s="4"/>
      <c r="P6475" s="4"/>
      <c r="R6475" s="4"/>
      <c r="S6475" s="4"/>
      <c r="T6475" s="4"/>
      <c r="V6475" s="4"/>
      <c r="W6475" s="4"/>
      <c r="X6475" s="4"/>
      <c r="Y6475" s="4"/>
      <c r="Z6475" s="4"/>
      <c r="AA6475" s="4"/>
      <c r="AG6475" s="4"/>
    </row>
    <row r="6476" spans="1:33" x14ac:dyDescent="0.25">
      <c r="A6476" s="4"/>
      <c r="F6476" s="4"/>
      <c r="H6476" s="4"/>
      <c r="I6476" s="4"/>
      <c r="J6476" s="4"/>
      <c r="K6476" s="4"/>
      <c r="L6476" s="4"/>
      <c r="M6476" s="4"/>
      <c r="N6476" s="4"/>
      <c r="P6476" s="4"/>
      <c r="R6476" s="4"/>
      <c r="S6476" s="4"/>
      <c r="T6476" s="4"/>
      <c r="V6476" s="4"/>
      <c r="W6476" s="4"/>
      <c r="X6476" s="4"/>
      <c r="Y6476" s="4"/>
      <c r="Z6476" s="4"/>
      <c r="AA6476" s="4"/>
      <c r="AG6476" s="4"/>
    </row>
    <row r="6477" spans="1:33" x14ac:dyDescent="0.25">
      <c r="A6477" s="4"/>
      <c r="F6477" s="4"/>
      <c r="H6477" s="4"/>
      <c r="I6477" s="4"/>
      <c r="J6477" s="4"/>
      <c r="K6477" s="4"/>
      <c r="L6477" s="4"/>
      <c r="M6477" s="4"/>
      <c r="N6477" s="4"/>
      <c r="P6477" s="4"/>
      <c r="R6477" s="4"/>
      <c r="S6477" s="4"/>
      <c r="T6477" s="4"/>
      <c r="V6477" s="4"/>
      <c r="W6477" s="4"/>
      <c r="X6477" s="4"/>
      <c r="Y6477" s="4"/>
      <c r="Z6477" s="4"/>
      <c r="AA6477" s="4"/>
      <c r="AG6477" s="4"/>
    </row>
    <row r="6478" spans="1:33" x14ac:dyDescent="0.25">
      <c r="A6478" s="4"/>
      <c r="F6478" s="4"/>
      <c r="H6478" s="4"/>
      <c r="I6478" s="4"/>
      <c r="J6478" s="4"/>
      <c r="K6478" s="4"/>
      <c r="L6478" s="4"/>
      <c r="M6478" s="4"/>
      <c r="N6478" s="4"/>
      <c r="P6478" s="4"/>
      <c r="R6478" s="4"/>
      <c r="S6478" s="4"/>
      <c r="T6478" s="4"/>
      <c r="V6478" s="4"/>
      <c r="W6478" s="4"/>
      <c r="X6478" s="4"/>
      <c r="Y6478" s="4"/>
      <c r="Z6478" s="4"/>
      <c r="AA6478" s="4"/>
      <c r="AG6478" s="4"/>
    </row>
    <row r="6479" spans="1:33" x14ac:dyDescent="0.25">
      <c r="A6479" s="4"/>
      <c r="F6479" s="4"/>
      <c r="H6479" s="4"/>
      <c r="I6479" s="4"/>
      <c r="J6479" s="4"/>
      <c r="K6479" s="4"/>
      <c r="L6479" s="4"/>
      <c r="M6479" s="4"/>
      <c r="N6479" s="4"/>
      <c r="P6479" s="4"/>
      <c r="R6479" s="4"/>
      <c r="S6479" s="4"/>
      <c r="T6479" s="4"/>
      <c r="V6479" s="4"/>
      <c r="W6479" s="4"/>
      <c r="X6479" s="4"/>
      <c r="Y6479" s="4"/>
      <c r="Z6479" s="4"/>
      <c r="AA6479" s="4"/>
      <c r="AG6479" s="4"/>
    </row>
    <row r="6480" spans="1:33" x14ac:dyDescent="0.25">
      <c r="A6480" s="4"/>
      <c r="F6480" s="4"/>
      <c r="H6480" s="4"/>
      <c r="I6480" s="4"/>
      <c r="J6480" s="4"/>
      <c r="K6480" s="4"/>
      <c r="L6480" s="4"/>
      <c r="M6480" s="4"/>
      <c r="N6480" s="4"/>
      <c r="P6480" s="4"/>
      <c r="R6480" s="4"/>
      <c r="S6480" s="4"/>
      <c r="T6480" s="4"/>
      <c r="V6480" s="4"/>
      <c r="W6480" s="4"/>
      <c r="X6480" s="4"/>
      <c r="Y6480" s="4"/>
      <c r="Z6480" s="4"/>
      <c r="AA6480" s="4"/>
      <c r="AG6480" s="4"/>
    </row>
    <row r="6481" spans="1:33" x14ac:dyDescent="0.25">
      <c r="A6481" s="4"/>
      <c r="F6481" s="4"/>
      <c r="H6481" s="4"/>
      <c r="I6481" s="4"/>
      <c r="J6481" s="4"/>
      <c r="K6481" s="4"/>
      <c r="L6481" s="4"/>
      <c r="M6481" s="4"/>
      <c r="N6481" s="4"/>
      <c r="P6481" s="4"/>
      <c r="R6481" s="4"/>
      <c r="S6481" s="4"/>
      <c r="T6481" s="4"/>
      <c r="V6481" s="4"/>
      <c r="W6481" s="4"/>
      <c r="X6481" s="4"/>
      <c r="Y6481" s="4"/>
      <c r="Z6481" s="4"/>
      <c r="AA6481" s="4"/>
      <c r="AG6481" s="4"/>
    </row>
    <row r="6482" spans="1:33" x14ac:dyDescent="0.25">
      <c r="A6482" s="4"/>
      <c r="F6482" s="4"/>
      <c r="H6482" s="4"/>
      <c r="I6482" s="4"/>
      <c r="J6482" s="4"/>
      <c r="K6482" s="4"/>
      <c r="L6482" s="4"/>
      <c r="M6482" s="4"/>
      <c r="N6482" s="4"/>
      <c r="P6482" s="4"/>
      <c r="R6482" s="4"/>
      <c r="S6482" s="4"/>
      <c r="T6482" s="4"/>
      <c r="V6482" s="4"/>
      <c r="W6482" s="4"/>
      <c r="X6482" s="4"/>
      <c r="Y6482" s="4"/>
      <c r="Z6482" s="4"/>
      <c r="AA6482" s="4"/>
      <c r="AG6482" s="4"/>
    </row>
    <row r="6483" spans="1:33" x14ac:dyDescent="0.25">
      <c r="A6483" s="4"/>
      <c r="F6483" s="4"/>
      <c r="H6483" s="4"/>
      <c r="I6483" s="4"/>
      <c r="J6483" s="4"/>
      <c r="K6483" s="4"/>
      <c r="L6483" s="4"/>
      <c r="M6483" s="4"/>
      <c r="N6483" s="4"/>
      <c r="P6483" s="4"/>
      <c r="R6483" s="4"/>
      <c r="S6483" s="4"/>
      <c r="T6483" s="4"/>
      <c r="V6483" s="4"/>
      <c r="W6483" s="4"/>
      <c r="X6483" s="4"/>
      <c r="Y6483" s="4"/>
      <c r="Z6483" s="4"/>
      <c r="AA6483" s="4"/>
      <c r="AG6483" s="4"/>
    </row>
    <row r="6484" spans="1:33" x14ac:dyDescent="0.25">
      <c r="A6484" s="4"/>
      <c r="F6484" s="4"/>
      <c r="H6484" s="4"/>
      <c r="I6484" s="4"/>
      <c r="J6484" s="4"/>
      <c r="K6484" s="4"/>
      <c r="L6484" s="4"/>
      <c r="M6484" s="4"/>
      <c r="N6484" s="4"/>
      <c r="P6484" s="4"/>
      <c r="R6484" s="4"/>
      <c r="S6484" s="4"/>
      <c r="T6484" s="4"/>
      <c r="V6484" s="4"/>
      <c r="W6484" s="4"/>
      <c r="X6484" s="4"/>
      <c r="Y6484" s="4"/>
      <c r="Z6484" s="4"/>
      <c r="AA6484" s="4"/>
      <c r="AG6484" s="4"/>
    </row>
    <row r="6485" spans="1:33" x14ac:dyDescent="0.25">
      <c r="A6485" s="4"/>
      <c r="F6485" s="4"/>
      <c r="H6485" s="4"/>
      <c r="I6485" s="4"/>
      <c r="J6485" s="4"/>
      <c r="K6485" s="4"/>
      <c r="L6485" s="4"/>
      <c r="M6485" s="4"/>
      <c r="N6485" s="4"/>
      <c r="P6485" s="4"/>
      <c r="R6485" s="4"/>
      <c r="S6485" s="4"/>
      <c r="T6485" s="4"/>
      <c r="V6485" s="4"/>
      <c r="W6485" s="4"/>
      <c r="X6485" s="4"/>
      <c r="Y6485" s="4"/>
      <c r="Z6485" s="4"/>
      <c r="AA6485" s="4"/>
      <c r="AG6485" s="4"/>
    </row>
    <row r="6486" spans="1:33" x14ac:dyDescent="0.25">
      <c r="A6486" s="4"/>
      <c r="F6486" s="4"/>
      <c r="H6486" s="4"/>
      <c r="I6486" s="4"/>
      <c r="J6486" s="4"/>
      <c r="K6486" s="4"/>
      <c r="L6486" s="4"/>
      <c r="M6486" s="4"/>
      <c r="N6486" s="4"/>
      <c r="P6486" s="4"/>
      <c r="R6486" s="4"/>
      <c r="S6486" s="4"/>
      <c r="T6486" s="4"/>
      <c r="V6486" s="4"/>
      <c r="W6486" s="4"/>
      <c r="X6486" s="4"/>
      <c r="Y6486" s="4"/>
      <c r="Z6486" s="4"/>
      <c r="AA6486" s="4"/>
      <c r="AG6486" s="4"/>
    </row>
    <row r="6487" spans="1:33" x14ac:dyDescent="0.25">
      <c r="A6487" s="4"/>
      <c r="F6487" s="4"/>
      <c r="H6487" s="4"/>
      <c r="I6487" s="4"/>
      <c r="J6487" s="4"/>
      <c r="K6487" s="4"/>
      <c r="L6487" s="4"/>
      <c r="M6487" s="4"/>
      <c r="N6487" s="4"/>
      <c r="P6487" s="4"/>
      <c r="R6487" s="4"/>
      <c r="S6487" s="4"/>
      <c r="T6487" s="4"/>
      <c r="V6487" s="4"/>
      <c r="W6487" s="4"/>
      <c r="X6487" s="4"/>
      <c r="Y6487" s="4"/>
      <c r="Z6487" s="4"/>
      <c r="AA6487" s="4"/>
      <c r="AG6487" s="4"/>
    </row>
    <row r="6488" spans="1:33" x14ac:dyDescent="0.25">
      <c r="A6488" s="4"/>
      <c r="F6488" s="4"/>
      <c r="H6488" s="4"/>
      <c r="I6488" s="4"/>
      <c r="J6488" s="4"/>
      <c r="K6488" s="4"/>
      <c r="L6488" s="4"/>
      <c r="M6488" s="4"/>
      <c r="N6488" s="4"/>
      <c r="P6488" s="4"/>
      <c r="R6488" s="4"/>
      <c r="S6488" s="4"/>
      <c r="T6488" s="4"/>
      <c r="V6488" s="4"/>
      <c r="W6488" s="4"/>
      <c r="X6488" s="4"/>
      <c r="Y6488" s="4"/>
      <c r="Z6488" s="4"/>
      <c r="AA6488" s="4"/>
      <c r="AG6488" s="4"/>
    </row>
    <row r="6489" spans="1:33" x14ac:dyDescent="0.25">
      <c r="A6489" s="4"/>
      <c r="F6489" s="4"/>
      <c r="H6489" s="4"/>
      <c r="I6489" s="4"/>
      <c r="J6489" s="4"/>
      <c r="K6489" s="4"/>
      <c r="L6489" s="4"/>
      <c r="M6489" s="4"/>
      <c r="N6489" s="4"/>
      <c r="P6489" s="4"/>
      <c r="R6489" s="4"/>
      <c r="S6489" s="4"/>
      <c r="T6489" s="4"/>
      <c r="V6489" s="4"/>
      <c r="W6489" s="4"/>
      <c r="X6489" s="4"/>
      <c r="Y6489" s="4"/>
      <c r="Z6489" s="4"/>
      <c r="AA6489" s="4"/>
      <c r="AG6489" s="4"/>
    </row>
    <row r="6490" spans="1:33" x14ac:dyDescent="0.25">
      <c r="A6490" s="4"/>
      <c r="F6490" s="4"/>
      <c r="H6490" s="4"/>
      <c r="I6490" s="4"/>
      <c r="J6490" s="4"/>
      <c r="K6490" s="4"/>
      <c r="L6490" s="4"/>
      <c r="M6490" s="4"/>
      <c r="N6490" s="4"/>
      <c r="P6490" s="4"/>
      <c r="R6490" s="4"/>
      <c r="S6490" s="4"/>
      <c r="T6490" s="4"/>
      <c r="V6490" s="4"/>
      <c r="W6490" s="4"/>
      <c r="X6490" s="4"/>
      <c r="Y6490" s="4"/>
      <c r="Z6490" s="4"/>
      <c r="AA6490" s="4"/>
      <c r="AG6490" s="4"/>
    </row>
    <row r="6491" spans="1:33" x14ac:dyDescent="0.25">
      <c r="A6491" s="4"/>
      <c r="F6491" s="4"/>
      <c r="H6491" s="4"/>
      <c r="I6491" s="4"/>
      <c r="J6491" s="4"/>
      <c r="K6491" s="4"/>
      <c r="L6491" s="4"/>
      <c r="M6491" s="4"/>
      <c r="N6491" s="4"/>
      <c r="P6491" s="4"/>
      <c r="R6491" s="4"/>
      <c r="S6491" s="4"/>
      <c r="T6491" s="4"/>
      <c r="V6491" s="4"/>
      <c r="W6491" s="4"/>
      <c r="X6491" s="4"/>
      <c r="Y6491" s="4"/>
      <c r="Z6491" s="4"/>
      <c r="AA6491" s="4"/>
      <c r="AG6491" s="4"/>
    </row>
    <row r="6492" spans="1:33" x14ac:dyDescent="0.25">
      <c r="A6492" s="4"/>
      <c r="F6492" s="4"/>
      <c r="H6492" s="4"/>
      <c r="I6492" s="4"/>
      <c r="J6492" s="4"/>
      <c r="K6492" s="4"/>
      <c r="L6492" s="4"/>
      <c r="M6492" s="4"/>
      <c r="N6492" s="4"/>
      <c r="P6492" s="4"/>
      <c r="R6492" s="4"/>
      <c r="S6492" s="4"/>
      <c r="T6492" s="4"/>
      <c r="V6492" s="4"/>
      <c r="W6492" s="4"/>
      <c r="X6492" s="4"/>
      <c r="Y6492" s="4"/>
      <c r="Z6492" s="4"/>
      <c r="AA6492" s="4"/>
      <c r="AG6492" s="4"/>
    </row>
    <row r="6493" spans="1:33" x14ac:dyDescent="0.25">
      <c r="A6493" s="4"/>
      <c r="F6493" s="4"/>
      <c r="H6493" s="4"/>
      <c r="I6493" s="4"/>
      <c r="J6493" s="4"/>
      <c r="K6493" s="4"/>
      <c r="L6493" s="4"/>
      <c r="M6493" s="4"/>
      <c r="N6493" s="4"/>
      <c r="P6493" s="4"/>
      <c r="R6493" s="4"/>
      <c r="S6493" s="4"/>
      <c r="T6493" s="4"/>
      <c r="V6493" s="4"/>
      <c r="W6493" s="4"/>
      <c r="X6493" s="4"/>
      <c r="Y6493" s="4"/>
      <c r="Z6493" s="4"/>
      <c r="AA6493" s="4"/>
      <c r="AG6493" s="4"/>
    </row>
    <row r="6494" spans="1:33" x14ac:dyDescent="0.25">
      <c r="A6494" s="4"/>
      <c r="F6494" s="4"/>
      <c r="H6494" s="4"/>
      <c r="I6494" s="4"/>
      <c r="J6494" s="4"/>
      <c r="K6494" s="4"/>
      <c r="L6494" s="4"/>
      <c r="M6494" s="4"/>
      <c r="N6494" s="4"/>
      <c r="P6494" s="4"/>
      <c r="R6494" s="4"/>
      <c r="S6494" s="4"/>
      <c r="T6494" s="4"/>
      <c r="V6494" s="4"/>
      <c r="W6494" s="4"/>
      <c r="X6494" s="4"/>
      <c r="Y6494" s="4"/>
      <c r="Z6494" s="4"/>
      <c r="AA6494" s="4"/>
      <c r="AG6494" s="4"/>
    </row>
    <row r="6495" spans="1:33" x14ac:dyDescent="0.25">
      <c r="A6495" s="4"/>
      <c r="F6495" s="4"/>
      <c r="H6495" s="4"/>
      <c r="I6495" s="4"/>
      <c r="J6495" s="4"/>
      <c r="K6495" s="4"/>
      <c r="L6495" s="4"/>
      <c r="M6495" s="4"/>
      <c r="N6495" s="4"/>
      <c r="P6495" s="4"/>
      <c r="R6495" s="4"/>
      <c r="S6495" s="4"/>
      <c r="T6495" s="4"/>
      <c r="V6495" s="4"/>
      <c r="W6495" s="4"/>
      <c r="X6495" s="4"/>
      <c r="Y6495" s="4"/>
      <c r="Z6495" s="4"/>
      <c r="AA6495" s="4"/>
      <c r="AG6495" s="4"/>
    </row>
    <row r="6496" spans="1:33" x14ac:dyDescent="0.25">
      <c r="A6496" s="4"/>
      <c r="F6496" s="4"/>
      <c r="H6496" s="4"/>
      <c r="I6496" s="4"/>
      <c r="J6496" s="4"/>
      <c r="K6496" s="4"/>
      <c r="L6496" s="4"/>
      <c r="M6496" s="4"/>
      <c r="N6496" s="4"/>
      <c r="P6496" s="4"/>
      <c r="R6496" s="4"/>
      <c r="S6496" s="4"/>
      <c r="T6496" s="4"/>
      <c r="V6496" s="4"/>
      <c r="W6496" s="4"/>
      <c r="X6496" s="4"/>
      <c r="Y6496" s="4"/>
      <c r="Z6496" s="4"/>
      <c r="AA6496" s="4"/>
      <c r="AG6496" s="4"/>
    </row>
    <row r="6497" spans="1:33" x14ac:dyDescent="0.25">
      <c r="A6497" s="4"/>
      <c r="F6497" s="4"/>
      <c r="H6497" s="4"/>
      <c r="I6497" s="4"/>
      <c r="J6497" s="4"/>
      <c r="K6497" s="4"/>
      <c r="L6497" s="4"/>
      <c r="M6497" s="4"/>
      <c r="N6497" s="4"/>
      <c r="P6497" s="4"/>
      <c r="R6497" s="4"/>
      <c r="S6497" s="4"/>
      <c r="T6497" s="4"/>
      <c r="V6497" s="4"/>
      <c r="W6497" s="4"/>
      <c r="X6497" s="4"/>
      <c r="Y6497" s="4"/>
      <c r="Z6497" s="4"/>
      <c r="AA6497" s="4"/>
      <c r="AG6497" s="4"/>
    </row>
    <row r="6498" spans="1:33" x14ac:dyDescent="0.25">
      <c r="A6498" s="4"/>
      <c r="F6498" s="4"/>
      <c r="H6498" s="4"/>
      <c r="I6498" s="4"/>
      <c r="J6498" s="4"/>
      <c r="K6498" s="4"/>
      <c r="L6498" s="4"/>
      <c r="M6498" s="4"/>
      <c r="N6498" s="4"/>
      <c r="P6498" s="4"/>
      <c r="R6498" s="4"/>
      <c r="S6498" s="4"/>
      <c r="T6498" s="4"/>
      <c r="V6498" s="4"/>
      <c r="W6498" s="4"/>
      <c r="X6498" s="4"/>
      <c r="Y6498" s="4"/>
      <c r="Z6498" s="4"/>
      <c r="AA6498" s="4"/>
      <c r="AG6498" s="4"/>
    </row>
    <row r="6499" spans="1:33" x14ac:dyDescent="0.25">
      <c r="A6499" s="4"/>
      <c r="F6499" s="4"/>
      <c r="H6499" s="4"/>
      <c r="I6499" s="4"/>
      <c r="J6499" s="4"/>
      <c r="K6499" s="4"/>
      <c r="L6499" s="4"/>
      <c r="M6499" s="4"/>
      <c r="N6499" s="4"/>
      <c r="P6499" s="4"/>
      <c r="R6499" s="4"/>
      <c r="S6499" s="4"/>
      <c r="T6499" s="4"/>
      <c r="V6499" s="4"/>
      <c r="W6499" s="4"/>
      <c r="X6499" s="4"/>
      <c r="Y6499" s="4"/>
      <c r="Z6499" s="4"/>
      <c r="AA6499" s="4"/>
      <c r="AG6499" s="4"/>
    </row>
    <row r="6500" spans="1:33" x14ac:dyDescent="0.25">
      <c r="A6500" s="4"/>
      <c r="F6500" s="4"/>
      <c r="H6500" s="4"/>
      <c r="I6500" s="4"/>
      <c r="J6500" s="4"/>
      <c r="K6500" s="4"/>
      <c r="L6500" s="4"/>
      <c r="M6500" s="4"/>
      <c r="N6500" s="4"/>
      <c r="P6500" s="4"/>
      <c r="R6500" s="4"/>
      <c r="S6500" s="4"/>
      <c r="T6500" s="4"/>
      <c r="V6500" s="4"/>
      <c r="W6500" s="4"/>
      <c r="X6500" s="4"/>
      <c r="Y6500" s="4"/>
      <c r="Z6500" s="4"/>
      <c r="AA6500" s="4"/>
      <c r="AG6500" s="4"/>
    </row>
    <row r="6501" spans="1:33" x14ac:dyDescent="0.25">
      <c r="A6501" s="4"/>
      <c r="F6501" s="4"/>
      <c r="H6501" s="4"/>
      <c r="I6501" s="4"/>
      <c r="J6501" s="4"/>
      <c r="K6501" s="4"/>
      <c r="L6501" s="4"/>
      <c r="M6501" s="4"/>
      <c r="N6501" s="4"/>
      <c r="P6501" s="4"/>
      <c r="R6501" s="4"/>
      <c r="S6501" s="4"/>
      <c r="T6501" s="4"/>
      <c r="V6501" s="4"/>
      <c r="W6501" s="4"/>
      <c r="X6501" s="4"/>
      <c r="Y6501" s="4"/>
      <c r="Z6501" s="4"/>
      <c r="AA6501" s="4"/>
      <c r="AG6501" s="4"/>
    </row>
    <row r="6502" spans="1:33" x14ac:dyDescent="0.25">
      <c r="A6502" s="4"/>
      <c r="F6502" s="4"/>
      <c r="H6502" s="4"/>
      <c r="I6502" s="4"/>
      <c r="J6502" s="4"/>
      <c r="K6502" s="4"/>
      <c r="L6502" s="4"/>
      <c r="M6502" s="4"/>
      <c r="N6502" s="4"/>
      <c r="P6502" s="4"/>
      <c r="R6502" s="4"/>
      <c r="S6502" s="4"/>
      <c r="T6502" s="4"/>
      <c r="V6502" s="4"/>
      <c r="W6502" s="4"/>
      <c r="X6502" s="4"/>
      <c r="Y6502" s="4"/>
      <c r="Z6502" s="4"/>
      <c r="AA6502" s="4"/>
      <c r="AG6502" s="4"/>
    </row>
    <row r="6503" spans="1:33" x14ac:dyDescent="0.25">
      <c r="A6503" s="4"/>
      <c r="F6503" s="4"/>
      <c r="H6503" s="4"/>
      <c r="I6503" s="4"/>
      <c r="J6503" s="4"/>
      <c r="K6503" s="4"/>
      <c r="L6503" s="4"/>
      <c r="M6503" s="4"/>
      <c r="N6503" s="4"/>
      <c r="P6503" s="4"/>
      <c r="R6503" s="4"/>
      <c r="S6503" s="4"/>
      <c r="T6503" s="4"/>
      <c r="V6503" s="4"/>
      <c r="W6503" s="4"/>
      <c r="X6503" s="4"/>
      <c r="Y6503" s="4"/>
      <c r="Z6503" s="4"/>
      <c r="AA6503" s="4"/>
      <c r="AG6503" s="4"/>
    </row>
    <row r="6504" spans="1:33" x14ac:dyDescent="0.25">
      <c r="A6504" s="4"/>
      <c r="F6504" s="4"/>
      <c r="H6504" s="4"/>
      <c r="I6504" s="4"/>
      <c r="J6504" s="4"/>
      <c r="K6504" s="4"/>
      <c r="L6504" s="4"/>
      <c r="M6504" s="4"/>
      <c r="N6504" s="4"/>
      <c r="P6504" s="4"/>
      <c r="R6504" s="4"/>
      <c r="S6504" s="4"/>
      <c r="T6504" s="4"/>
      <c r="V6504" s="4"/>
      <c r="W6504" s="4"/>
      <c r="X6504" s="4"/>
      <c r="Y6504" s="4"/>
      <c r="Z6504" s="4"/>
      <c r="AA6504" s="4"/>
      <c r="AG6504" s="4"/>
    </row>
    <row r="6505" spans="1:33" x14ac:dyDescent="0.25">
      <c r="A6505" s="4"/>
      <c r="F6505" s="4"/>
      <c r="H6505" s="4"/>
      <c r="I6505" s="4"/>
      <c r="J6505" s="4"/>
      <c r="K6505" s="4"/>
      <c r="L6505" s="4"/>
      <c r="M6505" s="4"/>
      <c r="N6505" s="4"/>
      <c r="P6505" s="4"/>
      <c r="R6505" s="4"/>
      <c r="S6505" s="4"/>
      <c r="T6505" s="4"/>
      <c r="V6505" s="4"/>
      <c r="W6505" s="4"/>
      <c r="X6505" s="4"/>
      <c r="Y6505" s="4"/>
      <c r="Z6505" s="4"/>
      <c r="AA6505" s="4"/>
      <c r="AG6505" s="4"/>
    </row>
    <row r="6506" spans="1:33" x14ac:dyDescent="0.25">
      <c r="A6506" s="4"/>
      <c r="F6506" s="4"/>
      <c r="H6506" s="4"/>
      <c r="I6506" s="4"/>
      <c r="J6506" s="4"/>
      <c r="K6506" s="4"/>
      <c r="L6506" s="4"/>
      <c r="M6506" s="4"/>
      <c r="N6506" s="4"/>
      <c r="P6506" s="4"/>
      <c r="R6506" s="4"/>
      <c r="S6506" s="4"/>
      <c r="T6506" s="4"/>
      <c r="V6506" s="4"/>
      <c r="W6506" s="4"/>
      <c r="X6506" s="4"/>
      <c r="Y6506" s="4"/>
      <c r="Z6506" s="4"/>
      <c r="AA6506" s="4"/>
      <c r="AG6506" s="4"/>
    </row>
    <row r="6507" spans="1:33" x14ac:dyDescent="0.25">
      <c r="A6507" s="4"/>
      <c r="F6507" s="4"/>
      <c r="H6507" s="4"/>
      <c r="I6507" s="4"/>
      <c r="J6507" s="4"/>
      <c r="K6507" s="4"/>
      <c r="L6507" s="4"/>
      <c r="M6507" s="4"/>
      <c r="N6507" s="4"/>
      <c r="P6507" s="4"/>
      <c r="R6507" s="4"/>
      <c r="S6507" s="4"/>
      <c r="T6507" s="4"/>
      <c r="V6507" s="4"/>
      <c r="W6507" s="4"/>
      <c r="X6507" s="4"/>
      <c r="Y6507" s="4"/>
      <c r="Z6507" s="4"/>
      <c r="AA6507" s="4"/>
      <c r="AG6507" s="4"/>
    </row>
    <row r="6508" spans="1:33" x14ac:dyDescent="0.25">
      <c r="A6508" s="4"/>
      <c r="F6508" s="4"/>
      <c r="H6508" s="4"/>
      <c r="I6508" s="4"/>
      <c r="J6508" s="4"/>
      <c r="K6508" s="4"/>
      <c r="L6508" s="4"/>
      <c r="M6508" s="4"/>
      <c r="N6508" s="4"/>
      <c r="P6508" s="4"/>
      <c r="R6508" s="4"/>
      <c r="S6508" s="4"/>
      <c r="T6508" s="4"/>
      <c r="V6508" s="4"/>
      <c r="W6508" s="4"/>
      <c r="X6508" s="4"/>
      <c r="Y6508" s="4"/>
      <c r="Z6508" s="4"/>
      <c r="AA6508" s="4"/>
      <c r="AG6508" s="4"/>
    </row>
    <row r="6509" spans="1:33" x14ac:dyDescent="0.25">
      <c r="A6509" s="4"/>
      <c r="F6509" s="4"/>
      <c r="H6509" s="4"/>
      <c r="I6509" s="4"/>
      <c r="J6509" s="4"/>
      <c r="K6509" s="4"/>
      <c r="L6509" s="4"/>
      <c r="M6509" s="4"/>
      <c r="N6509" s="4"/>
      <c r="P6509" s="4"/>
      <c r="R6509" s="4"/>
      <c r="S6509" s="4"/>
      <c r="T6509" s="4"/>
      <c r="V6509" s="4"/>
      <c r="W6509" s="4"/>
      <c r="X6509" s="4"/>
      <c r="Y6509" s="4"/>
      <c r="Z6509" s="4"/>
      <c r="AA6509" s="4"/>
      <c r="AG6509" s="4"/>
    </row>
    <row r="6510" spans="1:33" x14ac:dyDescent="0.25">
      <c r="A6510" s="4"/>
      <c r="F6510" s="4"/>
      <c r="H6510" s="4"/>
      <c r="I6510" s="4"/>
      <c r="J6510" s="4"/>
      <c r="K6510" s="4"/>
      <c r="L6510" s="4"/>
      <c r="M6510" s="4"/>
      <c r="N6510" s="4"/>
      <c r="P6510" s="4"/>
      <c r="R6510" s="4"/>
      <c r="S6510" s="4"/>
      <c r="T6510" s="4"/>
      <c r="V6510" s="4"/>
      <c r="W6510" s="4"/>
      <c r="X6510" s="4"/>
      <c r="Y6510" s="4"/>
      <c r="Z6510" s="4"/>
      <c r="AA6510" s="4"/>
      <c r="AG6510" s="4"/>
    </row>
    <row r="6511" spans="1:33" x14ac:dyDescent="0.25">
      <c r="A6511" s="4"/>
      <c r="F6511" s="4"/>
      <c r="H6511" s="4"/>
      <c r="I6511" s="4"/>
      <c r="J6511" s="4"/>
      <c r="K6511" s="4"/>
      <c r="L6511" s="4"/>
      <c r="M6511" s="4"/>
      <c r="N6511" s="4"/>
      <c r="P6511" s="4"/>
      <c r="R6511" s="4"/>
      <c r="S6511" s="4"/>
      <c r="T6511" s="4"/>
      <c r="V6511" s="4"/>
      <c r="W6511" s="4"/>
      <c r="X6511" s="4"/>
      <c r="Y6511" s="4"/>
      <c r="Z6511" s="4"/>
      <c r="AA6511" s="4"/>
      <c r="AG6511" s="4"/>
    </row>
    <row r="6512" spans="1:33" x14ac:dyDescent="0.25">
      <c r="A6512" s="4"/>
      <c r="F6512" s="4"/>
      <c r="H6512" s="4"/>
      <c r="I6512" s="4"/>
      <c r="J6512" s="4"/>
      <c r="K6512" s="4"/>
      <c r="L6512" s="4"/>
      <c r="M6512" s="4"/>
      <c r="N6512" s="4"/>
      <c r="P6512" s="4"/>
      <c r="R6512" s="4"/>
      <c r="S6512" s="4"/>
      <c r="T6512" s="4"/>
      <c r="V6512" s="4"/>
      <c r="W6512" s="4"/>
      <c r="X6512" s="4"/>
      <c r="Y6512" s="4"/>
      <c r="Z6512" s="4"/>
      <c r="AA6512" s="4"/>
      <c r="AG6512" s="4"/>
    </row>
    <row r="6513" spans="1:33" x14ac:dyDescent="0.25">
      <c r="A6513" s="4"/>
      <c r="F6513" s="4"/>
      <c r="H6513" s="4"/>
      <c r="I6513" s="4"/>
      <c r="J6513" s="4"/>
      <c r="K6513" s="4"/>
      <c r="L6513" s="4"/>
      <c r="M6513" s="4"/>
      <c r="N6513" s="4"/>
      <c r="P6513" s="4"/>
      <c r="R6513" s="4"/>
      <c r="S6513" s="4"/>
      <c r="T6513" s="4"/>
      <c r="V6513" s="4"/>
      <c r="W6513" s="4"/>
      <c r="X6513" s="4"/>
      <c r="Y6513" s="4"/>
      <c r="Z6513" s="4"/>
      <c r="AA6513" s="4"/>
      <c r="AG6513" s="4"/>
    </row>
    <row r="6514" spans="1:33" x14ac:dyDescent="0.25">
      <c r="A6514" s="4"/>
      <c r="F6514" s="4"/>
      <c r="H6514" s="4"/>
      <c r="I6514" s="4"/>
      <c r="J6514" s="4"/>
      <c r="K6514" s="4"/>
      <c r="L6514" s="4"/>
      <c r="M6514" s="4"/>
      <c r="N6514" s="4"/>
      <c r="P6514" s="4"/>
      <c r="R6514" s="4"/>
      <c r="S6514" s="4"/>
      <c r="T6514" s="4"/>
      <c r="V6514" s="4"/>
      <c r="W6514" s="4"/>
      <c r="X6514" s="4"/>
      <c r="Y6514" s="4"/>
      <c r="Z6514" s="4"/>
      <c r="AA6514" s="4"/>
      <c r="AG6514" s="4"/>
    </row>
    <row r="6515" spans="1:33" x14ac:dyDescent="0.25">
      <c r="A6515" s="4"/>
      <c r="F6515" s="4"/>
      <c r="H6515" s="4"/>
      <c r="I6515" s="4"/>
      <c r="J6515" s="4"/>
      <c r="K6515" s="4"/>
      <c r="L6515" s="4"/>
      <c r="M6515" s="4"/>
      <c r="N6515" s="4"/>
      <c r="P6515" s="4"/>
      <c r="R6515" s="4"/>
      <c r="S6515" s="4"/>
      <c r="T6515" s="4"/>
      <c r="V6515" s="4"/>
      <c r="W6515" s="4"/>
      <c r="X6515" s="4"/>
      <c r="Y6515" s="4"/>
      <c r="Z6515" s="4"/>
      <c r="AA6515" s="4"/>
      <c r="AG6515" s="4"/>
    </row>
    <row r="6516" spans="1:33" x14ac:dyDescent="0.25">
      <c r="A6516" s="4"/>
      <c r="F6516" s="4"/>
      <c r="H6516" s="4"/>
      <c r="I6516" s="4"/>
      <c r="J6516" s="4"/>
      <c r="K6516" s="4"/>
      <c r="L6516" s="4"/>
      <c r="M6516" s="4"/>
      <c r="N6516" s="4"/>
      <c r="P6516" s="4"/>
      <c r="R6516" s="4"/>
      <c r="S6516" s="4"/>
      <c r="T6516" s="4"/>
      <c r="V6516" s="4"/>
      <c r="W6516" s="4"/>
      <c r="X6516" s="4"/>
      <c r="Y6516" s="4"/>
      <c r="Z6516" s="4"/>
      <c r="AA6516" s="4"/>
      <c r="AG6516" s="4"/>
    </row>
    <row r="6517" spans="1:33" x14ac:dyDescent="0.25">
      <c r="A6517" s="4"/>
      <c r="F6517" s="4"/>
      <c r="H6517" s="4"/>
      <c r="I6517" s="4"/>
      <c r="J6517" s="4"/>
      <c r="K6517" s="4"/>
      <c r="L6517" s="4"/>
      <c r="M6517" s="4"/>
      <c r="N6517" s="4"/>
      <c r="P6517" s="4"/>
      <c r="R6517" s="4"/>
      <c r="S6517" s="4"/>
      <c r="T6517" s="4"/>
      <c r="V6517" s="4"/>
      <c r="W6517" s="4"/>
      <c r="X6517" s="4"/>
      <c r="Y6517" s="4"/>
      <c r="Z6517" s="4"/>
      <c r="AA6517" s="4"/>
      <c r="AG6517" s="4"/>
    </row>
    <row r="6518" spans="1:33" x14ac:dyDescent="0.25">
      <c r="A6518" s="4"/>
      <c r="F6518" s="4"/>
      <c r="H6518" s="4"/>
      <c r="I6518" s="4"/>
      <c r="J6518" s="4"/>
      <c r="K6518" s="4"/>
      <c r="L6518" s="4"/>
      <c r="M6518" s="4"/>
      <c r="N6518" s="4"/>
      <c r="P6518" s="4"/>
      <c r="R6518" s="4"/>
      <c r="S6518" s="4"/>
      <c r="T6518" s="4"/>
      <c r="V6518" s="4"/>
      <c r="W6518" s="4"/>
      <c r="X6518" s="4"/>
      <c r="Y6518" s="4"/>
      <c r="Z6518" s="4"/>
      <c r="AA6518" s="4"/>
      <c r="AG6518" s="4"/>
    </row>
    <row r="6519" spans="1:33" x14ac:dyDescent="0.25">
      <c r="A6519" s="4"/>
      <c r="F6519" s="4"/>
      <c r="H6519" s="4"/>
      <c r="I6519" s="4"/>
      <c r="J6519" s="4"/>
      <c r="K6519" s="4"/>
      <c r="L6519" s="4"/>
      <c r="M6519" s="4"/>
      <c r="N6519" s="4"/>
      <c r="P6519" s="4"/>
      <c r="R6519" s="4"/>
      <c r="S6519" s="4"/>
      <c r="T6519" s="4"/>
      <c r="V6519" s="4"/>
      <c r="W6519" s="4"/>
      <c r="X6519" s="4"/>
      <c r="Y6519" s="4"/>
      <c r="Z6519" s="4"/>
      <c r="AA6519" s="4"/>
      <c r="AG6519" s="4"/>
    </row>
    <row r="6520" spans="1:33" x14ac:dyDescent="0.25">
      <c r="A6520" s="4"/>
      <c r="F6520" s="4"/>
      <c r="H6520" s="4"/>
      <c r="I6520" s="4"/>
      <c r="J6520" s="4"/>
      <c r="K6520" s="4"/>
      <c r="L6520" s="4"/>
      <c r="M6520" s="4"/>
      <c r="N6520" s="4"/>
      <c r="P6520" s="4"/>
      <c r="R6520" s="4"/>
      <c r="S6520" s="4"/>
      <c r="T6520" s="4"/>
      <c r="V6520" s="4"/>
      <c r="W6520" s="4"/>
      <c r="X6520" s="4"/>
      <c r="Y6520" s="4"/>
      <c r="Z6520" s="4"/>
      <c r="AA6520" s="4"/>
      <c r="AG6520" s="4"/>
    </row>
    <row r="6521" spans="1:33" x14ac:dyDescent="0.25">
      <c r="A6521" s="4"/>
      <c r="F6521" s="4"/>
      <c r="H6521" s="4"/>
      <c r="I6521" s="4"/>
      <c r="J6521" s="4"/>
      <c r="K6521" s="4"/>
      <c r="L6521" s="4"/>
      <c r="M6521" s="4"/>
      <c r="N6521" s="4"/>
      <c r="P6521" s="4"/>
      <c r="R6521" s="4"/>
      <c r="S6521" s="4"/>
      <c r="T6521" s="4"/>
      <c r="V6521" s="4"/>
      <c r="W6521" s="4"/>
      <c r="X6521" s="4"/>
      <c r="Y6521" s="4"/>
      <c r="Z6521" s="4"/>
      <c r="AA6521" s="4"/>
      <c r="AG6521" s="4"/>
    </row>
    <row r="6522" spans="1:33" x14ac:dyDescent="0.25">
      <c r="A6522" s="4"/>
      <c r="F6522" s="4"/>
      <c r="H6522" s="4"/>
      <c r="I6522" s="4"/>
      <c r="J6522" s="4"/>
      <c r="K6522" s="4"/>
      <c r="L6522" s="4"/>
      <c r="M6522" s="4"/>
      <c r="N6522" s="4"/>
      <c r="P6522" s="4"/>
      <c r="R6522" s="4"/>
      <c r="S6522" s="4"/>
      <c r="T6522" s="4"/>
      <c r="V6522" s="4"/>
      <c r="W6522" s="4"/>
      <c r="X6522" s="4"/>
      <c r="Y6522" s="4"/>
      <c r="Z6522" s="4"/>
      <c r="AA6522" s="4"/>
      <c r="AG6522" s="4"/>
    </row>
    <row r="6523" spans="1:33" x14ac:dyDescent="0.25">
      <c r="A6523" s="4"/>
      <c r="F6523" s="4"/>
      <c r="H6523" s="4"/>
      <c r="I6523" s="4"/>
      <c r="J6523" s="4"/>
      <c r="K6523" s="4"/>
      <c r="L6523" s="4"/>
      <c r="M6523" s="4"/>
      <c r="N6523" s="4"/>
      <c r="P6523" s="4"/>
      <c r="R6523" s="4"/>
      <c r="S6523" s="4"/>
      <c r="T6523" s="4"/>
      <c r="V6523" s="4"/>
      <c r="W6523" s="4"/>
      <c r="X6523" s="4"/>
      <c r="Y6523" s="4"/>
      <c r="Z6523" s="4"/>
      <c r="AA6523" s="4"/>
      <c r="AG6523" s="4"/>
    </row>
    <row r="6524" spans="1:33" x14ac:dyDescent="0.25">
      <c r="A6524" s="4"/>
      <c r="F6524" s="4"/>
      <c r="H6524" s="4"/>
      <c r="I6524" s="4"/>
      <c r="J6524" s="4"/>
      <c r="K6524" s="4"/>
      <c r="L6524" s="4"/>
      <c r="M6524" s="4"/>
      <c r="N6524" s="4"/>
      <c r="P6524" s="4"/>
      <c r="R6524" s="4"/>
      <c r="S6524" s="4"/>
      <c r="T6524" s="4"/>
      <c r="V6524" s="4"/>
      <c r="W6524" s="4"/>
      <c r="X6524" s="4"/>
      <c r="Y6524" s="4"/>
      <c r="Z6524" s="4"/>
      <c r="AA6524" s="4"/>
      <c r="AG6524" s="4"/>
    </row>
    <row r="6525" spans="1:33" x14ac:dyDescent="0.25">
      <c r="A6525" s="4"/>
      <c r="F6525" s="4"/>
      <c r="H6525" s="4"/>
      <c r="I6525" s="4"/>
      <c r="J6525" s="4"/>
      <c r="K6525" s="4"/>
      <c r="L6525" s="4"/>
      <c r="M6525" s="4"/>
      <c r="N6525" s="4"/>
      <c r="P6525" s="4"/>
      <c r="R6525" s="4"/>
      <c r="S6525" s="4"/>
      <c r="T6525" s="4"/>
      <c r="V6525" s="4"/>
      <c r="W6525" s="4"/>
      <c r="X6525" s="4"/>
      <c r="Y6525" s="4"/>
      <c r="Z6525" s="4"/>
      <c r="AA6525" s="4"/>
      <c r="AG6525" s="4"/>
    </row>
    <row r="6526" spans="1:33" x14ac:dyDescent="0.25">
      <c r="A6526" s="4"/>
      <c r="F6526" s="4"/>
      <c r="H6526" s="4"/>
      <c r="I6526" s="4"/>
      <c r="J6526" s="4"/>
      <c r="K6526" s="4"/>
      <c r="L6526" s="4"/>
      <c r="M6526" s="4"/>
      <c r="N6526" s="4"/>
      <c r="P6526" s="4"/>
      <c r="R6526" s="4"/>
      <c r="S6526" s="4"/>
      <c r="T6526" s="4"/>
      <c r="V6526" s="4"/>
      <c r="W6526" s="4"/>
      <c r="X6526" s="4"/>
      <c r="Y6526" s="4"/>
      <c r="Z6526" s="4"/>
      <c r="AA6526" s="4"/>
      <c r="AG6526" s="4"/>
    </row>
    <row r="6527" spans="1:33" x14ac:dyDescent="0.25">
      <c r="A6527" s="4"/>
      <c r="F6527" s="4"/>
      <c r="H6527" s="4"/>
      <c r="I6527" s="4"/>
      <c r="J6527" s="4"/>
      <c r="K6527" s="4"/>
      <c r="L6527" s="4"/>
      <c r="M6527" s="4"/>
      <c r="N6527" s="4"/>
      <c r="P6527" s="4"/>
      <c r="R6527" s="4"/>
      <c r="S6527" s="4"/>
      <c r="T6527" s="4"/>
      <c r="V6527" s="4"/>
      <c r="W6527" s="4"/>
      <c r="X6527" s="4"/>
      <c r="Y6527" s="4"/>
      <c r="Z6527" s="4"/>
      <c r="AA6527" s="4"/>
      <c r="AG6527" s="4"/>
    </row>
    <row r="6528" spans="1:33" x14ac:dyDescent="0.25">
      <c r="A6528" s="4"/>
      <c r="F6528" s="4"/>
      <c r="H6528" s="4"/>
      <c r="I6528" s="4"/>
      <c r="J6528" s="4"/>
      <c r="K6528" s="4"/>
      <c r="L6528" s="4"/>
      <c r="M6528" s="4"/>
      <c r="N6528" s="4"/>
      <c r="P6528" s="4"/>
      <c r="R6528" s="4"/>
      <c r="S6528" s="4"/>
      <c r="T6528" s="4"/>
      <c r="V6528" s="4"/>
      <c r="W6528" s="4"/>
      <c r="X6528" s="4"/>
      <c r="Y6528" s="4"/>
      <c r="Z6528" s="4"/>
      <c r="AA6528" s="4"/>
      <c r="AG6528" s="4"/>
    </row>
    <row r="6529" spans="1:33" x14ac:dyDescent="0.25">
      <c r="A6529" s="4"/>
      <c r="F6529" s="4"/>
      <c r="H6529" s="4"/>
      <c r="I6529" s="4"/>
      <c r="J6529" s="4"/>
      <c r="K6529" s="4"/>
      <c r="L6529" s="4"/>
      <c r="M6529" s="4"/>
      <c r="N6529" s="4"/>
      <c r="P6529" s="4"/>
      <c r="R6529" s="4"/>
      <c r="S6529" s="4"/>
      <c r="T6529" s="4"/>
      <c r="V6529" s="4"/>
      <c r="W6529" s="4"/>
      <c r="X6529" s="4"/>
      <c r="Y6529" s="4"/>
      <c r="Z6529" s="4"/>
      <c r="AA6529" s="4"/>
      <c r="AG6529" s="4"/>
    </row>
    <row r="6530" spans="1:33" x14ac:dyDescent="0.25">
      <c r="A6530" s="4"/>
      <c r="F6530" s="4"/>
      <c r="H6530" s="4"/>
      <c r="I6530" s="4"/>
      <c r="J6530" s="4"/>
      <c r="K6530" s="4"/>
      <c r="L6530" s="4"/>
      <c r="M6530" s="4"/>
      <c r="N6530" s="4"/>
      <c r="P6530" s="4"/>
      <c r="R6530" s="4"/>
      <c r="S6530" s="4"/>
      <c r="T6530" s="4"/>
      <c r="V6530" s="4"/>
      <c r="W6530" s="4"/>
      <c r="X6530" s="4"/>
      <c r="Y6530" s="4"/>
      <c r="Z6530" s="4"/>
      <c r="AA6530" s="4"/>
      <c r="AG6530" s="4"/>
    </row>
    <row r="6531" spans="1:33" x14ac:dyDescent="0.25">
      <c r="A6531" s="4"/>
      <c r="F6531" s="4"/>
      <c r="H6531" s="4"/>
      <c r="I6531" s="4"/>
      <c r="J6531" s="4"/>
      <c r="K6531" s="4"/>
      <c r="L6531" s="4"/>
      <c r="M6531" s="4"/>
      <c r="N6531" s="4"/>
      <c r="P6531" s="4"/>
      <c r="R6531" s="4"/>
      <c r="S6531" s="4"/>
      <c r="T6531" s="4"/>
      <c r="V6531" s="4"/>
      <c r="W6531" s="4"/>
      <c r="X6531" s="4"/>
      <c r="Y6531" s="4"/>
      <c r="Z6531" s="4"/>
      <c r="AA6531" s="4"/>
      <c r="AG6531" s="4"/>
    </row>
    <row r="6532" spans="1:33" x14ac:dyDescent="0.25">
      <c r="A6532" s="4"/>
      <c r="F6532" s="4"/>
      <c r="H6532" s="4"/>
      <c r="I6532" s="4"/>
      <c r="J6532" s="4"/>
      <c r="K6532" s="4"/>
      <c r="L6532" s="4"/>
      <c r="M6532" s="4"/>
      <c r="N6532" s="4"/>
      <c r="P6532" s="4"/>
      <c r="R6532" s="4"/>
      <c r="S6532" s="4"/>
      <c r="T6532" s="4"/>
      <c r="V6532" s="4"/>
      <c r="W6532" s="4"/>
      <c r="X6532" s="4"/>
      <c r="Y6532" s="4"/>
      <c r="Z6532" s="4"/>
      <c r="AA6532" s="4"/>
      <c r="AG6532" s="4"/>
    </row>
    <row r="6533" spans="1:33" x14ac:dyDescent="0.25">
      <c r="A6533" s="4"/>
      <c r="F6533" s="4"/>
      <c r="H6533" s="4"/>
      <c r="I6533" s="4"/>
      <c r="J6533" s="4"/>
      <c r="K6533" s="4"/>
      <c r="L6533" s="4"/>
      <c r="M6533" s="4"/>
      <c r="N6533" s="4"/>
      <c r="P6533" s="4"/>
      <c r="R6533" s="4"/>
      <c r="S6533" s="4"/>
      <c r="T6533" s="4"/>
      <c r="V6533" s="4"/>
      <c r="W6533" s="4"/>
      <c r="X6533" s="4"/>
      <c r="Y6533" s="4"/>
      <c r="Z6533" s="4"/>
      <c r="AA6533" s="4"/>
      <c r="AG6533" s="4"/>
    </row>
    <row r="6534" spans="1:33" x14ac:dyDescent="0.25">
      <c r="A6534" s="4"/>
      <c r="F6534" s="4"/>
      <c r="H6534" s="4"/>
      <c r="I6534" s="4"/>
      <c r="J6534" s="4"/>
      <c r="K6534" s="4"/>
      <c r="L6534" s="4"/>
      <c r="M6534" s="4"/>
      <c r="N6534" s="4"/>
      <c r="P6534" s="4"/>
      <c r="R6534" s="4"/>
      <c r="S6534" s="4"/>
      <c r="T6534" s="4"/>
      <c r="V6534" s="4"/>
      <c r="W6534" s="4"/>
      <c r="X6534" s="4"/>
      <c r="Y6534" s="4"/>
      <c r="Z6534" s="4"/>
      <c r="AA6534" s="4"/>
      <c r="AG6534" s="4"/>
    </row>
    <row r="6535" spans="1:33" x14ac:dyDescent="0.25">
      <c r="A6535" s="4"/>
      <c r="F6535" s="4"/>
      <c r="H6535" s="4"/>
      <c r="I6535" s="4"/>
      <c r="J6535" s="4"/>
      <c r="K6535" s="4"/>
      <c r="L6535" s="4"/>
      <c r="M6535" s="4"/>
      <c r="N6535" s="4"/>
      <c r="P6535" s="4"/>
      <c r="R6535" s="4"/>
      <c r="S6535" s="4"/>
      <c r="T6535" s="4"/>
      <c r="V6535" s="4"/>
      <c r="W6535" s="4"/>
      <c r="X6535" s="4"/>
      <c r="Y6535" s="4"/>
      <c r="Z6535" s="4"/>
      <c r="AA6535" s="4"/>
      <c r="AG6535" s="4"/>
    </row>
    <row r="6536" spans="1:33" x14ac:dyDescent="0.25">
      <c r="A6536" s="4"/>
      <c r="F6536" s="4"/>
      <c r="H6536" s="4"/>
      <c r="I6536" s="4"/>
      <c r="J6536" s="4"/>
      <c r="K6536" s="4"/>
      <c r="L6536" s="4"/>
      <c r="M6536" s="4"/>
      <c r="N6536" s="4"/>
      <c r="P6536" s="4"/>
      <c r="R6536" s="4"/>
      <c r="S6536" s="4"/>
      <c r="T6536" s="4"/>
      <c r="V6536" s="4"/>
      <c r="W6536" s="4"/>
      <c r="X6536" s="4"/>
      <c r="Y6536" s="4"/>
      <c r="Z6536" s="4"/>
      <c r="AA6536" s="4"/>
      <c r="AG6536" s="4"/>
    </row>
    <row r="6537" spans="1:33" x14ac:dyDescent="0.25">
      <c r="A6537" s="4"/>
      <c r="F6537" s="4"/>
      <c r="H6537" s="4"/>
      <c r="I6537" s="4"/>
      <c r="J6537" s="4"/>
      <c r="K6537" s="4"/>
      <c r="L6537" s="4"/>
      <c r="M6537" s="4"/>
      <c r="N6537" s="4"/>
      <c r="P6537" s="4"/>
      <c r="R6537" s="4"/>
      <c r="S6537" s="4"/>
      <c r="T6537" s="4"/>
      <c r="V6537" s="4"/>
      <c r="W6537" s="4"/>
      <c r="X6537" s="4"/>
      <c r="Y6537" s="4"/>
      <c r="Z6537" s="4"/>
      <c r="AA6537" s="4"/>
      <c r="AG6537" s="4"/>
    </row>
    <row r="6538" spans="1:33" x14ac:dyDescent="0.25">
      <c r="A6538" s="4"/>
      <c r="F6538" s="4"/>
      <c r="H6538" s="4"/>
      <c r="I6538" s="4"/>
      <c r="J6538" s="4"/>
      <c r="K6538" s="4"/>
      <c r="L6538" s="4"/>
      <c r="M6538" s="4"/>
      <c r="N6538" s="4"/>
      <c r="P6538" s="4"/>
      <c r="R6538" s="4"/>
      <c r="S6538" s="4"/>
      <c r="T6538" s="4"/>
      <c r="V6538" s="4"/>
      <c r="W6538" s="4"/>
      <c r="X6538" s="4"/>
      <c r="Y6538" s="4"/>
      <c r="Z6538" s="4"/>
      <c r="AA6538" s="4"/>
      <c r="AG6538" s="4"/>
    </row>
    <row r="6539" spans="1:33" x14ac:dyDescent="0.25">
      <c r="A6539" s="4"/>
      <c r="F6539" s="4"/>
      <c r="H6539" s="4"/>
      <c r="I6539" s="4"/>
      <c r="J6539" s="4"/>
      <c r="K6539" s="4"/>
      <c r="L6539" s="4"/>
      <c r="M6539" s="4"/>
      <c r="N6539" s="4"/>
      <c r="P6539" s="4"/>
      <c r="R6539" s="4"/>
      <c r="S6539" s="4"/>
      <c r="T6539" s="4"/>
      <c r="V6539" s="4"/>
      <c r="W6539" s="4"/>
      <c r="X6539" s="4"/>
      <c r="Y6539" s="4"/>
      <c r="Z6539" s="4"/>
      <c r="AA6539" s="4"/>
      <c r="AG6539" s="4"/>
    </row>
    <row r="6540" spans="1:33" x14ac:dyDescent="0.25">
      <c r="A6540" s="4"/>
      <c r="F6540" s="4"/>
      <c r="H6540" s="4"/>
      <c r="I6540" s="4"/>
      <c r="J6540" s="4"/>
      <c r="K6540" s="4"/>
      <c r="L6540" s="4"/>
      <c r="M6540" s="4"/>
      <c r="N6540" s="4"/>
      <c r="P6540" s="4"/>
      <c r="R6540" s="4"/>
      <c r="S6540" s="4"/>
      <c r="T6540" s="4"/>
      <c r="V6540" s="4"/>
      <c r="W6540" s="4"/>
      <c r="X6540" s="4"/>
      <c r="Y6540" s="4"/>
      <c r="Z6540" s="4"/>
      <c r="AA6540" s="4"/>
      <c r="AG6540" s="4"/>
    </row>
    <row r="6541" spans="1:33" x14ac:dyDescent="0.25">
      <c r="A6541" s="4"/>
      <c r="F6541" s="4"/>
      <c r="H6541" s="4"/>
      <c r="I6541" s="4"/>
      <c r="J6541" s="4"/>
      <c r="K6541" s="4"/>
      <c r="L6541" s="4"/>
      <c r="M6541" s="4"/>
      <c r="N6541" s="4"/>
      <c r="P6541" s="4"/>
      <c r="R6541" s="4"/>
      <c r="S6541" s="4"/>
      <c r="T6541" s="4"/>
      <c r="V6541" s="4"/>
      <c r="W6541" s="4"/>
      <c r="X6541" s="4"/>
      <c r="Y6541" s="4"/>
      <c r="Z6541" s="4"/>
      <c r="AA6541" s="4"/>
      <c r="AG6541" s="4"/>
    </row>
    <row r="6542" spans="1:33" x14ac:dyDescent="0.25">
      <c r="A6542" s="4"/>
      <c r="F6542" s="4"/>
      <c r="H6542" s="4"/>
      <c r="I6542" s="4"/>
      <c r="J6542" s="4"/>
      <c r="K6542" s="4"/>
      <c r="L6542" s="4"/>
      <c r="M6542" s="4"/>
      <c r="N6542" s="4"/>
      <c r="P6542" s="4"/>
      <c r="R6542" s="4"/>
      <c r="S6542" s="4"/>
      <c r="T6542" s="4"/>
      <c r="V6542" s="4"/>
      <c r="W6542" s="4"/>
      <c r="X6542" s="4"/>
      <c r="Y6542" s="4"/>
      <c r="Z6542" s="4"/>
      <c r="AA6542" s="4"/>
      <c r="AG6542" s="4"/>
    </row>
    <row r="6543" spans="1:33" x14ac:dyDescent="0.25">
      <c r="A6543" s="4"/>
      <c r="F6543" s="4"/>
      <c r="H6543" s="4"/>
      <c r="I6543" s="4"/>
      <c r="J6543" s="4"/>
      <c r="K6543" s="4"/>
      <c r="L6543" s="4"/>
      <c r="M6543" s="4"/>
      <c r="N6543" s="4"/>
      <c r="P6543" s="4"/>
      <c r="R6543" s="4"/>
      <c r="S6543" s="4"/>
      <c r="T6543" s="4"/>
      <c r="V6543" s="4"/>
      <c r="W6543" s="4"/>
      <c r="X6543" s="4"/>
      <c r="Y6543" s="4"/>
      <c r="Z6543" s="4"/>
      <c r="AA6543" s="4"/>
      <c r="AG6543" s="4"/>
    </row>
    <row r="6544" spans="1:33" x14ac:dyDescent="0.25">
      <c r="A6544" s="4"/>
      <c r="F6544" s="4"/>
      <c r="H6544" s="4"/>
      <c r="I6544" s="4"/>
      <c r="J6544" s="4"/>
      <c r="K6544" s="4"/>
      <c r="L6544" s="4"/>
      <c r="M6544" s="4"/>
      <c r="N6544" s="4"/>
      <c r="P6544" s="4"/>
      <c r="R6544" s="4"/>
      <c r="S6544" s="4"/>
      <c r="T6544" s="4"/>
      <c r="V6544" s="4"/>
      <c r="W6544" s="4"/>
      <c r="X6544" s="4"/>
      <c r="Y6544" s="4"/>
      <c r="Z6544" s="4"/>
      <c r="AA6544" s="4"/>
      <c r="AG6544" s="4"/>
    </row>
    <row r="6545" spans="1:33" x14ac:dyDescent="0.25">
      <c r="A6545" s="4"/>
      <c r="F6545" s="4"/>
      <c r="H6545" s="4"/>
      <c r="I6545" s="4"/>
      <c r="J6545" s="4"/>
      <c r="K6545" s="4"/>
      <c r="L6545" s="4"/>
      <c r="M6545" s="4"/>
      <c r="N6545" s="4"/>
      <c r="P6545" s="4"/>
      <c r="R6545" s="4"/>
      <c r="S6545" s="4"/>
      <c r="T6545" s="4"/>
      <c r="V6545" s="4"/>
      <c r="W6545" s="4"/>
      <c r="X6545" s="4"/>
      <c r="Y6545" s="4"/>
      <c r="Z6545" s="4"/>
      <c r="AA6545" s="4"/>
      <c r="AG6545" s="4"/>
    </row>
    <row r="6546" spans="1:33" x14ac:dyDescent="0.25">
      <c r="A6546" s="4"/>
      <c r="F6546" s="4"/>
      <c r="H6546" s="4"/>
      <c r="I6546" s="4"/>
      <c r="J6546" s="4"/>
      <c r="K6546" s="4"/>
      <c r="L6546" s="4"/>
      <c r="M6546" s="4"/>
      <c r="N6546" s="4"/>
      <c r="P6546" s="4"/>
      <c r="R6546" s="4"/>
      <c r="S6546" s="4"/>
      <c r="T6546" s="4"/>
      <c r="V6546" s="4"/>
      <c r="W6546" s="4"/>
      <c r="X6546" s="4"/>
      <c r="Y6546" s="4"/>
      <c r="Z6546" s="4"/>
      <c r="AA6546" s="4"/>
      <c r="AG6546" s="4"/>
    </row>
    <row r="6547" spans="1:33" x14ac:dyDescent="0.25">
      <c r="A6547" s="4"/>
      <c r="F6547" s="4"/>
      <c r="H6547" s="4"/>
      <c r="I6547" s="4"/>
      <c r="J6547" s="4"/>
      <c r="K6547" s="4"/>
      <c r="L6547" s="4"/>
      <c r="M6547" s="4"/>
      <c r="N6547" s="4"/>
      <c r="P6547" s="4"/>
      <c r="R6547" s="4"/>
      <c r="S6547" s="4"/>
      <c r="T6547" s="4"/>
      <c r="V6547" s="4"/>
      <c r="W6547" s="4"/>
      <c r="X6547" s="4"/>
      <c r="Y6547" s="4"/>
      <c r="Z6547" s="4"/>
      <c r="AA6547" s="4"/>
      <c r="AG6547" s="4"/>
    </row>
    <row r="6548" spans="1:33" x14ac:dyDescent="0.25">
      <c r="A6548" s="4"/>
      <c r="F6548" s="4"/>
      <c r="H6548" s="4"/>
      <c r="I6548" s="4"/>
      <c r="J6548" s="4"/>
      <c r="K6548" s="4"/>
      <c r="L6548" s="4"/>
      <c r="M6548" s="4"/>
      <c r="N6548" s="4"/>
      <c r="P6548" s="4"/>
      <c r="R6548" s="4"/>
      <c r="S6548" s="4"/>
      <c r="T6548" s="4"/>
      <c r="V6548" s="4"/>
      <c r="W6548" s="4"/>
      <c r="X6548" s="4"/>
      <c r="Y6548" s="4"/>
      <c r="Z6548" s="4"/>
      <c r="AA6548" s="4"/>
      <c r="AG6548" s="4"/>
    </row>
    <row r="6549" spans="1:33" x14ac:dyDescent="0.25">
      <c r="A6549" s="4"/>
      <c r="F6549" s="4"/>
      <c r="H6549" s="4"/>
      <c r="I6549" s="4"/>
      <c r="J6549" s="4"/>
      <c r="K6549" s="4"/>
      <c r="L6549" s="4"/>
      <c r="M6549" s="4"/>
      <c r="N6549" s="4"/>
      <c r="P6549" s="4"/>
      <c r="R6549" s="4"/>
      <c r="S6549" s="4"/>
      <c r="T6549" s="4"/>
      <c r="V6549" s="4"/>
      <c r="W6549" s="4"/>
      <c r="X6549" s="4"/>
      <c r="Y6549" s="4"/>
      <c r="Z6549" s="4"/>
      <c r="AA6549" s="4"/>
      <c r="AG6549" s="4"/>
    </row>
    <row r="6550" spans="1:33" x14ac:dyDescent="0.25">
      <c r="A6550" s="4"/>
      <c r="F6550" s="4"/>
      <c r="H6550" s="4"/>
      <c r="I6550" s="4"/>
      <c r="J6550" s="4"/>
      <c r="K6550" s="4"/>
      <c r="L6550" s="4"/>
      <c r="M6550" s="4"/>
      <c r="N6550" s="4"/>
      <c r="P6550" s="4"/>
      <c r="R6550" s="4"/>
      <c r="S6550" s="4"/>
      <c r="T6550" s="4"/>
      <c r="V6550" s="4"/>
      <c r="W6550" s="4"/>
      <c r="X6550" s="4"/>
      <c r="Y6550" s="4"/>
      <c r="Z6550" s="4"/>
      <c r="AA6550" s="4"/>
      <c r="AG6550" s="4"/>
    </row>
    <row r="6551" spans="1:33" x14ac:dyDescent="0.25">
      <c r="A6551" s="4"/>
      <c r="F6551" s="4"/>
      <c r="H6551" s="4"/>
      <c r="I6551" s="4"/>
      <c r="J6551" s="4"/>
      <c r="K6551" s="4"/>
      <c r="L6551" s="4"/>
      <c r="M6551" s="4"/>
      <c r="N6551" s="4"/>
      <c r="P6551" s="4"/>
      <c r="R6551" s="4"/>
      <c r="S6551" s="4"/>
      <c r="T6551" s="4"/>
      <c r="V6551" s="4"/>
      <c r="W6551" s="4"/>
      <c r="X6551" s="4"/>
      <c r="Y6551" s="4"/>
      <c r="Z6551" s="4"/>
      <c r="AA6551" s="4"/>
      <c r="AG6551" s="4"/>
    </row>
    <row r="6552" spans="1:33" x14ac:dyDescent="0.25">
      <c r="A6552" s="4"/>
      <c r="F6552" s="4"/>
      <c r="H6552" s="4"/>
      <c r="I6552" s="4"/>
      <c r="J6552" s="4"/>
      <c r="K6552" s="4"/>
      <c r="L6552" s="4"/>
      <c r="M6552" s="4"/>
      <c r="N6552" s="4"/>
      <c r="P6552" s="4"/>
      <c r="R6552" s="4"/>
      <c r="S6552" s="4"/>
      <c r="T6552" s="4"/>
      <c r="V6552" s="4"/>
      <c r="W6552" s="4"/>
      <c r="X6552" s="4"/>
      <c r="Y6552" s="4"/>
      <c r="Z6552" s="4"/>
      <c r="AA6552" s="4"/>
      <c r="AG6552" s="4"/>
    </row>
    <row r="6553" spans="1:33" x14ac:dyDescent="0.25">
      <c r="A6553" s="4"/>
      <c r="F6553" s="4"/>
      <c r="H6553" s="4"/>
      <c r="I6553" s="4"/>
      <c r="J6553" s="4"/>
      <c r="K6553" s="4"/>
      <c r="L6553" s="4"/>
      <c r="M6553" s="4"/>
      <c r="N6553" s="4"/>
      <c r="P6553" s="4"/>
      <c r="R6553" s="4"/>
      <c r="S6553" s="4"/>
      <c r="T6553" s="4"/>
      <c r="V6553" s="4"/>
      <c r="W6553" s="4"/>
      <c r="X6553" s="4"/>
      <c r="Y6553" s="4"/>
      <c r="Z6553" s="4"/>
      <c r="AA6553" s="4"/>
      <c r="AG6553" s="4"/>
    </row>
    <row r="6554" spans="1:33" x14ac:dyDescent="0.25">
      <c r="A6554" s="4"/>
      <c r="F6554" s="4"/>
      <c r="H6554" s="4"/>
      <c r="I6554" s="4"/>
      <c r="J6554" s="4"/>
      <c r="K6554" s="4"/>
      <c r="L6554" s="4"/>
      <c r="M6554" s="4"/>
      <c r="N6554" s="4"/>
      <c r="P6554" s="4"/>
      <c r="R6554" s="4"/>
      <c r="S6554" s="4"/>
      <c r="T6554" s="4"/>
      <c r="V6554" s="4"/>
      <c r="W6554" s="4"/>
      <c r="X6554" s="4"/>
      <c r="Y6554" s="4"/>
      <c r="Z6554" s="4"/>
      <c r="AA6554" s="4"/>
      <c r="AG6554" s="4"/>
    </row>
    <row r="6555" spans="1:33" x14ac:dyDescent="0.25">
      <c r="A6555" s="4"/>
      <c r="F6555" s="4"/>
      <c r="H6555" s="4"/>
      <c r="I6555" s="4"/>
      <c r="J6555" s="4"/>
      <c r="K6555" s="4"/>
      <c r="L6555" s="4"/>
      <c r="M6555" s="4"/>
      <c r="N6555" s="4"/>
      <c r="P6555" s="4"/>
      <c r="R6555" s="4"/>
      <c r="S6555" s="4"/>
      <c r="T6555" s="4"/>
      <c r="V6555" s="4"/>
      <c r="W6555" s="4"/>
      <c r="X6555" s="4"/>
      <c r="Y6555" s="4"/>
      <c r="Z6555" s="4"/>
      <c r="AA6555" s="4"/>
      <c r="AG6555" s="4"/>
    </row>
    <row r="6556" spans="1:33" x14ac:dyDescent="0.25">
      <c r="A6556" s="4"/>
      <c r="F6556" s="4"/>
      <c r="H6556" s="4"/>
      <c r="I6556" s="4"/>
      <c r="J6556" s="4"/>
      <c r="K6556" s="4"/>
      <c r="L6556" s="4"/>
      <c r="M6556" s="4"/>
      <c r="N6556" s="4"/>
      <c r="P6556" s="4"/>
      <c r="R6556" s="4"/>
      <c r="S6556" s="4"/>
      <c r="T6556" s="4"/>
      <c r="V6556" s="4"/>
      <c r="W6556" s="4"/>
      <c r="X6556" s="4"/>
      <c r="Y6556" s="4"/>
      <c r="Z6556" s="4"/>
      <c r="AA6556" s="4"/>
      <c r="AG6556" s="4"/>
    </row>
    <row r="6557" spans="1:33" x14ac:dyDescent="0.25">
      <c r="A6557" s="4"/>
      <c r="F6557" s="4"/>
      <c r="H6557" s="4"/>
      <c r="I6557" s="4"/>
      <c r="J6557" s="4"/>
      <c r="K6557" s="4"/>
      <c r="L6557" s="4"/>
      <c r="M6557" s="4"/>
      <c r="N6557" s="4"/>
      <c r="P6557" s="4"/>
      <c r="R6557" s="4"/>
      <c r="S6557" s="4"/>
      <c r="T6557" s="4"/>
      <c r="V6557" s="4"/>
      <c r="W6557" s="4"/>
      <c r="X6557" s="4"/>
      <c r="Y6557" s="4"/>
      <c r="Z6557" s="4"/>
      <c r="AA6557" s="4"/>
      <c r="AG6557" s="4"/>
    </row>
    <row r="6558" spans="1:33" x14ac:dyDescent="0.25">
      <c r="A6558" s="4"/>
      <c r="F6558" s="4"/>
      <c r="H6558" s="4"/>
      <c r="I6558" s="4"/>
      <c r="J6558" s="4"/>
      <c r="K6558" s="4"/>
      <c r="L6558" s="4"/>
      <c r="M6558" s="4"/>
      <c r="N6558" s="4"/>
      <c r="P6558" s="4"/>
      <c r="R6558" s="4"/>
      <c r="S6558" s="4"/>
      <c r="T6558" s="4"/>
      <c r="V6558" s="4"/>
      <c r="W6558" s="4"/>
      <c r="X6558" s="4"/>
      <c r="Y6558" s="4"/>
      <c r="Z6558" s="4"/>
      <c r="AA6558" s="4"/>
      <c r="AG6558" s="4"/>
    </row>
    <row r="6559" spans="1:33" x14ac:dyDescent="0.25">
      <c r="A6559" s="4"/>
      <c r="F6559" s="4"/>
      <c r="H6559" s="4"/>
      <c r="I6559" s="4"/>
      <c r="J6559" s="4"/>
      <c r="K6559" s="4"/>
      <c r="L6559" s="4"/>
      <c r="M6559" s="4"/>
      <c r="N6559" s="4"/>
      <c r="P6559" s="4"/>
      <c r="R6559" s="4"/>
      <c r="S6559" s="4"/>
      <c r="T6559" s="4"/>
      <c r="V6559" s="4"/>
      <c r="W6559" s="4"/>
      <c r="X6559" s="4"/>
      <c r="Y6559" s="4"/>
      <c r="Z6559" s="4"/>
      <c r="AA6559" s="4"/>
      <c r="AG6559" s="4"/>
    </row>
    <row r="6560" spans="1:33" x14ac:dyDescent="0.25">
      <c r="A6560" s="4"/>
      <c r="F6560" s="4"/>
      <c r="H6560" s="4"/>
      <c r="I6560" s="4"/>
      <c r="J6560" s="4"/>
      <c r="K6560" s="4"/>
      <c r="L6560" s="4"/>
      <c r="M6560" s="4"/>
      <c r="N6560" s="4"/>
      <c r="P6560" s="4"/>
      <c r="R6560" s="4"/>
      <c r="S6560" s="4"/>
      <c r="T6560" s="4"/>
      <c r="V6560" s="4"/>
      <c r="W6560" s="4"/>
      <c r="X6560" s="4"/>
      <c r="Y6560" s="4"/>
      <c r="Z6560" s="4"/>
      <c r="AA6560" s="4"/>
      <c r="AG6560" s="4"/>
    </row>
    <row r="6561" spans="1:33" x14ac:dyDescent="0.25">
      <c r="A6561" s="4"/>
      <c r="F6561" s="4"/>
      <c r="H6561" s="4"/>
      <c r="I6561" s="4"/>
      <c r="J6561" s="4"/>
      <c r="K6561" s="4"/>
      <c r="L6561" s="4"/>
      <c r="M6561" s="4"/>
      <c r="N6561" s="4"/>
      <c r="P6561" s="4"/>
      <c r="R6561" s="4"/>
      <c r="S6561" s="4"/>
      <c r="T6561" s="4"/>
      <c r="V6561" s="4"/>
      <c r="W6561" s="4"/>
      <c r="X6561" s="4"/>
      <c r="Y6561" s="4"/>
      <c r="Z6561" s="4"/>
      <c r="AA6561" s="4"/>
      <c r="AG6561" s="4"/>
    </row>
    <row r="6562" spans="1:33" x14ac:dyDescent="0.25">
      <c r="A6562" s="4"/>
      <c r="F6562" s="4"/>
      <c r="H6562" s="4"/>
      <c r="I6562" s="4"/>
      <c r="J6562" s="4"/>
      <c r="K6562" s="4"/>
      <c r="L6562" s="4"/>
      <c r="M6562" s="4"/>
      <c r="N6562" s="4"/>
      <c r="P6562" s="4"/>
      <c r="R6562" s="4"/>
      <c r="S6562" s="4"/>
      <c r="T6562" s="4"/>
      <c r="V6562" s="4"/>
      <c r="W6562" s="4"/>
      <c r="X6562" s="4"/>
      <c r="Y6562" s="4"/>
      <c r="Z6562" s="4"/>
      <c r="AA6562" s="4"/>
      <c r="AG6562" s="4"/>
    </row>
    <row r="6563" spans="1:33" x14ac:dyDescent="0.25">
      <c r="A6563" s="4"/>
      <c r="F6563" s="4"/>
      <c r="H6563" s="4"/>
      <c r="I6563" s="4"/>
      <c r="J6563" s="4"/>
      <c r="K6563" s="4"/>
      <c r="L6563" s="4"/>
      <c r="M6563" s="4"/>
      <c r="N6563" s="4"/>
      <c r="P6563" s="4"/>
      <c r="R6563" s="4"/>
      <c r="S6563" s="4"/>
      <c r="T6563" s="4"/>
      <c r="V6563" s="4"/>
      <c r="W6563" s="4"/>
      <c r="X6563" s="4"/>
      <c r="Y6563" s="4"/>
      <c r="Z6563" s="4"/>
      <c r="AA6563" s="4"/>
      <c r="AG6563" s="4"/>
    </row>
    <row r="6564" spans="1:33" x14ac:dyDescent="0.25">
      <c r="A6564" s="4"/>
      <c r="F6564" s="4"/>
      <c r="H6564" s="4"/>
      <c r="I6564" s="4"/>
      <c r="J6564" s="4"/>
      <c r="K6564" s="4"/>
      <c r="L6564" s="4"/>
      <c r="M6564" s="4"/>
      <c r="N6564" s="4"/>
      <c r="P6564" s="4"/>
      <c r="R6564" s="4"/>
      <c r="S6564" s="4"/>
      <c r="T6564" s="4"/>
      <c r="V6564" s="4"/>
      <c r="W6564" s="4"/>
      <c r="X6564" s="4"/>
      <c r="Y6564" s="4"/>
      <c r="Z6564" s="4"/>
      <c r="AA6564" s="4"/>
      <c r="AG6564" s="4"/>
    </row>
    <row r="6565" spans="1:33" x14ac:dyDescent="0.25">
      <c r="A6565" s="4"/>
      <c r="F6565" s="4"/>
      <c r="H6565" s="4"/>
      <c r="I6565" s="4"/>
      <c r="J6565" s="4"/>
      <c r="K6565" s="4"/>
      <c r="L6565" s="4"/>
      <c r="M6565" s="4"/>
      <c r="N6565" s="4"/>
      <c r="P6565" s="4"/>
      <c r="R6565" s="4"/>
      <c r="S6565" s="4"/>
      <c r="T6565" s="4"/>
      <c r="V6565" s="4"/>
      <c r="W6565" s="4"/>
      <c r="X6565" s="4"/>
      <c r="Y6565" s="4"/>
      <c r="Z6565" s="4"/>
      <c r="AA6565" s="4"/>
      <c r="AG6565" s="4"/>
    </row>
    <row r="6566" spans="1:33" x14ac:dyDescent="0.25">
      <c r="A6566" s="4"/>
      <c r="F6566" s="4"/>
      <c r="H6566" s="4"/>
      <c r="I6566" s="4"/>
      <c r="J6566" s="4"/>
      <c r="K6566" s="4"/>
      <c r="L6566" s="4"/>
      <c r="M6566" s="4"/>
      <c r="N6566" s="4"/>
      <c r="P6566" s="4"/>
      <c r="R6566" s="4"/>
      <c r="S6566" s="4"/>
      <c r="T6566" s="4"/>
      <c r="V6566" s="4"/>
      <c r="W6566" s="4"/>
      <c r="X6566" s="4"/>
      <c r="Y6566" s="4"/>
      <c r="Z6566" s="4"/>
      <c r="AA6566" s="4"/>
      <c r="AG6566" s="4"/>
    </row>
    <row r="6567" spans="1:33" x14ac:dyDescent="0.25">
      <c r="A6567" s="4"/>
      <c r="F6567" s="4"/>
      <c r="H6567" s="4"/>
      <c r="I6567" s="4"/>
      <c r="J6567" s="4"/>
      <c r="K6567" s="4"/>
      <c r="L6567" s="4"/>
      <c r="M6567" s="4"/>
      <c r="N6567" s="4"/>
      <c r="P6567" s="4"/>
      <c r="R6567" s="4"/>
      <c r="S6567" s="4"/>
      <c r="T6567" s="4"/>
      <c r="V6567" s="4"/>
      <c r="W6567" s="4"/>
      <c r="X6567" s="4"/>
      <c r="Y6567" s="4"/>
      <c r="Z6567" s="4"/>
      <c r="AA6567" s="4"/>
      <c r="AG6567" s="4"/>
    </row>
    <row r="6568" spans="1:33" x14ac:dyDescent="0.25">
      <c r="A6568" s="4"/>
      <c r="F6568" s="4"/>
      <c r="H6568" s="4"/>
      <c r="I6568" s="4"/>
      <c r="J6568" s="4"/>
      <c r="K6568" s="4"/>
      <c r="L6568" s="4"/>
      <c r="M6568" s="4"/>
      <c r="N6568" s="4"/>
      <c r="P6568" s="4"/>
      <c r="R6568" s="4"/>
      <c r="S6568" s="4"/>
      <c r="T6568" s="4"/>
      <c r="V6568" s="4"/>
      <c r="W6568" s="4"/>
      <c r="X6568" s="4"/>
      <c r="Y6568" s="4"/>
      <c r="Z6568" s="4"/>
      <c r="AA6568" s="4"/>
      <c r="AG6568" s="4"/>
    </row>
    <row r="6569" spans="1:33" x14ac:dyDescent="0.25">
      <c r="A6569" s="4"/>
      <c r="F6569" s="4"/>
      <c r="H6569" s="4"/>
      <c r="I6569" s="4"/>
      <c r="J6569" s="4"/>
      <c r="K6569" s="4"/>
      <c r="L6569" s="4"/>
      <c r="M6569" s="4"/>
      <c r="N6569" s="4"/>
      <c r="P6569" s="4"/>
      <c r="R6569" s="4"/>
      <c r="S6569" s="4"/>
      <c r="T6569" s="4"/>
      <c r="V6569" s="4"/>
      <c r="W6569" s="4"/>
      <c r="X6569" s="4"/>
      <c r="Y6569" s="4"/>
      <c r="Z6569" s="4"/>
      <c r="AA6569" s="4"/>
      <c r="AG6569" s="4"/>
    </row>
    <row r="6570" spans="1:33" x14ac:dyDescent="0.25">
      <c r="A6570" s="4"/>
      <c r="F6570" s="4"/>
      <c r="H6570" s="4"/>
      <c r="I6570" s="4"/>
      <c r="J6570" s="4"/>
      <c r="K6570" s="4"/>
      <c r="L6570" s="4"/>
      <c r="M6570" s="4"/>
      <c r="N6570" s="4"/>
      <c r="P6570" s="4"/>
      <c r="R6570" s="4"/>
      <c r="S6570" s="4"/>
      <c r="T6570" s="4"/>
      <c r="V6570" s="4"/>
      <c r="W6570" s="4"/>
      <c r="X6570" s="4"/>
      <c r="Y6570" s="4"/>
      <c r="Z6570" s="4"/>
      <c r="AA6570" s="4"/>
      <c r="AG6570" s="4"/>
    </row>
    <row r="6571" spans="1:33" x14ac:dyDescent="0.25">
      <c r="A6571" s="4"/>
      <c r="F6571" s="4"/>
      <c r="H6571" s="4"/>
      <c r="I6571" s="4"/>
      <c r="J6571" s="4"/>
      <c r="K6571" s="4"/>
      <c r="L6571" s="4"/>
      <c r="M6571" s="4"/>
      <c r="N6571" s="4"/>
      <c r="P6571" s="4"/>
      <c r="R6571" s="4"/>
      <c r="S6571" s="4"/>
      <c r="T6571" s="4"/>
      <c r="V6571" s="4"/>
      <c r="W6571" s="4"/>
      <c r="X6571" s="4"/>
      <c r="Y6571" s="4"/>
      <c r="Z6571" s="4"/>
      <c r="AA6571" s="4"/>
      <c r="AG6571" s="4"/>
    </row>
    <row r="6572" spans="1:33" x14ac:dyDescent="0.25">
      <c r="A6572" s="4"/>
      <c r="F6572" s="4"/>
      <c r="H6572" s="4"/>
      <c r="I6572" s="4"/>
      <c r="J6572" s="4"/>
      <c r="K6572" s="4"/>
      <c r="L6572" s="4"/>
      <c r="M6572" s="4"/>
      <c r="N6572" s="4"/>
      <c r="P6572" s="4"/>
      <c r="R6572" s="4"/>
      <c r="S6572" s="4"/>
      <c r="T6572" s="4"/>
      <c r="V6572" s="4"/>
      <c r="W6572" s="4"/>
      <c r="X6572" s="4"/>
      <c r="Y6572" s="4"/>
      <c r="Z6572" s="4"/>
      <c r="AA6572" s="4"/>
      <c r="AG6572" s="4"/>
    </row>
    <row r="6573" spans="1:33" x14ac:dyDescent="0.25">
      <c r="A6573" s="4"/>
      <c r="F6573" s="4"/>
      <c r="H6573" s="4"/>
      <c r="I6573" s="4"/>
      <c r="J6573" s="4"/>
      <c r="K6573" s="4"/>
      <c r="L6573" s="4"/>
      <c r="M6573" s="4"/>
      <c r="N6573" s="4"/>
      <c r="P6573" s="4"/>
      <c r="R6573" s="4"/>
      <c r="S6573" s="4"/>
      <c r="T6573" s="4"/>
      <c r="V6573" s="4"/>
      <c r="W6573" s="4"/>
      <c r="X6573" s="4"/>
      <c r="Y6573" s="4"/>
      <c r="Z6573" s="4"/>
      <c r="AA6573" s="4"/>
      <c r="AG6573" s="4"/>
    </row>
    <row r="6574" spans="1:33" x14ac:dyDescent="0.25">
      <c r="A6574" s="4"/>
      <c r="F6574" s="4"/>
      <c r="H6574" s="4"/>
      <c r="I6574" s="4"/>
      <c r="J6574" s="4"/>
      <c r="K6574" s="4"/>
      <c r="L6574" s="4"/>
      <c r="M6574" s="4"/>
      <c r="N6574" s="4"/>
      <c r="P6574" s="4"/>
      <c r="R6574" s="4"/>
      <c r="S6574" s="4"/>
      <c r="T6574" s="4"/>
      <c r="V6574" s="4"/>
      <c r="W6574" s="4"/>
      <c r="X6574" s="4"/>
      <c r="Y6574" s="4"/>
      <c r="Z6574" s="4"/>
      <c r="AA6574" s="4"/>
      <c r="AG6574" s="4"/>
    </row>
    <row r="6575" spans="1:33" x14ac:dyDescent="0.25">
      <c r="A6575" s="4"/>
      <c r="F6575" s="4"/>
      <c r="H6575" s="4"/>
      <c r="I6575" s="4"/>
      <c r="J6575" s="4"/>
      <c r="K6575" s="4"/>
      <c r="L6575" s="4"/>
      <c r="M6575" s="4"/>
      <c r="N6575" s="4"/>
      <c r="P6575" s="4"/>
      <c r="R6575" s="4"/>
      <c r="S6575" s="4"/>
      <c r="T6575" s="4"/>
      <c r="V6575" s="4"/>
      <c r="W6575" s="4"/>
      <c r="X6575" s="4"/>
      <c r="Y6575" s="4"/>
      <c r="Z6575" s="4"/>
      <c r="AA6575" s="4"/>
      <c r="AG6575" s="4"/>
    </row>
    <row r="6576" spans="1:33" x14ac:dyDescent="0.25">
      <c r="A6576" s="4"/>
      <c r="F6576" s="4"/>
      <c r="H6576" s="4"/>
      <c r="I6576" s="4"/>
      <c r="J6576" s="4"/>
      <c r="K6576" s="4"/>
      <c r="L6576" s="4"/>
      <c r="M6576" s="4"/>
      <c r="N6576" s="4"/>
      <c r="P6576" s="4"/>
      <c r="R6576" s="4"/>
      <c r="S6576" s="4"/>
      <c r="T6576" s="4"/>
      <c r="V6576" s="4"/>
      <c r="W6576" s="4"/>
      <c r="X6576" s="4"/>
      <c r="Y6576" s="4"/>
      <c r="Z6576" s="4"/>
      <c r="AA6576" s="4"/>
      <c r="AG6576" s="4"/>
    </row>
    <row r="6577" spans="1:33" x14ac:dyDescent="0.25">
      <c r="A6577" s="4"/>
      <c r="F6577" s="4"/>
      <c r="H6577" s="4"/>
      <c r="I6577" s="4"/>
      <c r="J6577" s="4"/>
      <c r="K6577" s="4"/>
      <c r="L6577" s="4"/>
      <c r="M6577" s="4"/>
      <c r="N6577" s="4"/>
      <c r="P6577" s="4"/>
      <c r="R6577" s="4"/>
      <c r="S6577" s="4"/>
      <c r="T6577" s="4"/>
      <c r="V6577" s="4"/>
      <c r="W6577" s="4"/>
      <c r="X6577" s="4"/>
      <c r="Y6577" s="4"/>
      <c r="Z6577" s="4"/>
      <c r="AA6577" s="4"/>
      <c r="AG6577" s="4"/>
    </row>
    <row r="6578" spans="1:33" x14ac:dyDescent="0.25">
      <c r="A6578" s="4"/>
      <c r="F6578" s="4"/>
      <c r="H6578" s="4"/>
      <c r="I6578" s="4"/>
      <c r="J6578" s="4"/>
      <c r="K6578" s="4"/>
      <c r="L6578" s="4"/>
      <c r="M6578" s="4"/>
      <c r="N6578" s="4"/>
      <c r="P6578" s="4"/>
      <c r="R6578" s="4"/>
      <c r="S6578" s="4"/>
      <c r="T6578" s="4"/>
      <c r="V6578" s="4"/>
      <c r="W6578" s="4"/>
      <c r="X6578" s="4"/>
      <c r="Y6578" s="4"/>
      <c r="Z6578" s="4"/>
      <c r="AA6578" s="4"/>
      <c r="AG6578" s="4"/>
    </row>
    <row r="6579" spans="1:33" x14ac:dyDescent="0.25">
      <c r="A6579" s="4"/>
      <c r="F6579" s="4"/>
      <c r="H6579" s="4"/>
      <c r="I6579" s="4"/>
      <c r="J6579" s="4"/>
      <c r="K6579" s="4"/>
      <c r="L6579" s="4"/>
      <c r="M6579" s="4"/>
      <c r="N6579" s="4"/>
      <c r="P6579" s="4"/>
      <c r="R6579" s="4"/>
      <c r="S6579" s="4"/>
      <c r="T6579" s="4"/>
      <c r="V6579" s="4"/>
      <c r="W6579" s="4"/>
      <c r="X6579" s="4"/>
      <c r="Y6579" s="4"/>
      <c r="Z6579" s="4"/>
      <c r="AA6579" s="4"/>
      <c r="AG6579" s="4"/>
    </row>
    <row r="6580" spans="1:33" x14ac:dyDescent="0.25">
      <c r="A6580" s="4"/>
      <c r="F6580" s="4"/>
      <c r="H6580" s="4"/>
      <c r="I6580" s="4"/>
      <c r="J6580" s="4"/>
      <c r="K6580" s="4"/>
      <c r="L6580" s="4"/>
      <c r="M6580" s="4"/>
      <c r="N6580" s="4"/>
      <c r="P6580" s="4"/>
      <c r="R6580" s="4"/>
      <c r="S6580" s="4"/>
      <c r="T6580" s="4"/>
      <c r="V6580" s="4"/>
      <c r="W6580" s="4"/>
      <c r="X6580" s="4"/>
      <c r="Y6580" s="4"/>
      <c r="Z6580" s="4"/>
      <c r="AA6580" s="4"/>
      <c r="AG6580" s="4"/>
    </row>
    <row r="6581" spans="1:33" x14ac:dyDescent="0.25">
      <c r="A6581" s="4"/>
      <c r="F6581" s="4"/>
      <c r="H6581" s="4"/>
      <c r="I6581" s="4"/>
      <c r="J6581" s="4"/>
      <c r="K6581" s="4"/>
      <c r="L6581" s="4"/>
      <c r="M6581" s="4"/>
      <c r="N6581" s="4"/>
      <c r="P6581" s="4"/>
      <c r="R6581" s="4"/>
      <c r="S6581" s="4"/>
      <c r="T6581" s="4"/>
      <c r="V6581" s="4"/>
      <c r="W6581" s="4"/>
      <c r="X6581" s="4"/>
      <c r="Y6581" s="4"/>
      <c r="Z6581" s="4"/>
      <c r="AA6581" s="4"/>
      <c r="AG6581" s="4"/>
    </row>
    <row r="6582" spans="1:33" x14ac:dyDescent="0.25">
      <c r="A6582" s="4"/>
      <c r="F6582" s="4"/>
      <c r="H6582" s="4"/>
      <c r="I6582" s="4"/>
      <c r="J6582" s="4"/>
      <c r="K6582" s="4"/>
      <c r="L6582" s="4"/>
      <c r="M6582" s="4"/>
      <c r="N6582" s="4"/>
      <c r="P6582" s="4"/>
      <c r="R6582" s="4"/>
      <c r="S6582" s="4"/>
      <c r="T6582" s="4"/>
      <c r="V6582" s="4"/>
      <c r="W6582" s="4"/>
      <c r="X6582" s="4"/>
      <c r="Y6582" s="4"/>
      <c r="Z6582" s="4"/>
      <c r="AA6582" s="4"/>
      <c r="AG6582" s="4"/>
    </row>
    <row r="6583" spans="1:33" x14ac:dyDescent="0.25">
      <c r="A6583" s="4"/>
      <c r="F6583" s="4"/>
      <c r="H6583" s="4"/>
      <c r="I6583" s="4"/>
      <c r="J6583" s="4"/>
      <c r="K6583" s="4"/>
      <c r="L6583" s="4"/>
      <c r="M6583" s="4"/>
      <c r="N6583" s="4"/>
      <c r="P6583" s="4"/>
      <c r="R6583" s="4"/>
      <c r="S6583" s="4"/>
      <c r="T6583" s="4"/>
      <c r="V6583" s="4"/>
      <c r="W6583" s="4"/>
      <c r="X6583" s="4"/>
      <c r="Y6583" s="4"/>
      <c r="Z6583" s="4"/>
      <c r="AA6583" s="4"/>
      <c r="AG6583" s="4"/>
    </row>
    <row r="6584" spans="1:33" x14ac:dyDescent="0.25">
      <c r="A6584" s="4"/>
      <c r="F6584" s="4"/>
      <c r="H6584" s="4"/>
      <c r="I6584" s="4"/>
      <c r="J6584" s="4"/>
      <c r="K6584" s="4"/>
      <c r="L6584" s="4"/>
      <c r="M6584" s="4"/>
      <c r="N6584" s="4"/>
      <c r="P6584" s="4"/>
      <c r="R6584" s="4"/>
      <c r="S6584" s="4"/>
      <c r="T6584" s="4"/>
      <c r="V6584" s="4"/>
      <c r="W6584" s="4"/>
      <c r="X6584" s="4"/>
      <c r="Y6584" s="4"/>
      <c r="Z6584" s="4"/>
      <c r="AA6584" s="4"/>
      <c r="AG6584" s="4"/>
    </row>
    <row r="6585" spans="1:33" x14ac:dyDescent="0.25">
      <c r="A6585" s="4"/>
      <c r="F6585" s="4"/>
      <c r="H6585" s="4"/>
      <c r="I6585" s="4"/>
      <c r="J6585" s="4"/>
      <c r="K6585" s="4"/>
      <c r="L6585" s="4"/>
      <c r="M6585" s="4"/>
      <c r="N6585" s="4"/>
      <c r="P6585" s="4"/>
      <c r="R6585" s="4"/>
      <c r="S6585" s="4"/>
      <c r="T6585" s="4"/>
      <c r="V6585" s="4"/>
      <c r="W6585" s="4"/>
      <c r="X6585" s="4"/>
      <c r="Y6585" s="4"/>
      <c r="Z6585" s="4"/>
      <c r="AA6585" s="4"/>
      <c r="AG6585" s="4"/>
    </row>
    <row r="6586" spans="1:33" x14ac:dyDescent="0.25">
      <c r="A6586" s="4"/>
      <c r="F6586" s="4"/>
      <c r="H6586" s="4"/>
      <c r="I6586" s="4"/>
      <c r="J6586" s="4"/>
      <c r="K6586" s="4"/>
      <c r="L6586" s="4"/>
      <c r="M6586" s="4"/>
      <c r="N6586" s="4"/>
      <c r="P6586" s="4"/>
      <c r="R6586" s="4"/>
      <c r="S6586" s="4"/>
      <c r="T6586" s="4"/>
      <c r="V6586" s="4"/>
      <c r="W6586" s="4"/>
      <c r="X6586" s="4"/>
      <c r="Y6586" s="4"/>
      <c r="Z6586" s="4"/>
      <c r="AA6586" s="4"/>
      <c r="AG6586" s="4"/>
    </row>
    <row r="6587" spans="1:33" x14ac:dyDescent="0.25">
      <c r="A6587" s="4"/>
      <c r="F6587" s="4"/>
      <c r="H6587" s="4"/>
      <c r="I6587" s="4"/>
      <c r="J6587" s="4"/>
      <c r="K6587" s="4"/>
      <c r="L6587" s="4"/>
      <c r="M6587" s="4"/>
      <c r="N6587" s="4"/>
      <c r="P6587" s="4"/>
      <c r="R6587" s="4"/>
      <c r="S6587" s="4"/>
      <c r="T6587" s="4"/>
      <c r="V6587" s="4"/>
      <c r="W6587" s="4"/>
      <c r="X6587" s="4"/>
      <c r="Y6587" s="4"/>
      <c r="Z6587" s="4"/>
      <c r="AA6587" s="4"/>
      <c r="AG6587" s="4"/>
    </row>
    <row r="6588" spans="1:33" x14ac:dyDescent="0.25">
      <c r="A6588" s="4"/>
      <c r="F6588" s="4"/>
      <c r="H6588" s="4"/>
      <c r="I6588" s="4"/>
      <c r="J6588" s="4"/>
      <c r="K6588" s="4"/>
      <c r="L6588" s="4"/>
      <c r="M6588" s="4"/>
      <c r="N6588" s="4"/>
      <c r="P6588" s="4"/>
      <c r="R6588" s="4"/>
      <c r="S6588" s="4"/>
      <c r="T6588" s="4"/>
      <c r="V6588" s="4"/>
      <c r="W6588" s="4"/>
      <c r="X6588" s="4"/>
      <c r="Y6588" s="4"/>
      <c r="Z6588" s="4"/>
      <c r="AA6588" s="4"/>
      <c r="AG6588" s="4"/>
    </row>
    <row r="6589" spans="1:33" x14ac:dyDescent="0.25">
      <c r="A6589" s="4"/>
      <c r="F6589" s="4"/>
      <c r="H6589" s="4"/>
      <c r="I6589" s="4"/>
      <c r="J6589" s="4"/>
      <c r="K6589" s="4"/>
      <c r="L6589" s="4"/>
      <c r="M6589" s="4"/>
      <c r="N6589" s="4"/>
      <c r="P6589" s="4"/>
      <c r="R6589" s="4"/>
      <c r="S6589" s="4"/>
      <c r="T6589" s="4"/>
      <c r="V6589" s="4"/>
      <c r="W6589" s="4"/>
      <c r="X6589" s="4"/>
      <c r="Y6589" s="4"/>
      <c r="Z6589" s="4"/>
      <c r="AA6589" s="4"/>
      <c r="AG6589" s="4"/>
    </row>
    <row r="6590" spans="1:33" x14ac:dyDescent="0.25">
      <c r="A6590" s="4"/>
      <c r="F6590" s="4"/>
      <c r="H6590" s="4"/>
      <c r="I6590" s="4"/>
      <c r="J6590" s="4"/>
      <c r="K6590" s="4"/>
      <c r="L6590" s="4"/>
      <c r="M6590" s="4"/>
      <c r="N6590" s="4"/>
      <c r="P6590" s="4"/>
      <c r="R6590" s="4"/>
      <c r="S6590" s="4"/>
      <c r="T6590" s="4"/>
      <c r="V6590" s="4"/>
      <c r="W6590" s="4"/>
      <c r="X6590" s="4"/>
      <c r="Y6590" s="4"/>
      <c r="Z6590" s="4"/>
      <c r="AA6590" s="4"/>
      <c r="AG6590" s="4"/>
    </row>
    <row r="6591" spans="1:33" x14ac:dyDescent="0.25">
      <c r="A6591" s="4"/>
      <c r="F6591" s="4"/>
      <c r="H6591" s="4"/>
      <c r="I6591" s="4"/>
      <c r="J6591" s="4"/>
      <c r="K6591" s="4"/>
      <c r="L6591" s="4"/>
      <c r="M6591" s="4"/>
      <c r="N6591" s="4"/>
      <c r="P6591" s="4"/>
      <c r="R6591" s="4"/>
      <c r="S6591" s="4"/>
      <c r="T6591" s="4"/>
      <c r="V6591" s="4"/>
      <c r="W6591" s="4"/>
      <c r="X6591" s="4"/>
      <c r="Y6591" s="4"/>
      <c r="Z6591" s="4"/>
      <c r="AA6591" s="4"/>
      <c r="AG6591" s="4"/>
    </row>
    <row r="6592" spans="1:33" x14ac:dyDescent="0.25">
      <c r="A6592" s="4"/>
      <c r="F6592" s="4"/>
      <c r="H6592" s="4"/>
      <c r="I6592" s="4"/>
      <c r="J6592" s="4"/>
      <c r="K6592" s="4"/>
      <c r="L6592" s="4"/>
      <c r="M6592" s="4"/>
      <c r="N6592" s="4"/>
      <c r="P6592" s="4"/>
      <c r="R6592" s="4"/>
      <c r="S6592" s="4"/>
      <c r="T6592" s="4"/>
      <c r="V6592" s="4"/>
      <c r="W6592" s="4"/>
      <c r="X6592" s="4"/>
      <c r="Y6592" s="4"/>
      <c r="Z6592" s="4"/>
      <c r="AA6592" s="4"/>
      <c r="AG6592" s="4"/>
    </row>
    <row r="6593" spans="1:33" x14ac:dyDescent="0.25">
      <c r="A6593" s="4"/>
      <c r="F6593" s="4"/>
      <c r="H6593" s="4"/>
      <c r="I6593" s="4"/>
      <c r="J6593" s="4"/>
      <c r="K6593" s="4"/>
      <c r="L6593" s="4"/>
      <c r="M6593" s="4"/>
      <c r="N6593" s="4"/>
      <c r="P6593" s="4"/>
      <c r="R6593" s="4"/>
      <c r="S6593" s="4"/>
      <c r="T6593" s="4"/>
      <c r="V6593" s="4"/>
      <c r="W6593" s="4"/>
      <c r="X6593" s="4"/>
      <c r="Y6593" s="4"/>
      <c r="Z6593" s="4"/>
      <c r="AA6593" s="4"/>
      <c r="AG6593" s="4"/>
    </row>
    <row r="6594" spans="1:33" x14ac:dyDescent="0.25">
      <c r="A6594" s="4"/>
      <c r="F6594" s="4"/>
      <c r="H6594" s="4"/>
      <c r="I6594" s="4"/>
      <c r="J6594" s="4"/>
      <c r="K6594" s="4"/>
      <c r="L6594" s="4"/>
      <c r="M6594" s="4"/>
      <c r="N6594" s="4"/>
      <c r="P6594" s="4"/>
      <c r="R6594" s="4"/>
      <c r="S6594" s="4"/>
      <c r="T6594" s="4"/>
      <c r="V6594" s="4"/>
      <c r="W6594" s="4"/>
      <c r="X6594" s="4"/>
      <c r="Y6594" s="4"/>
      <c r="Z6594" s="4"/>
      <c r="AA6594" s="4"/>
      <c r="AG6594" s="4"/>
    </row>
    <row r="6595" spans="1:33" x14ac:dyDescent="0.25">
      <c r="A6595" s="4"/>
      <c r="F6595" s="4"/>
      <c r="H6595" s="4"/>
      <c r="I6595" s="4"/>
      <c r="J6595" s="4"/>
      <c r="K6595" s="4"/>
      <c r="L6595" s="4"/>
      <c r="M6595" s="4"/>
      <c r="N6595" s="4"/>
      <c r="P6595" s="4"/>
      <c r="R6595" s="4"/>
      <c r="S6595" s="4"/>
      <c r="T6595" s="4"/>
      <c r="V6595" s="4"/>
      <c r="W6595" s="4"/>
      <c r="X6595" s="4"/>
      <c r="Y6595" s="4"/>
      <c r="Z6595" s="4"/>
      <c r="AA6595" s="4"/>
      <c r="AG6595" s="4"/>
    </row>
    <row r="6596" spans="1:33" x14ac:dyDescent="0.25">
      <c r="A6596" s="4"/>
      <c r="F6596" s="4"/>
      <c r="H6596" s="4"/>
      <c r="I6596" s="4"/>
      <c r="J6596" s="4"/>
      <c r="K6596" s="4"/>
      <c r="L6596" s="4"/>
      <c r="M6596" s="4"/>
      <c r="N6596" s="4"/>
      <c r="P6596" s="4"/>
      <c r="R6596" s="4"/>
      <c r="S6596" s="4"/>
      <c r="T6596" s="4"/>
      <c r="V6596" s="4"/>
      <c r="W6596" s="4"/>
      <c r="X6596" s="4"/>
      <c r="Y6596" s="4"/>
      <c r="Z6596" s="4"/>
      <c r="AA6596" s="4"/>
      <c r="AG6596" s="4"/>
    </row>
    <row r="6597" spans="1:33" x14ac:dyDescent="0.25">
      <c r="A6597" s="4"/>
      <c r="F6597" s="4"/>
      <c r="H6597" s="4"/>
      <c r="I6597" s="4"/>
      <c r="J6597" s="4"/>
      <c r="K6597" s="4"/>
      <c r="L6597" s="4"/>
      <c r="M6597" s="4"/>
      <c r="N6597" s="4"/>
      <c r="P6597" s="4"/>
      <c r="R6597" s="4"/>
      <c r="S6597" s="4"/>
      <c r="T6597" s="4"/>
      <c r="V6597" s="4"/>
      <c r="W6597" s="4"/>
      <c r="X6597" s="4"/>
      <c r="Y6597" s="4"/>
      <c r="Z6597" s="4"/>
      <c r="AA6597" s="4"/>
      <c r="AG6597" s="4"/>
    </row>
    <row r="6598" spans="1:33" x14ac:dyDescent="0.25">
      <c r="A6598" s="4"/>
      <c r="F6598" s="4"/>
      <c r="H6598" s="4"/>
      <c r="I6598" s="4"/>
      <c r="J6598" s="4"/>
      <c r="K6598" s="4"/>
      <c r="L6598" s="4"/>
      <c r="M6598" s="4"/>
      <c r="N6598" s="4"/>
      <c r="P6598" s="4"/>
      <c r="R6598" s="4"/>
      <c r="S6598" s="4"/>
      <c r="T6598" s="4"/>
      <c r="V6598" s="4"/>
      <c r="W6598" s="4"/>
      <c r="X6598" s="4"/>
      <c r="Y6598" s="4"/>
      <c r="Z6598" s="4"/>
      <c r="AA6598" s="4"/>
      <c r="AG6598" s="4"/>
    </row>
    <row r="6599" spans="1:33" x14ac:dyDescent="0.25">
      <c r="A6599" s="4"/>
      <c r="F6599" s="4"/>
      <c r="H6599" s="4"/>
      <c r="I6599" s="4"/>
      <c r="J6599" s="4"/>
      <c r="K6599" s="4"/>
      <c r="L6599" s="4"/>
      <c r="M6599" s="4"/>
      <c r="N6599" s="4"/>
      <c r="P6599" s="4"/>
      <c r="R6599" s="4"/>
      <c r="S6599" s="4"/>
      <c r="T6599" s="4"/>
      <c r="V6599" s="4"/>
      <c r="W6599" s="4"/>
      <c r="X6599" s="4"/>
      <c r="Y6599" s="4"/>
      <c r="Z6599" s="4"/>
      <c r="AA6599" s="4"/>
      <c r="AG6599" s="4"/>
    </row>
    <row r="6600" spans="1:33" x14ac:dyDescent="0.25">
      <c r="A6600" s="4"/>
      <c r="F6600" s="4"/>
      <c r="H6600" s="4"/>
      <c r="I6600" s="4"/>
      <c r="J6600" s="4"/>
      <c r="K6600" s="4"/>
      <c r="L6600" s="4"/>
      <c r="M6600" s="4"/>
      <c r="N6600" s="4"/>
      <c r="P6600" s="4"/>
      <c r="R6600" s="4"/>
      <c r="S6600" s="4"/>
      <c r="T6600" s="4"/>
      <c r="V6600" s="4"/>
      <c r="W6600" s="4"/>
      <c r="X6600" s="4"/>
      <c r="Y6600" s="4"/>
      <c r="Z6600" s="4"/>
      <c r="AA6600" s="4"/>
      <c r="AG6600" s="4"/>
    </row>
    <row r="6601" spans="1:33" x14ac:dyDescent="0.25">
      <c r="A6601" s="4"/>
      <c r="F6601" s="4"/>
      <c r="H6601" s="4"/>
      <c r="I6601" s="4"/>
      <c r="J6601" s="4"/>
      <c r="K6601" s="4"/>
      <c r="L6601" s="4"/>
      <c r="M6601" s="4"/>
      <c r="N6601" s="4"/>
      <c r="P6601" s="4"/>
      <c r="R6601" s="4"/>
      <c r="S6601" s="4"/>
      <c r="T6601" s="4"/>
      <c r="V6601" s="4"/>
      <c r="W6601" s="4"/>
      <c r="X6601" s="4"/>
      <c r="Y6601" s="4"/>
      <c r="Z6601" s="4"/>
      <c r="AA6601" s="4"/>
      <c r="AG6601" s="4"/>
    </row>
    <row r="6602" spans="1:33" x14ac:dyDescent="0.25">
      <c r="A6602" s="4"/>
      <c r="F6602" s="4"/>
      <c r="H6602" s="4"/>
      <c r="I6602" s="4"/>
      <c r="J6602" s="4"/>
      <c r="K6602" s="4"/>
      <c r="L6602" s="4"/>
      <c r="M6602" s="4"/>
      <c r="N6602" s="4"/>
      <c r="P6602" s="4"/>
      <c r="R6602" s="4"/>
      <c r="S6602" s="4"/>
      <c r="T6602" s="4"/>
      <c r="V6602" s="4"/>
      <c r="W6602" s="4"/>
      <c r="X6602" s="4"/>
      <c r="Y6602" s="4"/>
      <c r="Z6602" s="4"/>
      <c r="AA6602" s="4"/>
      <c r="AG6602" s="4"/>
    </row>
    <row r="6603" spans="1:33" x14ac:dyDescent="0.25">
      <c r="A6603" s="4"/>
      <c r="F6603" s="4"/>
      <c r="H6603" s="4"/>
      <c r="I6603" s="4"/>
      <c r="J6603" s="4"/>
      <c r="K6603" s="4"/>
      <c r="L6603" s="4"/>
      <c r="M6603" s="4"/>
      <c r="N6603" s="4"/>
      <c r="P6603" s="4"/>
      <c r="R6603" s="4"/>
      <c r="S6603" s="4"/>
      <c r="T6603" s="4"/>
      <c r="V6603" s="4"/>
      <c r="W6603" s="4"/>
      <c r="X6603" s="4"/>
      <c r="Y6603" s="4"/>
      <c r="Z6603" s="4"/>
      <c r="AA6603" s="4"/>
      <c r="AG6603" s="4"/>
    </row>
    <row r="6604" spans="1:33" x14ac:dyDescent="0.25">
      <c r="A6604" s="4"/>
      <c r="F6604" s="4"/>
      <c r="H6604" s="4"/>
      <c r="I6604" s="4"/>
      <c r="J6604" s="4"/>
      <c r="K6604" s="4"/>
      <c r="L6604" s="4"/>
      <c r="M6604" s="4"/>
      <c r="N6604" s="4"/>
      <c r="P6604" s="4"/>
      <c r="R6604" s="4"/>
      <c r="S6604" s="4"/>
      <c r="T6604" s="4"/>
      <c r="V6604" s="4"/>
      <c r="W6604" s="4"/>
      <c r="X6604" s="4"/>
      <c r="Y6604" s="4"/>
      <c r="Z6604" s="4"/>
      <c r="AA6604" s="4"/>
      <c r="AG6604" s="4"/>
    </row>
    <row r="6605" spans="1:33" x14ac:dyDescent="0.25">
      <c r="A6605" s="4"/>
      <c r="F6605" s="4"/>
      <c r="H6605" s="4"/>
      <c r="I6605" s="4"/>
      <c r="J6605" s="4"/>
      <c r="K6605" s="4"/>
      <c r="L6605" s="4"/>
      <c r="M6605" s="4"/>
      <c r="N6605" s="4"/>
      <c r="P6605" s="4"/>
      <c r="R6605" s="4"/>
      <c r="S6605" s="4"/>
      <c r="T6605" s="4"/>
      <c r="V6605" s="4"/>
      <c r="W6605" s="4"/>
      <c r="X6605" s="4"/>
      <c r="Y6605" s="4"/>
      <c r="Z6605" s="4"/>
      <c r="AA6605" s="4"/>
      <c r="AG6605" s="4"/>
    </row>
    <row r="6606" spans="1:33" x14ac:dyDescent="0.25">
      <c r="A6606" s="4"/>
      <c r="F6606" s="4"/>
      <c r="H6606" s="4"/>
      <c r="I6606" s="4"/>
      <c r="J6606" s="4"/>
      <c r="K6606" s="4"/>
      <c r="L6606" s="4"/>
      <c r="M6606" s="4"/>
      <c r="N6606" s="4"/>
      <c r="P6606" s="4"/>
      <c r="R6606" s="4"/>
      <c r="S6606" s="4"/>
      <c r="T6606" s="4"/>
      <c r="V6606" s="4"/>
      <c r="W6606" s="4"/>
      <c r="X6606" s="4"/>
      <c r="Y6606" s="4"/>
      <c r="Z6606" s="4"/>
      <c r="AA6606" s="4"/>
      <c r="AG6606" s="4"/>
    </row>
    <row r="6607" spans="1:33" x14ac:dyDescent="0.25">
      <c r="A6607" s="4"/>
      <c r="F6607" s="4"/>
      <c r="H6607" s="4"/>
      <c r="I6607" s="4"/>
      <c r="J6607" s="4"/>
      <c r="K6607" s="4"/>
      <c r="L6607" s="4"/>
      <c r="M6607" s="4"/>
      <c r="N6607" s="4"/>
      <c r="P6607" s="4"/>
      <c r="R6607" s="4"/>
      <c r="S6607" s="4"/>
      <c r="T6607" s="4"/>
      <c r="V6607" s="4"/>
      <c r="W6607" s="4"/>
      <c r="X6607" s="4"/>
      <c r="Y6607" s="4"/>
      <c r="Z6607" s="4"/>
      <c r="AA6607" s="4"/>
      <c r="AG6607" s="4"/>
    </row>
    <row r="6608" spans="1:33" x14ac:dyDescent="0.25">
      <c r="A6608" s="4"/>
      <c r="F6608" s="4"/>
      <c r="H6608" s="4"/>
      <c r="I6608" s="4"/>
      <c r="J6608" s="4"/>
      <c r="K6608" s="4"/>
      <c r="L6608" s="4"/>
      <c r="M6608" s="4"/>
      <c r="N6608" s="4"/>
      <c r="P6608" s="4"/>
      <c r="R6608" s="4"/>
      <c r="S6608" s="4"/>
      <c r="T6608" s="4"/>
      <c r="V6608" s="4"/>
      <c r="W6608" s="4"/>
      <c r="X6608" s="4"/>
      <c r="Y6608" s="4"/>
      <c r="Z6608" s="4"/>
      <c r="AA6608" s="4"/>
      <c r="AG6608" s="4"/>
    </row>
    <row r="6609" spans="1:33" x14ac:dyDescent="0.25">
      <c r="A6609" s="4"/>
      <c r="F6609" s="4"/>
      <c r="H6609" s="4"/>
      <c r="I6609" s="4"/>
      <c r="J6609" s="4"/>
      <c r="K6609" s="4"/>
      <c r="L6609" s="4"/>
      <c r="M6609" s="4"/>
      <c r="N6609" s="4"/>
      <c r="P6609" s="4"/>
      <c r="R6609" s="4"/>
      <c r="S6609" s="4"/>
      <c r="T6609" s="4"/>
      <c r="V6609" s="4"/>
      <c r="W6609" s="4"/>
      <c r="X6609" s="4"/>
      <c r="Y6609" s="4"/>
      <c r="Z6609" s="4"/>
      <c r="AA6609" s="4"/>
      <c r="AG6609" s="4"/>
    </row>
    <row r="6610" spans="1:33" x14ac:dyDescent="0.25">
      <c r="A6610" s="4"/>
      <c r="F6610" s="4"/>
      <c r="H6610" s="4"/>
      <c r="I6610" s="4"/>
      <c r="J6610" s="4"/>
      <c r="K6610" s="4"/>
      <c r="L6610" s="4"/>
      <c r="M6610" s="4"/>
      <c r="N6610" s="4"/>
      <c r="P6610" s="4"/>
      <c r="R6610" s="4"/>
      <c r="S6610" s="4"/>
      <c r="T6610" s="4"/>
      <c r="V6610" s="4"/>
      <c r="W6610" s="4"/>
      <c r="X6610" s="4"/>
      <c r="Y6610" s="4"/>
      <c r="Z6610" s="4"/>
      <c r="AA6610" s="4"/>
      <c r="AG6610" s="4"/>
    </row>
    <row r="6611" spans="1:33" x14ac:dyDescent="0.25">
      <c r="A6611" s="4"/>
      <c r="F6611" s="4"/>
      <c r="H6611" s="4"/>
      <c r="I6611" s="4"/>
      <c r="J6611" s="4"/>
      <c r="K6611" s="4"/>
      <c r="L6611" s="4"/>
      <c r="M6611" s="4"/>
      <c r="N6611" s="4"/>
      <c r="P6611" s="4"/>
      <c r="R6611" s="4"/>
      <c r="S6611" s="4"/>
      <c r="T6611" s="4"/>
      <c r="V6611" s="4"/>
      <c r="W6611" s="4"/>
      <c r="X6611" s="4"/>
      <c r="Y6611" s="4"/>
      <c r="Z6611" s="4"/>
      <c r="AA6611" s="4"/>
      <c r="AG6611" s="4"/>
    </row>
    <row r="6612" spans="1:33" x14ac:dyDescent="0.25">
      <c r="A6612" s="4"/>
      <c r="F6612" s="4"/>
      <c r="H6612" s="4"/>
      <c r="I6612" s="4"/>
      <c r="J6612" s="4"/>
      <c r="K6612" s="4"/>
      <c r="L6612" s="4"/>
      <c r="M6612" s="4"/>
      <c r="N6612" s="4"/>
      <c r="P6612" s="4"/>
      <c r="R6612" s="4"/>
      <c r="S6612" s="4"/>
      <c r="T6612" s="4"/>
      <c r="V6612" s="4"/>
      <c r="W6612" s="4"/>
      <c r="X6612" s="4"/>
      <c r="Y6612" s="4"/>
      <c r="Z6612" s="4"/>
      <c r="AA6612" s="4"/>
      <c r="AG6612" s="4"/>
    </row>
    <row r="6613" spans="1:33" x14ac:dyDescent="0.25">
      <c r="A6613" s="4"/>
      <c r="F6613" s="4"/>
      <c r="H6613" s="4"/>
      <c r="I6613" s="4"/>
      <c r="J6613" s="4"/>
      <c r="K6613" s="4"/>
      <c r="L6613" s="4"/>
      <c r="M6613" s="4"/>
      <c r="N6613" s="4"/>
      <c r="P6613" s="4"/>
      <c r="R6613" s="4"/>
      <c r="S6613" s="4"/>
      <c r="T6613" s="4"/>
      <c r="V6613" s="4"/>
      <c r="W6613" s="4"/>
      <c r="X6613" s="4"/>
      <c r="Y6613" s="4"/>
      <c r="Z6613" s="4"/>
      <c r="AA6613" s="4"/>
      <c r="AG6613" s="4"/>
    </row>
    <row r="6614" spans="1:33" x14ac:dyDescent="0.25">
      <c r="A6614" s="4"/>
      <c r="F6614" s="4"/>
      <c r="H6614" s="4"/>
      <c r="I6614" s="4"/>
      <c r="J6614" s="4"/>
      <c r="K6614" s="4"/>
      <c r="L6614" s="4"/>
      <c r="M6614" s="4"/>
      <c r="N6614" s="4"/>
      <c r="P6614" s="4"/>
      <c r="R6614" s="4"/>
      <c r="S6614" s="4"/>
      <c r="T6614" s="4"/>
      <c r="V6614" s="4"/>
      <c r="W6614" s="4"/>
      <c r="X6614" s="4"/>
      <c r="Y6614" s="4"/>
      <c r="Z6614" s="4"/>
      <c r="AA6614" s="4"/>
      <c r="AG6614" s="4"/>
    </row>
    <row r="6615" spans="1:33" x14ac:dyDescent="0.25">
      <c r="A6615" s="4"/>
      <c r="F6615" s="4"/>
      <c r="H6615" s="4"/>
      <c r="I6615" s="4"/>
      <c r="J6615" s="4"/>
      <c r="K6615" s="4"/>
      <c r="L6615" s="4"/>
      <c r="M6615" s="4"/>
      <c r="N6615" s="4"/>
      <c r="P6615" s="4"/>
      <c r="R6615" s="4"/>
      <c r="S6615" s="4"/>
      <c r="T6615" s="4"/>
      <c r="V6615" s="4"/>
      <c r="W6615" s="4"/>
      <c r="X6615" s="4"/>
      <c r="Y6615" s="4"/>
      <c r="Z6615" s="4"/>
      <c r="AA6615" s="4"/>
      <c r="AG6615" s="4"/>
    </row>
    <row r="6616" spans="1:33" x14ac:dyDescent="0.25">
      <c r="A6616" s="4"/>
      <c r="F6616" s="4"/>
      <c r="H6616" s="4"/>
      <c r="I6616" s="4"/>
      <c r="J6616" s="4"/>
      <c r="K6616" s="4"/>
      <c r="L6616" s="4"/>
      <c r="M6616" s="4"/>
      <c r="N6616" s="4"/>
      <c r="P6616" s="4"/>
      <c r="R6616" s="4"/>
      <c r="S6616" s="4"/>
      <c r="T6616" s="4"/>
      <c r="V6616" s="4"/>
      <c r="W6616" s="4"/>
      <c r="X6616" s="4"/>
      <c r="Y6616" s="4"/>
      <c r="Z6616" s="4"/>
      <c r="AA6616" s="4"/>
      <c r="AG6616" s="4"/>
    </row>
    <row r="6617" spans="1:33" x14ac:dyDescent="0.25">
      <c r="A6617" s="4"/>
      <c r="F6617" s="4"/>
      <c r="H6617" s="4"/>
      <c r="I6617" s="4"/>
      <c r="J6617" s="4"/>
      <c r="K6617" s="4"/>
      <c r="L6617" s="4"/>
      <c r="M6617" s="4"/>
      <c r="N6617" s="4"/>
      <c r="P6617" s="4"/>
      <c r="R6617" s="4"/>
      <c r="S6617" s="4"/>
      <c r="T6617" s="4"/>
      <c r="V6617" s="4"/>
      <c r="W6617" s="4"/>
      <c r="X6617" s="4"/>
      <c r="Y6617" s="4"/>
      <c r="Z6617" s="4"/>
      <c r="AA6617" s="4"/>
      <c r="AG6617" s="4"/>
    </row>
    <row r="6618" spans="1:33" x14ac:dyDescent="0.25">
      <c r="A6618" s="4"/>
      <c r="F6618" s="4"/>
      <c r="H6618" s="4"/>
      <c r="I6618" s="4"/>
      <c r="J6618" s="4"/>
      <c r="K6618" s="4"/>
      <c r="L6618" s="4"/>
      <c r="M6618" s="4"/>
      <c r="N6618" s="4"/>
      <c r="P6618" s="4"/>
      <c r="R6618" s="4"/>
      <c r="S6618" s="4"/>
      <c r="T6618" s="4"/>
      <c r="V6618" s="4"/>
      <c r="W6618" s="4"/>
      <c r="X6618" s="4"/>
      <c r="Y6618" s="4"/>
      <c r="Z6618" s="4"/>
      <c r="AA6618" s="4"/>
      <c r="AG6618" s="4"/>
    </row>
    <row r="6619" spans="1:33" x14ac:dyDescent="0.25">
      <c r="A6619" s="4"/>
      <c r="F6619" s="4"/>
      <c r="H6619" s="4"/>
      <c r="I6619" s="4"/>
      <c r="J6619" s="4"/>
      <c r="K6619" s="4"/>
      <c r="L6619" s="4"/>
      <c r="M6619" s="4"/>
      <c r="N6619" s="4"/>
      <c r="P6619" s="4"/>
      <c r="R6619" s="4"/>
      <c r="S6619" s="4"/>
      <c r="T6619" s="4"/>
      <c r="V6619" s="4"/>
      <c r="W6619" s="4"/>
      <c r="X6619" s="4"/>
      <c r="Y6619" s="4"/>
      <c r="Z6619" s="4"/>
      <c r="AA6619" s="4"/>
      <c r="AG6619" s="4"/>
    </row>
    <row r="6620" spans="1:33" x14ac:dyDescent="0.25">
      <c r="A6620" s="4"/>
      <c r="F6620" s="4"/>
      <c r="H6620" s="4"/>
      <c r="I6620" s="4"/>
      <c r="J6620" s="4"/>
      <c r="K6620" s="4"/>
      <c r="L6620" s="4"/>
      <c r="M6620" s="4"/>
      <c r="N6620" s="4"/>
      <c r="P6620" s="4"/>
      <c r="R6620" s="4"/>
      <c r="S6620" s="4"/>
      <c r="T6620" s="4"/>
      <c r="V6620" s="4"/>
      <c r="W6620" s="4"/>
      <c r="X6620" s="4"/>
      <c r="Y6620" s="4"/>
      <c r="Z6620" s="4"/>
      <c r="AA6620" s="4"/>
      <c r="AG6620" s="4"/>
    </row>
    <row r="6621" spans="1:33" x14ac:dyDescent="0.25">
      <c r="A6621" s="4"/>
      <c r="F6621" s="4"/>
      <c r="H6621" s="4"/>
      <c r="I6621" s="4"/>
      <c r="J6621" s="4"/>
      <c r="K6621" s="4"/>
      <c r="L6621" s="4"/>
      <c r="M6621" s="4"/>
      <c r="N6621" s="4"/>
      <c r="P6621" s="4"/>
      <c r="R6621" s="4"/>
      <c r="S6621" s="4"/>
      <c r="T6621" s="4"/>
      <c r="V6621" s="4"/>
      <c r="W6621" s="4"/>
      <c r="X6621" s="4"/>
      <c r="Y6621" s="4"/>
      <c r="Z6621" s="4"/>
      <c r="AA6621" s="4"/>
      <c r="AG6621" s="4"/>
    </row>
    <row r="6622" spans="1:33" x14ac:dyDescent="0.25">
      <c r="A6622" s="4"/>
      <c r="F6622" s="4"/>
      <c r="H6622" s="4"/>
      <c r="I6622" s="4"/>
      <c r="J6622" s="4"/>
      <c r="K6622" s="4"/>
      <c r="L6622" s="4"/>
      <c r="M6622" s="4"/>
      <c r="N6622" s="4"/>
      <c r="P6622" s="4"/>
      <c r="R6622" s="4"/>
      <c r="S6622" s="4"/>
      <c r="T6622" s="4"/>
      <c r="V6622" s="4"/>
      <c r="W6622" s="4"/>
      <c r="X6622" s="4"/>
      <c r="Y6622" s="4"/>
      <c r="Z6622" s="4"/>
      <c r="AA6622" s="4"/>
      <c r="AG6622" s="4"/>
    </row>
    <row r="6623" spans="1:33" x14ac:dyDescent="0.25">
      <c r="A6623" s="4"/>
      <c r="F6623" s="4"/>
      <c r="H6623" s="4"/>
      <c r="I6623" s="4"/>
      <c r="J6623" s="4"/>
      <c r="K6623" s="4"/>
      <c r="L6623" s="4"/>
      <c r="M6623" s="4"/>
      <c r="N6623" s="4"/>
      <c r="P6623" s="4"/>
      <c r="R6623" s="4"/>
      <c r="S6623" s="4"/>
      <c r="T6623" s="4"/>
      <c r="V6623" s="4"/>
      <c r="W6623" s="4"/>
      <c r="X6623" s="4"/>
      <c r="Y6623" s="4"/>
      <c r="Z6623" s="4"/>
      <c r="AA6623" s="4"/>
      <c r="AG6623" s="4"/>
    </row>
    <row r="6624" spans="1:33" x14ac:dyDescent="0.25">
      <c r="A6624" s="4"/>
      <c r="F6624" s="4"/>
      <c r="H6624" s="4"/>
      <c r="I6624" s="4"/>
      <c r="J6624" s="4"/>
      <c r="K6624" s="4"/>
      <c r="L6624" s="4"/>
      <c r="M6624" s="4"/>
      <c r="N6624" s="4"/>
      <c r="P6624" s="4"/>
      <c r="R6624" s="4"/>
      <c r="S6624" s="4"/>
      <c r="T6624" s="4"/>
      <c r="V6624" s="4"/>
      <c r="W6624" s="4"/>
      <c r="X6624" s="4"/>
      <c r="Y6624" s="4"/>
      <c r="Z6624" s="4"/>
      <c r="AA6624" s="4"/>
      <c r="AG6624" s="4"/>
    </row>
    <row r="6625" spans="1:33" x14ac:dyDescent="0.25">
      <c r="A6625" s="4"/>
      <c r="F6625" s="4"/>
      <c r="H6625" s="4"/>
      <c r="I6625" s="4"/>
      <c r="J6625" s="4"/>
      <c r="K6625" s="4"/>
      <c r="L6625" s="4"/>
      <c r="M6625" s="4"/>
      <c r="N6625" s="4"/>
      <c r="P6625" s="4"/>
      <c r="R6625" s="4"/>
      <c r="S6625" s="4"/>
      <c r="T6625" s="4"/>
      <c r="V6625" s="4"/>
      <c r="W6625" s="4"/>
      <c r="X6625" s="4"/>
      <c r="Y6625" s="4"/>
      <c r="Z6625" s="4"/>
      <c r="AA6625" s="4"/>
      <c r="AG6625" s="4"/>
    </row>
    <row r="6626" spans="1:33" x14ac:dyDescent="0.25">
      <c r="A6626" s="4"/>
      <c r="F6626" s="4"/>
      <c r="H6626" s="4"/>
      <c r="I6626" s="4"/>
      <c r="J6626" s="4"/>
      <c r="K6626" s="4"/>
      <c r="L6626" s="4"/>
      <c r="M6626" s="4"/>
      <c r="N6626" s="4"/>
      <c r="P6626" s="4"/>
      <c r="R6626" s="4"/>
      <c r="S6626" s="4"/>
      <c r="T6626" s="4"/>
      <c r="V6626" s="4"/>
      <c r="W6626" s="4"/>
      <c r="X6626" s="4"/>
      <c r="Y6626" s="4"/>
      <c r="Z6626" s="4"/>
      <c r="AA6626" s="4"/>
      <c r="AG6626" s="4"/>
    </row>
    <row r="6627" spans="1:33" x14ac:dyDescent="0.25">
      <c r="A6627" s="4"/>
      <c r="F6627" s="4"/>
      <c r="H6627" s="4"/>
      <c r="I6627" s="4"/>
      <c r="J6627" s="4"/>
      <c r="K6627" s="4"/>
      <c r="L6627" s="4"/>
      <c r="M6627" s="4"/>
      <c r="N6627" s="4"/>
      <c r="P6627" s="4"/>
      <c r="R6627" s="4"/>
      <c r="S6627" s="4"/>
      <c r="T6627" s="4"/>
      <c r="V6627" s="4"/>
      <c r="W6627" s="4"/>
      <c r="X6627" s="4"/>
      <c r="Y6627" s="4"/>
      <c r="Z6627" s="4"/>
      <c r="AA6627" s="4"/>
      <c r="AG6627" s="4"/>
    </row>
    <row r="6628" spans="1:33" x14ac:dyDescent="0.25">
      <c r="A6628" s="4"/>
      <c r="F6628" s="4"/>
      <c r="H6628" s="4"/>
      <c r="I6628" s="4"/>
      <c r="J6628" s="4"/>
      <c r="K6628" s="4"/>
      <c r="L6628" s="4"/>
      <c r="M6628" s="4"/>
      <c r="N6628" s="4"/>
      <c r="P6628" s="4"/>
      <c r="R6628" s="4"/>
      <c r="S6628" s="4"/>
      <c r="T6628" s="4"/>
      <c r="V6628" s="4"/>
      <c r="W6628" s="4"/>
      <c r="X6628" s="4"/>
      <c r="Y6628" s="4"/>
      <c r="Z6628" s="4"/>
      <c r="AA6628" s="4"/>
      <c r="AG6628" s="4"/>
    </row>
    <row r="6629" spans="1:33" x14ac:dyDescent="0.25">
      <c r="A6629" s="4"/>
      <c r="F6629" s="4"/>
      <c r="H6629" s="4"/>
      <c r="I6629" s="4"/>
      <c r="J6629" s="4"/>
      <c r="K6629" s="4"/>
      <c r="L6629" s="4"/>
      <c r="M6629" s="4"/>
      <c r="N6629" s="4"/>
      <c r="P6629" s="4"/>
      <c r="R6629" s="4"/>
      <c r="S6629" s="4"/>
      <c r="T6629" s="4"/>
      <c r="V6629" s="4"/>
      <c r="W6629" s="4"/>
      <c r="X6629" s="4"/>
      <c r="Y6629" s="4"/>
      <c r="Z6629" s="4"/>
      <c r="AA6629" s="4"/>
      <c r="AG6629" s="4"/>
    </row>
    <row r="6630" spans="1:33" x14ac:dyDescent="0.25">
      <c r="A6630" s="4"/>
      <c r="F6630" s="4"/>
      <c r="H6630" s="4"/>
      <c r="I6630" s="4"/>
      <c r="J6630" s="4"/>
      <c r="K6630" s="4"/>
      <c r="L6630" s="4"/>
      <c r="M6630" s="4"/>
      <c r="N6630" s="4"/>
      <c r="P6630" s="4"/>
      <c r="R6630" s="4"/>
      <c r="S6630" s="4"/>
      <c r="T6630" s="4"/>
      <c r="V6630" s="4"/>
      <c r="W6630" s="4"/>
      <c r="X6630" s="4"/>
      <c r="Y6630" s="4"/>
      <c r="Z6630" s="4"/>
      <c r="AA6630" s="4"/>
      <c r="AG6630" s="4"/>
    </row>
    <row r="6631" spans="1:33" x14ac:dyDescent="0.25">
      <c r="A6631" s="4"/>
      <c r="F6631" s="4"/>
      <c r="H6631" s="4"/>
      <c r="I6631" s="4"/>
      <c r="J6631" s="4"/>
      <c r="K6631" s="4"/>
      <c r="L6631" s="4"/>
      <c r="M6631" s="4"/>
      <c r="N6631" s="4"/>
      <c r="P6631" s="4"/>
      <c r="R6631" s="4"/>
      <c r="S6631" s="4"/>
      <c r="T6631" s="4"/>
      <c r="V6631" s="4"/>
      <c r="W6631" s="4"/>
      <c r="X6631" s="4"/>
      <c r="Y6631" s="4"/>
      <c r="Z6631" s="4"/>
      <c r="AA6631" s="4"/>
      <c r="AG6631" s="4"/>
    </row>
    <row r="6632" spans="1:33" x14ac:dyDescent="0.25">
      <c r="A6632" s="4"/>
      <c r="F6632" s="4"/>
      <c r="H6632" s="4"/>
      <c r="I6632" s="4"/>
      <c r="J6632" s="4"/>
      <c r="K6632" s="4"/>
      <c r="L6632" s="4"/>
      <c r="M6632" s="4"/>
      <c r="N6632" s="4"/>
      <c r="P6632" s="4"/>
      <c r="R6632" s="4"/>
      <c r="S6632" s="4"/>
      <c r="T6632" s="4"/>
      <c r="V6632" s="4"/>
      <c r="W6632" s="4"/>
      <c r="X6632" s="4"/>
      <c r="Y6632" s="4"/>
      <c r="Z6632" s="4"/>
      <c r="AA6632" s="4"/>
      <c r="AG6632" s="4"/>
    </row>
    <row r="6633" spans="1:33" x14ac:dyDescent="0.25">
      <c r="A6633" s="4"/>
      <c r="F6633" s="4"/>
      <c r="H6633" s="4"/>
      <c r="I6633" s="4"/>
      <c r="J6633" s="4"/>
      <c r="K6633" s="4"/>
      <c r="L6633" s="4"/>
      <c r="M6633" s="4"/>
      <c r="N6633" s="4"/>
      <c r="P6633" s="4"/>
      <c r="R6633" s="4"/>
      <c r="S6633" s="4"/>
      <c r="T6633" s="4"/>
      <c r="V6633" s="4"/>
      <c r="W6633" s="4"/>
      <c r="X6633" s="4"/>
      <c r="Y6633" s="4"/>
      <c r="Z6633" s="4"/>
      <c r="AA6633" s="4"/>
      <c r="AG6633" s="4"/>
    </row>
    <row r="6634" spans="1:33" x14ac:dyDescent="0.25">
      <c r="A6634" s="4"/>
      <c r="F6634" s="4"/>
      <c r="H6634" s="4"/>
      <c r="I6634" s="4"/>
      <c r="J6634" s="4"/>
      <c r="K6634" s="4"/>
      <c r="L6634" s="4"/>
      <c r="M6634" s="4"/>
      <c r="N6634" s="4"/>
      <c r="P6634" s="4"/>
      <c r="R6634" s="4"/>
      <c r="S6634" s="4"/>
      <c r="T6634" s="4"/>
      <c r="V6634" s="4"/>
      <c r="W6634" s="4"/>
      <c r="X6634" s="4"/>
      <c r="Y6634" s="4"/>
      <c r="Z6634" s="4"/>
      <c r="AA6634" s="4"/>
      <c r="AG6634" s="4"/>
    </row>
    <row r="6635" spans="1:33" x14ac:dyDescent="0.25">
      <c r="A6635" s="4"/>
      <c r="F6635" s="4"/>
      <c r="H6635" s="4"/>
      <c r="I6635" s="4"/>
      <c r="J6635" s="4"/>
      <c r="K6635" s="4"/>
      <c r="L6635" s="4"/>
      <c r="M6635" s="4"/>
      <c r="N6635" s="4"/>
      <c r="P6635" s="4"/>
      <c r="R6635" s="4"/>
      <c r="S6635" s="4"/>
      <c r="T6635" s="4"/>
      <c r="V6635" s="4"/>
      <c r="W6635" s="4"/>
      <c r="X6635" s="4"/>
      <c r="Y6635" s="4"/>
      <c r="Z6635" s="4"/>
      <c r="AA6635" s="4"/>
      <c r="AG6635" s="4"/>
    </row>
    <row r="6636" spans="1:33" x14ac:dyDescent="0.25">
      <c r="A6636" s="4"/>
      <c r="F6636" s="4"/>
      <c r="H6636" s="4"/>
      <c r="I6636" s="4"/>
      <c r="J6636" s="4"/>
      <c r="K6636" s="4"/>
      <c r="L6636" s="4"/>
      <c r="M6636" s="4"/>
      <c r="N6636" s="4"/>
      <c r="P6636" s="4"/>
      <c r="R6636" s="4"/>
      <c r="S6636" s="4"/>
      <c r="T6636" s="4"/>
      <c r="V6636" s="4"/>
      <c r="W6636" s="4"/>
      <c r="X6636" s="4"/>
      <c r="Y6636" s="4"/>
      <c r="Z6636" s="4"/>
      <c r="AA6636" s="4"/>
      <c r="AG6636" s="4"/>
    </row>
    <row r="6637" spans="1:33" x14ac:dyDescent="0.25">
      <c r="A6637" s="4"/>
      <c r="F6637" s="4"/>
      <c r="H6637" s="4"/>
      <c r="I6637" s="4"/>
      <c r="J6637" s="4"/>
      <c r="K6637" s="4"/>
      <c r="L6637" s="4"/>
      <c r="M6637" s="4"/>
      <c r="N6637" s="4"/>
      <c r="P6637" s="4"/>
      <c r="R6637" s="4"/>
      <c r="S6637" s="4"/>
      <c r="T6637" s="4"/>
      <c r="V6637" s="4"/>
      <c r="W6637" s="4"/>
      <c r="X6637" s="4"/>
      <c r="Y6637" s="4"/>
      <c r="Z6637" s="4"/>
      <c r="AA6637" s="4"/>
      <c r="AG6637" s="4"/>
    </row>
    <row r="6638" spans="1:33" x14ac:dyDescent="0.25">
      <c r="A6638" s="4"/>
      <c r="F6638" s="4"/>
      <c r="H6638" s="4"/>
      <c r="I6638" s="4"/>
      <c r="J6638" s="4"/>
      <c r="K6638" s="4"/>
      <c r="L6638" s="4"/>
      <c r="M6638" s="4"/>
      <c r="N6638" s="4"/>
      <c r="P6638" s="4"/>
      <c r="R6638" s="4"/>
      <c r="S6638" s="4"/>
      <c r="T6638" s="4"/>
      <c r="V6638" s="4"/>
      <c r="W6638" s="4"/>
      <c r="X6638" s="4"/>
      <c r="Y6638" s="4"/>
      <c r="Z6638" s="4"/>
      <c r="AA6638" s="4"/>
      <c r="AG6638" s="4"/>
    </row>
    <row r="6639" spans="1:33" x14ac:dyDescent="0.25">
      <c r="A6639" s="4"/>
      <c r="F6639" s="4"/>
      <c r="H6639" s="4"/>
      <c r="I6639" s="4"/>
      <c r="J6639" s="4"/>
      <c r="K6639" s="4"/>
      <c r="L6639" s="4"/>
      <c r="M6639" s="4"/>
      <c r="N6639" s="4"/>
      <c r="P6639" s="4"/>
      <c r="R6639" s="4"/>
      <c r="S6639" s="4"/>
      <c r="T6639" s="4"/>
      <c r="V6639" s="4"/>
      <c r="W6639" s="4"/>
      <c r="X6639" s="4"/>
      <c r="Y6639" s="4"/>
      <c r="Z6639" s="4"/>
      <c r="AA6639" s="4"/>
      <c r="AG6639" s="4"/>
    </row>
    <row r="6640" spans="1:33" x14ac:dyDescent="0.25">
      <c r="A6640" s="4"/>
      <c r="F6640" s="4"/>
      <c r="H6640" s="4"/>
      <c r="I6640" s="4"/>
      <c r="J6640" s="4"/>
      <c r="K6640" s="4"/>
      <c r="L6640" s="4"/>
      <c r="M6640" s="4"/>
      <c r="N6640" s="4"/>
      <c r="P6640" s="4"/>
      <c r="R6640" s="4"/>
      <c r="S6640" s="4"/>
      <c r="T6640" s="4"/>
      <c r="V6640" s="4"/>
      <c r="W6640" s="4"/>
      <c r="X6640" s="4"/>
      <c r="Y6640" s="4"/>
      <c r="Z6640" s="4"/>
      <c r="AA6640" s="4"/>
      <c r="AG6640" s="4"/>
    </row>
    <row r="6641" spans="1:33" x14ac:dyDescent="0.25">
      <c r="A6641" s="4"/>
      <c r="F6641" s="4"/>
      <c r="H6641" s="4"/>
      <c r="I6641" s="4"/>
      <c r="J6641" s="4"/>
      <c r="K6641" s="4"/>
      <c r="L6641" s="4"/>
      <c r="M6641" s="4"/>
      <c r="N6641" s="4"/>
      <c r="P6641" s="4"/>
      <c r="R6641" s="4"/>
      <c r="S6641" s="4"/>
      <c r="T6641" s="4"/>
      <c r="V6641" s="4"/>
      <c r="W6641" s="4"/>
      <c r="X6641" s="4"/>
      <c r="Y6641" s="4"/>
      <c r="Z6641" s="4"/>
      <c r="AA6641" s="4"/>
      <c r="AG6641" s="4"/>
    </row>
    <row r="6642" spans="1:33" x14ac:dyDescent="0.25">
      <c r="A6642" s="4"/>
      <c r="F6642" s="4"/>
      <c r="H6642" s="4"/>
      <c r="I6642" s="4"/>
      <c r="J6642" s="4"/>
      <c r="K6642" s="4"/>
      <c r="L6642" s="4"/>
      <c r="M6642" s="4"/>
      <c r="N6642" s="4"/>
      <c r="P6642" s="4"/>
      <c r="R6642" s="4"/>
      <c r="S6642" s="4"/>
      <c r="T6642" s="4"/>
      <c r="V6642" s="4"/>
      <c r="W6642" s="4"/>
      <c r="X6642" s="4"/>
      <c r="Y6642" s="4"/>
      <c r="Z6642" s="4"/>
      <c r="AA6642" s="4"/>
      <c r="AG6642" s="4"/>
    </row>
    <row r="6643" spans="1:33" x14ac:dyDescent="0.25">
      <c r="A6643" s="4"/>
      <c r="F6643" s="4"/>
      <c r="H6643" s="4"/>
      <c r="I6643" s="4"/>
      <c r="J6643" s="4"/>
      <c r="K6643" s="4"/>
      <c r="L6643" s="4"/>
      <c r="M6643" s="4"/>
      <c r="N6643" s="4"/>
      <c r="P6643" s="4"/>
      <c r="R6643" s="4"/>
      <c r="S6643" s="4"/>
      <c r="T6643" s="4"/>
      <c r="V6643" s="4"/>
      <c r="W6643" s="4"/>
      <c r="X6643" s="4"/>
      <c r="Y6643" s="4"/>
      <c r="Z6643" s="4"/>
      <c r="AA6643" s="4"/>
      <c r="AG6643" s="4"/>
    </row>
    <row r="6644" spans="1:33" x14ac:dyDescent="0.25">
      <c r="A6644" s="4"/>
      <c r="F6644" s="4"/>
      <c r="H6644" s="4"/>
      <c r="I6644" s="4"/>
      <c r="J6644" s="4"/>
      <c r="K6644" s="4"/>
      <c r="L6644" s="4"/>
      <c r="M6644" s="4"/>
      <c r="N6644" s="4"/>
      <c r="P6644" s="4"/>
      <c r="R6644" s="4"/>
      <c r="S6644" s="4"/>
      <c r="T6644" s="4"/>
      <c r="V6644" s="4"/>
      <c r="W6644" s="4"/>
      <c r="X6644" s="4"/>
      <c r="Y6644" s="4"/>
      <c r="Z6644" s="4"/>
      <c r="AA6644" s="4"/>
      <c r="AG6644" s="4"/>
    </row>
    <row r="6645" spans="1:33" x14ac:dyDescent="0.25">
      <c r="A6645" s="4"/>
      <c r="F6645" s="4"/>
      <c r="H6645" s="4"/>
      <c r="I6645" s="4"/>
      <c r="J6645" s="4"/>
      <c r="K6645" s="4"/>
      <c r="L6645" s="4"/>
      <c r="M6645" s="4"/>
      <c r="N6645" s="4"/>
      <c r="P6645" s="4"/>
      <c r="R6645" s="4"/>
      <c r="S6645" s="4"/>
      <c r="T6645" s="4"/>
      <c r="V6645" s="4"/>
      <c r="W6645" s="4"/>
      <c r="X6645" s="4"/>
      <c r="Y6645" s="4"/>
      <c r="Z6645" s="4"/>
      <c r="AA6645" s="4"/>
      <c r="AG6645" s="4"/>
    </row>
    <row r="6646" spans="1:33" x14ac:dyDescent="0.25">
      <c r="A6646" s="4"/>
      <c r="F6646" s="4"/>
      <c r="H6646" s="4"/>
      <c r="I6646" s="4"/>
      <c r="J6646" s="4"/>
      <c r="K6646" s="4"/>
      <c r="L6646" s="4"/>
      <c r="M6646" s="4"/>
      <c r="N6646" s="4"/>
      <c r="P6646" s="4"/>
      <c r="R6646" s="4"/>
      <c r="S6646" s="4"/>
      <c r="T6646" s="4"/>
      <c r="V6646" s="4"/>
      <c r="W6646" s="4"/>
      <c r="X6646" s="4"/>
      <c r="Y6646" s="4"/>
      <c r="Z6646" s="4"/>
      <c r="AA6646" s="4"/>
      <c r="AG6646" s="4"/>
    </row>
    <row r="6648" spans="1:33" x14ac:dyDescent="0.25">
      <c r="A6648" s="4"/>
      <c r="F6648" s="4"/>
      <c r="H6648" s="4"/>
      <c r="I6648" s="4"/>
      <c r="J6648" s="4"/>
      <c r="K6648" s="4"/>
      <c r="L6648" s="4"/>
      <c r="M6648" s="4"/>
      <c r="N6648" s="4"/>
      <c r="P6648" s="4"/>
      <c r="R6648" s="4"/>
      <c r="S6648" s="4"/>
      <c r="T6648" s="4"/>
      <c r="V6648" s="4"/>
      <c r="W6648" s="4"/>
      <c r="X6648" s="4"/>
      <c r="Y6648" s="4"/>
      <c r="Z6648" s="4"/>
      <c r="AA6648" s="4"/>
      <c r="AG6648" s="4"/>
    </row>
    <row r="6649" spans="1:33" x14ac:dyDescent="0.25">
      <c r="A6649" s="4"/>
      <c r="F6649" s="4"/>
      <c r="H6649" s="4"/>
      <c r="I6649" s="4"/>
      <c r="J6649" s="4"/>
      <c r="K6649" s="4"/>
      <c r="L6649" s="4"/>
      <c r="M6649" s="4"/>
      <c r="N6649" s="4"/>
      <c r="P6649" s="4"/>
      <c r="R6649" s="4"/>
      <c r="S6649" s="4"/>
      <c r="T6649" s="4"/>
      <c r="V6649" s="4"/>
      <c r="W6649" s="4"/>
      <c r="X6649" s="4"/>
      <c r="Y6649" s="4"/>
      <c r="Z6649" s="4"/>
      <c r="AA6649" s="4"/>
      <c r="AG6649" s="4"/>
    </row>
    <row r="6650" spans="1:33" x14ac:dyDescent="0.25">
      <c r="A6650" s="4"/>
      <c r="F6650" s="4"/>
      <c r="H6650" s="4"/>
      <c r="I6650" s="4"/>
      <c r="J6650" s="4"/>
      <c r="K6650" s="4"/>
      <c r="L6650" s="4"/>
      <c r="M6650" s="4"/>
      <c r="N6650" s="4"/>
      <c r="P6650" s="4"/>
      <c r="R6650" s="4"/>
      <c r="S6650" s="4"/>
      <c r="T6650" s="4"/>
      <c r="V6650" s="4"/>
      <c r="W6650" s="4"/>
      <c r="X6650" s="4"/>
      <c r="Y6650" s="4"/>
      <c r="Z6650" s="4"/>
      <c r="AA6650" s="4"/>
      <c r="AG6650" s="4"/>
    </row>
    <row r="6651" spans="1:33" x14ac:dyDescent="0.25">
      <c r="A6651" s="4"/>
      <c r="F6651" s="4"/>
      <c r="H6651" s="4"/>
      <c r="I6651" s="4"/>
      <c r="J6651" s="4"/>
      <c r="K6651" s="4"/>
      <c r="L6651" s="4"/>
      <c r="M6651" s="4"/>
      <c r="N6651" s="4"/>
      <c r="P6651" s="4"/>
      <c r="R6651" s="4"/>
      <c r="S6651" s="4"/>
      <c r="T6651" s="4"/>
      <c r="V6651" s="4"/>
      <c r="W6651" s="4"/>
      <c r="X6651" s="4"/>
      <c r="Y6651" s="4"/>
      <c r="Z6651" s="4"/>
      <c r="AA6651" s="4"/>
      <c r="AG6651" s="4"/>
    </row>
    <row r="6652" spans="1:33" x14ac:dyDescent="0.25">
      <c r="A6652" s="4"/>
      <c r="F6652" s="4"/>
      <c r="H6652" s="4"/>
      <c r="I6652" s="4"/>
      <c r="J6652" s="4"/>
      <c r="K6652" s="4"/>
      <c r="L6652" s="4"/>
      <c r="M6652" s="4"/>
      <c r="N6652" s="4"/>
      <c r="P6652" s="4"/>
      <c r="R6652" s="4"/>
      <c r="S6652" s="4"/>
      <c r="T6652" s="4"/>
      <c r="V6652" s="4"/>
      <c r="W6652" s="4"/>
      <c r="X6652" s="4"/>
      <c r="Y6652" s="4"/>
      <c r="Z6652" s="4"/>
      <c r="AA6652" s="4"/>
      <c r="AG6652" s="4"/>
    </row>
    <row r="6653" spans="1:33" x14ac:dyDescent="0.25">
      <c r="A6653" s="4"/>
      <c r="F6653" s="4"/>
      <c r="H6653" s="4"/>
      <c r="I6653" s="4"/>
      <c r="J6653" s="4"/>
      <c r="K6653" s="4"/>
      <c r="L6653" s="4"/>
      <c r="M6653" s="4"/>
      <c r="N6653" s="4"/>
      <c r="P6653" s="4"/>
      <c r="R6653" s="4"/>
      <c r="S6653" s="4"/>
      <c r="T6653" s="4"/>
      <c r="V6653" s="4"/>
      <c r="W6653" s="4"/>
      <c r="X6653" s="4"/>
      <c r="Y6653" s="4"/>
      <c r="Z6653" s="4"/>
      <c r="AA6653" s="4"/>
      <c r="AG6653" s="4"/>
    </row>
    <row r="6654" spans="1:33" x14ac:dyDescent="0.25">
      <c r="A6654" s="4"/>
      <c r="F6654" s="4"/>
      <c r="H6654" s="4"/>
      <c r="I6654" s="4"/>
      <c r="J6654" s="4"/>
      <c r="K6654" s="4"/>
      <c r="L6654" s="4"/>
      <c r="M6654" s="4"/>
      <c r="N6654" s="4"/>
      <c r="P6654" s="4"/>
      <c r="R6654" s="4"/>
      <c r="S6654" s="4"/>
      <c r="T6654" s="4"/>
      <c r="V6654" s="4"/>
      <c r="W6654" s="4"/>
      <c r="X6654" s="4"/>
      <c r="Y6654" s="4"/>
      <c r="Z6654" s="4"/>
      <c r="AA6654" s="4"/>
      <c r="AG6654" s="4"/>
    </row>
    <row r="6655" spans="1:33" x14ac:dyDescent="0.25">
      <c r="A6655" s="4"/>
      <c r="F6655" s="4"/>
      <c r="H6655" s="4"/>
      <c r="I6655" s="4"/>
      <c r="J6655" s="4"/>
      <c r="K6655" s="4"/>
      <c r="L6655" s="4"/>
      <c r="M6655" s="4"/>
      <c r="N6655" s="4"/>
      <c r="P6655" s="4"/>
      <c r="R6655" s="4"/>
      <c r="S6655" s="4"/>
      <c r="T6655" s="4"/>
      <c r="V6655" s="4"/>
      <c r="W6655" s="4"/>
      <c r="X6655" s="4"/>
      <c r="Y6655" s="4"/>
      <c r="Z6655" s="4"/>
      <c r="AA6655" s="4"/>
      <c r="AG6655" s="4"/>
    </row>
    <row r="6656" spans="1:33" x14ac:dyDescent="0.25">
      <c r="A6656" s="4"/>
      <c r="F6656" s="4"/>
      <c r="H6656" s="4"/>
      <c r="I6656" s="4"/>
      <c r="J6656" s="4"/>
      <c r="K6656" s="4"/>
      <c r="L6656" s="4"/>
      <c r="M6656" s="4"/>
      <c r="N6656" s="4"/>
      <c r="P6656" s="4"/>
      <c r="R6656" s="4"/>
      <c r="S6656" s="4"/>
      <c r="T6656" s="4"/>
      <c r="V6656" s="4"/>
      <c r="W6656" s="4"/>
      <c r="X6656" s="4"/>
      <c r="Y6656" s="4"/>
      <c r="Z6656" s="4"/>
      <c r="AA6656" s="4"/>
      <c r="AG6656" s="4"/>
    </row>
    <row r="6657" spans="1:33" x14ac:dyDescent="0.25">
      <c r="A6657" s="4"/>
      <c r="F6657" s="4"/>
      <c r="H6657" s="4"/>
      <c r="I6657" s="4"/>
      <c r="J6657" s="4"/>
      <c r="K6657" s="4"/>
      <c r="L6657" s="4"/>
      <c r="M6657" s="4"/>
      <c r="N6657" s="4"/>
      <c r="P6657" s="4"/>
      <c r="R6657" s="4"/>
      <c r="S6657" s="4"/>
      <c r="T6657" s="4"/>
      <c r="V6657" s="4"/>
      <c r="W6657" s="4"/>
      <c r="X6657" s="4"/>
      <c r="Y6657" s="4"/>
      <c r="Z6657" s="4"/>
      <c r="AA6657" s="4"/>
      <c r="AG6657" s="4"/>
    </row>
    <row r="6658" spans="1:33" x14ac:dyDescent="0.25">
      <c r="A6658" s="4"/>
      <c r="F6658" s="4"/>
      <c r="H6658" s="4"/>
      <c r="I6658" s="4"/>
      <c r="J6658" s="4"/>
      <c r="K6658" s="4"/>
      <c r="L6658" s="4"/>
      <c r="M6658" s="4"/>
      <c r="N6658" s="4"/>
      <c r="P6658" s="4"/>
      <c r="R6658" s="4"/>
      <c r="S6658" s="4"/>
      <c r="T6658" s="4"/>
      <c r="V6658" s="4"/>
      <c r="W6658" s="4"/>
      <c r="X6658" s="4"/>
      <c r="Y6658" s="4"/>
      <c r="Z6658" s="4"/>
      <c r="AA6658" s="4"/>
      <c r="AG6658" s="4"/>
    </row>
    <row r="6659" spans="1:33" x14ac:dyDescent="0.25">
      <c r="A6659" s="4"/>
      <c r="F6659" s="4"/>
      <c r="H6659" s="4"/>
      <c r="I6659" s="4"/>
      <c r="J6659" s="4"/>
      <c r="K6659" s="4"/>
      <c r="L6659" s="4"/>
      <c r="M6659" s="4"/>
      <c r="N6659" s="4"/>
      <c r="P6659" s="4"/>
      <c r="R6659" s="4"/>
      <c r="S6659" s="4"/>
      <c r="T6659" s="4"/>
      <c r="V6659" s="4"/>
      <c r="W6659" s="4"/>
      <c r="X6659" s="4"/>
      <c r="Y6659" s="4"/>
      <c r="Z6659" s="4"/>
      <c r="AA6659" s="4"/>
      <c r="AG6659" s="4"/>
    </row>
    <row r="6660" spans="1:33" x14ac:dyDescent="0.25">
      <c r="A6660" s="4"/>
      <c r="F6660" s="4"/>
      <c r="H6660" s="4"/>
      <c r="I6660" s="4"/>
      <c r="J6660" s="4"/>
      <c r="K6660" s="4"/>
      <c r="L6660" s="4"/>
      <c r="M6660" s="4"/>
      <c r="N6660" s="4"/>
      <c r="P6660" s="4"/>
      <c r="R6660" s="4"/>
      <c r="S6660" s="4"/>
      <c r="T6660" s="4"/>
      <c r="V6660" s="4"/>
      <c r="W6660" s="4"/>
      <c r="X6660" s="4"/>
      <c r="Y6660" s="4"/>
      <c r="Z6660" s="4"/>
      <c r="AA6660" s="4"/>
      <c r="AG6660" s="4"/>
    </row>
    <row r="6661" spans="1:33" x14ac:dyDescent="0.25">
      <c r="A6661" s="4"/>
      <c r="F6661" s="4"/>
      <c r="H6661" s="4"/>
      <c r="I6661" s="4"/>
      <c r="J6661" s="4"/>
      <c r="K6661" s="4"/>
      <c r="L6661" s="4"/>
      <c r="M6661" s="4"/>
      <c r="N6661" s="4"/>
      <c r="P6661" s="4"/>
      <c r="R6661" s="4"/>
      <c r="S6661" s="4"/>
      <c r="T6661" s="4"/>
      <c r="V6661" s="4"/>
      <c r="W6661" s="4"/>
      <c r="X6661" s="4"/>
      <c r="Y6661" s="4"/>
      <c r="Z6661" s="4"/>
      <c r="AA6661" s="4"/>
      <c r="AG6661" s="4"/>
    </row>
    <row r="6662" spans="1:33" x14ac:dyDescent="0.25">
      <c r="A6662" s="4"/>
      <c r="F6662" s="4"/>
      <c r="H6662" s="4"/>
      <c r="I6662" s="4"/>
      <c r="J6662" s="4"/>
      <c r="K6662" s="4"/>
      <c r="L6662" s="4"/>
      <c r="M6662" s="4"/>
      <c r="N6662" s="4"/>
      <c r="P6662" s="4"/>
      <c r="R6662" s="4"/>
      <c r="S6662" s="4"/>
      <c r="T6662" s="4"/>
      <c r="V6662" s="4"/>
      <c r="W6662" s="4"/>
      <c r="X6662" s="4"/>
      <c r="Y6662" s="4"/>
      <c r="Z6662" s="4"/>
      <c r="AA6662" s="4"/>
      <c r="AG6662" s="4"/>
    </row>
    <row r="6663" spans="1:33" x14ac:dyDescent="0.25">
      <c r="A6663" s="4"/>
      <c r="F6663" s="4"/>
      <c r="H6663" s="4"/>
      <c r="I6663" s="4"/>
      <c r="J6663" s="4"/>
      <c r="K6663" s="4"/>
      <c r="L6663" s="4"/>
      <c r="M6663" s="4"/>
      <c r="N6663" s="4"/>
      <c r="P6663" s="4"/>
      <c r="R6663" s="4"/>
      <c r="S6663" s="4"/>
      <c r="T6663" s="4"/>
      <c r="V6663" s="4"/>
      <c r="W6663" s="4"/>
      <c r="X6663" s="4"/>
      <c r="Y6663" s="4"/>
      <c r="Z6663" s="4"/>
      <c r="AA6663" s="4"/>
      <c r="AG6663" s="4"/>
    </row>
    <row r="6664" spans="1:33" x14ac:dyDescent="0.25">
      <c r="A6664" s="4"/>
      <c r="F6664" s="4"/>
      <c r="H6664" s="4"/>
      <c r="I6664" s="4"/>
      <c r="J6664" s="4"/>
      <c r="K6664" s="4"/>
      <c r="L6664" s="4"/>
      <c r="M6664" s="4"/>
      <c r="N6664" s="4"/>
      <c r="P6664" s="4"/>
      <c r="R6664" s="4"/>
      <c r="S6664" s="4"/>
      <c r="T6664" s="4"/>
      <c r="V6664" s="4"/>
      <c r="W6664" s="4"/>
      <c r="X6664" s="4"/>
      <c r="Y6664" s="4"/>
      <c r="Z6664" s="4"/>
      <c r="AA6664" s="4"/>
      <c r="AG6664" s="4"/>
    </row>
    <row r="6665" spans="1:33" x14ac:dyDescent="0.25">
      <c r="A6665" s="4"/>
      <c r="F6665" s="4"/>
      <c r="H6665" s="4"/>
      <c r="I6665" s="4"/>
      <c r="J6665" s="4"/>
      <c r="K6665" s="4"/>
      <c r="L6665" s="4"/>
      <c r="M6665" s="4"/>
      <c r="N6665" s="4"/>
      <c r="P6665" s="4"/>
      <c r="R6665" s="4"/>
      <c r="S6665" s="4"/>
      <c r="T6665" s="4"/>
      <c r="V6665" s="4"/>
      <c r="W6665" s="4"/>
      <c r="X6665" s="4"/>
      <c r="Y6665" s="4"/>
      <c r="Z6665" s="4"/>
      <c r="AA6665" s="4"/>
      <c r="AG6665" s="4"/>
    </row>
    <row r="6666" spans="1:33" x14ac:dyDescent="0.25">
      <c r="A6666" s="4"/>
      <c r="F6666" s="4"/>
      <c r="H6666" s="4"/>
      <c r="I6666" s="4"/>
      <c r="J6666" s="4"/>
      <c r="K6666" s="4"/>
      <c r="L6666" s="4"/>
      <c r="M6666" s="4"/>
      <c r="N6666" s="4"/>
      <c r="P6666" s="4"/>
      <c r="R6666" s="4"/>
      <c r="S6666" s="4"/>
      <c r="T6666" s="4"/>
      <c r="V6666" s="4"/>
      <c r="W6666" s="4"/>
      <c r="X6666" s="4"/>
      <c r="Y6666" s="4"/>
      <c r="Z6666" s="4"/>
      <c r="AA6666" s="4"/>
      <c r="AG6666" s="4"/>
    </row>
    <row r="6667" spans="1:33" x14ac:dyDescent="0.25">
      <c r="A6667" s="4"/>
      <c r="F6667" s="4"/>
      <c r="H6667" s="4"/>
      <c r="I6667" s="4"/>
      <c r="J6667" s="4"/>
      <c r="K6667" s="4"/>
      <c r="L6667" s="4"/>
      <c r="M6667" s="4"/>
      <c r="N6667" s="4"/>
      <c r="P6667" s="4"/>
      <c r="R6667" s="4"/>
      <c r="S6667" s="4"/>
      <c r="T6667" s="4"/>
      <c r="V6667" s="4"/>
      <c r="W6667" s="4"/>
      <c r="X6667" s="4"/>
      <c r="Y6667" s="4"/>
      <c r="Z6667" s="4"/>
      <c r="AA6667" s="4"/>
      <c r="AG6667" s="4"/>
    </row>
    <row r="6668" spans="1:33" x14ac:dyDescent="0.25">
      <c r="A6668" s="4"/>
      <c r="F6668" s="4"/>
      <c r="H6668" s="4"/>
      <c r="I6668" s="4"/>
      <c r="J6668" s="4"/>
      <c r="K6668" s="4"/>
      <c r="L6668" s="4"/>
      <c r="M6668" s="4"/>
      <c r="N6668" s="4"/>
      <c r="P6668" s="4"/>
      <c r="R6668" s="4"/>
      <c r="S6668" s="4"/>
      <c r="T6668" s="4"/>
      <c r="V6668" s="4"/>
      <c r="W6668" s="4"/>
      <c r="X6668" s="4"/>
      <c r="Y6668" s="4"/>
      <c r="Z6668" s="4"/>
      <c r="AA6668" s="4"/>
      <c r="AG6668" s="4"/>
    </row>
    <row r="6669" spans="1:33" x14ac:dyDescent="0.25">
      <c r="A6669" s="4"/>
      <c r="F6669" s="4"/>
      <c r="H6669" s="4"/>
      <c r="I6669" s="4"/>
      <c r="J6669" s="4"/>
      <c r="K6669" s="4"/>
      <c r="L6669" s="4"/>
      <c r="M6669" s="4"/>
      <c r="N6669" s="4"/>
      <c r="P6669" s="4"/>
      <c r="R6669" s="4"/>
      <c r="S6669" s="4"/>
      <c r="T6669" s="4"/>
      <c r="V6669" s="4"/>
      <c r="W6669" s="4"/>
      <c r="X6669" s="4"/>
      <c r="Y6669" s="4"/>
      <c r="Z6669" s="4"/>
      <c r="AA6669" s="4"/>
      <c r="AG6669" s="4"/>
    </row>
    <row r="6670" spans="1:33" x14ac:dyDescent="0.25">
      <c r="A6670" s="4"/>
      <c r="F6670" s="4"/>
      <c r="H6670" s="4"/>
      <c r="I6670" s="4"/>
      <c r="J6670" s="4"/>
      <c r="K6670" s="4"/>
      <c r="L6670" s="4"/>
      <c r="M6670" s="4"/>
      <c r="N6670" s="4"/>
      <c r="P6670" s="4"/>
      <c r="R6670" s="4"/>
      <c r="S6670" s="4"/>
      <c r="T6670" s="4"/>
      <c r="V6670" s="4"/>
      <c r="W6670" s="4"/>
      <c r="X6670" s="4"/>
      <c r="Y6670" s="4"/>
      <c r="Z6670" s="4"/>
      <c r="AA6670" s="4"/>
      <c r="AG6670" s="4"/>
    </row>
    <row r="6671" spans="1:33" x14ac:dyDescent="0.25">
      <c r="A6671" s="4"/>
      <c r="F6671" s="4"/>
      <c r="H6671" s="4"/>
      <c r="I6671" s="4"/>
      <c r="J6671" s="4"/>
      <c r="K6671" s="4"/>
      <c r="L6671" s="4"/>
      <c r="M6671" s="4"/>
      <c r="N6671" s="4"/>
      <c r="P6671" s="4"/>
      <c r="R6671" s="4"/>
      <c r="S6671" s="4"/>
      <c r="T6671" s="4"/>
      <c r="V6671" s="4"/>
      <c r="W6671" s="4"/>
      <c r="X6671" s="4"/>
      <c r="Y6671" s="4"/>
      <c r="Z6671" s="4"/>
      <c r="AA6671" s="4"/>
      <c r="AG6671" s="4"/>
    </row>
    <row r="6672" spans="1:33" x14ac:dyDescent="0.25">
      <c r="A6672" s="4"/>
      <c r="F6672" s="4"/>
      <c r="H6672" s="4"/>
      <c r="I6672" s="4"/>
      <c r="J6672" s="4"/>
      <c r="K6672" s="4"/>
      <c r="L6672" s="4"/>
      <c r="M6672" s="4"/>
      <c r="N6672" s="4"/>
      <c r="P6672" s="4"/>
      <c r="R6672" s="4"/>
      <c r="S6672" s="4"/>
      <c r="T6672" s="4"/>
      <c r="V6672" s="4"/>
      <c r="W6672" s="4"/>
      <c r="X6672" s="4"/>
      <c r="Y6672" s="4"/>
      <c r="Z6672" s="4"/>
      <c r="AA6672" s="4"/>
      <c r="AG6672" s="4"/>
    </row>
    <row r="6673" spans="1:33" x14ac:dyDescent="0.25">
      <c r="A6673" s="4"/>
      <c r="F6673" s="4"/>
      <c r="H6673" s="4"/>
      <c r="I6673" s="4"/>
      <c r="J6673" s="4"/>
      <c r="K6673" s="4"/>
      <c r="L6673" s="4"/>
      <c r="M6673" s="4"/>
      <c r="N6673" s="4"/>
      <c r="P6673" s="4"/>
      <c r="R6673" s="4"/>
      <c r="S6673" s="4"/>
      <c r="T6673" s="4"/>
      <c r="V6673" s="4"/>
      <c r="W6673" s="4"/>
      <c r="X6673" s="4"/>
      <c r="Y6673" s="4"/>
      <c r="Z6673" s="4"/>
      <c r="AA6673" s="4"/>
      <c r="AG6673" s="4"/>
    </row>
    <row r="6674" spans="1:33" x14ac:dyDescent="0.25">
      <c r="A6674" s="4"/>
      <c r="F6674" s="4"/>
      <c r="H6674" s="4"/>
      <c r="I6674" s="4"/>
      <c r="J6674" s="4"/>
      <c r="K6674" s="4"/>
      <c r="L6674" s="4"/>
      <c r="M6674" s="4"/>
      <c r="N6674" s="4"/>
      <c r="P6674" s="4"/>
      <c r="R6674" s="4"/>
      <c r="S6674" s="4"/>
      <c r="T6674" s="4"/>
      <c r="V6674" s="4"/>
      <c r="W6674" s="4"/>
      <c r="X6674" s="4"/>
      <c r="Y6674" s="4"/>
      <c r="Z6674" s="4"/>
      <c r="AA6674" s="4"/>
      <c r="AG6674" s="4"/>
    </row>
  </sheetData>
  <mergeCells count="1658">
    <mergeCell ref="M2490:N2490"/>
    <mergeCell ref="O2490:R2490"/>
    <mergeCell ref="S2490:T2490"/>
    <mergeCell ref="U2490:Z2490"/>
    <mergeCell ref="AA2490:AB2490"/>
    <mergeCell ref="AC2490:AF2490"/>
    <mergeCell ref="AG2490:AH2490"/>
    <mergeCell ref="AI2490:AK2490"/>
    <mergeCell ref="A2492:B2492"/>
    <mergeCell ref="C2493:C2500"/>
    <mergeCell ref="D2493:D2500"/>
    <mergeCell ref="A2501:B2501"/>
    <mergeCell ref="A2503:Q2511"/>
    <mergeCell ref="C2425:C2436"/>
    <mergeCell ref="D2425:D2436"/>
    <mergeCell ref="B2451:L2452"/>
    <mergeCell ref="A2453:AK2453"/>
    <mergeCell ref="A2454:B2458"/>
    <mergeCell ref="C2454:D2455"/>
    <mergeCell ref="E2454:N2455"/>
    <mergeCell ref="O2454:AL2455"/>
    <mergeCell ref="C2456:C2458"/>
    <mergeCell ref="D2456:D2458"/>
    <mergeCell ref="E2456:H2457"/>
    <mergeCell ref="I2456:L2457"/>
    <mergeCell ref="M2456:N2457"/>
    <mergeCell ref="O2456:R2457"/>
    <mergeCell ref="S2456:T2457"/>
    <mergeCell ref="U2456:Z2457"/>
    <mergeCell ref="AA2456:AB2457"/>
    <mergeCell ref="AC2456:AF2457"/>
    <mergeCell ref="AG2456:AH2457"/>
    <mergeCell ref="AI2456:AL2457"/>
    <mergeCell ref="A2357:B2357"/>
    <mergeCell ref="C2358:C2367"/>
    <mergeCell ref="D2358:D2367"/>
    <mergeCell ref="A2368:B2368"/>
    <mergeCell ref="A2370:Q2378"/>
    <mergeCell ref="B2383:O2383"/>
    <mergeCell ref="A2385:AK2385"/>
    <mergeCell ref="A2386:B2390"/>
    <mergeCell ref="C2386:D2387"/>
    <mergeCell ref="E2386:N2387"/>
    <mergeCell ref="O2386:AL2387"/>
    <mergeCell ref="C2388:C2390"/>
    <mergeCell ref="D2388:D2390"/>
    <mergeCell ref="E2388:H2389"/>
    <mergeCell ref="I2388:L2389"/>
    <mergeCell ref="M2388:N2389"/>
    <mergeCell ref="O2388:R2389"/>
    <mergeCell ref="S2388:T2389"/>
    <mergeCell ref="U2388:Z2389"/>
    <mergeCell ref="AA2388:AB2389"/>
    <mergeCell ref="AC2388:AF2389"/>
    <mergeCell ref="AG2388:AH2389"/>
    <mergeCell ref="AI2388:AL2389"/>
    <mergeCell ref="AG2422:AH2422"/>
    <mergeCell ref="AI2422:AK2422"/>
    <mergeCell ref="C2325:C2337"/>
    <mergeCell ref="D2325:D2337"/>
    <mergeCell ref="A2338:B2338"/>
    <mergeCell ref="A2340:Q2348"/>
    <mergeCell ref="A2352:AK2352"/>
    <mergeCell ref="A2353:B2356"/>
    <mergeCell ref="C2353:D2354"/>
    <mergeCell ref="E2353:N2354"/>
    <mergeCell ref="O2353:AK2354"/>
    <mergeCell ref="C2355:C2356"/>
    <mergeCell ref="D2355:D2356"/>
    <mergeCell ref="E2355:H2355"/>
    <mergeCell ref="I2355:L2355"/>
    <mergeCell ref="M2355:N2355"/>
    <mergeCell ref="O2355:R2355"/>
    <mergeCell ref="S2355:T2355"/>
    <mergeCell ref="U2355:Z2355"/>
    <mergeCell ref="AA2355:AB2355"/>
    <mergeCell ref="AC2355:AF2355"/>
    <mergeCell ref="AG2355:AH2355"/>
    <mergeCell ref="AI2355:AK2355"/>
    <mergeCell ref="A2288:B2288"/>
    <mergeCell ref="C2289:C2300"/>
    <mergeCell ref="D2289:D2300"/>
    <mergeCell ref="A2301:B2301"/>
    <mergeCell ref="A2303:Q2311"/>
    <mergeCell ref="B2316:O2316"/>
    <mergeCell ref="A2318:AK2318"/>
    <mergeCell ref="A2319:B2323"/>
    <mergeCell ref="C2319:D2320"/>
    <mergeCell ref="E2319:N2320"/>
    <mergeCell ref="O2319:AL2320"/>
    <mergeCell ref="C2321:C2323"/>
    <mergeCell ref="D2321:D2323"/>
    <mergeCell ref="E2321:H2322"/>
    <mergeCell ref="I2321:L2322"/>
    <mergeCell ref="M2321:N2322"/>
    <mergeCell ref="O2321:R2322"/>
    <mergeCell ref="S2321:T2322"/>
    <mergeCell ref="U2321:Z2322"/>
    <mergeCell ref="AA2321:AB2322"/>
    <mergeCell ref="AC2321:AF2322"/>
    <mergeCell ref="AG2321:AH2322"/>
    <mergeCell ref="AI2321:AL2322"/>
    <mergeCell ref="A2283:AK2283"/>
    <mergeCell ref="A2284:B2287"/>
    <mergeCell ref="C2284:D2285"/>
    <mergeCell ref="E2284:N2285"/>
    <mergeCell ref="O2284:AK2285"/>
    <mergeCell ref="C2286:C2287"/>
    <mergeCell ref="D2286:D2287"/>
    <mergeCell ref="E2286:H2286"/>
    <mergeCell ref="I2286:L2286"/>
    <mergeCell ref="M2286:N2286"/>
    <mergeCell ref="O2286:R2286"/>
    <mergeCell ref="S2286:T2286"/>
    <mergeCell ref="U2286:Z2286"/>
    <mergeCell ref="AA2286:AB2286"/>
    <mergeCell ref="AC2286:AF2286"/>
    <mergeCell ref="AG2286:AH2286"/>
    <mergeCell ref="AI2286:AK2286"/>
    <mergeCell ref="S2181:T2182"/>
    <mergeCell ref="U2181:Z2182"/>
    <mergeCell ref="AA2181:AB2182"/>
    <mergeCell ref="AC2181:AF2182"/>
    <mergeCell ref="A2217:B2217"/>
    <mergeCell ref="C2218:C2231"/>
    <mergeCell ref="D2218:D2231"/>
    <mergeCell ref="A2232:B2232"/>
    <mergeCell ref="A2234:Q2242"/>
    <mergeCell ref="B2247:O2247"/>
    <mergeCell ref="A2249:AK2249"/>
    <mergeCell ref="A2250:B2254"/>
    <mergeCell ref="C2250:D2251"/>
    <mergeCell ref="E2250:N2251"/>
    <mergeCell ref="O2250:AL2251"/>
    <mergeCell ref="C2252:C2254"/>
    <mergeCell ref="D2252:D2254"/>
    <mergeCell ref="E2252:H2253"/>
    <mergeCell ref="I2252:L2253"/>
    <mergeCell ref="M2252:N2253"/>
    <mergeCell ref="O2252:R2253"/>
    <mergeCell ref="S2252:T2253"/>
    <mergeCell ref="U2252:Z2253"/>
    <mergeCell ref="AA2252:AB2253"/>
    <mergeCell ref="AC2252:AF2253"/>
    <mergeCell ref="AG2252:AH2253"/>
    <mergeCell ref="AI2252:AL2253"/>
    <mergeCell ref="A2198:B2198"/>
    <mergeCell ref="A2200:Q2208"/>
    <mergeCell ref="A2212:AK2212"/>
    <mergeCell ref="A2213:B2216"/>
    <mergeCell ref="C2213:D2214"/>
    <mergeCell ref="E2213:N2214"/>
    <mergeCell ref="O2213:AK2214"/>
    <mergeCell ref="C2215:C2216"/>
    <mergeCell ref="D2215:D2216"/>
    <mergeCell ref="E2215:H2215"/>
    <mergeCell ref="I2215:L2215"/>
    <mergeCell ref="M2215:N2215"/>
    <mergeCell ref="O2215:R2215"/>
    <mergeCell ref="S2215:T2215"/>
    <mergeCell ref="U2215:Z2215"/>
    <mergeCell ref="AA2215:AB2215"/>
    <mergeCell ref="AC2215:AF2215"/>
    <mergeCell ref="AG2215:AH2215"/>
    <mergeCell ref="AI2215:AK2215"/>
    <mergeCell ref="A2116:B2116"/>
    <mergeCell ref="C2117:C2129"/>
    <mergeCell ref="D2117:D2129"/>
    <mergeCell ref="A2130:B2130"/>
    <mergeCell ref="A2132:Q2140"/>
    <mergeCell ref="A2144:AK2144"/>
    <mergeCell ref="A2145:B2148"/>
    <mergeCell ref="C2145:D2146"/>
    <mergeCell ref="E2145:N2146"/>
    <mergeCell ref="O2145:AK2146"/>
    <mergeCell ref="C2147:C2148"/>
    <mergeCell ref="D2147:D2148"/>
    <mergeCell ref="E2147:H2147"/>
    <mergeCell ref="I2147:L2147"/>
    <mergeCell ref="M2147:N2147"/>
    <mergeCell ref="O2147:R2147"/>
    <mergeCell ref="S2147:T2147"/>
    <mergeCell ref="U2147:Z2147"/>
    <mergeCell ref="AA2147:AB2147"/>
    <mergeCell ref="AC2147:AF2147"/>
    <mergeCell ref="AG2147:AH2147"/>
    <mergeCell ref="AI2147:AK2147"/>
    <mergeCell ref="C2083:C2092"/>
    <mergeCell ref="D2083:D2092"/>
    <mergeCell ref="A2093:B2093"/>
    <mergeCell ref="A2095:Q2103"/>
    <mergeCell ref="B2108:O2108"/>
    <mergeCell ref="A2110:AK2110"/>
    <mergeCell ref="A2111:B2115"/>
    <mergeCell ref="C2111:D2112"/>
    <mergeCell ref="E2111:N2112"/>
    <mergeCell ref="O2111:AL2112"/>
    <mergeCell ref="C2113:C2115"/>
    <mergeCell ref="D2113:D2115"/>
    <mergeCell ref="E2113:H2114"/>
    <mergeCell ref="I2113:L2114"/>
    <mergeCell ref="M2113:N2114"/>
    <mergeCell ref="O2113:R2114"/>
    <mergeCell ref="S2113:T2114"/>
    <mergeCell ref="U2113:Z2114"/>
    <mergeCell ref="AA2113:AB2114"/>
    <mergeCell ref="AC2113:AF2114"/>
    <mergeCell ref="AG2113:AH2114"/>
    <mergeCell ref="AI2113:AL2114"/>
    <mergeCell ref="A2078:B2081"/>
    <mergeCell ref="C2078:D2079"/>
    <mergeCell ref="E2078:N2079"/>
    <mergeCell ref="O2078:AK2079"/>
    <mergeCell ref="C2080:C2081"/>
    <mergeCell ref="D2080:D2081"/>
    <mergeCell ref="E2080:H2080"/>
    <mergeCell ref="I2080:L2080"/>
    <mergeCell ref="M2080:N2080"/>
    <mergeCell ref="O2080:R2080"/>
    <mergeCell ref="S2080:T2080"/>
    <mergeCell ref="U2080:Z2080"/>
    <mergeCell ref="AA2080:AB2080"/>
    <mergeCell ref="AC2080:AF2080"/>
    <mergeCell ref="AG2080:AH2080"/>
    <mergeCell ref="AI2080:AK2080"/>
    <mergeCell ref="A2082:B2082"/>
    <mergeCell ref="D2046:D2048"/>
    <mergeCell ref="E2046:H2047"/>
    <mergeCell ref="I2046:L2047"/>
    <mergeCell ref="M2046:N2047"/>
    <mergeCell ref="O2046:R2047"/>
    <mergeCell ref="S2046:T2047"/>
    <mergeCell ref="U2046:Z2047"/>
    <mergeCell ref="AA2046:AB2047"/>
    <mergeCell ref="AC2046:AF2047"/>
    <mergeCell ref="AG2046:AH2047"/>
    <mergeCell ref="AI2046:AL2047"/>
    <mergeCell ref="A2049:B2049"/>
    <mergeCell ref="C2050:C2062"/>
    <mergeCell ref="D2050:D2062"/>
    <mergeCell ref="A2063:B2063"/>
    <mergeCell ref="A2065:Q2073"/>
    <mergeCell ref="A2077:AK2077"/>
    <mergeCell ref="A1970:B1970"/>
    <mergeCell ref="C1971:C1983"/>
    <mergeCell ref="D1971:D1983"/>
    <mergeCell ref="A1984:B1984"/>
    <mergeCell ref="A1986:Q1994"/>
    <mergeCell ref="A1998:AK1998"/>
    <mergeCell ref="A1999:B2002"/>
    <mergeCell ref="C1999:D2000"/>
    <mergeCell ref="E1999:N2000"/>
    <mergeCell ref="O1999:AK2000"/>
    <mergeCell ref="C2001:C2002"/>
    <mergeCell ref="D2001:D2002"/>
    <mergeCell ref="E2001:H2001"/>
    <mergeCell ref="I2001:L2001"/>
    <mergeCell ref="M2001:N2001"/>
    <mergeCell ref="O2001:R2001"/>
    <mergeCell ref="S2001:T2001"/>
    <mergeCell ref="U2001:Z2001"/>
    <mergeCell ref="AA2001:AB2001"/>
    <mergeCell ref="AC2001:AF2001"/>
    <mergeCell ref="AG2001:AH2001"/>
    <mergeCell ref="AI2001:AK2001"/>
    <mergeCell ref="A1949:Q1957"/>
    <mergeCell ref="B1962:O1962"/>
    <mergeCell ref="A1964:AK1964"/>
    <mergeCell ref="A1965:B1969"/>
    <mergeCell ref="C1965:D1966"/>
    <mergeCell ref="E1965:N1966"/>
    <mergeCell ref="O1965:AL1966"/>
    <mergeCell ref="C1967:C1969"/>
    <mergeCell ref="D1967:D1969"/>
    <mergeCell ref="E1967:H1968"/>
    <mergeCell ref="I1967:L1968"/>
    <mergeCell ref="M1967:N1968"/>
    <mergeCell ref="O1967:R1968"/>
    <mergeCell ref="S1967:T1968"/>
    <mergeCell ref="U1967:Z1968"/>
    <mergeCell ref="AA1967:AB1968"/>
    <mergeCell ref="AC1967:AF1968"/>
    <mergeCell ref="AG1967:AH1968"/>
    <mergeCell ref="AI1967:AL1968"/>
    <mergeCell ref="O1902:R1903"/>
    <mergeCell ref="S1902:T1903"/>
    <mergeCell ref="U1902:Z1903"/>
    <mergeCell ref="AA1902:AB1903"/>
    <mergeCell ref="AC1902:AF1903"/>
    <mergeCell ref="AG1902:AH1903"/>
    <mergeCell ref="AI1902:AL1903"/>
    <mergeCell ref="A1905:B1905"/>
    <mergeCell ref="C1906:C1918"/>
    <mergeCell ref="D1906:D1918"/>
    <mergeCell ref="A1919:B1919"/>
    <mergeCell ref="A1921:Q1929"/>
    <mergeCell ref="A1933:AK1933"/>
    <mergeCell ref="A1934:B1937"/>
    <mergeCell ref="C1934:D1935"/>
    <mergeCell ref="E1934:N1935"/>
    <mergeCell ref="O1934:AK1935"/>
    <mergeCell ref="C1936:C1937"/>
    <mergeCell ref="D1936:D1937"/>
    <mergeCell ref="E1936:H1936"/>
    <mergeCell ref="I1936:L1936"/>
    <mergeCell ref="M1936:N1936"/>
    <mergeCell ref="O1936:R1936"/>
    <mergeCell ref="S1936:T1936"/>
    <mergeCell ref="U1936:Z1936"/>
    <mergeCell ref="AA1936:AB1936"/>
    <mergeCell ref="AC1936:AF1936"/>
    <mergeCell ref="AG1936:AH1936"/>
    <mergeCell ref="AI1936:AK1936"/>
    <mergeCell ref="M1835:N1836"/>
    <mergeCell ref="O1835:R1836"/>
    <mergeCell ref="S1835:T1836"/>
    <mergeCell ref="U1835:Z1836"/>
    <mergeCell ref="AA1835:AB1836"/>
    <mergeCell ref="AC1835:AF1836"/>
    <mergeCell ref="AG1835:AH1836"/>
    <mergeCell ref="AI1835:AL1836"/>
    <mergeCell ref="A1838:B1838"/>
    <mergeCell ref="C1839:C1851"/>
    <mergeCell ref="D1839:D1851"/>
    <mergeCell ref="A1852:B1852"/>
    <mergeCell ref="A1854:Q1862"/>
    <mergeCell ref="A1866:AK1866"/>
    <mergeCell ref="A1867:B1870"/>
    <mergeCell ref="C1867:D1868"/>
    <mergeCell ref="E1867:N1868"/>
    <mergeCell ref="O1867:AK1868"/>
    <mergeCell ref="C1869:C1870"/>
    <mergeCell ref="D1869:D1870"/>
    <mergeCell ref="E1869:H1869"/>
    <mergeCell ref="I1869:L1869"/>
    <mergeCell ref="M1869:N1869"/>
    <mergeCell ref="O1869:R1869"/>
    <mergeCell ref="S1869:T1869"/>
    <mergeCell ref="U1869:Z1869"/>
    <mergeCell ref="AA1869:AB1869"/>
    <mergeCell ref="AC1869:AF1869"/>
    <mergeCell ref="AG1869:AH1869"/>
    <mergeCell ref="AI1869:AK1869"/>
    <mergeCell ref="A1768:B1768"/>
    <mergeCell ref="C1769:C1781"/>
    <mergeCell ref="D1769:D1781"/>
    <mergeCell ref="A1782:B1782"/>
    <mergeCell ref="A1784:Q1792"/>
    <mergeCell ref="A1796:AK1796"/>
    <mergeCell ref="A1797:B1800"/>
    <mergeCell ref="C1797:D1798"/>
    <mergeCell ref="E1797:N1798"/>
    <mergeCell ref="O1797:AK1798"/>
    <mergeCell ref="C1799:C1800"/>
    <mergeCell ref="D1799:D1800"/>
    <mergeCell ref="E1799:H1799"/>
    <mergeCell ref="I1799:L1799"/>
    <mergeCell ref="M1799:N1799"/>
    <mergeCell ref="O1799:R1799"/>
    <mergeCell ref="S1799:T1799"/>
    <mergeCell ref="U1799:Z1799"/>
    <mergeCell ref="AA1799:AB1799"/>
    <mergeCell ref="AC1799:AF1799"/>
    <mergeCell ref="AG1799:AH1799"/>
    <mergeCell ref="AI1799:AK1799"/>
    <mergeCell ref="A1732:B1732"/>
    <mergeCell ref="C1733:C1744"/>
    <mergeCell ref="D1733:D1744"/>
    <mergeCell ref="A1745:B1745"/>
    <mergeCell ref="A1747:Q1755"/>
    <mergeCell ref="B1760:O1760"/>
    <mergeCell ref="A1762:AK1762"/>
    <mergeCell ref="A1763:B1767"/>
    <mergeCell ref="C1763:D1764"/>
    <mergeCell ref="E1763:N1764"/>
    <mergeCell ref="O1763:AL1764"/>
    <mergeCell ref="C1765:C1767"/>
    <mergeCell ref="D1765:D1767"/>
    <mergeCell ref="E1765:H1766"/>
    <mergeCell ref="I1765:L1766"/>
    <mergeCell ref="M1765:N1766"/>
    <mergeCell ref="O1765:R1766"/>
    <mergeCell ref="S1765:T1766"/>
    <mergeCell ref="U1765:Z1766"/>
    <mergeCell ref="AA1765:AB1766"/>
    <mergeCell ref="AC1765:AF1766"/>
    <mergeCell ref="AG1765:AH1766"/>
    <mergeCell ref="AI1765:AL1766"/>
    <mergeCell ref="A1699:B1699"/>
    <mergeCell ref="C1700:C1712"/>
    <mergeCell ref="D1700:D1712"/>
    <mergeCell ref="A1713:B1713"/>
    <mergeCell ref="A1715:Q1723"/>
    <mergeCell ref="A1727:AK1727"/>
    <mergeCell ref="A1728:B1731"/>
    <mergeCell ref="C1728:D1729"/>
    <mergeCell ref="E1728:N1729"/>
    <mergeCell ref="O1728:AK1729"/>
    <mergeCell ref="C1730:C1731"/>
    <mergeCell ref="D1730:D1731"/>
    <mergeCell ref="E1730:H1730"/>
    <mergeCell ref="I1730:L1730"/>
    <mergeCell ref="M1730:N1730"/>
    <mergeCell ref="O1730:R1730"/>
    <mergeCell ref="S1730:T1730"/>
    <mergeCell ref="U1730:Z1730"/>
    <mergeCell ref="AA1730:AB1730"/>
    <mergeCell ref="AC1730:AF1730"/>
    <mergeCell ref="AG1730:AH1730"/>
    <mergeCell ref="AI1730:AK1730"/>
    <mergeCell ref="A1628:B1632"/>
    <mergeCell ref="C1628:D1629"/>
    <mergeCell ref="E1628:N1629"/>
    <mergeCell ref="O1628:AL1629"/>
    <mergeCell ref="A1666:B1666"/>
    <mergeCell ref="C1667:C1675"/>
    <mergeCell ref="D1667:D1675"/>
    <mergeCell ref="A1676:B1676"/>
    <mergeCell ref="A1678:Q1686"/>
    <mergeCell ref="B1691:O1691"/>
    <mergeCell ref="A1693:AK1693"/>
    <mergeCell ref="A1694:B1698"/>
    <mergeCell ref="C1694:D1695"/>
    <mergeCell ref="E1694:N1695"/>
    <mergeCell ref="O1694:AL1695"/>
    <mergeCell ref="C1696:C1698"/>
    <mergeCell ref="D1696:D1698"/>
    <mergeCell ref="E1696:H1697"/>
    <mergeCell ref="I1696:L1697"/>
    <mergeCell ref="M1696:N1697"/>
    <mergeCell ref="O1696:R1697"/>
    <mergeCell ref="S1696:T1697"/>
    <mergeCell ref="U1696:Z1697"/>
    <mergeCell ref="AA1696:AB1697"/>
    <mergeCell ref="AC1696:AF1697"/>
    <mergeCell ref="AG1696:AH1697"/>
    <mergeCell ref="AI1696:AL1697"/>
    <mergeCell ref="A1661:AK1661"/>
    <mergeCell ref="A1662:B1665"/>
    <mergeCell ref="C1662:D1663"/>
    <mergeCell ref="E1662:N1663"/>
    <mergeCell ref="O1662:AK1663"/>
    <mergeCell ref="C1664:C1665"/>
    <mergeCell ref="D1664:D1665"/>
    <mergeCell ref="E1664:H1664"/>
    <mergeCell ref="I1664:L1664"/>
    <mergeCell ref="M1664:N1664"/>
    <mergeCell ref="O1664:R1664"/>
    <mergeCell ref="S1664:T1664"/>
    <mergeCell ref="U1664:Z1664"/>
    <mergeCell ref="AA1664:AB1664"/>
    <mergeCell ref="AC1664:AF1664"/>
    <mergeCell ref="AG1664:AH1664"/>
    <mergeCell ref="AI1664:AK1664"/>
    <mergeCell ref="E1598:H1598"/>
    <mergeCell ref="I1598:L1598"/>
    <mergeCell ref="M1598:N1598"/>
    <mergeCell ref="O1598:R1598"/>
    <mergeCell ref="S1598:T1598"/>
    <mergeCell ref="U1598:Z1598"/>
    <mergeCell ref="AA1598:AB1598"/>
    <mergeCell ref="AC1598:AF1598"/>
    <mergeCell ref="AG1598:AH1598"/>
    <mergeCell ref="AI1598:AK1598"/>
    <mergeCell ref="A1600:B1600"/>
    <mergeCell ref="C1601:C1609"/>
    <mergeCell ref="D1601:D1609"/>
    <mergeCell ref="A1610:B1610"/>
    <mergeCell ref="A1612:Q1620"/>
    <mergeCell ref="B1625:O1625"/>
    <mergeCell ref="A1627:AK1627"/>
    <mergeCell ref="A1544:B1544"/>
    <mergeCell ref="A1546:Q1554"/>
    <mergeCell ref="B1559:O1559"/>
    <mergeCell ref="A1561:AK1561"/>
    <mergeCell ref="A1562:B1566"/>
    <mergeCell ref="C1562:D1563"/>
    <mergeCell ref="E1562:N1563"/>
    <mergeCell ref="O1562:AL1563"/>
    <mergeCell ref="C1564:C1566"/>
    <mergeCell ref="D1564:D1566"/>
    <mergeCell ref="E1564:H1565"/>
    <mergeCell ref="I1564:L1565"/>
    <mergeCell ref="M1564:N1565"/>
    <mergeCell ref="O1564:R1565"/>
    <mergeCell ref="S1564:T1565"/>
    <mergeCell ref="U1564:Z1565"/>
    <mergeCell ref="AA1564:AB1565"/>
    <mergeCell ref="AC1564:AF1565"/>
    <mergeCell ref="AG1564:AH1565"/>
    <mergeCell ref="AI1564:AL1565"/>
    <mergeCell ref="A1501:B1501"/>
    <mergeCell ref="C1502:C1514"/>
    <mergeCell ref="D1502:D1514"/>
    <mergeCell ref="A1515:B1515"/>
    <mergeCell ref="A1517:Q1525"/>
    <mergeCell ref="A1529:AK1529"/>
    <mergeCell ref="A1530:B1533"/>
    <mergeCell ref="C1530:D1531"/>
    <mergeCell ref="E1530:N1531"/>
    <mergeCell ref="O1530:AK1531"/>
    <mergeCell ref="C1532:C1533"/>
    <mergeCell ref="D1532:D1533"/>
    <mergeCell ref="E1532:H1532"/>
    <mergeCell ref="I1532:L1532"/>
    <mergeCell ref="M1532:N1532"/>
    <mergeCell ref="O1532:R1532"/>
    <mergeCell ref="S1532:T1532"/>
    <mergeCell ref="U1532:Z1532"/>
    <mergeCell ref="AA1532:AB1532"/>
    <mergeCell ref="AC1532:AF1532"/>
    <mergeCell ref="AG1532:AH1532"/>
    <mergeCell ref="AI1532:AK1532"/>
    <mergeCell ref="A1465:B1465"/>
    <mergeCell ref="C1466:C1477"/>
    <mergeCell ref="D1466:D1477"/>
    <mergeCell ref="A1478:B1478"/>
    <mergeCell ref="A1480:Q1488"/>
    <mergeCell ref="B1493:O1493"/>
    <mergeCell ref="A1495:AK1495"/>
    <mergeCell ref="A1496:B1500"/>
    <mergeCell ref="C1496:D1497"/>
    <mergeCell ref="E1496:N1497"/>
    <mergeCell ref="O1496:AL1497"/>
    <mergeCell ref="C1498:C1500"/>
    <mergeCell ref="D1498:D1500"/>
    <mergeCell ref="E1498:H1499"/>
    <mergeCell ref="I1498:L1499"/>
    <mergeCell ref="M1498:N1499"/>
    <mergeCell ref="O1498:R1499"/>
    <mergeCell ref="S1498:T1499"/>
    <mergeCell ref="U1498:Z1499"/>
    <mergeCell ref="AA1498:AB1499"/>
    <mergeCell ref="AC1498:AF1499"/>
    <mergeCell ref="AG1498:AH1499"/>
    <mergeCell ref="AI1498:AL1499"/>
    <mergeCell ref="S1429:T1430"/>
    <mergeCell ref="U1429:Z1430"/>
    <mergeCell ref="AA1429:AB1430"/>
    <mergeCell ref="AC1429:AF1430"/>
    <mergeCell ref="AG1429:AH1430"/>
    <mergeCell ref="AI1429:AL1430"/>
    <mergeCell ref="A1432:B1432"/>
    <mergeCell ref="C1433:C1445"/>
    <mergeCell ref="D1433:D1445"/>
    <mergeCell ref="A1446:B1446"/>
    <mergeCell ref="A1448:Q1456"/>
    <mergeCell ref="A1460:AK1460"/>
    <mergeCell ref="A1461:B1464"/>
    <mergeCell ref="C1461:D1462"/>
    <mergeCell ref="E1461:N1462"/>
    <mergeCell ref="O1461:AK1462"/>
    <mergeCell ref="C1463:C1464"/>
    <mergeCell ref="D1463:D1464"/>
    <mergeCell ref="E1463:H1463"/>
    <mergeCell ref="I1463:L1463"/>
    <mergeCell ref="M1463:N1463"/>
    <mergeCell ref="O1463:R1463"/>
    <mergeCell ref="S1463:T1463"/>
    <mergeCell ref="U1463:Z1463"/>
    <mergeCell ref="AA1463:AB1463"/>
    <mergeCell ref="AC1463:AF1463"/>
    <mergeCell ref="AG1463:AH1463"/>
    <mergeCell ref="AI1463:AK1463"/>
    <mergeCell ref="A1382:Q1390"/>
    <mergeCell ref="A1394:AK1394"/>
    <mergeCell ref="A1395:B1398"/>
    <mergeCell ref="C1395:D1396"/>
    <mergeCell ref="E1395:N1396"/>
    <mergeCell ref="O1395:AK1396"/>
    <mergeCell ref="C1397:C1398"/>
    <mergeCell ref="D1397:D1398"/>
    <mergeCell ref="E1397:H1397"/>
    <mergeCell ref="I1397:L1397"/>
    <mergeCell ref="M1397:N1397"/>
    <mergeCell ref="O1397:R1397"/>
    <mergeCell ref="S1397:T1397"/>
    <mergeCell ref="U1397:Z1397"/>
    <mergeCell ref="AA1397:AB1397"/>
    <mergeCell ref="AC1397:AF1397"/>
    <mergeCell ref="AG1397:AH1397"/>
    <mergeCell ref="AI1397:AK1397"/>
    <mergeCell ref="O1361:AL1362"/>
    <mergeCell ref="C1363:C1365"/>
    <mergeCell ref="D1363:D1365"/>
    <mergeCell ref="E1363:H1364"/>
    <mergeCell ref="I1363:L1364"/>
    <mergeCell ref="M1363:N1364"/>
    <mergeCell ref="O1363:R1364"/>
    <mergeCell ref="S1363:T1364"/>
    <mergeCell ref="U1363:Z1364"/>
    <mergeCell ref="AA1363:AB1364"/>
    <mergeCell ref="AC1363:AF1364"/>
    <mergeCell ref="AG1363:AH1364"/>
    <mergeCell ref="AI1363:AL1364"/>
    <mergeCell ref="A1366:B1366"/>
    <mergeCell ref="C1367:C1379"/>
    <mergeCell ref="D1367:D1379"/>
    <mergeCell ref="A1380:B1380"/>
    <mergeCell ref="A1296:B1296"/>
    <mergeCell ref="C1297:C1309"/>
    <mergeCell ref="D1297:D1309"/>
    <mergeCell ref="A1310:B1310"/>
    <mergeCell ref="A1312:Q1320"/>
    <mergeCell ref="A1324:AK1324"/>
    <mergeCell ref="A1325:B1328"/>
    <mergeCell ref="C1325:D1326"/>
    <mergeCell ref="E1325:N1326"/>
    <mergeCell ref="O1325:AK1326"/>
    <mergeCell ref="C1327:C1328"/>
    <mergeCell ref="D1327:D1328"/>
    <mergeCell ref="E1327:H1327"/>
    <mergeCell ref="I1327:L1327"/>
    <mergeCell ref="M1327:N1327"/>
    <mergeCell ref="O1327:R1327"/>
    <mergeCell ref="S1327:T1327"/>
    <mergeCell ref="U1327:Z1327"/>
    <mergeCell ref="AA1327:AB1327"/>
    <mergeCell ref="AC1327:AF1327"/>
    <mergeCell ref="AG1327:AH1327"/>
    <mergeCell ref="AI1327:AK1327"/>
    <mergeCell ref="A1275:Q1283"/>
    <mergeCell ref="B1288:O1288"/>
    <mergeCell ref="A1290:AK1290"/>
    <mergeCell ref="A1291:B1295"/>
    <mergeCell ref="C1291:D1292"/>
    <mergeCell ref="E1291:N1292"/>
    <mergeCell ref="O1291:AL1292"/>
    <mergeCell ref="C1293:C1295"/>
    <mergeCell ref="D1293:D1295"/>
    <mergeCell ref="E1293:H1294"/>
    <mergeCell ref="I1293:L1294"/>
    <mergeCell ref="M1293:N1294"/>
    <mergeCell ref="O1293:R1294"/>
    <mergeCell ref="S1293:T1294"/>
    <mergeCell ref="U1293:Z1294"/>
    <mergeCell ref="AA1293:AB1294"/>
    <mergeCell ref="AC1293:AF1294"/>
    <mergeCell ref="AG1293:AH1294"/>
    <mergeCell ref="AI1293:AL1294"/>
    <mergeCell ref="I1224:L1225"/>
    <mergeCell ref="M1224:N1225"/>
    <mergeCell ref="O1224:R1225"/>
    <mergeCell ref="S1224:T1225"/>
    <mergeCell ref="U1224:Z1225"/>
    <mergeCell ref="AA1224:AB1225"/>
    <mergeCell ref="AC1224:AF1225"/>
    <mergeCell ref="AG1224:AH1225"/>
    <mergeCell ref="AI1224:AL1225"/>
    <mergeCell ref="A1227:B1227"/>
    <mergeCell ref="C1228:C1240"/>
    <mergeCell ref="D1228:D1240"/>
    <mergeCell ref="A1241:B1241"/>
    <mergeCell ref="A1243:Q1251"/>
    <mergeCell ref="A1255:AK1255"/>
    <mergeCell ref="A1256:B1259"/>
    <mergeCell ref="C1256:D1257"/>
    <mergeCell ref="E1256:N1257"/>
    <mergeCell ref="O1256:AK1257"/>
    <mergeCell ref="C1258:C1259"/>
    <mergeCell ref="D1258:D1259"/>
    <mergeCell ref="E1258:H1258"/>
    <mergeCell ref="I1258:L1258"/>
    <mergeCell ref="M1258:N1258"/>
    <mergeCell ref="O1258:R1258"/>
    <mergeCell ref="S1258:T1258"/>
    <mergeCell ref="U1258:Z1258"/>
    <mergeCell ref="AA1258:AB1258"/>
    <mergeCell ref="AC1258:AF1258"/>
    <mergeCell ref="AG1258:AH1258"/>
    <mergeCell ref="AI1258:AK1258"/>
    <mergeCell ref="A1162:B1162"/>
    <mergeCell ref="C1163:C1175"/>
    <mergeCell ref="D1163:D1175"/>
    <mergeCell ref="A1176:B1176"/>
    <mergeCell ref="A1178:Q1186"/>
    <mergeCell ref="A1190:AK1190"/>
    <mergeCell ref="A1191:B1194"/>
    <mergeCell ref="C1191:D1192"/>
    <mergeCell ref="E1191:N1192"/>
    <mergeCell ref="O1191:AK1192"/>
    <mergeCell ref="C1193:C1194"/>
    <mergeCell ref="D1193:D1194"/>
    <mergeCell ref="E1193:H1193"/>
    <mergeCell ref="I1193:L1193"/>
    <mergeCell ref="M1193:N1193"/>
    <mergeCell ref="O1193:R1193"/>
    <mergeCell ref="S1193:T1193"/>
    <mergeCell ref="U1193:Z1193"/>
    <mergeCell ref="AA1193:AB1193"/>
    <mergeCell ref="AC1193:AF1193"/>
    <mergeCell ref="AG1193:AH1193"/>
    <mergeCell ref="AI1193:AK1193"/>
    <mergeCell ref="D1094:D1096"/>
    <mergeCell ref="E1094:H1095"/>
    <mergeCell ref="I1094:L1095"/>
    <mergeCell ref="M1094:N1095"/>
    <mergeCell ref="O1094:R1095"/>
    <mergeCell ref="S1094:T1095"/>
    <mergeCell ref="A1130:B1130"/>
    <mergeCell ref="C1131:C1138"/>
    <mergeCell ref="D1131:D1138"/>
    <mergeCell ref="A1139:B1139"/>
    <mergeCell ref="A1141:Q1149"/>
    <mergeCell ref="B1154:O1154"/>
    <mergeCell ref="A1156:AK1156"/>
    <mergeCell ref="A1157:B1161"/>
    <mergeCell ref="C1157:D1158"/>
    <mergeCell ref="E1157:N1158"/>
    <mergeCell ref="O1157:AL1158"/>
    <mergeCell ref="C1159:C1161"/>
    <mergeCell ref="D1159:D1161"/>
    <mergeCell ref="E1159:H1160"/>
    <mergeCell ref="I1159:L1160"/>
    <mergeCell ref="M1159:N1160"/>
    <mergeCell ref="O1159:R1160"/>
    <mergeCell ref="S1159:T1160"/>
    <mergeCell ref="U1159:Z1160"/>
    <mergeCell ref="AA1159:AB1160"/>
    <mergeCell ref="AC1159:AF1160"/>
    <mergeCell ref="AG1159:AH1160"/>
    <mergeCell ref="AI1159:AL1160"/>
    <mergeCell ref="A1097:B1097"/>
    <mergeCell ref="C1098:C1110"/>
    <mergeCell ref="D1098:D1110"/>
    <mergeCell ref="A1111:B1111"/>
    <mergeCell ref="A1113:Q1121"/>
    <mergeCell ref="A1125:AK1125"/>
    <mergeCell ref="A1126:B1129"/>
    <mergeCell ref="C1126:D1127"/>
    <mergeCell ref="E1126:N1127"/>
    <mergeCell ref="O1126:AK1127"/>
    <mergeCell ref="C1128:C1129"/>
    <mergeCell ref="D1128:D1129"/>
    <mergeCell ref="E1128:H1128"/>
    <mergeCell ref="I1128:L1128"/>
    <mergeCell ref="M1128:N1128"/>
    <mergeCell ref="O1128:R1128"/>
    <mergeCell ref="S1128:T1128"/>
    <mergeCell ref="U1128:Z1128"/>
    <mergeCell ref="AA1128:AB1128"/>
    <mergeCell ref="AC1128:AF1128"/>
    <mergeCell ref="AG1128:AH1128"/>
    <mergeCell ref="AI1128:AK1128"/>
    <mergeCell ref="A1030:B1030"/>
    <mergeCell ref="C1031:C1043"/>
    <mergeCell ref="D1031:D1043"/>
    <mergeCell ref="A1044:B1044"/>
    <mergeCell ref="A1046:Q1054"/>
    <mergeCell ref="A1058:AK1058"/>
    <mergeCell ref="A1059:B1062"/>
    <mergeCell ref="C1059:D1060"/>
    <mergeCell ref="E1059:N1060"/>
    <mergeCell ref="O1059:AK1060"/>
    <mergeCell ref="C1061:C1062"/>
    <mergeCell ref="D1061:D1062"/>
    <mergeCell ref="E1061:H1061"/>
    <mergeCell ref="I1061:L1061"/>
    <mergeCell ref="M1061:N1061"/>
    <mergeCell ref="O1061:R1061"/>
    <mergeCell ref="S1061:T1061"/>
    <mergeCell ref="U1061:Z1061"/>
    <mergeCell ref="AA1061:AB1061"/>
    <mergeCell ref="AC1061:AF1061"/>
    <mergeCell ref="AG1061:AH1061"/>
    <mergeCell ref="AI1061:AK1061"/>
    <mergeCell ref="A997:B997"/>
    <mergeCell ref="C998:C1006"/>
    <mergeCell ref="D998:D1006"/>
    <mergeCell ref="A1024:AK1024"/>
    <mergeCell ref="A1025:B1029"/>
    <mergeCell ref="C1025:D1026"/>
    <mergeCell ref="E1025:N1026"/>
    <mergeCell ref="O1025:AL1026"/>
    <mergeCell ref="C1027:C1029"/>
    <mergeCell ref="D1027:D1029"/>
    <mergeCell ref="E1027:H1028"/>
    <mergeCell ref="I1027:L1028"/>
    <mergeCell ref="M1027:N1028"/>
    <mergeCell ref="O1027:R1028"/>
    <mergeCell ref="S1027:T1028"/>
    <mergeCell ref="U1027:Z1028"/>
    <mergeCell ref="AA1027:AB1028"/>
    <mergeCell ref="AC1027:AF1028"/>
    <mergeCell ref="AG1027:AH1028"/>
    <mergeCell ref="AI1027:AL1028"/>
    <mergeCell ref="A964:B964"/>
    <mergeCell ref="C965:C977"/>
    <mergeCell ref="D965:D977"/>
    <mergeCell ref="A978:B978"/>
    <mergeCell ref="A980:Q988"/>
    <mergeCell ref="A992:AK992"/>
    <mergeCell ref="A993:B996"/>
    <mergeCell ref="C993:D994"/>
    <mergeCell ref="E993:N994"/>
    <mergeCell ref="O993:AK994"/>
    <mergeCell ref="C995:C996"/>
    <mergeCell ref="D995:D996"/>
    <mergeCell ref="E995:H995"/>
    <mergeCell ref="I995:L995"/>
    <mergeCell ref="M995:N995"/>
    <mergeCell ref="O995:R995"/>
    <mergeCell ref="S995:T995"/>
    <mergeCell ref="U995:Z995"/>
    <mergeCell ref="AA995:AB995"/>
    <mergeCell ref="AC995:AF995"/>
    <mergeCell ref="AG995:AH995"/>
    <mergeCell ref="AI995:AK995"/>
    <mergeCell ref="O928:R928"/>
    <mergeCell ref="S928:T928"/>
    <mergeCell ref="U928:Z928"/>
    <mergeCell ref="AA928:AB928"/>
    <mergeCell ref="AC928:AF928"/>
    <mergeCell ref="AG928:AH928"/>
    <mergeCell ref="AI928:AK928"/>
    <mergeCell ref="A930:B930"/>
    <mergeCell ref="C931:C940"/>
    <mergeCell ref="D931:D940"/>
    <mergeCell ref="A941:B941"/>
    <mergeCell ref="A943:Q951"/>
    <mergeCell ref="B956:N956"/>
    <mergeCell ref="A958:AK958"/>
    <mergeCell ref="A959:B963"/>
    <mergeCell ref="C959:D960"/>
    <mergeCell ref="E959:N960"/>
    <mergeCell ref="O959:AL960"/>
    <mergeCell ref="C961:C963"/>
    <mergeCell ref="D961:D963"/>
    <mergeCell ref="E961:H962"/>
    <mergeCell ref="I961:L962"/>
    <mergeCell ref="M961:N962"/>
    <mergeCell ref="O961:R962"/>
    <mergeCell ref="S961:T962"/>
    <mergeCell ref="U961:Z962"/>
    <mergeCell ref="AA961:AB962"/>
    <mergeCell ref="AC961:AF962"/>
    <mergeCell ref="AG961:AH962"/>
    <mergeCell ref="AI961:AL962"/>
    <mergeCell ref="A861:B861"/>
    <mergeCell ref="C862:C873"/>
    <mergeCell ref="D862:D873"/>
    <mergeCell ref="A874:B874"/>
    <mergeCell ref="A876:Q884"/>
    <mergeCell ref="B889:N889"/>
    <mergeCell ref="A891:AK891"/>
    <mergeCell ref="A892:B896"/>
    <mergeCell ref="C892:D893"/>
    <mergeCell ref="E892:N893"/>
    <mergeCell ref="O892:AL893"/>
    <mergeCell ref="C894:C896"/>
    <mergeCell ref="D894:D896"/>
    <mergeCell ref="E894:H895"/>
    <mergeCell ref="I894:L895"/>
    <mergeCell ref="M894:N895"/>
    <mergeCell ref="O894:R895"/>
    <mergeCell ref="S894:T895"/>
    <mergeCell ref="U894:Z895"/>
    <mergeCell ref="AA894:AB895"/>
    <mergeCell ref="AC894:AF895"/>
    <mergeCell ref="AG894:AH895"/>
    <mergeCell ref="AI894:AL895"/>
    <mergeCell ref="A828:B828"/>
    <mergeCell ref="C829:C841"/>
    <mergeCell ref="D829:D841"/>
    <mergeCell ref="A842:B842"/>
    <mergeCell ref="A844:Q852"/>
    <mergeCell ref="A856:AK856"/>
    <mergeCell ref="A857:B860"/>
    <mergeCell ref="C857:D858"/>
    <mergeCell ref="E857:N858"/>
    <mergeCell ref="O857:AK858"/>
    <mergeCell ref="C859:C860"/>
    <mergeCell ref="D859:D860"/>
    <mergeCell ref="E859:H859"/>
    <mergeCell ref="I859:L859"/>
    <mergeCell ref="M859:N859"/>
    <mergeCell ref="O859:R859"/>
    <mergeCell ref="S859:T859"/>
    <mergeCell ref="U859:Z859"/>
    <mergeCell ref="AA859:AB859"/>
    <mergeCell ref="AC859:AF859"/>
    <mergeCell ref="AG859:AH859"/>
    <mergeCell ref="AI859:AK859"/>
    <mergeCell ref="B820:N820"/>
    <mergeCell ref="A822:AK822"/>
    <mergeCell ref="A823:B827"/>
    <mergeCell ref="C823:D824"/>
    <mergeCell ref="E823:N824"/>
    <mergeCell ref="O823:AL824"/>
    <mergeCell ref="C825:C827"/>
    <mergeCell ref="D825:D827"/>
    <mergeCell ref="E825:H826"/>
    <mergeCell ref="I825:L826"/>
    <mergeCell ref="M825:N826"/>
    <mergeCell ref="O825:R826"/>
    <mergeCell ref="S825:T826"/>
    <mergeCell ref="U825:Z826"/>
    <mergeCell ref="AA825:AB826"/>
    <mergeCell ref="AC825:AF826"/>
    <mergeCell ref="AG825:AH826"/>
    <mergeCell ref="AI825:AL826"/>
    <mergeCell ref="A768:Q776"/>
    <mergeCell ref="A780:AK780"/>
    <mergeCell ref="A781:B784"/>
    <mergeCell ref="C781:D782"/>
    <mergeCell ref="E781:N782"/>
    <mergeCell ref="O781:AK782"/>
    <mergeCell ref="C783:C784"/>
    <mergeCell ref="D783:D784"/>
    <mergeCell ref="E783:H783"/>
    <mergeCell ref="I783:L783"/>
    <mergeCell ref="M783:N783"/>
    <mergeCell ref="O783:R783"/>
    <mergeCell ref="S783:T783"/>
    <mergeCell ref="U783:Z783"/>
    <mergeCell ref="AA783:AB783"/>
    <mergeCell ref="AC783:AF783"/>
    <mergeCell ref="AG783:AH783"/>
    <mergeCell ref="AI783:AK783"/>
    <mergeCell ref="O747:AL748"/>
    <mergeCell ref="C749:C751"/>
    <mergeCell ref="D749:D751"/>
    <mergeCell ref="E749:H750"/>
    <mergeCell ref="I749:L750"/>
    <mergeCell ref="M749:N750"/>
    <mergeCell ref="O749:R750"/>
    <mergeCell ref="S749:T750"/>
    <mergeCell ref="U749:Z750"/>
    <mergeCell ref="AA749:AB750"/>
    <mergeCell ref="AC749:AF750"/>
    <mergeCell ref="AG749:AH750"/>
    <mergeCell ref="AI749:AL750"/>
    <mergeCell ref="A752:B752"/>
    <mergeCell ref="C753:C765"/>
    <mergeCell ref="D753:D765"/>
    <mergeCell ref="A766:B766"/>
    <mergeCell ref="O681:R682"/>
    <mergeCell ref="S681:T682"/>
    <mergeCell ref="U681:Z682"/>
    <mergeCell ref="AA681:AB682"/>
    <mergeCell ref="AC681:AF682"/>
    <mergeCell ref="AG681:AH682"/>
    <mergeCell ref="AI681:AL682"/>
    <mergeCell ref="A684:B684"/>
    <mergeCell ref="C685:C697"/>
    <mergeCell ref="D685:D697"/>
    <mergeCell ref="A698:B698"/>
    <mergeCell ref="A700:Q708"/>
    <mergeCell ref="A712:AK712"/>
    <mergeCell ref="A713:B716"/>
    <mergeCell ref="C713:D714"/>
    <mergeCell ref="E713:N714"/>
    <mergeCell ref="O713:AK714"/>
    <mergeCell ref="C715:C716"/>
    <mergeCell ref="D715:D716"/>
    <mergeCell ref="E715:H715"/>
    <mergeCell ref="I715:L715"/>
    <mergeCell ref="M715:N715"/>
    <mergeCell ref="O715:R715"/>
    <mergeCell ref="S715:T715"/>
    <mergeCell ref="U715:Z715"/>
    <mergeCell ref="AA715:AB715"/>
    <mergeCell ref="AC715:AF715"/>
    <mergeCell ref="AG715:AH715"/>
    <mergeCell ref="AI715:AK715"/>
    <mergeCell ref="A618:B618"/>
    <mergeCell ref="C619:C631"/>
    <mergeCell ref="D619:D631"/>
    <mergeCell ref="A632:B632"/>
    <mergeCell ref="A634:Q642"/>
    <mergeCell ref="A646:AK646"/>
    <mergeCell ref="A647:B650"/>
    <mergeCell ref="C647:D648"/>
    <mergeCell ref="E647:N648"/>
    <mergeCell ref="O647:AK648"/>
    <mergeCell ref="C649:C650"/>
    <mergeCell ref="D649:D650"/>
    <mergeCell ref="E649:H649"/>
    <mergeCell ref="I649:L649"/>
    <mergeCell ref="M649:N649"/>
    <mergeCell ref="O649:R649"/>
    <mergeCell ref="S649:T649"/>
    <mergeCell ref="U649:Z649"/>
    <mergeCell ref="AA649:AB649"/>
    <mergeCell ref="AC649:AF649"/>
    <mergeCell ref="AG649:AH649"/>
    <mergeCell ref="AI649:AK649"/>
    <mergeCell ref="A585:B585"/>
    <mergeCell ref="C586:C594"/>
    <mergeCell ref="D586:D594"/>
    <mergeCell ref="A595:B595"/>
    <mergeCell ref="A597:Q605"/>
    <mergeCell ref="B610:K610"/>
    <mergeCell ref="A612:AK612"/>
    <mergeCell ref="A613:B617"/>
    <mergeCell ref="C613:D614"/>
    <mergeCell ref="E613:N614"/>
    <mergeCell ref="O613:AL614"/>
    <mergeCell ref="C615:C617"/>
    <mergeCell ref="D615:D617"/>
    <mergeCell ref="E615:H616"/>
    <mergeCell ref="I615:L616"/>
    <mergeCell ref="M615:N616"/>
    <mergeCell ref="O615:R616"/>
    <mergeCell ref="S615:T616"/>
    <mergeCell ref="U615:Z616"/>
    <mergeCell ref="AA615:AB616"/>
    <mergeCell ref="AC615:AF616"/>
    <mergeCell ref="AG615:AH616"/>
    <mergeCell ref="AI615:AL616"/>
    <mergeCell ref="C553:C565"/>
    <mergeCell ref="D553:D565"/>
    <mergeCell ref="A566:B566"/>
    <mergeCell ref="A568:Q576"/>
    <mergeCell ref="A580:AK580"/>
    <mergeCell ref="A581:B584"/>
    <mergeCell ref="C581:D582"/>
    <mergeCell ref="E581:N582"/>
    <mergeCell ref="O581:AK582"/>
    <mergeCell ref="C583:C584"/>
    <mergeCell ref="D583:D584"/>
    <mergeCell ref="E583:H583"/>
    <mergeCell ref="I583:L583"/>
    <mergeCell ref="M583:N583"/>
    <mergeCell ref="O583:R583"/>
    <mergeCell ref="S583:T583"/>
    <mergeCell ref="U583:Z583"/>
    <mergeCell ref="AA583:AB583"/>
    <mergeCell ref="AC583:AF583"/>
    <mergeCell ref="AG583:AH583"/>
    <mergeCell ref="AI583:AK583"/>
    <mergeCell ref="S518:T518"/>
    <mergeCell ref="U518:Z518"/>
    <mergeCell ref="AA518:AB518"/>
    <mergeCell ref="AC518:AF518"/>
    <mergeCell ref="AG518:AH518"/>
    <mergeCell ref="AI518:AK518"/>
    <mergeCell ref="A520:B520"/>
    <mergeCell ref="C521:C528"/>
    <mergeCell ref="D521:D528"/>
    <mergeCell ref="A529:B529"/>
    <mergeCell ref="A531:Q539"/>
    <mergeCell ref="B544:K544"/>
    <mergeCell ref="A546:AK546"/>
    <mergeCell ref="A547:B551"/>
    <mergeCell ref="C547:D548"/>
    <mergeCell ref="E547:N548"/>
    <mergeCell ref="O547:AL548"/>
    <mergeCell ref="C549:C551"/>
    <mergeCell ref="D549:D551"/>
    <mergeCell ref="E549:H550"/>
    <mergeCell ref="I549:L550"/>
    <mergeCell ref="M549:N550"/>
    <mergeCell ref="O549:R550"/>
    <mergeCell ref="S549:T550"/>
    <mergeCell ref="U549:Z550"/>
    <mergeCell ref="AA549:AB550"/>
    <mergeCell ref="AC549:AF550"/>
    <mergeCell ref="AG549:AH550"/>
    <mergeCell ref="AI549:AL550"/>
    <mergeCell ref="S448:T448"/>
    <mergeCell ref="U448:Z448"/>
    <mergeCell ref="AA448:AB448"/>
    <mergeCell ref="AC448:AF448"/>
    <mergeCell ref="AG448:AH448"/>
    <mergeCell ref="AI448:AK448"/>
    <mergeCell ref="A450:B450"/>
    <mergeCell ref="C451:C463"/>
    <mergeCell ref="D451:D463"/>
    <mergeCell ref="A466:Q474"/>
    <mergeCell ref="A481:AK481"/>
    <mergeCell ref="A482:B486"/>
    <mergeCell ref="C482:D483"/>
    <mergeCell ref="E482:N483"/>
    <mergeCell ref="O482:AL483"/>
    <mergeCell ref="C484:C486"/>
    <mergeCell ref="D484:D486"/>
    <mergeCell ref="E484:H485"/>
    <mergeCell ref="I484:L485"/>
    <mergeCell ref="M484:N485"/>
    <mergeCell ref="O484:R485"/>
    <mergeCell ref="S484:T485"/>
    <mergeCell ref="U484:Z485"/>
    <mergeCell ref="AA484:AB485"/>
    <mergeCell ref="AC484:AF485"/>
    <mergeCell ref="AG484:AH485"/>
    <mergeCell ref="AI484:AL485"/>
    <mergeCell ref="A464:B464"/>
    <mergeCell ref="D414:D416"/>
    <mergeCell ref="E414:H415"/>
    <mergeCell ref="I414:L415"/>
    <mergeCell ref="M414:N415"/>
    <mergeCell ref="O414:R415"/>
    <mergeCell ref="S414:T415"/>
    <mergeCell ref="U414:Z415"/>
    <mergeCell ref="AA414:AB415"/>
    <mergeCell ref="AC414:AF415"/>
    <mergeCell ref="AG414:AH415"/>
    <mergeCell ref="AI414:AL415"/>
    <mergeCell ref="A417:B417"/>
    <mergeCell ref="C418:C430"/>
    <mergeCell ref="D418:D430"/>
    <mergeCell ref="A431:B431"/>
    <mergeCell ref="A433:Q441"/>
    <mergeCell ref="A445:AK445"/>
    <mergeCell ref="A376:AK376"/>
    <mergeCell ref="A377:B380"/>
    <mergeCell ref="C377:D378"/>
    <mergeCell ref="E377:N378"/>
    <mergeCell ref="O377:AK378"/>
    <mergeCell ref="C379:C380"/>
    <mergeCell ref="D379:D380"/>
    <mergeCell ref="E379:H379"/>
    <mergeCell ref="I379:L379"/>
    <mergeCell ref="M379:N379"/>
    <mergeCell ref="O379:R379"/>
    <mergeCell ref="S379:T379"/>
    <mergeCell ref="U379:Z379"/>
    <mergeCell ref="AA379:AB379"/>
    <mergeCell ref="AC379:AF379"/>
    <mergeCell ref="AG379:AH379"/>
    <mergeCell ref="AI379:AK379"/>
    <mergeCell ref="C345:C347"/>
    <mergeCell ref="D345:D347"/>
    <mergeCell ref="E345:H346"/>
    <mergeCell ref="I345:L346"/>
    <mergeCell ref="M345:N346"/>
    <mergeCell ref="O345:R346"/>
    <mergeCell ref="S345:T346"/>
    <mergeCell ref="U345:Z346"/>
    <mergeCell ref="AA345:AB346"/>
    <mergeCell ref="AC345:AF346"/>
    <mergeCell ref="AG345:AH346"/>
    <mergeCell ref="AI345:AL346"/>
    <mergeCell ref="A348:B348"/>
    <mergeCell ref="C349:C361"/>
    <mergeCell ref="D349:D361"/>
    <mergeCell ref="A362:B362"/>
    <mergeCell ref="A364:Q372"/>
    <mergeCell ref="A282:B282"/>
    <mergeCell ref="C283:C295"/>
    <mergeCell ref="D283:D295"/>
    <mergeCell ref="A296:B296"/>
    <mergeCell ref="A298:Q306"/>
    <mergeCell ref="A310:AK310"/>
    <mergeCell ref="A311:B314"/>
    <mergeCell ref="C311:D312"/>
    <mergeCell ref="E311:N312"/>
    <mergeCell ref="O311:AK312"/>
    <mergeCell ref="C313:C314"/>
    <mergeCell ref="D313:D314"/>
    <mergeCell ref="E313:H313"/>
    <mergeCell ref="I313:L313"/>
    <mergeCell ref="M313:N313"/>
    <mergeCell ref="O313:R313"/>
    <mergeCell ref="S313:T313"/>
    <mergeCell ref="U313:Z313"/>
    <mergeCell ref="AA313:AB313"/>
    <mergeCell ref="AC313:AF313"/>
    <mergeCell ref="AG313:AH313"/>
    <mergeCell ref="AI313:AK313"/>
    <mergeCell ref="I248:L248"/>
    <mergeCell ref="M248:N248"/>
    <mergeCell ref="O248:R248"/>
    <mergeCell ref="S248:T248"/>
    <mergeCell ref="U248:Z248"/>
    <mergeCell ref="AA248:AB248"/>
    <mergeCell ref="AC248:AF248"/>
    <mergeCell ref="AG248:AH248"/>
    <mergeCell ref="AI248:AK248"/>
    <mergeCell ref="A250:B250"/>
    <mergeCell ref="C251:C258"/>
    <mergeCell ref="D251:D258"/>
    <mergeCell ref="A259:B259"/>
    <mergeCell ref="A261:Q269"/>
    <mergeCell ref="A276:AK276"/>
    <mergeCell ref="A277:B281"/>
    <mergeCell ref="C277:D278"/>
    <mergeCell ref="E277:N278"/>
    <mergeCell ref="O277:AL278"/>
    <mergeCell ref="C279:C281"/>
    <mergeCell ref="D279:D281"/>
    <mergeCell ref="E279:H280"/>
    <mergeCell ref="I279:L280"/>
    <mergeCell ref="M279:N280"/>
    <mergeCell ref="O279:R280"/>
    <mergeCell ref="S279:T280"/>
    <mergeCell ref="U279:Z280"/>
    <mergeCell ref="AA279:AB280"/>
    <mergeCell ref="AC279:AF280"/>
    <mergeCell ref="AG279:AH280"/>
    <mergeCell ref="AI279:AL280"/>
    <mergeCell ref="M182:N182"/>
    <mergeCell ref="O182:R182"/>
    <mergeCell ref="S182:T182"/>
    <mergeCell ref="U182:Z182"/>
    <mergeCell ref="AA182:AB182"/>
    <mergeCell ref="AC182:AF182"/>
    <mergeCell ref="AG182:AH182"/>
    <mergeCell ref="AI182:AK182"/>
    <mergeCell ref="A184:B184"/>
    <mergeCell ref="C185:C193"/>
    <mergeCell ref="D185:D193"/>
    <mergeCell ref="A194:B194"/>
    <mergeCell ref="A196:Q204"/>
    <mergeCell ref="B209:N209"/>
    <mergeCell ref="A211:AK211"/>
    <mergeCell ref="A212:B216"/>
    <mergeCell ref="C212:D213"/>
    <mergeCell ref="E212:N213"/>
    <mergeCell ref="O212:AL213"/>
    <mergeCell ref="C214:C216"/>
    <mergeCell ref="D214:D216"/>
    <mergeCell ref="E214:H215"/>
    <mergeCell ref="I214:L215"/>
    <mergeCell ref="M214:N215"/>
    <mergeCell ref="O214:R215"/>
    <mergeCell ref="S214:T215"/>
    <mergeCell ref="U214:Z215"/>
    <mergeCell ref="AA214:AB215"/>
    <mergeCell ref="AC214:AF215"/>
    <mergeCell ref="AG214:AH215"/>
    <mergeCell ref="AI214:AL215"/>
    <mergeCell ref="O79:AL80"/>
    <mergeCell ref="C81:C83"/>
    <mergeCell ref="D81:D83"/>
    <mergeCell ref="E81:H82"/>
    <mergeCell ref="I81:L82"/>
    <mergeCell ref="M81:N82"/>
    <mergeCell ref="O81:R82"/>
    <mergeCell ref="S81:T82"/>
    <mergeCell ref="U81:Z82"/>
    <mergeCell ref="AA81:AB82"/>
    <mergeCell ref="AC81:AF82"/>
    <mergeCell ref="AG81:AH82"/>
    <mergeCell ref="AI81:AL82"/>
    <mergeCell ref="O113:AK114"/>
    <mergeCell ref="C115:C116"/>
    <mergeCell ref="D115:D116"/>
    <mergeCell ref="E115:H115"/>
    <mergeCell ref="I115:L115"/>
    <mergeCell ref="M115:N115"/>
    <mergeCell ref="O115:R115"/>
    <mergeCell ref="S115:T115"/>
    <mergeCell ref="U115:Z115"/>
    <mergeCell ref="AA115:AB115"/>
    <mergeCell ref="AC115:AF115"/>
    <mergeCell ref="AG115:AH115"/>
    <mergeCell ref="AI115:AK115"/>
    <mergeCell ref="C2392:C2404"/>
    <mergeCell ref="D2392:D2404"/>
    <mergeCell ref="A2405:B2405"/>
    <mergeCell ref="A2407:Q2415"/>
    <mergeCell ref="A2419:AK2419"/>
    <mergeCell ref="A2420:B2423"/>
    <mergeCell ref="C2420:D2421"/>
    <mergeCell ref="E2420:N2421"/>
    <mergeCell ref="O2420:AK2421"/>
    <mergeCell ref="C2422:C2423"/>
    <mergeCell ref="A2149:B2149"/>
    <mergeCell ref="C2150:C2160"/>
    <mergeCell ref="D2150:D2160"/>
    <mergeCell ref="A2161:B2161"/>
    <mergeCell ref="A2163:Q2171"/>
    <mergeCell ref="B2176:O2176"/>
    <mergeCell ref="A2178:AK2178"/>
    <mergeCell ref="A2179:B2183"/>
    <mergeCell ref="C2179:D2180"/>
    <mergeCell ref="E2179:N2180"/>
    <mergeCell ref="O2179:AL2180"/>
    <mergeCell ref="C2181:C2183"/>
    <mergeCell ref="D2181:D2183"/>
    <mergeCell ref="E2181:H2182"/>
    <mergeCell ref="I2181:L2182"/>
    <mergeCell ref="M2181:N2182"/>
    <mergeCell ref="O2181:R2182"/>
    <mergeCell ref="AG2181:AH2182"/>
    <mergeCell ref="AI2181:AL2182"/>
    <mergeCell ref="A2184:B2184"/>
    <mergeCell ref="C2185:C2197"/>
    <mergeCell ref="D2185:D2197"/>
    <mergeCell ref="A1074:B1074"/>
    <mergeCell ref="A1076:Q1084"/>
    <mergeCell ref="A1063:B1063"/>
    <mergeCell ref="C1064:C1073"/>
    <mergeCell ref="D1064:D1073"/>
    <mergeCell ref="B1089:K1089"/>
    <mergeCell ref="A1091:AK1091"/>
    <mergeCell ref="A1092:B1096"/>
    <mergeCell ref="C1092:D1093"/>
    <mergeCell ref="E1092:N1093"/>
    <mergeCell ref="O1092:AL1093"/>
    <mergeCell ref="C1094:C1096"/>
    <mergeCell ref="A84:B84"/>
    <mergeCell ref="C85:C97"/>
    <mergeCell ref="D85:D97"/>
    <mergeCell ref="A98:B98"/>
    <mergeCell ref="A2391:B2391"/>
    <mergeCell ref="A117:B117"/>
    <mergeCell ref="C118:C127"/>
    <mergeCell ref="D118:D127"/>
    <mergeCell ref="A128:B128"/>
    <mergeCell ref="E148:H149"/>
    <mergeCell ref="I148:L149"/>
    <mergeCell ref="M148:N149"/>
    <mergeCell ref="O148:R149"/>
    <mergeCell ref="S148:T149"/>
    <mergeCell ref="U148:Z149"/>
    <mergeCell ref="AA148:AB149"/>
    <mergeCell ref="AC148:AF149"/>
    <mergeCell ref="AG148:AH149"/>
    <mergeCell ref="AI148:AL149"/>
    <mergeCell ref="A151:B151"/>
    <mergeCell ref="A5:AK5"/>
    <mergeCell ref="A6:B10"/>
    <mergeCell ref="C6:D7"/>
    <mergeCell ref="E6:N7"/>
    <mergeCell ref="O6:AL7"/>
    <mergeCell ref="C8:C10"/>
    <mergeCell ref="D8:D10"/>
    <mergeCell ref="E8:H9"/>
    <mergeCell ref="I8:L9"/>
    <mergeCell ref="M8:N9"/>
    <mergeCell ref="M42:N42"/>
    <mergeCell ref="AI8:AL9"/>
    <mergeCell ref="A11:B11"/>
    <mergeCell ref="C12:C24"/>
    <mergeCell ref="D12:D24"/>
    <mergeCell ref="A25:B25"/>
    <mergeCell ref="A27:Q35"/>
    <mergeCell ref="O8:R9"/>
    <mergeCell ref="S8:T9"/>
    <mergeCell ref="U8:Z9"/>
    <mergeCell ref="AA8:AB9"/>
    <mergeCell ref="AC8:AF9"/>
    <mergeCell ref="AG8:AH9"/>
    <mergeCell ref="AI42:AK42"/>
    <mergeCell ref="O42:R42"/>
    <mergeCell ref="S42:T42"/>
    <mergeCell ref="U42:Z42"/>
    <mergeCell ref="AA42:AB42"/>
    <mergeCell ref="AC42:AF42"/>
    <mergeCell ref="AG42:AH42"/>
    <mergeCell ref="A39:AK39"/>
    <mergeCell ref="A40:B43"/>
    <mergeCell ref="C40:D41"/>
    <mergeCell ref="E40:N41"/>
    <mergeCell ref="O40:AK41"/>
    <mergeCell ref="C42:C43"/>
    <mergeCell ref="D42:D43"/>
    <mergeCell ref="E42:H42"/>
    <mergeCell ref="I42:L42"/>
    <mergeCell ref="A130:Q138"/>
    <mergeCell ref="B143:N143"/>
    <mergeCell ref="A145:AK145"/>
    <mergeCell ref="A100:Q108"/>
    <mergeCell ref="A112:AK112"/>
    <mergeCell ref="A113:B116"/>
    <mergeCell ref="C113:D114"/>
    <mergeCell ref="E113:N114"/>
    <mergeCell ref="A44:B44"/>
    <mergeCell ref="C45:C60"/>
    <mergeCell ref="D45:D60"/>
    <mergeCell ref="A61:B61"/>
    <mergeCell ref="A63:Q71"/>
    <mergeCell ref="B76:N76"/>
    <mergeCell ref="A78:AK78"/>
    <mergeCell ref="A79:B83"/>
    <mergeCell ref="C79:D80"/>
    <mergeCell ref="E79:N80"/>
    <mergeCell ref="A146:B150"/>
    <mergeCell ref="C146:D147"/>
    <mergeCell ref="E146:N147"/>
    <mergeCell ref="O146:AL147"/>
    <mergeCell ref="C148:C150"/>
    <mergeCell ref="D148:D150"/>
    <mergeCell ref="A217:B217"/>
    <mergeCell ref="C218:C230"/>
    <mergeCell ref="D218:D230"/>
    <mergeCell ref="A231:B231"/>
    <mergeCell ref="A233:Q241"/>
    <mergeCell ref="A245:AK245"/>
    <mergeCell ref="A246:B249"/>
    <mergeCell ref="C246:D247"/>
    <mergeCell ref="E246:N247"/>
    <mergeCell ref="O246:AK247"/>
    <mergeCell ref="C248:C249"/>
    <mergeCell ref="D248:D249"/>
    <mergeCell ref="E248:H248"/>
    <mergeCell ref="C152:C164"/>
    <mergeCell ref="D152:D164"/>
    <mergeCell ref="A165:B165"/>
    <mergeCell ref="A167:Q175"/>
    <mergeCell ref="A179:AK179"/>
    <mergeCell ref="A180:B183"/>
    <mergeCell ref="C180:D181"/>
    <mergeCell ref="E180:N181"/>
    <mergeCell ref="O180:AK181"/>
    <mergeCell ref="C182:C183"/>
    <mergeCell ref="D182:D183"/>
    <mergeCell ref="E182:H182"/>
    <mergeCell ref="I182:L182"/>
    <mergeCell ref="A315:B315"/>
    <mergeCell ref="A381:B381"/>
    <mergeCell ref="C382:C393"/>
    <mergeCell ref="D382:D393"/>
    <mergeCell ref="A394:B394"/>
    <mergeCell ref="A396:Q404"/>
    <mergeCell ref="B409:K409"/>
    <mergeCell ref="A411:AK411"/>
    <mergeCell ref="A412:B416"/>
    <mergeCell ref="C412:D413"/>
    <mergeCell ref="E412:N413"/>
    <mergeCell ref="O412:AL413"/>
    <mergeCell ref="C414:C416"/>
    <mergeCell ref="A446:B449"/>
    <mergeCell ref="C446:D447"/>
    <mergeCell ref="E446:N447"/>
    <mergeCell ref="O446:AK447"/>
    <mergeCell ref="C448:C449"/>
    <mergeCell ref="D448:D449"/>
    <mergeCell ref="E448:H448"/>
    <mergeCell ref="I448:L448"/>
    <mergeCell ref="M448:N448"/>
    <mergeCell ref="O448:R448"/>
    <mergeCell ref="C316:C324"/>
    <mergeCell ref="D316:D324"/>
    <mergeCell ref="A325:B325"/>
    <mergeCell ref="A327:Q335"/>
    <mergeCell ref="A342:AK342"/>
    <mergeCell ref="A343:B347"/>
    <mergeCell ref="C343:D344"/>
    <mergeCell ref="E343:N344"/>
    <mergeCell ref="O343:AL344"/>
    <mergeCell ref="A487:B487"/>
    <mergeCell ref="C488:C500"/>
    <mergeCell ref="D488:D500"/>
    <mergeCell ref="A552:B552"/>
    <mergeCell ref="A651:B651"/>
    <mergeCell ref="C652:C660"/>
    <mergeCell ref="D652:D660"/>
    <mergeCell ref="A661:B661"/>
    <mergeCell ref="A663:Q671"/>
    <mergeCell ref="A678:AK678"/>
    <mergeCell ref="A679:B683"/>
    <mergeCell ref="C679:D680"/>
    <mergeCell ref="E679:N680"/>
    <mergeCell ref="O679:AL680"/>
    <mergeCell ref="C681:C683"/>
    <mergeCell ref="D681:D683"/>
    <mergeCell ref="E681:H682"/>
    <mergeCell ref="I681:L682"/>
    <mergeCell ref="M681:N682"/>
    <mergeCell ref="A501:B501"/>
    <mergeCell ref="A503:Q511"/>
    <mergeCell ref="A515:AK515"/>
    <mergeCell ref="A516:B519"/>
    <mergeCell ref="C516:D517"/>
    <mergeCell ref="E516:N517"/>
    <mergeCell ref="O516:AK517"/>
    <mergeCell ref="C518:C519"/>
    <mergeCell ref="D518:D519"/>
    <mergeCell ref="E518:H518"/>
    <mergeCell ref="I518:L518"/>
    <mergeCell ref="M518:N518"/>
    <mergeCell ref="O518:R518"/>
    <mergeCell ref="A717:B717"/>
    <mergeCell ref="C718:C728"/>
    <mergeCell ref="D718:D728"/>
    <mergeCell ref="A729:B729"/>
    <mergeCell ref="A731:Q739"/>
    <mergeCell ref="A785:B785"/>
    <mergeCell ref="C786:C804"/>
    <mergeCell ref="D786:D804"/>
    <mergeCell ref="A805:B805"/>
    <mergeCell ref="A807:Q815"/>
    <mergeCell ref="A897:B897"/>
    <mergeCell ref="C898:C910"/>
    <mergeCell ref="D898:D910"/>
    <mergeCell ref="A911:B911"/>
    <mergeCell ref="A913:Q921"/>
    <mergeCell ref="A1007:B1007"/>
    <mergeCell ref="A1009:Q1017"/>
    <mergeCell ref="A925:AK925"/>
    <mergeCell ref="A926:B929"/>
    <mergeCell ref="C926:D927"/>
    <mergeCell ref="E926:N927"/>
    <mergeCell ref="O926:AK927"/>
    <mergeCell ref="C928:C929"/>
    <mergeCell ref="D928:D929"/>
    <mergeCell ref="E928:H928"/>
    <mergeCell ref="I928:L928"/>
    <mergeCell ref="M928:N928"/>
    <mergeCell ref="B744:N744"/>
    <mergeCell ref="A746:AK746"/>
    <mergeCell ref="A747:B751"/>
    <mergeCell ref="C747:D748"/>
    <mergeCell ref="E747:N748"/>
    <mergeCell ref="U1094:Z1095"/>
    <mergeCell ref="A1195:B1195"/>
    <mergeCell ref="C1196:C1203"/>
    <mergeCell ref="D1196:D1203"/>
    <mergeCell ref="A1221:AK1221"/>
    <mergeCell ref="A1260:B1260"/>
    <mergeCell ref="C1261:C1272"/>
    <mergeCell ref="D1261:D1272"/>
    <mergeCell ref="A1273:B1273"/>
    <mergeCell ref="A1329:B1329"/>
    <mergeCell ref="C1330:C1342"/>
    <mergeCell ref="D1330:D1342"/>
    <mergeCell ref="A1343:B1343"/>
    <mergeCell ref="A1345:Q1353"/>
    <mergeCell ref="B1358:O1358"/>
    <mergeCell ref="A1360:AK1360"/>
    <mergeCell ref="A1361:B1365"/>
    <mergeCell ref="C1361:D1362"/>
    <mergeCell ref="E1361:N1362"/>
    <mergeCell ref="A1222:B1226"/>
    <mergeCell ref="C1222:D1223"/>
    <mergeCell ref="E1222:N1223"/>
    <mergeCell ref="O1222:AL1223"/>
    <mergeCell ref="C1224:C1226"/>
    <mergeCell ref="D1224:D1226"/>
    <mergeCell ref="E1224:H1225"/>
    <mergeCell ref="A1204:B1204"/>
    <mergeCell ref="A1206:Q1214"/>
    <mergeCell ref="AA1094:AB1095"/>
    <mergeCell ref="AC1094:AF1095"/>
    <mergeCell ref="AG1094:AH1095"/>
    <mergeCell ref="AI1094:AL1095"/>
    <mergeCell ref="A1399:B1399"/>
    <mergeCell ref="C1400:C1408"/>
    <mergeCell ref="D1400:D1408"/>
    <mergeCell ref="A1534:B1534"/>
    <mergeCell ref="C1535:C1543"/>
    <mergeCell ref="D1535:D1543"/>
    <mergeCell ref="A1567:B1567"/>
    <mergeCell ref="C1568:C1580"/>
    <mergeCell ref="D1568:D1580"/>
    <mergeCell ref="A1581:B1581"/>
    <mergeCell ref="A1583:Q1591"/>
    <mergeCell ref="A1595:AK1595"/>
    <mergeCell ref="A1596:B1599"/>
    <mergeCell ref="C1596:D1597"/>
    <mergeCell ref="E1596:N1597"/>
    <mergeCell ref="O1596:AK1597"/>
    <mergeCell ref="C1598:C1599"/>
    <mergeCell ref="D1598:D1599"/>
    <mergeCell ref="A1409:B1409"/>
    <mergeCell ref="A1411:Q1419"/>
    <mergeCell ref="B1424:O1424"/>
    <mergeCell ref="A1426:AK1426"/>
    <mergeCell ref="A1427:B1431"/>
    <mergeCell ref="C1427:D1428"/>
    <mergeCell ref="E1427:N1428"/>
    <mergeCell ref="O1427:AL1428"/>
    <mergeCell ref="C1429:C1431"/>
    <mergeCell ref="D1429:D1431"/>
    <mergeCell ref="E1429:H1430"/>
    <mergeCell ref="I1429:L1430"/>
    <mergeCell ref="M1429:N1430"/>
    <mergeCell ref="O1429:R1430"/>
    <mergeCell ref="C1630:C1632"/>
    <mergeCell ref="D1630:D1632"/>
    <mergeCell ref="E1630:H1631"/>
    <mergeCell ref="I1630:L1631"/>
    <mergeCell ref="M1630:N1631"/>
    <mergeCell ref="O1630:R1631"/>
    <mergeCell ref="A1801:B1801"/>
    <mergeCell ref="C1802:C1814"/>
    <mergeCell ref="D1802:D1814"/>
    <mergeCell ref="A1815:B1815"/>
    <mergeCell ref="A1817:Q1825"/>
    <mergeCell ref="B1830:O1830"/>
    <mergeCell ref="A1832:AK1832"/>
    <mergeCell ref="A1833:B1837"/>
    <mergeCell ref="C1833:D1834"/>
    <mergeCell ref="E1833:N1834"/>
    <mergeCell ref="O1833:AL1834"/>
    <mergeCell ref="C1835:C1837"/>
    <mergeCell ref="D1835:D1837"/>
    <mergeCell ref="E1835:H1836"/>
    <mergeCell ref="I1835:L1836"/>
    <mergeCell ref="S1630:T1631"/>
    <mergeCell ref="U1630:Z1631"/>
    <mergeCell ref="AA1630:AB1631"/>
    <mergeCell ref="AC1630:AF1631"/>
    <mergeCell ref="AG1630:AH1631"/>
    <mergeCell ref="AI1630:AL1631"/>
    <mergeCell ref="A1633:B1633"/>
    <mergeCell ref="C1634:C1646"/>
    <mergeCell ref="D1634:D1646"/>
    <mergeCell ref="A1647:B1647"/>
    <mergeCell ref="A1649:Q1657"/>
    <mergeCell ref="A1871:B1871"/>
    <mergeCell ref="C1872:C1881"/>
    <mergeCell ref="D1872:D1881"/>
    <mergeCell ref="A1938:B1938"/>
    <mergeCell ref="C1939:C1946"/>
    <mergeCell ref="D1939:D1946"/>
    <mergeCell ref="A2003:B2003"/>
    <mergeCell ref="C2004:C2025"/>
    <mergeCell ref="D2004:D2025"/>
    <mergeCell ref="A2026:B2026"/>
    <mergeCell ref="A2028:Q2036"/>
    <mergeCell ref="B2041:O2041"/>
    <mergeCell ref="A2043:AK2043"/>
    <mergeCell ref="A2044:B2048"/>
    <mergeCell ref="C2044:D2045"/>
    <mergeCell ref="E2044:N2045"/>
    <mergeCell ref="O2044:AL2045"/>
    <mergeCell ref="C2046:C2048"/>
    <mergeCell ref="A1947:B1947"/>
    <mergeCell ref="A1882:B1882"/>
    <mergeCell ref="A1884:Q1892"/>
    <mergeCell ref="B1897:O1897"/>
    <mergeCell ref="A1899:AK1899"/>
    <mergeCell ref="A1900:B1904"/>
    <mergeCell ref="C1900:D1901"/>
    <mergeCell ref="E1900:N1901"/>
    <mergeCell ref="O1900:AL1901"/>
    <mergeCell ref="C1902:C1904"/>
    <mergeCell ref="D1902:D1904"/>
    <mergeCell ref="E1902:H1903"/>
    <mergeCell ref="I1902:L1903"/>
    <mergeCell ref="M1902:N1903"/>
    <mergeCell ref="A2459:B2459"/>
    <mergeCell ref="C2460:C2472"/>
    <mergeCell ref="D2460:D2472"/>
    <mergeCell ref="A2473:B2473"/>
    <mergeCell ref="A2475:Q2483"/>
    <mergeCell ref="A2487:AK2487"/>
    <mergeCell ref="A2488:B2491"/>
    <mergeCell ref="C2488:D2489"/>
    <mergeCell ref="E2488:N2489"/>
    <mergeCell ref="O2488:AK2489"/>
    <mergeCell ref="C2490:C2491"/>
    <mergeCell ref="D2490:D2491"/>
    <mergeCell ref="E2490:H2490"/>
    <mergeCell ref="I2490:L2490"/>
    <mergeCell ref="A2255:B2255"/>
    <mergeCell ref="C2256:C2268"/>
    <mergeCell ref="D2256:D2268"/>
    <mergeCell ref="A2269:B2269"/>
    <mergeCell ref="A2271:Q2279"/>
    <mergeCell ref="A2324:B2324"/>
    <mergeCell ref="A2437:B2437"/>
    <mergeCell ref="A2439:Q2447"/>
    <mergeCell ref="D2422:D2423"/>
    <mergeCell ref="E2422:H2422"/>
    <mergeCell ref="I2422:L2422"/>
    <mergeCell ref="M2422:N2422"/>
    <mergeCell ref="O2422:R2422"/>
    <mergeCell ref="S2422:T2422"/>
    <mergeCell ref="U2422:Z2422"/>
    <mergeCell ref="AA2422:AB2422"/>
    <mergeCell ref="AC2422:AF2422"/>
    <mergeCell ref="A2424:B2424"/>
  </mergeCells>
  <conditionalFormatting sqref="AE2503 AE261 AE531 AE1141 AE1206 AE1949">
    <cfRule type="expression" dxfId="29" priority="4">
      <formula>IF(AH259=AH231,"OK","BŁĄD")</formula>
    </cfRule>
    <cfRule type="expression" dxfId="28" priority="5">
      <formula>"""Błąd"""</formula>
    </cfRule>
    <cfRule type="expression" dxfId="27" priority="6">
      <formula>$AE$63</formula>
    </cfRule>
  </conditionalFormatting>
  <conditionalFormatting sqref="AE327 AE1009 AE196 AE597 AE663 AE1411 AE1546 AE1612 AE1678">
    <cfRule type="expression" dxfId="26" priority="7">
      <formula>IF(AH194=AH165,"OK","BŁĄD")</formula>
    </cfRule>
    <cfRule type="expression" dxfId="25" priority="8">
      <formula>"""Błąd"""</formula>
    </cfRule>
    <cfRule type="expression" dxfId="24" priority="9">
      <formula>$AE$63</formula>
    </cfRule>
  </conditionalFormatting>
  <conditionalFormatting sqref="AE63">
    <cfRule type="expression" dxfId="23" priority="10">
      <formula>IF(AH61=AH25,"OK","BŁĄD")</formula>
    </cfRule>
    <cfRule type="expression" dxfId="22" priority="11">
      <formula>"""Błąd"""</formula>
    </cfRule>
    <cfRule type="expression" dxfId="21" priority="12">
      <formula>$AE$63</formula>
    </cfRule>
  </conditionalFormatting>
  <conditionalFormatting sqref="AE130 AE943 AE1076 AE1884 AE2095 AE2370">
    <cfRule type="expression" dxfId="20" priority="16">
      <formula>IF(AH128=AH98,"OK","BŁĄD")</formula>
    </cfRule>
    <cfRule type="expression" dxfId="19" priority="17">
      <formula>"""Błąd"""</formula>
    </cfRule>
    <cfRule type="expression" dxfId="18" priority="18">
      <formula>$AE$63</formula>
    </cfRule>
  </conditionalFormatting>
  <conditionalFormatting sqref="AE396 AE876 AE1275 AE1480 AE1747 AE2303 AE2439">
    <cfRule type="expression" dxfId="17" priority="22">
      <formula>IF(AH394=AH362,"OK","BŁĄD")</formula>
    </cfRule>
    <cfRule type="expression" dxfId="16" priority="23">
      <formula>"""Błąd"""</formula>
    </cfRule>
    <cfRule type="expression" dxfId="15" priority="24">
      <formula>$AE$63</formula>
    </cfRule>
  </conditionalFormatting>
  <conditionalFormatting sqref="AE466 AE1345 AE1817">
    <cfRule type="expression" dxfId="14" priority="28">
      <formula>IF(AH464=AH431,"OK","BŁĄD")</formula>
    </cfRule>
    <cfRule type="expression" dxfId="13" priority="29">
      <formula>"""Błąd"""</formula>
    </cfRule>
    <cfRule type="expression" dxfId="12" priority="30">
      <formula>$AE$63</formula>
    </cfRule>
  </conditionalFormatting>
  <conditionalFormatting sqref="AE731 AE2163">
    <cfRule type="expression" dxfId="11" priority="34">
      <formula>IF(AH729=AH698,"OK","BŁĄD")</formula>
    </cfRule>
    <cfRule type="expression" dxfId="10" priority="35">
      <formula>"""Błąd"""</formula>
    </cfRule>
    <cfRule type="expression" dxfId="9" priority="36">
      <formula>$AE$63</formula>
    </cfRule>
  </conditionalFormatting>
  <conditionalFormatting sqref="AE807">
    <cfRule type="expression" dxfId="8" priority="40">
      <formula>IF(AH805=AH766,"OK","BŁĄD")</formula>
    </cfRule>
    <cfRule type="expression" dxfId="7" priority="41">
      <formula>"""Błąd"""</formula>
    </cfRule>
    <cfRule type="expression" dxfId="6" priority="42">
      <formula>$AE$63</formula>
    </cfRule>
  </conditionalFormatting>
  <conditionalFormatting sqref="AE2028">
    <cfRule type="expression" dxfId="5" priority="46">
      <formula>IF(AH2026=AH1984,"OK","BŁĄD")</formula>
    </cfRule>
    <cfRule type="expression" dxfId="4" priority="47">
      <formula>"""Błąd"""</formula>
    </cfRule>
    <cfRule type="expression" dxfId="3" priority="48">
      <formula>$AE$63</formula>
    </cfRule>
  </conditionalFormatting>
  <conditionalFormatting sqref="AE2234">
    <cfRule type="expression" dxfId="2" priority="52">
      <formula>IF(AH2232=AH2198,"OK","BŁĄD")</formula>
    </cfRule>
    <cfRule type="expression" dxfId="1" priority="53">
      <formula>"""Błąd"""</formula>
    </cfRule>
    <cfRule type="expression" dxfId="0" priority="54">
      <formula>$AE$63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9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25"/>
  </cols>
  <sheetData>
    <row r="1" spans="1:36" s="4" customFormat="1" x14ac:dyDescent="0.25">
      <c r="A1" s="1"/>
      <c r="B1" s="1"/>
      <c r="C1" s="2"/>
      <c r="D1" s="2"/>
      <c r="E1" s="2"/>
      <c r="F1" s="777" t="s">
        <v>0</v>
      </c>
      <c r="G1" s="777"/>
      <c r="H1" s="777"/>
      <c r="I1" s="777"/>
      <c r="J1" s="778" t="s">
        <v>1</v>
      </c>
      <c r="K1" s="778"/>
      <c r="L1" s="778"/>
      <c r="M1" s="778"/>
      <c r="N1" s="779" t="s">
        <v>2</v>
      </c>
      <c r="O1" s="779"/>
      <c r="P1" s="780" t="s">
        <v>3</v>
      </c>
      <c r="Q1" s="780"/>
      <c r="R1" s="780"/>
      <c r="S1" s="780"/>
      <c r="T1" s="781" t="s">
        <v>2</v>
      </c>
      <c r="U1" s="781"/>
      <c r="V1" s="782" t="s">
        <v>4</v>
      </c>
      <c r="W1" s="782"/>
      <c r="X1" s="782"/>
      <c r="Y1" s="782"/>
      <c r="Z1" s="782"/>
      <c r="AA1" s="782"/>
      <c r="AB1" s="774" t="s">
        <v>2</v>
      </c>
      <c r="AC1" s="774"/>
      <c r="AD1" s="775" t="s">
        <v>5</v>
      </c>
      <c r="AE1" s="775"/>
      <c r="AF1" s="775"/>
      <c r="AG1" s="775"/>
      <c r="AH1" s="776" t="s">
        <v>2</v>
      </c>
      <c r="AI1" s="776"/>
      <c r="AJ1" s="3"/>
    </row>
    <row r="2" spans="1:36" s="4" customFormat="1" ht="75" x14ac:dyDescent="0.25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x14ac:dyDescent="0.25">
      <c r="A3" s="26">
        <v>9</v>
      </c>
      <c r="B3" s="26">
        <v>6</v>
      </c>
      <c r="C3" s="26" t="s">
        <v>42</v>
      </c>
      <c r="D3" s="26">
        <v>5</v>
      </c>
      <c r="E3" s="26" t="s">
        <v>59</v>
      </c>
      <c r="F3" s="26">
        <v>10</v>
      </c>
      <c r="G3" s="26">
        <v>1091278.8</v>
      </c>
      <c r="H3" s="26">
        <v>0</v>
      </c>
      <c r="I3" s="26">
        <v>0</v>
      </c>
      <c r="J3" s="26">
        <v>3</v>
      </c>
      <c r="K3" s="26">
        <v>80921.679999999993</v>
      </c>
      <c r="L3" s="26">
        <v>0</v>
      </c>
      <c r="M3" s="26">
        <v>0</v>
      </c>
      <c r="N3" s="26">
        <v>3</v>
      </c>
      <c r="O3" s="26">
        <v>80921.679999999993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3</v>
      </c>
      <c r="AE3" s="26">
        <v>80200</v>
      </c>
      <c r="AF3" s="26">
        <v>0</v>
      </c>
      <c r="AG3" s="26">
        <v>0</v>
      </c>
      <c r="AH3" s="26">
        <v>3</v>
      </c>
      <c r="AI3" s="26">
        <v>80200</v>
      </c>
    </row>
    <row r="4" spans="1:36" x14ac:dyDescent="0.25">
      <c r="A4" s="26">
        <v>10</v>
      </c>
      <c r="B4" s="26">
        <v>8</v>
      </c>
      <c r="C4" s="26" t="s">
        <v>43</v>
      </c>
      <c r="D4" s="26">
        <v>5</v>
      </c>
      <c r="E4" s="26" t="s">
        <v>59</v>
      </c>
      <c r="F4" s="26">
        <v>0</v>
      </c>
      <c r="G4" s="26">
        <v>0</v>
      </c>
      <c r="H4" s="26">
        <v>19</v>
      </c>
      <c r="I4" s="26">
        <v>322600</v>
      </c>
      <c r="J4" s="26">
        <v>0</v>
      </c>
      <c r="K4" s="26">
        <v>0</v>
      </c>
      <c r="L4" s="26">
        <v>14</v>
      </c>
      <c r="M4" s="26">
        <v>185210</v>
      </c>
      <c r="N4" s="26">
        <v>14</v>
      </c>
      <c r="O4" s="26">
        <v>185210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14</v>
      </c>
      <c r="AG4" s="26">
        <v>157346.79</v>
      </c>
      <c r="AH4" s="26">
        <v>14</v>
      </c>
      <c r="AI4" s="26">
        <v>157346.79</v>
      </c>
    </row>
    <row r="5" spans="1:36" x14ac:dyDescent="0.25">
      <c r="A5" s="26">
        <v>11</v>
      </c>
      <c r="B5" s="26">
        <v>9</v>
      </c>
      <c r="C5" s="26" t="s">
        <v>44</v>
      </c>
      <c r="D5" s="26">
        <v>5</v>
      </c>
      <c r="E5" s="26" t="s">
        <v>59</v>
      </c>
      <c r="F5" s="26">
        <v>1</v>
      </c>
      <c r="G5" s="26">
        <v>27748.799999999999</v>
      </c>
      <c r="H5" s="26">
        <v>1</v>
      </c>
      <c r="I5" s="26">
        <v>195000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</row>
    <row r="6" spans="1:36" x14ac:dyDescent="0.25">
      <c r="A6" s="26">
        <v>12</v>
      </c>
      <c r="B6" s="26">
        <v>10</v>
      </c>
      <c r="C6" s="26" t="s">
        <v>45</v>
      </c>
      <c r="D6" s="26">
        <v>5</v>
      </c>
      <c r="E6" s="26" t="s">
        <v>59</v>
      </c>
      <c r="F6" s="26">
        <v>6</v>
      </c>
      <c r="G6" s="26">
        <v>322204.05</v>
      </c>
      <c r="H6" s="26">
        <v>1</v>
      </c>
      <c r="I6" s="26">
        <v>90000</v>
      </c>
      <c r="J6" s="26">
        <v>0</v>
      </c>
      <c r="K6" s="26">
        <v>0</v>
      </c>
      <c r="L6" s="26">
        <v>1</v>
      </c>
      <c r="M6" s="26">
        <v>81401.100000000006</v>
      </c>
      <c r="N6" s="26">
        <v>1</v>
      </c>
      <c r="O6" s="26">
        <v>81401.100000000006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1</v>
      </c>
      <c r="AG6" s="26">
        <v>81401.100000000006</v>
      </c>
      <c r="AH6" s="26">
        <v>1</v>
      </c>
      <c r="AI6" s="26">
        <v>81401.100000000006</v>
      </c>
    </row>
    <row r="7" spans="1:36" x14ac:dyDescent="0.25">
      <c r="A7" s="26">
        <v>13</v>
      </c>
      <c r="B7" s="26">
        <v>11</v>
      </c>
      <c r="C7" s="26" t="s">
        <v>46</v>
      </c>
      <c r="D7" s="26">
        <v>5</v>
      </c>
      <c r="E7" s="26" t="s">
        <v>59</v>
      </c>
      <c r="F7" s="26">
        <v>8</v>
      </c>
      <c r="G7" s="26">
        <v>438713.86</v>
      </c>
      <c r="H7" s="26">
        <v>0</v>
      </c>
      <c r="I7" s="26">
        <v>0</v>
      </c>
      <c r="J7" s="26">
        <v>6</v>
      </c>
      <c r="K7" s="26">
        <v>323064.12</v>
      </c>
      <c r="L7" s="26">
        <v>0</v>
      </c>
      <c r="M7" s="26">
        <v>0</v>
      </c>
      <c r="N7" s="26">
        <v>6</v>
      </c>
      <c r="O7" s="26">
        <v>323064.12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6</v>
      </c>
      <c r="AE7" s="26">
        <v>287239.2</v>
      </c>
      <c r="AF7" s="26">
        <v>0</v>
      </c>
      <c r="AG7" s="26">
        <v>0</v>
      </c>
      <c r="AH7" s="26">
        <v>6</v>
      </c>
      <c r="AI7" s="26">
        <v>287239.2</v>
      </c>
    </row>
    <row r="8" spans="1:36" x14ac:dyDescent="0.25">
      <c r="A8" s="26">
        <v>14</v>
      </c>
      <c r="B8" s="26">
        <v>12</v>
      </c>
      <c r="C8" s="26" t="s">
        <v>47</v>
      </c>
      <c r="D8" s="26">
        <v>5</v>
      </c>
      <c r="E8" s="26" t="s">
        <v>59</v>
      </c>
      <c r="F8" s="26">
        <v>11</v>
      </c>
      <c r="G8" s="26">
        <v>244767.65</v>
      </c>
      <c r="H8" s="26">
        <v>0</v>
      </c>
      <c r="I8" s="26">
        <v>0</v>
      </c>
      <c r="J8" s="26">
        <v>6</v>
      </c>
      <c r="K8" s="26">
        <v>71639</v>
      </c>
      <c r="L8" s="26">
        <v>0</v>
      </c>
      <c r="M8" s="26">
        <v>0</v>
      </c>
      <c r="N8" s="26">
        <v>6</v>
      </c>
      <c r="O8" s="26">
        <v>71639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6</v>
      </c>
      <c r="AE8" s="26">
        <v>61220.18</v>
      </c>
      <c r="AF8" s="26">
        <v>0</v>
      </c>
      <c r="AG8" s="26">
        <v>0</v>
      </c>
      <c r="AH8" s="26">
        <v>6</v>
      </c>
      <c r="AI8" s="26">
        <v>61220.18</v>
      </c>
    </row>
    <row r="9" spans="1:36" x14ac:dyDescent="0.25">
      <c r="A9" s="26">
        <v>15</v>
      </c>
      <c r="B9" s="26">
        <v>13</v>
      </c>
      <c r="C9" s="26" t="s">
        <v>48</v>
      </c>
      <c r="D9" s="26">
        <v>5</v>
      </c>
      <c r="E9" s="26" t="s">
        <v>59</v>
      </c>
      <c r="F9" s="26">
        <v>6</v>
      </c>
      <c r="G9" s="26">
        <v>264019.3</v>
      </c>
      <c r="H9" s="26">
        <v>1</v>
      </c>
      <c r="I9" s="26">
        <v>35000</v>
      </c>
      <c r="J9" s="26">
        <v>3</v>
      </c>
      <c r="K9" s="26">
        <v>83613.600000000006</v>
      </c>
      <c r="L9" s="26">
        <v>1</v>
      </c>
      <c r="M9" s="26">
        <v>35000</v>
      </c>
      <c r="N9" s="26">
        <v>4</v>
      </c>
      <c r="O9" s="26">
        <v>118613.6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3</v>
      </c>
      <c r="AE9" s="26">
        <v>73782.880000000005</v>
      </c>
      <c r="AF9" s="26">
        <v>1</v>
      </c>
      <c r="AG9" s="26">
        <v>23210.3</v>
      </c>
      <c r="AH9" s="26">
        <v>4</v>
      </c>
      <c r="AI9" s="26">
        <v>96993.18</v>
      </c>
    </row>
    <row r="10" spans="1:36" x14ac:dyDescent="0.25">
      <c r="A10" s="26">
        <v>31</v>
      </c>
      <c r="B10" s="26">
        <v>4</v>
      </c>
      <c r="C10" s="26" t="s">
        <v>40</v>
      </c>
      <c r="D10" s="26">
        <v>6</v>
      </c>
      <c r="E10" s="26" t="s">
        <v>60</v>
      </c>
      <c r="F10" s="26">
        <v>1</v>
      </c>
      <c r="G10" s="26">
        <v>114356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36" x14ac:dyDescent="0.25">
      <c r="A11" s="26">
        <v>32</v>
      </c>
      <c r="B11" s="26">
        <v>6</v>
      </c>
      <c r="C11" s="26" t="s">
        <v>42</v>
      </c>
      <c r="D11" s="26">
        <v>6</v>
      </c>
      <c r="E11" s="26" t="s">
        <v>60</v>
      </c>
      <c r="F11" s="26">
        <v>5</v>
      </c>
      <c r="G11" s="26">
        <v>379412.78</v>
      </c>
      <c r="H11" s="26">
        <v>1</v>
      </c>
      <c r="I11" s="26">
        <v>20000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</row>
    <row r="12" spans="1:36" x14ac:dyDescent="0.25">
      <c r="A12" s="26">
        <v>33</v>
      </c>
      <c r="B12" s="26">
        <v>8</v>
      </c>
      <c r="C12" s="26" t="s">
        <v>43</v>
      </c>
      <c r="D12" s="26">
        <v>6</v>
      </c>
      <c r="E12" s="26" t="s">
        <v>60</v>
      </c>
      <c r="F12" s="26">
        <v>0</v>
      </c>
      <c r="G12" s="26">
        <v>0</v>
      </c>
      <c r="H12" s="26">
        <v>12</v>
      </c>
      <c r="I12" s="26">
        <v>207700</v>
      </c>
      <c r="J12" s="26">
        <v>0</v>
      </c>
      <c r="K12" s="26">
        <v>0</v>
      </c>
      <c r="L12" s="26">
        <v>12</v>
      </c>
      <c r="M12" s="26">
        <v>207700</v>
      </c>
      <c r="N12" s="26">
        <v>12</v>
      </c>
      <c r="O12" s="26">
        <v>207700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12</v>
      </c>
      <c r="AG12" s="26">
        <v>202781.59999999998</v>
      </c>
      <c r="AH12" s="26">
        <v>12</v>
      </c>
      <c r="AI12" s="26">
        <v>202781.6</v>
      </c>
    </row>
    <row r="13" spans="1:36" x14ac:dyDescent="0.25">
      <c r="A13" s="26">
        <v>34</v>
      </c>
      <c r="B13" s="26">
        <v>9</v>
      </c>
      <c r="C13" s="26" t="s">
        <v>44</v>
      </c>
      <c r="D13" s="26">
        <v>6</v>
      </c>
      <c r="E13" s="26" t="s">
        <v>60</v>
      </c>
      <c r="F13" s="26">
        <v>1</v>
      </c>
      <c r="G13" s="26">
        <v>8164.33</v>
      </c>
      <c r="H13" s="26">
        <v>0</v>
      </c>
      <c r="I13" s="26">
        <v>0</v>
      </c>
      <c r="J13" s="26">
        <v>1</v>
      </c>
      <c r="K13" s="26">
        <v>9000</v>
      </c>
      <c r="L13" s="26">
        <v>0</v>
      </c>
      <c r="M13" s="26">
        <v>0</v>
      </c>
      <c r="N13" s="26">
        <v>1</v>
      </c>
      <c r="O13" s="26">
        <v>9000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</v>
      </c>
      <c r="AE13" s="26">
        <v>8999.56</v>
      </c>
      <c r="AF13" s="26">
        <v>0</v>
      </c>
      <c r="AG13" s="26">
        <v>0</v>
      </c>
      <c r="AH13" s="26">
        <v>1</v>
      </c>
      <c r="AI13" s="26">
        <v>8999.56</v>
      </c>
    </row>
    <row r="14" spans="1:36" x14ac:dyDescent="0.25">
      <c r="A14" s="26">
        <v>35</v>
      </c>
      <c r="B14" s="26">
        <v>10</v>
      </c>
      <c r="C14" s="26" t="s">
        <v>45</v>
      </c>
      <c r="D14" s="26">
        <v>6</v>
      </c>
      <c r="E14" s="26" t="s">
        <v>60</v>
      </c>
      <c r="F14" s="26">
        <v>5</v>
      </c>
      <c r="G14" s="26">
        <v>246118.73</v>
      </c>
      <c r="H14" s="26">
        <v>8</v>
      </c>
      <c r="I14" s="26">
        <v>1070260</v>
      </c>
      <c r="J14" s="26">
        <v>2</v>
      </c>
      <c r="K14" s="26">
        <v>137900</v>
      </c>
      <c r="L14" s="26">
        <v>8</v>
      </c>
      <c r="M14" s="26">
        <v>1071060</v>
      </c>
      <c r="N14" s="26">
        <v>10</v>
      </c>
      <c r="O14" s="26">
        <v>1208960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2</v>
      </c>
      <c r="AE14" s="26">
        <v>137845.25</v>
      </c>
      <c r="AF14" s="26">
        <v>8</v>
      </c>
      <c r="AG14" s="26">
        <v>1068838.53</v>
      </c>
      <c r="AH14" s="26">
        <v>10</v>
      </c>
      <c r="AI14" s="26">
        <v>1206683.78</v>
      </c>
    </row>
    <row r="15" spans="1:36" x14ac:dyDescent="0.25">
      <c r="A15" s="26">
        <v>36</v>
      </c>
      <c r="B15" s="26">
        <v>11</v>
      </c>
      <c r="C15" s="26" t="s">
        <v>46</v>
      </c>
      <c r="D15" s="26">
        <v>6</v>
      </c>
      <c r="E15" s="26" t="s">
        <v>60</v>
      </c>
      <c r="F15" s="26">
        <v>3</v>
      </c>
      <c r="G15" s="26">
        <v>342361.57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</row>
    <row r="16" spans="1:36" x14ac:dyDescent="0.25">
      <c r="A16" s="26">
        <v>37</v>
      </c>
      <c r="B16" s="26">
        <v>12</v>
      </c>
      <c r="C16" s="26" t="s">
        <v>47</v>
      </c>
      <c r="D16" s="26">
        <v>6</v>
      </c>
      <c r="E16" s="26" t="s">
        <v>60</v>
      </c>
      <c r="F16" s="26">
        <v>4</v>
      </c>
      <c r="G16" s="26">
        <v>228942.15</v>
      </c>
      <c r="H16" s="26">
        <v>1</v>
      </c>
      <c r="I16" s="26">
        <v>25000</v>
      </c>
      <c r="J16" s="26">
        <v>1</v>
      </c>
      <c r="K16" s="26">
        <v>49100</v>
      </c>
      <c r="L16" s="26">
        <v>1</v>
      </c>
      <c r="M16" s="26">
        <v>21000</v>
      </c>
      <c r="N16" s="26">
        <v>2</v>
      </c>
      <c r="O16" s="26">
        <v>70100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</v>
      </c>
      <c r="AE16" s="26">
        <v>46899.85</v>
      </c>
      <c r="AF16" s="26">
        <v>1</v>
      </c>
      <c r="AG16" s="26">
        <v>21000</v>
      </c>
      <c r="AH16" s="26">
        <v>2</v>
      </c>
      <c r="AI16" s="26">
        <v>67899.850000000006</v>
      </c>
    </row>
    <row r="17" spans="1:36" ht="409.5" x14ac:dyDescent="0.25">
      <c r="A17" s="26">
        <v>38</v>
      </c>
      <c r="B17" s="26">
        <v>13</v>
      </c>
      <c r="C17" s="26" t="s">
        <v>48</v>
      </c>
      <c r="D17" s="26">
        <v>6</v>
      </c>
      <c r="E17" s="26" t="s">
        <v>60</v>
      </c>
      <c r="F17" s="26">
        <v>9</v>
      </c>
      <c r="G17" s="26">
        <v>692495.66</v>
      </c>
      <c r="H17" s="26">
        <v>4</v>
      </c>
      <c r="I17" s="26">
        <v>90150</v>
      </c>
      <c r="J17" s="26">
        <v>3</v>
      </c>
      <c r="K17" s="26">
        <v>307200</v>
      </c>
      <c r="L17" s="26">
        <v>4</v>
      </c>
      <c r="M17" s="26">
        <v>90150</v>
      </c>
      <c r="N17" s="26">
        <v>7</v>
      </c>
      <c r="O17" s="26">
        <v>397350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3</v>
      </c>
      <c r="AE17" s="26">
        <v>305103.55</v>
      </c>
      <c r="AF17" s="26">
        <v>4</v>
      </c>
      <c r="AG17" s="26">
        <v>89955.7</v>
      </c>
      <c r="AH17" s="26">
        <v>7</v>
      </c>
      <c r="AI17" s="26">
        <v>395059.25</v>
      </c>
      <c r="AJ17" s="27" t="s">
        <v>61</v>
      </c>
    </row>
    <row r="18" spans="1:36" x14ac:dyDescent="0.25">
      <c r="A18" s="26">
        <v>39</v>
      </c>
      <c r="B18" s="26">
        <v>4</v>
      </c>
      <c r="C18" s="26" t="s">
        <v>40</v>
      </c>
      <c r="D18" s="26">
        <v>14</v>
      </c>
      <c r="E18" s="26" t="s">
        <v>67</v>
      </c>
      <c r="F18" s="26">
        <v>3</v>
      </c>
      <c r="G18" s="26">
        <v>274815.46000000002</v>
      </c>
      <c r="H18" s="26">
        <v>0</v>
      </c>
      <c r="I18" s="26">
        <v>0</v>
      </c>
      <c r="J18" s="26">
        <v>1</v>
      </c>
      <c r="K18" s="26">
        <v>21592.5</v>
      </c>
      <c r="L18" s="26">
        <v>0</v>
      </c>
      <c r="M18" s="26">
        <v>0</v>
      </c>
      <c r="N18" s="26">
        <v>1</v>
      </c>
      <c r="O18" s="26">
        <v>21592.5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26">
        <v>18210</v>
      </c>
      <c r="AF18" s="26">
        <v>0</v>
      </c>
      <c r="AG18" s="26">
        <v>0</v>
      </c>
      <c r="AH18" s="26">
        <v>1</v>
      </c>
      <c r="AI18" s="26">
        <v>18210</v>
      </c>
    </row>
    <row r="19" spans="1:36" x14ac:dyDescent="0.25">
      <c r="A19" s="26">
        <v>40</v>
      </c>
      <c r="B19" s="26">
        <v>6</v>
      </c>
      <c r="C19" s="26" t="s">
        <v>42</v>
      </c>
      <c r="D19" s="26">
        <v>14</v>
      </c>
      <c r="E19" s="26" t="s">
        <v>67</v>
      </c>
      <c r="F19" s="26">
        <v>2</v>
      </c>
      <c r="G19" s="26">
        <v>76848.38</v>
      </c>
      <c r="H19" s="26">
        <v>3</v>
      </c>
      <c r="I19" s="26">
        <v>58750.75</v>
      </c>
      <c r="J19" s="26">
        <v>0</v>
      </c>
      <c r="K19" s="26">
        <v>0</v>
      </c>
      <c r="L19" s="26">
        <v>3</v>
      </c>
      <c r="M19" s="26">
        <v>58750.75</v>
      </c>
      <c r="N19" s="26">
        <v>3</v>
      </c>
      <c r="O19" s="26">
        <v>58750.75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</v>
      </c>
      <c r="AG19" s="26">
        <v>7539</v>
      </c>
      <c r="AH19" s="26">
        <v>1</v>
      </c>
      <c r="AI19" s="26">
        <v>7539</v>
      </c>
    </row>
    <row r="20" spans="1:36" x14ac:dyDescent="0.25">
      <c r="A20" s="26">
        <v>41</v>
      </c>
      <c r="B20" s="26">
        <v>8</v>
      </c>
      <c r="C20" s="26" t="s">
        <v>43</v>
      </c>
      <c r="D20" s="26">
        <v>14</v>
      </c>
      <c r="E20" s="26" t="s">
        <v>67</v>
      </c>
      <c r="F20" s="26">
        <v>0</v>
      </c>
      <c r="G20" s="26">
        <v>0</v>
      </c>
      <c r="H20" s="26">
        <v>16</v>
      </c>
      <c r="I20" s="26">
        <v>227324.46</v>
      </c>
      <c r="J20" s="26">
        <v>0</v>
      </c>
      <c r="K20" s="26">
        <v>0</v>
      </c>
      <c r="L20" s="26">
        <v>16</v>
      </c>
      <c r="M20" s="26">
        <v>227324.46</v>
      </c>
      <c r="N20" s="26">
        <v>16</v>
      </c>
      <c r="O20" s="26">
        <v>227324.46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14</v>
      </c>
      <c r="AG20" s="26">
        <v>157811.29999999999</v>
      </c>
      <c r="AH20" s="26">
        <v>14</v>
      </c>
      <c r="AI20" s="26">
        <v>157811.29999999999</v>
      </c>
    </row>
    <row r="21" spans="1:36" x14ac:dyDescent="0.25">
      <c r="A21" s="26">
        <v>42</v>
      </c>
      <c r="B21" s="26">
        <v>10</v>
      </c>
      <c r="C21" s="26" t="s">
        <v>45</v>
      </c>
      <c r="D21" s="26">
        <v>14</v>
      </c>
      <c r="E21" s="26" t="s">
        <v>67</v>
      </c>
      <c r="F21" s="26">
        <v>5</v>
      </c>
      <c r="G21" s="26">
        <v>486876.41</v>
      </c>
      <c r="H21" s="26">
        <v>1</v>
      </c>
      <c r="I21" s="26">
        <v>49077</v>
      </c>
      <c r="J21" s="26">
        <v>4</v>
      </c>
      <c r="K21" s="26">
        <v>206057.47</v>
      </c>
      <c r="L21" s="26">
        <v>1</v>
      </c>
      <c r="M21" s="26">
        <v>49077</v>
      </c>
      <c r="N21" s="26">
        <v>5</v>
      </c>
      <c r="O21" s="26">
        <v>255134.47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4</v>
      </c>
      <c r="AE21" s="26">
        <v>200159.39</v>
      </c>
      <c r="AF21" s="26">
        <v>1</v>
      </c>
      <c r="AG21" s="26">
        <v>41510.230000000003</v>
      </c>
      <c r="AH21" s="26">
        <v>5</v>
      </c>
      <c r="AI21" s="26">
        <v>241669.62</v>
      </c>
    </row>
    <row r="22" spans="1:36" x14ac:dyDescent="0.25">
      <c r="A22" s="26">
        <v>43</v>
      </c>
      <c r="B22" s="26">
        <v>11</v>
      </c>
      <c r="C22" s="26" t="s">
        <v>46</v>
      </c>
      <c r="D22" s="26">
        <v>14</v>
      </c>
      <c r="E22" s="26" t="s">
        <v>67</v>
      </c>
      <c r="F22" s="26">
        <v>11</v>
      </c>
      <c r="G22" s="26">
        <v>471216.28</v>
      </c>
      <c r="H22" s="26">
        <v>0</v>
      </c>
      <c r="I22" s="26">
        <v>0</v>
      </c>
      <c r="J22" s="26">
        <v>4</v>
      </c>
      <c r="K22" s="26">
        <v>221062.2</v>
      </c>
      <c r="L22" s="26">
        <v>0</v>
      </c>
      <c r="M22" s="26">
        <v>0</v>
      </c>
      <c r="N22" s="26">
        <v>4</v>
      </c>
      <c r="O22" s="26">
        <v>221062.2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4</v>
      </c>
      <c r="AE22" s="26">
        <v>182743.7</v>
      </c>
      <c r="AF22" s="26">
        <v>0</v>
      </c>
      <c r="AG22" s="26">
        <v>0</v>
      </c>
      <c r="AH22" s="26">
        <v>4</v>
      </c>
      <c r="AI22" s="26">
        <v>182743.7</v>
      </c>
    </row>
    <row r="23" spans="1:36" x14ac:dyDescent="0.25">
      <c r="A23" s="26">
        <v>44</v>
      </c>
      <c r="B23" s="26">
        <v>12</v>
      </c>
      <c r="C23" s="26" t="s">
        <v>47</v>
      </c>
      <c r="D23" s="26">
        <v>14</v>
      </c>
      <c r="E23" s="26" t="s">
        <v>67</v>
      </c>
      <c r="F23" s="26">
        <v>2</v>
      </c>
      <c r="G23" s="26">
        <v>135000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</row>
    <row r="24" spans="1:36" x14ac:dyDescent="0.25">
      <c r="A24" s="26">
        <v>45</v>
      </c>
      <c r="B24" s="26">
        <v>13</v>
      </c>
      <c r="C24" s="26" t="s">
        <v>48</v>
      </c>
      <c r="D24" s="26">
        <v>14</v>
      </c>
      <c r="E24" s="26" t="s">
        <v>67</v>
      </c>
      <c r="F24" s="26">
        <v>24</v>
      </c>
      <c r="G24" s="26">
        <v>874651.89</v>
      </c>
      <c r="H24" s="26">
        <v>12</v>
      </c>
      <c r="I24" s="26">
        <v>663950.23</v>
      </c>
      <c r="J24" s="26">
        <v>8</v>
      </c>
      <c r="K24" s="26">
        <v>241516.51</v>
      </c>
      <c r="L24" s="26">
        <v>11</v>
      </c>
      <c r="M24" s="26">
        <v>637070.23</v>
      </c>
      <c r="N24" s="26">
        <v>19</v>
      </c>
      <c r="O24" s="26">
        <v>878586.74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8</v>
      </c>
      <c r="AE24" s="26">
        <v>147300.91</v>
      </c>
      <c r="AF24" s="26">
        <v>11</v>
      </c>
      <c r="AG24" s="26">
        <v>566005.05000000005</v>
      </c>
      <c r="AH24" s="26">
        <v>19</v>
      </c>
      <c r="AI24" s="26">
        <v>713305.96</v>
      </c>
    </row>
    <row r="25" spans="1:36" x14ac:dyDescent="0.25">
      <c r="A25" s="26">
        <v>62</v>
      </c>
      <c r="B25" s="26">
        <v>4</v>
      </c>
      <c r="C25" s="26" t="s">
        <v>40</v>
      </c>
      <c r="D25" s="26">
        <v>2</v>
      </c>
      <c r="E25" s="26" t="s">
        <v>74</v>
      </c>
      <c r="F25" s="26">
        <v>1</v>
      </c>
      <c r="G25" s="26">
        <v>54818.04</v>
      </c>
      <c r="H25" s="26">
        <v>1</v>
      </c>
      <c r="I25" s="26">
        <v>80000</v>
      </c>
      <c r="J25" s="26">
        <v>1</v>
      </c>
      <c r="K25" s="26">
        <v>44967</v>
      </c>
      <c r="L25" s="26">
        <v>1</v>
      </c>
      <c r="M25" s="26">
        <v>80000</v>
      </c>
      <c r="N25" s="26">
        <v>2</v>
      </c>
      <c r="O25" s="26">
        <v>124967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1</v>
      </c>
      <c r="AE25" s="26">
        <v>44967</v>
      </c>
      <c r="AF25" s="26">
        <v>1</v>
      </c>
      <c r="AG25" s="26">
        <v>79880</v>
      </c>
      <c r="AH25" s="26">
        <v>2</v>
      </c>
      <c r="AI25" s="26">
        <v>124847</v>
      </c>
    </row>
    <row r="26" spans="1:36" x14ac:dyDescent="0.25">
      <c r="A26" s="26">
        <v>63</v>
      </c>
      <c r="B26" s="26">
        <v>6</v>
      </c>
      <c r="C26" s="26" t="s">
        <v>42</v>
      </c>
      <c r="D26" s="26">
        <v>2</v>
      </c>
      <c r="E26" s="26" t="s">
        <v>74</v>
      </c>
      <c r="F26" s="26">
        <v>10</v>
      </c>
      <c r="G26" s="26">
        <v>395957.58</v>
      </c>
      <c r="H26" s="26">
        <v>3</v>
      </c>
      <c r="I26" s="26">
        <v>55000</v>
      </c>
      <c r="J26" s="26">
        <v>6</v>
      </c>
      <c r="K26" s="26">
        <v>91546</v>
      </c>
      <c r="L26" s="26">
        <v>3</v>
      </c>
      <c r="M26" s="26">
        <v>55000</v>
      </c>
      <c r="N26" s="26">
        <v>9</v>
      </c>
      <c r="O26" s="26">
        <v>146546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6</v>
      </c>
      <c r="AE26" s="26">
        <v>90199.360000000001</v>
      </c>
      <c r="AF26" s="26">
        <v>3</v>
      </c>
      <c r="AG26" s="26">
        <v>55000</v>
      </c>
      <c r="AH26" s="26">
        <v>9</v>
      </c>
      <c r="AI26" s="26">
        <v>145199.35999999999</v>
      </c>
    </row>
    <row r="27" spans="1:36" x14ac:dyDescent="0.25">
      <c r="A27" s="26">
        <v>64</v>
      </c>
      <c r="B27" s="26">
        <v>8</v>
      </c>
      <c r="C27" s="26" t="s">
        <v>43</v>
      </c>
      <c r="D27" s="26">
        <v>2</v>
      </c>
      <c r="E27" s="26" t="s">
        <v>74</v>
      </c>
      <c r="F27" s="26">
        <v>0</v>
      </c>
      <c r="G27" s="26">
        <v>0</v>
      </c>
      <c r="H27" s="26">
        <v>23</v>
      </c>
      <c r="I27" s="26">
        <v>272000</v>
      </c>
      <c r="J27" s="26">
        <v>0</v>
      </c>
      <c r="K27" s="26">
        <v>0</v>
      </c>
      <c r="L27" s="26">
        <v>23</v>
      </c>
      <c r="M27" s="26">
        <v>272000</v>
      </c>
      <c r="N27" s="26">
        <v>23</v>
      </c>
      <c r="O27" s="26">
        <v>272000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23</v>
      </c>
      <c r="AG27" s="26">
        <v>216404.45</v>
      </c>
      <c r="AH27" s="26">
        <v>23</v>
      </c>
      <c r="AI27" s="26">
        <v>216404.45</v>
      </c>
    </row>
    <row r="28" spans="1:36" x14ac:dyDescent="0.25">
      <c r="A28" s="26">
        <v>65</v>
      </c>
      <c r="B28" s="26">
        <v>9</v>
      </c>
      <c r="C28" s="26" t="s">
        <v>44</v>
      </c>
      <c r="D28" s="26">
        <v>2</v>
      </c>
      <c r="E28" s="26" t="s">
        <v>74</v>
      </c>
      <c r="F28" s="26">
        <v>2</v>
      </c>
      <c r="G28" s="26">
        <v>106202.88</v>
      </c>
      <c r="H28" s="26">
        <v>0</v>
      </c>
      <c r="I28" s="26">
        <v>0</v>
      </c>
      <c r="J28" s="26">
        <v>1</v>
      </c>
      <c r="K28" s="26">
        <v>49745</v>
      </c>
      <c r="L28" s="26">
        <v>0</v>
      </c>
      <c r="M28" s="26">
        <v>0</v>
      </c>
      <c r="N28" s="26">
        <v>1</v>
      </c>
      <c r="O28" s="26">
        <v>49745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1</v>
      </c>
      <c r="AE28" s="26">
        <v>46233.93</v>
      </c>
      <c r="AF28" s="26">
        <v>0</v>
      </c>
      <c r="AG28" s="26">
        <v>0</v>
      </c>
      <c r="AH28" s="26">
        <v>1</v>
      </c>
      <c r="AI28" s="26">
        <v>46233.93</v>
      </c>
    </row>
    <row r="29" spans="1:36" x14ac:dyDescent="0.25">
      <c r="A29" s="26">
        <v>66</v>
      </c>
      <c r="B29" s="26">
        <v>10</v>
      </c>
      <c r="C29" s="26" t="s">
        <v>45</v>
      </c>
      <c r="D29" s="26">
        <v>2</v>
      </c>
      <c r="E29" s="26" t="s">
        <v>74</v>
      </c>
      <c r="F29" s="26">
        <v>7</v>
      </c>
      <c r="G29" s="26">
        <v>252898.96</v>
      </c>
      <c r="H29" s="26">
        <v>4</v>
      </c>
      <c r="I29" s="26">
        <v>229189.56</v>
      </c>
      <c r="J29" s="26">
        <v>6</v>
      </c>
      <c r="K29" s="26">
        <v>211355.46000000002</v>
      </c>
      <c r="L29" s="26">
        <v>4</v>
      </c>
      <c r="M29" s="26">
        <v>229189.56</v>
      </c>
      <c r="N29" s="26">
        <v>10</v>
      </c>
      <c r="O29" s="26">
        <v>440545.02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6</v>
      </c>
      <c r="AE29" s="26">
        <v>184769.53999999998</v>
      </c>
      <c r="AF29" s="26">
        <v>4</v>
      </c>
      <c r="AG29" s="26">
        <v>225761.43</v>
      </c>
      <c r="AH29" s="26">
        <v>10</v>
      </c>
      <c r="AI29" s="26">
        <v>410530.97</v>
      </c>
    </row>
    <row r="30" spans="1:36" x14ac:dyDescent="0.25">
      <c r="A30" s="26">
        <v>67</v>
      </c>
      <c r="B30" s="26">
        <v>11</v>
      </c>
      <c r="C30" s="26" t="s">
        <v>46</v>
      </c>
      <c r="D30" s="26">
        <v>2</v>
      </c>
      <c r="E30" s="26" t="s">
        <v>74</v>
      </c>
      <c r="F30" s="26">
        <v>16</v>
      </c>
      <c r="G30" s="26">
        <v>509977.00000000006</v>
      </c>
      <c r="H30" s="26">
        <v>1</v>
      </c>
      <c r="I30" s="26">
        <v>202400</v>
      </c>
      <c r="J30" s="26">
        <v>5</v>
      </c>
      <c r="K30" s="26">
        <v>120000</v>
      </c>
      <c r="L30" s="26">
        <v>1</v>
      </c>
      <c r="M30" s="26">
        <v>202400</v>
      </c>
      <c r="N30" s="26">
        <v>6</v>
      </c>
      <c r="O30" s="26">
        <v>322400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5</v>
      </c>
      <c r="AE30" s="26">
        <v>116746.09</v>
      </c>
      <c r="AF30" s="26">
        <v>1</v>
      </c>
      <c r="AG30" s="26">
        <v>192372.79</v>
      </c>
      <c r="AH30" s="26">
        <v>6</v>
      </c>
      <c r="AI30" s="26">
        <v>309118.88</v>
      </c>
    </row>
    <row r="31" spans="1:36" x14ac:dyDescent="0.25">
      <c r="A31" s="26">
        <v>68</v>
      </c>
      <c r="B31" s="26">
        <v>12</v>
      </c>
      <c r="C31" s="26" t="s">
        <v>47</v>
      </c>
      <c r="D31" s="26">
        <v>2</v>
      </c>
      <c r="E31" s="26" t="s">
        <v>74</v>
      </c>
      <c r="F31" s="26">
        <v>6</v>
      </c>
      <c r="G31" s="26">
        <v>138143.56</v>
      </c>
      <c r="H31" s="26">
        <v>0</v>
      </c>
      <c r="I31" s="26">
        <v>0</v>
      </c>
      <c r="J31" s="26">
        <v>3</v>
      </c>
      <c r="K31" s="26">
        <v>52000</v>
      </c>
      <c r="L31" s="26">
        <v>0</v>
      </c>
      <c r="M31" s="26">
        <v>0</v>
      </c>
      <c r="N31" s="26">
        <v>3</v>
      </c>
      <c r="O31" s="26">
        <v>52000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3</v>
      </c>
      <c r="AE31" s="26">
        <v>51372.66</v>
      </c>
      <c r="AF31" s="26">
        <v>0</v>
      </c>
      <c r="AG31" s="26">
        <v>0</v>
      </c>
      <c r="AH31" s="26">
        <v>3</v>
      </c>
      <c r="AI31" s="26">
        <v>51372.66</v>
      </c>
    </row>
    <row r="32" spans="1:36" x14ac:dyDescent="0.25">
      <c r="A32" s="26">
        <v>69</v>
      </c>
      <c r="B32" s="26">
        <v>13</v>
      </c>
      <c r="C32" s="26" t="s">
        <v>48</v>
      </c>
      <c r="D32" s="26">
        <v>2</v>
      </c>
      <c r="E32" s="26" t="s">
        <v>74</v>
      </c>
      <c r="F32" s="26">
        <v>28</v>
      </c>
      <c r="G32" s="26">
        <v>585333.69999999995</v>
      </c>
      <c r="H32" s="26">
        <v>6</v>
      </c>
      <c r="I32" s="26">
        <v>271046.2</v>
      </c>
      <c r="J32" s="26">
        <v>14</v>
      </c>
      <c r="K32" s="26">
        <v>274954.01</v>
      </c>
      <c r="L32" s="26">
        <v>6</v>
      </c>
      <c r="M32" s="26">
        <v>271046.2</v>
      </c>
      <c r="N32" s="26">
        <v>20</v>
      </c>
      <c r="O32" s="26">
        <v>546000.21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14</v>
      </c>
      <c r="AE32" s="26">
        <v>267304.90000000002</v>
      </c>
      <c r="AF32" s="26">
        <v>6</v>
      </c>
      <c r="AG32" s="26">
        <v>268569.57</v>
      </c>
      <c r="AH32" s="26">
        <v>20</v>
      </c>
      <c r="AI32" s="26">
        <v>535874.47</v>
      </c>
    </row>
    <row r="33" spans="1:36" x14ac:dyDescent="0.25">
      <c r="A33" s="26">
        <v>86</v>
      </c>
      <c r="B33" s="26">
        <v>6</v>
      </c>
      <c r="C33" s="26" t="s">
        <v>42</v>
      </c>
      <c r="D33" s="26">
        <v>11</v>
      </c>
      <c r="E33" s="26" t="s">
        <v>84</v>
      </c>
      <c r="F33" s="26">
        <v>13</v>
      </c>
      <c r="G33" s="26">
        <v>262871.23</v>
      </c>
      <c r="H33" s="26">
        <v>1</v>
      </c>
      <c r="I33" s="26">
        <v>50000</v>
      </c>
      <c r="J33" s="26">
        <v>6</v>
      </c>
      <c r="K33" s="26">
        <v>144160.18</v>
      </c>
      <c r="L33" s="26">
        <v>1</v>
      </c>
      <c r="M33" s="26">
        <v>50000</v>
      </c>
      <c r="N33" s="26">
        <v>7</v>
      </c>
      <c r="O33" s="26">
        <v>194160.18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6</v>
      </c>
      <c r="AE33" s="26">
        <v>130090.37</v>
      </c>
      <c r="AF33" s="26">
        <v>1</v>
      </c>
      <c r="AG33" s="26">
        <v>50000</v>
      </c>
      <c r="AH33" s="26">
        <v>7</v>
      </c>
      <c r="AI33" s="26">
        <v>180090.37</v>
      </c>
    </row>
    <row r="34" spans="1:36" x14ac:dyDescent="0.25">
      <c r="A34" s="26">
        <v>87</v>
      </c>
      <c r="B34" s="26">
        <v>8</v>
      </c>
      <c r="C34" s="26" t="s">
        <v>43</v>
      </c>
      <c r="D34" s="26">
        <v>11</v>
      </c>
      <c r="E34" s="26" t="s">
        <v>84</v>
      </c>
      <c r="F34" s="26">
        <v>0</v>
      </c>
      <c r="G34" s="26">
        <v>0</v>
      </c>
      <c r="H34" s="26">
        <v>11</v>
      </c>
      <c r="I34" s="26">
        <v>106350</v>
      </c>
      <c r="J34" s="26">
        <v>0</v>
      </c>
      <c r="K34" s="26">
        <v>0</v>
      </c>
      <c r="L34" s="26">
        <v>11</v>
      </c>
      <c r="M34" s="26">
        <v>106350</v>
      </c>
      <c r="N34" s="26">
        <v>11</v>
      </c>
      <c r="O34" s="26">
        <v>106350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10</v>
      </c>
      <c r="AG34" s="26">
        <v>80779.049999999988</v>
      </c>
      <c r="AH34" s="26">
        <v>10</v>
      </c>
      <c r="AI34" s="26">
        <v>80779.05</v>
      </c>
    </row>
    <row r="35" spans="1:36" x14ac:dyDescent="0.25">
      <c r="A35" s="26">
        <v>88</v>
      </c>
      <c r="B35" s="26">
        <v>10</v>
      </c>
      <c r="C35" s="26" t="s">
        <v>45</v>
      </c>
      <c r="D35" s="26">
        <v>11</v>
      </c>
      <c r="E35" s="26" t="s">
        <v>84</v>
      </c>
      <c r="F35" s="26">
        <v>11</v>
      </c>
      <c r="G35" s="26">
        <v>303969.90000000002</v>
      </c>
      <c r="H35" s="26">
        <v>2</v>
      </c>
      <c r="I35" s="26">
        <v>119380</v>
      </c>
      <c r="J35" s="26">
        <v>5</v>
      </c>
      <c r="K35" s="26">
        <v>92691.25</v>
      </c>
      <c r="L35" s="26">
        <v>2</v>
      </c>
      <c r="M35" s="26">
        <v>119380</v>
      </c>
      <c r="N35" s="26">
        <v>7</v>
      </c>
      <c r="O35" s="26">
        <v>212071.25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5</v>
      </c>
      <c r="AE35" s="26">
        <v>77320.05</v>
      </c>
      <c r="AF35" s="26">
        <v>2</v>
      </c>
      <c r="AG35" s="26">
        <v>109626.76999999999</v>
      </c>
      <c r="AH35" s="26">
        <v>7</v>
      </c>
      <c r="AI35" s="26">
        <v>186946.82</v>
      </c>
    </row>
    <row r="36" spans="1:36" x14ac:dyDescent="0.25">
      <c r="A36" s="26">
        <v>89</v>
      </c>
      <c r="B36" s="26">
        <v>11</v>
      </c>
      <c r="C36" s="26" t="s">
        <v>46</v>
      </c>
      <c r="D36" s="26">
        <v>11</v>
      </c>
      <c r="E36" s="26" t="s">
        <v>84</v>
      </c>
      <c r="F36" s="26">
        <v>5</v>
      </c>
      <c r="G36" s="26">
        <v>109801.16</v>
      </c>
      <c r="H36" s="26">
        <v>0</v>
      </c>
      <c r="I36" s="26">
        <v>0</v>
      </c>
      <c r="J36" s="26">
        <v>2</v>
      </c>
      <c r="K36" s="26">
        <v>39269.96</v>
      </c>
      <c r="L36" s="26">
        <v>0</v>
      </c>
      <c r="M36" s="26">
        <v>0</v>
      </c>
      <c r="N36" s="26">
        <v>2</v>
      </c>
      <c r="O36" s="26">
        <v>39269.96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2</v>
      </c>
      <c r="AE36" s="26">
        <v>24873.52</v>
      </c>
      <c r="AF36" s="26">
        <v>0</v>
      </c>
      <c r="AG36" s="26">
        <v>0</v>
      </c>
      <c r="AH36" s="26">
        <v>2</v>
      </c>
      <c r="AI36" s="26">
        <v>24873.52</v>
      </c>
    </row>
    <row r="37" spans="1:36" x14ac:dyDescent="0.25">
      <c r="A37" s="26">
        <v>90</v>
      </c>
      <c r="B37" s="26">
        <v>12</v>
      </c>
      <c r="C37" s="26" t="s">
        <v>47</v>
      </c>
      <c r="D37" s="26">
        <v>11</v>
      </c>
      <c r="E37" s="26" t="s">
        <v>84</v>
      </c>
      <c r="F37" s="26">
        <v>6</v>
      </c>
      <c r="G37" s="26">
        <v>116525.87</v>
      </c>
      <c r="H37" s="26">
        <v>0</v>
      </c>
      <c r="I37" s="26">
        <v>0</v>
      </c>
      <c r="J37" s="26">
        <v>1</v>
      </c>
      <c r="K37" s="26">
        <v>25000</v>
      </c>
      <c r="L37" s="26">
        <v>0</v>
      </c>
      <c r="M37" s="26">
        <v>0</v>
      </c>
      <c r="N37" s="26">
        <v>1</v>
      </c>
      <c r="O37" s="26">
        <v>25000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1</v>
      </c>
      <c r="AE37" s="26">
        <v>24942.5</v>
      </c>
      <c r="AF37" s="26">
        <v>0</v>
      </c>
      <c r="AG37" s="26">
        <v>0</v>
      </c>
      <c r="AH37" s="26">
        <v>1</v>
      </c>
      <c r="AI37" s="26">
        <v>24942.5</v>
      </c>
    </row>
    <row r="38" spans="1:36" x14ac:dyDescent="0.25">
      <c r="A38" s="26">
        <v>91</v>
      </c>
      <c r="B38" s="26">
        <v>13</v>
      </c>
      <c r="C38" s="26" t="s">
        <v>48</v>
      </c>
      <c r="D38" s="26">
        <v>11</v>
      </c>
      <c r="E38" s="26" t="s">
        <v>84</v>
      </c>
      <c r="F38" s="26">
        <v>19</v>
      </c>
      <c r="G38" s="26">
        <v>334764.75</v>
      </c>
      <c r="H38" s="26">
        <v>2</v>
      </c>
      <c r="I38" s="26">
        <v>83000</v>
      </c>
      <c r="J38" s="26">
        <v>5</v>
      </c>
      <c r="K38" s="26">
        <v>85109.739999999991</v>
      </c>
      <c r="L38" s="26">
        <v>2</v>
      </c>
      <c r="M38" s="26">
        <v>83000</v>
      </c>
      <c r="N38" s="26">
        <v>7</v>
      </c>
      <c r="O38" s="26">
        <v>168109.74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5</v>
      </c>
      <c r="AE38" s="26">
        <v>80803.19</v>
      </c>
      <c r="AF38" s="26">
        <v>2</v>
      </c>
      <c r="AG38" s="26">
        <v>71230.7</v>
      </c>
      <c r="AH38" s="26">
        <v>7</v>
      </c>
      <c r="AI38" s="26">
        <v>152033.89000000001</v>
      </c>
    </row>
    <row r="39" spans="1:36" x14ac:dyDescent="0.25">
      <c r="A39" s="26">
        <v>92</v>
      </c>
      <c r="B39" s="26">
        <v>4</v>
      </c>
      <c r="C39" s="26" t="s">
        <v>40</v>
      </c>
      <c r="D39" s="26">
        <v>7</v>
      </c>
      <c r="E39" s="26" t="s">
        <v>88</v>
      </c>
      <c r="F39" s="26">
        <v>4</v>
      </c>
      <c r="G39" s="26">
        <v>308954.98</v>
      </c>
      <c r="H39" s="26">
        <v>0</v>
      </c>
      <c r="I39" s="26">
        <v>0</v>
      </c>
      <c r="J39" s="26">
        <v>1</v>
      </c>
      <c r="K39" s="26">
        <v>52380</v>
      </c>
      <c r="L39" s="26">
        <v>0</v>
      </c>
      <c r="M39" s="26">
        <v>0</v>
      </c>
      <c r="N39" s="26">
        <v>1</v>
      </c>
      <c r="O39" s="26">
        <v>52380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1</v>
      </c>
      <c r="AE39" s="26">
        <v>50000</v>
      </c>
      <c r="AF39" s="26">
        <v>0</v>
      </c>
      <c r="AG39" s="26">
        <v>0</v>
      </c>
      <c r="AH39" s="26">
        <v>1</v>
      </c>
      <c r="AI39" s="26">
        <v>50000</v>
      </c>
    </row>
    <row r="40" spans="1:36" x14ac:dyDescent="0.25">
      <c r="A40" s="26">
        <v>93</v>
      </c>
      <c r="B40" s="26">
        <v>6</v>
      </c>
      <c r="C40" s="26" t="s">
        <v>42</v>
      </c>
      <c r="D40" s="26">
        <v>7</v>
      </c>
      <c r="E40" s="26" t="s">
        <v>88</v>
      </c>
      <c r="F40" s="26">
        <v>13</v>
      </c>
      <c r="G40" s="26">
        <v>220929.72</v>
      </c>
      <c r="H40" s="26">
        <v>0</v>
      </c>
      <c r="I40" s="26">
        <v>0</v>
      </c>
      <c r="J40" s="26">
        <v>3</v>
      </c>
      <c r="K40" s="26">
        <v>72381.88</v>
      </c>
      <c r="L40" s="26">
        <v>0</v>
      </c>
      <c r="M40" s="26">
        <v>0</v>
      </c>
      <c r="N40" s="26">
        <v>3</v>
      </c>
      <c r="O40" s="26">
        <v>72381.88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2</v>
      </c>
      <c r="AE40" s="26">
        <v>30301.72</v>
      </c>
      <c r="AF40" s="26">
        <v>0</v>
      </c>
      <c r="AG40" s="26">
        <v>0</v>
      </c>
      <c r="AH40" s="26">
        <v>2</v>
      </c>
      <c r="AI40" s="26">
        <v>30301.72</v>
      </c>
    </row>
    <row r="41" spans="1:36" x14ac:dyDescent="0.25">
      <c r="A41" s="26">
        <v>94</v>
      </c>
      <c r="B41" s="26">
        <v>8</v>
      </c>
      <c r="C41" s="26" t="s">
        <v>43</v>
      </c>
      <c r="D41" s="26">
        <v>7</v>
      </c>
      <c r="E41" s="26" t="s">
        <v>88</v>
      </c>
      <c r="F41" s="26">
        <v>0</v>
      </c>
      <c r="G41" s="26">
        <v>0</v>
      </c>
      <c r="H41" s="26">
        <v>20</v>
      </c>
      <c r="I41" s="26">
        <v>1238552.8400000001</v>
      </c>
      <c r="J41" s="26">
        <v>0</v>
      </c>
      <c r="K41" s="26">
        <v>0</v>
      </c>
      <c r="L41" s="26">
        <v>20</v>
      </c>
      <c r="M41" s="26">
        <v>1238552.8400000001</v>
      </c>
      <c r="N41" s="26">
        <v>20</v>
      </c>
      <c r="O41" s="26">
        <v>1238552.8400000001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18</v>
      </c>
      <c r="AG41" s="26">
        <v>981317.3</v>
      </c>
      <c r="AH41" s="26">
        <v>18</v>
      </c>
      <c r="AI41" s="26">
        <v>981317.3</v>
      </c>
    </row>
    <row r="42" spans="1:36" x14ac:dyDescent="0.25">
      <c r="A42" s="26">
        <v>95</v>
      </c>
      <c r="B42" s="26">
        <v>9</v>
      </c>
      <c r="C42" s="26" t="s">
        <v>44</v>
      </c>
      <c r="D42" s="26">
        <v>7</v>
      </c>
      <c r="E42" s="26" t="s">
        <v>88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</row>
    <row r="43" spans="1:36" x14ac:dyDescent="0.25">
      <c r="A43" s="26">
        <v>96</v>
      </c>
      <c r="B43" s="26">
        <v>10</v>
      </c>
      <c r="C43" s="26" t="s">
        <v>45</v>
      </c>
      <c r="D43" s="26">
        <v>7</v>
      </c>
      <c r="E43" s="26" t="s">
        <v>88</v>
      </c>
      <c r="F43" s="26">
        <v>7</v>
      </c>
      <c r="G43" s="26">
        <v>102744.7</v>
      </c>
      <c r="H43" s="26">
        <v>12</v>
      </c>
      <c r="I43" s="26">
        <v>414075.26</v>
      </c>
      <c r="J43" s="26">
        <v>2</v>
      </c>
      <c r="K43" s="26">
        <v>18311.55</v>
      </c>
      <c r="L43" s="26">
        <v>12</v>
      </c>
      <c r="M43" s="26">
        <v>390576.33</v>
      </c>
      <c r="N43" s="26">
        <v>14</v>
      </c>
      <c r="O43" s="26">
        <v>408887.88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2</v>
      </c>
      <c r="AE43" s="26">
        <v>18311.55</v>
      </c>
      <c r="AF43" s="26">
        <v>12</v>
      </c>
      <c r="AG43" s="26">
        <v>378958.68</v>
      </c>
      <c r="AH43" s="26">
        <v>14</v>
      </c>
      <c r="AI43" s="26">
        <v>397270.23</v>
      </c>
    </row>
    <row r="44" spans="1:36" x14ac:dyDescent="0.25">
      <c r="A44" s="26">
        <v>97</v>
      </c>
      <c r="B44" s="26">
        <v>11</v>
      </c>
      <c r="C44" s="26" t="s">
        <v>46</v>
      </c>
      <c r="D44" s="26">
        <v>7</v>
      </c>
      <c r="E44" s="26" t="s">
        <v>88</v>
      </c>
      <c r="F44" s="26">
        <v>15</v>
      </c>
      <c r="G44" s="26">
        <v>795421.75</v>
      </c>
      <c r="H44" s="26">
        <v>2</v>
      </c>
      <c r="I44" s="26">
        <v>40000</v>
      </c>
      <c r="J44" s="26">
        <v>5</v>
      </c>
      <c r="K44" s="26">
        <v>108148.72</v>
      </c>
      <c r="L44" s="26">
        <v>2</v>
      </c>
      <c r="M44" s="26">
        <v>40000</v>
      </c>
      <c r="N44" s="26">
        <v>7</v>
      </c>
      <c r="O44" s="26">
        <v>148148.72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5</v>
      </c>
      <c r="AE44" s="26">
        <v>99364.89</v>
      </c>
      <c r="AF44" s="26">
        <v>2</v>
      </c>
      <c r="AG44" s="26">
        <v>35794.959999999999</v>
      </c>
      <c r="AH44" s="26">
        <v>7</v>
      </c>
      <c r="AI44" s="26">
        <v>135159.85</v>
      </c>
    </row>
    <row r="45" spans="1:36" x14ac:dyDescent="0.25">
      <c r="A45" s="26">
        <v>98</v>
      </c>
      <c r="B45" s="26">
        <v>12</v>
      </c>
      <c r="C45" s="26" t="s">
        <v>47</v>
      </c>
      <c r="D45" s="26">
        <v>7</v>
      </c>
      <c r="E45" s="26" t="s">
        <v>88</v>
      </c>
      <c r="F45" s="26">
        <v>11</v>
      </c>
      <c r="G45" s="26">
        <v>207657.38</v>
      </c>
      <c r="H45" s="26">
        <v>5</v>
      </c>
      <c r="I45" s="26">
        <v>270000</v>
      </c>
      <c r="J45" s="26">
        <v>4</v>
      </c>
      <c r="K45" s="26">
        <v>71260.800000000003</v>
      </c>
      <c r="L45" s="26">
        <v>5</v>
      </c>
      <c r="M45" s="26">
        <v>270000</v>
      </c>
      <c r="N45" s="26">
        <v>9</v>
      </c>
      <c r="O45" s="26">
        <v>341260.79999999999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4</v>
      </c>
      <c r="AE45" s="26">
        <v>69560.41</v>
      </c>
      <c r="AF45" s="26">
        <v>5</v>
      </c>
      <c r="AG45" s="26">
        <v>213099.61</v>
      </c>
      <c r="AH45" s="26">
        <v>9</v>
      </c>
      <c r="AI45" s="26">
        <v>282660.02</v>
      </c>
    </row>
    <row r="46" spans="1:36" x14ac:dyDescent="0.25">
      <c r="A46" s="26">
        <v>99</v>
      </c>
      <c r="B46" s="26">
        <v>13</v>
      </c>
      <c r="C46" s="26" t="s">
        <v>48</v>
      </c>
      <c r="D46" s="26">
        <v>7</v>
      </c>
      <c r="E46" s="26" t="s">
        <v>88</v>
      </c>
      <c r="F46" s="26">
        <v>40</v>
      </c>
      <c r="G46" s="26">
        <v>2255637.8299999996</v>
      </c>
      <c r="H46" s="26">
        <v>9</v>
      </c>
      <c r="I46" s="26">
        <v>399400.47</v>
      </c>
      <c r="J46" s="26">
        <v>23</v>
      </c>
      <c r="K46" s="26">
        <v>846627.72</v>
      </c>
      <c r="L46" s="26">
        <v>9</v>
      </c>
      <c r="M46" s="26">
        <v>396411.47</v>
      </c>
      <c r="N46" s="26">
        <v>32</v>
      </c>
      <c r="O46" s="26">
        <v>1243039.19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23</v>
      </c>
      <c r="AE46" s="26">
        <v>820119.66999999993</v>
      </c>
      <c r="AF46" s="26">
        <v>9</v>
      </c>
      <c r="AG46" s="26">
        <v>385218.47</v>
      </c>
      <c r="AH46" s="26">
        <v>32</v>
      </c>
      <c r="AI46" s="26">
        <v>1205338.1399999999</v>
      </c>
      <c r="AJ46" s="25" t="s">
        <v>89</v>
      </c>
    </row>
    <row r="47" spans="1:36" x14ac:dyDescent="0.25">
      <c r="A47" s="26">
        <v>141</v>
      </c>
      <c r="B47" s="26">
        <v>4</v>
      </c>
      <c r="C47" s="26" t="s">
        <v>40</v>
      </c>
      <c r="D47" s="26">
        <v>9</v>
      </c>
      <c r="E47" s="26" t="s">
        <v>72</v>
      </c>
      <c r="F47" s="26">
        <v>3</v>
      </c>
      <c r="G47" s="26">
        <v>69623.05</v>
      </c>
      <c r="H47" s="26">
        <v>0</v>
      </c>
      <c r="I47" s="26">
        <v>0</v>
      </c>
      <c r="J47" s="26">
        <v>1</v>
      </c>
      <c r="K47" s="26">
        <v>20000</v>
      </c>
      <c r="L47" s="26">
        <v>0</v>
      </c>
      <c r="M47" s="26">
        <v>0</v>
      </c>
      <c r="N47" s="26">
        <v>1</v>
      </c>
      <c r="O47" s="26">
        <v>20000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1</v>
      </c>
      <c r="AE47" s="26">
        <v>19944</v>
      </c>
      <c r="AF47" s="26">
        <v>0</v>
      </c>
      <c r="AG47" s="26">
        <v>0</v>
      </c>
      <c r="AH47" s="26">
        <v>1</v>
      </c>
      <c r="AI47" s="26">
        <v>19944</v>
      </c>
    </row>
    <row r="48" spans="1:36" x14ac:dyDescent="0.25">
      <c r="A48" s="26">
        <v>142</v>
      </c>
      <c r="B48" s="26">
        <v>6</v>
      </c>
      <c r="C48" s="26" t="s">
        <v>42</v>
      </c>
      <c r="D48" s="26">
        <v>9</v>
      </c>
      <c r="E48" s="26" t="s">
        <v>72</v>
      </c>
      <c r="F48" s="26">
        <v>5</v>
      </c>
      <c r="G48" s="26">
        <v>85724.31</v>
      </c>
      <c r="H48" s="26">
        <v>0</v>
      </c>
      <c r="I48" s="26">
        <v>0</v>
      </c>
      <c r="J48" s="26">
        <v>4</v>
      </c>
      <c r="K48" s="26">
        <v>76975.929999999993</v>
      </c>
      <c r="L48" s="26">
        <v>0</v>
      </c>
      <c r="M48" s="26">
        <v>0</v>
      </c>
      <c r="N48" s="26">
        <v>4</v>
      </c>
      <c r="O48" s="26">
        <v>76975.929999999993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4</v>
      </c>
      <c r="AE48" s="26">
        <v>67543.759999999995</v>
      </c>
      <c r="AF48" s="26">
        <v>0</v>
      </c>
      <c r="AG48" s="26">
        <v>0</v>
      </c>
      <c r="AH48" s="26">
        <v>4</v>
      </c>
      <c r="AI48" s="26">
        <v>67543.759999999995</v>
      </c>
    </row>
    <row r="49" spans="1:36" x14ac:dyDescent="0.25">
      <c r="A49" s="26">
        <v>143</v>
      </c>
      <c r="B49" s="26">
        <v>8</v>
      </c>
      <c r="C49" s="26" t="s">
        <v>43</v>
      </c>
      <c r="D49" s="26">
        <v>9</v>
      </c>
      <c r="E49" s="26" t="s">
        <v>72</v>
      </c>
      <c r="F49" s="26">
        <v>0</v>
      </c>
      <c r="G49" s="26">
        <v>0</v>
      </c>
      <c r="H49" s="26">
        <v>15</v>
      </c>
      <c r="I49" s="26">
        <v>133763.78</v>
      </c>
      <c r="J49" s="26">
        <v>0</v>
      </c>
      <c r="K49" s="26">
        <v>0</v>
      </c>
      <c r="L49" s="26">
        <v>12</v>
      </c>
      <c r="M49" s="26">
        <v>133763.78</v>
      </c>
      <c r="N49" s="26">
        <v>12</v>
      </c>
      <c r="O49" s="26">
        <v>133763.78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12</v>
      </c>
      <c r="AG49" s="26">
        <v>117257.57</v>
      </c>
      <c r="AH49" s="26">
        <v>12</v>
      </c>
      <c r="AI49" s="26">
        <v>117257.57</v>
      </c>
    </row>
    <row r="50" spans="1:36" x14ac:dyDescent="0.25">
      <c r="A50" s="26">
        <v>144</v>
      </c>
      <c r="B50" s="26">
        <v>9</v>
      </c>
      <c r="C50" s="26" t="s">
        <v>44</v>
      </c>
      <c r="D50" s="26">
        <v>9</v>
      </c>
      <c r="E50" s="26" t="s">
        <v>72</v>
      </c>
      <c r="F50" s="26">
        <v>3</v>
      </c>
      <c r="G50" s="26">
        <v>239928.4</v>
      </c>
      <c r="H50" s="26">
        <v>0</v>
      </c>
      <c r="I50" s="26">
        <v>0</v>
      </c>
      <c r="J50" s="26">
        <v>1</v>
      </c>
      <c r="K50" s="26">
        <v>33104.800000000003</v>
      </c>
      <c r="L50" s="26">
        <v>0</v>
      </c>
      <c r="M50" s="26">
        <v>0</v>
      </c>
      <c r="N50" s="26">
        <v>1</v>
      </c>
      <c r="O50" s="26">
        <v>33104.800000000003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1</v>
      </c>
      <c r="AE50" s="26">
        <v>33006.25</v>
      </c>
      <c r="AF50" s="26">
        <v>0</v>
      </c>
      <c r="AG50" s="26">
        <v>0</v>
      </c>
      <c r="AH50" s="26">
        <v>1</v>
      </c>
      <c r="AI50" s="26">
        <v>33006.25</v>
      </c>
    </row>
    <row r="51" spans="1:36" x14ac:dyDescent="0.25">
      <c r="A51" s="26">
        <v>145</v>
      </c>
      <c r="B51" s="26">
        <v>10</v>
      </c>
      <c r="C51" s="26" t="s">
        <v>45</v>
      </c>
      <c r="D51" s="26">
        <v>9</v>
      </c>
      <c r="E51" s="26" t="s">
        <v>72</v>
      </c>
      <c r="F51" s="26">
        <v>10</v>
      </c>
      <c r="G51" s="26">
        <v>341100.02</v>
      </c>
      <c r="H51" s="26">
        <v>2</v>
      </c>
      <c r="I51" s="26">
        <v>175000</v>
      </c>
      <c r="J51" s="26">
        <v>5</v>
      </c>
      <c r="K51" s="26">
        <v>155934.63</v>
      </c>
      <c r="L51" s="26">
        <v>2</v>
      </c>
      <c r="M51" s="26">
        <v>210448.12</v>
      </c>
      <c r="N51" s="26">
        <v>7</v>
      </c>
      <c r="O51" s="26">
        <v>366382.75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5</v>
      </c>
      <c r="AE51" s="26">
        <v>154758.68</v>
      </c>
      <c r="AF51" s="26">
        <v>2</v>
      </c>
      <c r="AG51" s="26">
        <v>209024.54</v>
      </c>
      <c r="AH51" s="26">
        <v>7</v>
      </c>
      <c r="AI51" s="26">
        <v>363783.22</v>
      </c>
    </row>
    <row r="52" spans="1:36" x14ac:dyDescent="0.25">
      <c r="A52" s="26">
        <v>146</v>
      </c>
      <c r="B52" s="26">
        <v>11</v>
      </c>
      <c r="C52" s="26" t="s">
        <v>46</v>
      </c>
      <c r="D52" s="26">
        <v>9</v>
      </c>
      <c r="E52" s="26" t="s">
        <v>72</v>
      </c>
      <c r="F52" s="26">
        <v>6</v>
      </c>
      <c r="G52" s="26">
        <v>299966.18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</row>
    <row r="53" spans="1:36" x14ac:dyDescent="0.25">
      <c r="A53" s="26">
        <v>147</v>
      </c>
      <c r="B53" s="26">
        <v>12</v>
      </c>
      <c r="C53" s="26" t="s">
        <v>47</v>
      </c>
      <c r="D53" s="26">
        <v>9</v>
      </c>
      <c r="E53" s="26" t="s">
        <v>72</v>
      </c>
      <c r="F53" s="26">
        <v>3</v>
      </c>
      <c r="G53" s="26">
        <v>73635.600000000006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</row>
    <row r="54" spans="1:36" x14ac:dyDescent="0.25">
      <c r="A54" s="26">
        <v>148</v>
      </c>
      <c r="B54" s="26">
        <v>13</v>
      </c>
      <c r="C54" s="26" t="s">
        <v>48</v>
      </c>
      <c r="D54" s="26">
        <v>9</v>
      </c>
      <c r="E54" s="26" t="s">
        <v>72</v>
      </c>
      <c r="F54" s="26">
        <v>41</v>
      </c>
      <c r="G54" s="26">
        <v>1217921.22</v>
      </c>
      <c r="H54" s="26">
        <v>9</v>
      </c>
      <c r="I54" s="26">
        <v>204700</v>
      </c>
      <c r="J54" s="26">
        <v>30</v>
      </c>
      <c r="K54" s="26">
        <v>529098.96</v>
      </c>
      <c r="L54" s="26">
        <v>9</v>
      </c>
      <c r="M54" s="26">
        <v>179481.58</v>
      </c>
      <c r="N54" s="26">
        <v>39</v>
      </c>
      <c r="O54" s="26">
        <v>708580.54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30</v>
      </c>
      <c r="AE54" s="26">
        <v>527783.17000000004</v>
      </c>
      <c r="AF54" s="26">
        <v>9</v>
      </c>
      <c r="AG54" s="26">
        <v>173695.41</v>
      </c>
      <c r="AH54" s="26">
        <v>39</v>
      </c>
      <c r="AI54" s="26">
        <v>701478.58</v>
      </c>
    </row>
    <row r="55" spans="1:36" x14ac:dyDescent="0.25">
      <c r="A55" s="26">
        <v>201</v>
      </c>
      <c r="B55" s="26">
        <v>4</v>
      </c>
      <c r="C55" s="26" t="s">
        <v>40</v>
      </c>
      <c r="D55" s="26">
        <v>3</v>
      </c>
      <c r="E55" s="26" t="s">
        <v>41</v>
      </c>
      <c r="F55" s="26">
        <v>1</v>
      </c>
      <c r="G55" s="26">
        <v>42580</v>
      </c>
      <c r="H55" s="26">
        <v>0</v>
      </c>
      <c r="I55" s="26">
        <v>0</v>
      </c>
      <c r="J55" s="26">
        <v>1</v>
      </c>
      <c r="K55" s="26">
        <v>42580</v>
      </c>
      <c r="L55" s="26">
        <v>0</v>
      </c>
      <c r="M55" s="26">
        <v>0</v>
      </c>
      <c r="N55" s="26">
        <v>1</v>
      </c>
      <c r="O55" s="26">
        <v>42580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1</v>
      </c>
      <c r="AE55" s="26">
        <v>42579.99</v>
      </c>
      <c r="AF55" s="26">
        <v>0</v>
      </c>
      <c r="AG55" s="26">
        <v>0</v>
      </c>
      <c r="AH55" s="26">
        <v>1</v>
      </c>
      <c r="AI55" s="26">
        <v>42579.99</v>
      </c>
    </row>
    <row r="56" spans="1:36" x14ac:dyDescent="0.25">
      <c r="A56" s="26">
        <v>202</v>
      </c>
      <c r="B56" s="26">
        <v>6</v>
      </c>
      <c r="C56" s="26" t="s">
        <v>42</v>
      </c>
      <c r="D56" s="26">
        <v>3</v>
      </c>
      <c r="E56" s="26" t="s">
        <v>41</v>
      </c>
      <c r="F56" s="26">
        <v>10</v>
      </c>
      <c r="G56" s="26">
        <v>1303039.17</v>
      </c>
      <c r="H56" s="26">
        <v>3</v>
      </c>
      <c r="I56" s="26">
        <v>180000</v>
      </c>
      <c r="J56" s="26">
        <v>0</v>
      </c>
      <c r="K56" s="26">
        <v>0</v>
      </c>
      <c r="L56" s="26">
        <v>3</v>
      </c>
      <c r="M56" s="26">
        <v>180000</v>
      </c>
      <c r="N56" s="26">
        <v>3</v>
      </c>
      <c r="O56" s="26">
        <v>180000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3</v>
      </c>
      <c r="AG56" s="26">
        <v>130050</v>
      </c>
      <c r="AH56" s="26">
        <v>3</v>
      </c>
      <c r="AI56" s="26">
        <v>130050</v>
      </c>
    </row>
    <row r="57" spans="1:36" x14ac:dyDescent="0.25">
      <c r="A57" s="26">
        <v>203</v>
      </c>
      <c r="B57" s="26">
        <v>8</v>
      </c>
      <c r="C57" s="26" t="s">
        <v>43</v>
      </c>
      <c r="D57" s="26">
        <v>3</v>
      </c>
      <c r="E57" s="26" t="s">
        <v>41</v>
      </c>
      <c r="F57" s="26">
        <v>0</v>
      </c>
      <c r="G57" s="26">
        <v>0</v>
      </c>
      <c r="H57" s="26">
        <v>9</v>
      </c>
      <c r="I57" s="26">
        <v>242000</v>
      </c>
      <c r="J57" s="26">
        <v>0</v>
      </c>
      <c r="K57" s="26">
        <v>0</v>
      </c>
      <c r="L57" s="26">
        <v>8</v>
      </c>
      <c r="M57" s="26">
        <v>236315</v>
      </c>
      <c r="N57" s="26">
        <v>8</v>
      </c>
      <c r="O57" s="26">
        <v>236315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1</v>
      </c>
      <c r="Z57" s="26">
        <v>13566</v>
      </c>
      <c r="AA57" s="26">
        <v>14546</v>
      </c>
      <c r="AB57" s="26">
        <v>1</v>
      </c>
      <c r="AC57" s="26">
        <v>14546</v>
      </c>
      <c r="AD57" s="26">
        <v>0</v>
      </c>
      <c r="AE57" s="26">
        <v>0</v>
      </c>
      <c r="AF57" s="26">
        <v>5</v>
      </c>
      <c r="AG57" s="26">
        <v>72562.040000000008</v>
      </c>
      <c r="AH57" s="26">
        <v>5</v>
      </c>
      <c r="AI57" s="26">
        <v>87108.04</v>
      </c>
    </row>
    <row r="58" spans="1:36" x14ac:dyDescent="0.25">
      <c r="A58" s="26">
        <v>204</v>
      </c>
      <c r="B58" s="26">
        <v>9</v>
      </c>
      <c r="C58" s="26" t="s">
        <v>44</v>
      </c>
      <c r="D58" s="26">
        <v>3</v>
      </c>
      <c r="E58" s="26" t="s">
        <v>41</v>
      </c>
      <c r="F58" s="26">
        <v>4</v>
      </c>
      <c r="G58" s="26">
        <v>263256.17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</row>
    <row r="59" spans="1:36" x14ac:dyDescent="0.25">
      <c r="A59" s="26">
        <v>205</v>
      </c>
      <c r="B59" s="26">
        <v>10</v>
      </c>
      <c r="C59" s="26" t="s">
        <v>45</v>
      </c>
      <c r="D59" s="26">
        <v>3</v>
      </c>
      <c r="E59" s="26" t="s">
        <v>41</v>
      </c>
      <c r="F59" s="26">
        <v>7</v>
      </c>
      <c r="G59" s="26">
        <v>481509.18</v>
      </c>
      <c r="H59" s="26">
        <v>3</v>
      </c>
      <c r="I59" s="26">
        <v>205000</v>
      </c>
      <c r="J59" s="26">
        <v>2</v>
      </c>
      <c r="K59" s="26">
        <v>269059</v>
      </c>
      <c r="L59" s="26">
        <v>5</v>
      </c>
      <c r="M59" s="26">
        <v>294468</v>
      </c>
      <c r="N59" s="26">
        <v>7</v>
      </c>
      <c r="O59" s="26">
        <v>563527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2</v>
      </c>
      <c r="AE59" s="26">
        <v>188038.16999999998</v>
      </c>
      <c r="AF59" s="26">
        <v>5</v>
      </c>
      <c r="AG59" s="26">
        <v>258969.22</v>
      </c>
      <c r="AH59" s="26">
        <v>7</v>
      </c>
      <c r="AI59" s="26">
        <v>447007.39</v>
      </c>
    </row>
    <row r="60" spans="1:36" x14ac:dyDescent="0.25">
      <c r="A60" s="26">
        <v>206</v>
      </c>
      <c r="B60" s="26">
        <v>11</v>
      </c>
      <c r="C60" s="26" t="s">
        <v>46</v>
      </c>
      <c r="D60" s="26">
        <v>3</v>
      </c>
      <c r="E60" s="26" t="s">
        <v>41</v>
      </c>
      <c r="F60" s="26">
        <v>11</v>
      </c>
      <c r="G60" s="26">
        <v>1097437.8999999999</v>
      </c>
      <c r="H60" s="26">
        <v>1</v>
      </c>
      <c r="I60" s="26">
        <v>150000</v>
      </c>
      <c r="J60" s="26">
        <v>4</v>
      </c>
      <c r="K60" s="26">
        <v>151117.6</v>
      </c>
      <c r="L60" s="26">
        <v>0</v>
      </c>
      <c r="M60" s="26">
        <v>0</v>
      </c>
      <c r="N60" s="26">
        <v>4</v>
      </c>
      <c r="O60" s="26">
        <v>151117.6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3</v>
      </c>
      <c r="AE60" s="26">
        <v>69867</v>
      </c>
      <c r="AF60" s="26">
        <v>0</v>
      </c>
      <c r="AG60" s="26">
        <v>0</v>
      </c>
      <c r="AH60" s="26">
        <v>3</v>
      </c>
      <c r="AI60" s="26">
        <v>69867</v>
      </c>
    </row>
    <row r="61" spans="1:36" x14ac:dyDescent="0.25">
      <c r="A61" s="26">
        <v>207</v>
      </c>
      <c r="B61" s="26">
        <v>12</v>
      </c>
      <c r="C61" s="26" t="s">
        <v>47</v>
      </c>
      <c r="D61" s="26">
        <v>3</v>
      </c>
      <c r="E61" s="26" t="s">
        <v>41</v>
      </c>
      <c r="F61" s="26">
        <v>5</v>
      </c>
      <c r="G61" s="26">
        <v>361568.55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</row>
    <row r="62" spans="1:36" x14ac:dyDescent="0.25">
      <c r="A62" s="26">
        <v>208</v>
      </c>
      <c r="B62" s="26">
        <v>13</v>
      </c>
      <c r="C62" s="26" t="s">
        <v>48</v>
      </c>
      <c r="D62" s="26">
        <v>3</v>
      </c>
      <c r="E62" s="26" t="s">
        <v>41</v>
      </c>
      <c r="F62" s="26">
        <v>31</v>
      </c>
      <c r="G62" s="26">
        <v>1694211.73</v>
      </c>
      <c r="H62" s="26">
        <v>6</v>
      </c>
      <c r="I62" s="26">
        <v>307092.84000000003</v>
      </c>
      <c r="J62" s="26">
        <v>17</v>
      </c>
      <c r="K62" s="26">
        <v>741814.52</v>
      </c>
      <c r="L62" s="26">
        <v>7</v>
      </c>
      <c r="M62" s="26">
        <v>286984.61</v>
      </c>
      <c r="N62" s="26">
        <v>24</v>
      </c>
      <c r="O62" s="26">
        <v>1028799.13</v>
      </c>
      <c r="P62" s="26">
        <v>0</v>
      </c>
      <c r="Q62" s="26">
        <v>1.0000000009313226E-2</v>
      </c>
      <c r="R62" s="26">
        <v>0</v>
      </c>
      <c r="S62" s="26">
        <v>0</v>
      </c>
      <c r="T62" s="26">
        <v>0</v>
      </c>
      <c r="U62" s="26">
        <v>0.01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16</v>
      </c>
      <c r="AE62" s="26">
        <v>653353.49</v>
      </c>
      <c r="AF62" s="26">
        <v>5</v>
      </c>
      <c r="AG62" s="26">
        <v>251984.61</v>
      </c>
      <c r="AH62" s="26">
        <v>21</v>
      </c>
      <c r="AI62" s="26">
        <v>905338.1</v>
      </c>
      <c r="AJ62" s="25" t="s">
        <v>49</v>
      </c>
    </row>
    <row r="63" spans="1:36" x14ac:dyDescent="0.25">
      <c r="A63" s="26">
        <v>217</v>
      </c>
      <c r="B63" s="26">
        <v>2</v>
      </c>
      <c r="C63" s="26" t="s">
        <v>96</v>
      </c>
      <c r="D63" s="26">
        <v>20</v>
      </c>
      <c r="E63" s="26" t="s">
        <v>97</v>
      </c>
      <c r="F63" s="26">
        <v>0</v>
      </c>
      <c r="G63" s="26">
        <v>0</v>
      </c>
      <c r="H63" s="26">
        <v>25</v>
      </c>
      <c r="I63" s="26">
        <v>1580665.78</v>
      </c>
      <c r="J63" s="26">
        <v>0</v>
      </c>
      <c r="K63" s="26">
        <v>0</v>
      </c>
      <c r="L63" s="26">
        <v>25</v>
      </c>
      <c r="M63" s="26">
        <v>1580665.78</v>
      </c>
      <c r="N63" s="26">
        <v>25</v>
      </c>
      <c r="O63" s="26">
        <v>1580665.78</v>
      </c>
      <c r="P63" s="26">
        <v>0</v>
      </c>
      <c r="Q63" s="26">
        <v>0</v>
      </c>
      <c r="R63" s="26">
        <v>1</v>
      </c>
      <c r="S63" s="26">
        <v>119068.98</v>
      </c>
      <c r="T63" s="26">
        <v>1</v>
      </c>
      <c r="U63" s="26">
        <v>119068.98</v>
      </c>
      <c r="V63" s="26">
        <v>0</v>
      </c>
      <c r="W63" s="26">
        <v>0</v>
      </c>
      <c r="X63" s="26">
        <v>0</v>
      </c>
      <c r="Y63" s="26">
        <v>4</v>
      </c>
      <c r="Z63" s="26">
        <v>145213.29999999999</v>
      </c>
      <c r="AA63" s="26">
        <v>149639.12</v>
      </c>
      <c r="AB63" s="26">
        <v>4</v>
      </c>
      <c r="AC63" s="26">
        <v>149639.12</v>
      </c>
      <c r="AD63" s="26">
        <v>0</v>
      </c>
      <c r="AE63" s="26">
        <v>0</v>
      </c>
      <c r="AF63" s="26">
        <v>16</v>
      </c>
      <c r="AG63" s="26">
        <v>545522.77</v>
      </c>
      <c r="AH63" s="26">
        <v>16</v>
      </c>
      <c r="AI63" s="26">
        <v>695161.89</v>
      </c>
    </row>
    <row r="64" spans="1:36" x14ac:dyDescent="0.25">
      <c r="A64" s="26">
        <v>218</v>
      </c>
      <c r="B64" s="26">
        <v>5</v>
      </c>
      <c r="C64" s="26" t="s">
        <v>98</v>
      </c>
      <c r="D64" s="26">
        <v>20</v>
      </c>
      <c r="E64" s="26" t="s">
        <v>97</v>
      </c>
      <c r="F64" s="26">
        <v>4</v>
      </c>
      <c r="G64" s="26">
        <v>397657.5</v>
      </c>
      <c r="H64" s="26">
        <v>12</v>
      </c>
      <c r="I64" s="26">
        <v>860124.84</v>
      </c>
      <c r="J64" s="26">
        <v>0</v>
      </c>
      <c r="K64" s="26">
        <v>0</v>
      </c>
      <c r="L64" s="26">
        <v>12</v>
      </c>
      <c r="M64" s="26">
        <v>860124.84</v>
      </c>
      <c r="N64" s="26">
        <v>12</v>
      </c>
      <c r="O64" s="26">
        <v>860124.84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7</v>
      </c>
      <c r="AG64" s="26">
        <v>628982.11</v>
      </c>
      <c r="AH64" s="26">
        <v>7</v>
      </c>
      <c r="AI64" s="26">
        <v>628982.11</v>
      </c>
      <c r="AJ64" s="25" t="s">
        <v>99</v>
      </c>
    </row>
    <row r="65" spans="1:36" x14ac:dyDescent="0.25">
      <c r="A65" s="26">
        <v>219</v>
      </c>
      <c r="B65" s="26">
        <v>2</v>
      </c>
      <c r="C65" s="26" t="s">
        <v>96</v>
      </c>
      <c r="D65" s="26">
        <v>21</v>
      </c>
      <c r="E65" s="26" t="s">
        <v>106</v>
      </c>
      <c r="F65" s="26">
        <v>0</v>
      </c>
      <c r="G65" s="26">
        <v>0</v>
      </c>
      <c r="H65" s="26">
        <v>4</v>
      </c>
      <c r="I65" s="26">
        <v>165263.48000000001</v>
      </c>
      <c r="J65" s="26">
        <v>0</v>
      </c>
      <c r="K65" s="26">
        <v>0</v>
      </c>
      <c r="L65" s="26">
        <v>4</v>
      </c>
      <c r="M65" s="26">
        <v>165263.48000000001</v>
      </c>
      <c r="N65" s="26">
        <v>4</v>
      </c>
      <c r="O65" s="26">
        <v>165263.48000000001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4</v>
      </c>
      <c r="AG65" s="26">
        <v>154558.48000000001</v>
      </c>
      <c r="AH65" s="26">
        <v>4</v>
      </c>
      <c r="AI65" s="26">
        <v>154558.48000000001</v>
      </c>
    </row>
    <row r="66" spans="1:36" x14ac:dyDescent="0.25">
      <c r="A66" s="26">
        <v>220</v>
      </c>
      <c r="B66" s="26">
        <v>5</v>
      </c>
      <c r="C66" s="26" t="s">
        <v>98</v>
      </c>
      <c r="D66" s="26">
        <v>21</v>
      </c>
      <c r="E66" s="26" t="s">
        <v>106</v>
      </c>
      <c r="F66" s="26">
        <v>3</v>
      </c>
      <c r="G66" s="26">
        <v>843390.6</v>
      </c>
      <c r="H66" s="26">
        <v>2</v>
      </c>
      <c r="I66" s="26">
        <v>35891.5</v>
      </c>
      <c r="J66" s="26">
        <v>1</v>
      </c>
      <c r="K66" s="26">
        <v>71134.320000000007</v>
      </c>
      <c r="L66" s="26">
        <v>2</v>
      </c>
      <c r="M66" s="26">
        <v>35891.5</v>
      </c>
      <c r="N66" s="26">
        <v>3</v>
      </c>
      <c r="O66" s="26">
        <v>107025.82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1</v>
      </c>
      <c r="AG66" s="26">
        <v>14914.2</v>
      </c>
      <c r="AH66" s="26">
        <v>1</v>
      </c>
      <c r="AI66" s="26">
        <v>14914.2</v>
      </c>
      <c r="AJ66" s="25" t="s">
        <v>107</v>
      </c>
    </row>
    <row r="67" spans="1:36" x14ac:dyDescent="0.25">
      <c r="A67" s="26">
        <v>221</v>
      </c>
      <c r="B67" s="26">
        <v>2</v>
      </c>
      <c r="C67" s="26" t="s">
        <v>96</v>
      </c>
      <c r="D67" s="26">
        <v>22</v>
      </c>
      <c r="E67" s="26" t="s">
        <v>110</v>
      </c>
      <c r="F67" s="26">
        <v>0</v>
      </c>
      <c r="G67" s="26">
        <v>0</v>
      </c>
      <c r="H67" s="26">
        <v>13</v>
      </c>
      <c r="I67" s="26">
        <v>332763.77</v>
      </c>
      <c r="J67" s="26">
        <v>0</v>
      </c>
      <c r="K67" s="26">
        <v>0</v>
      </c>
      <c r="L67" s="26">
        <v>12</v>
      </c>
      <c r="M67" s="26">
        <v>190656.39</v>
      </c>
      <c r="N67" s="26">
        <v>12</v>
      </c>
      <c r="O67" s="26">
        <v>190656.39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2</v>
      </c>
      <c r="Z67" s="26">
        <v>21312.15</v>
      </c>
      <c r="AA67" s="26">
        <v>23494.15</v>
      </c>
      <c r="AB67" s="26">
        <v>2</v>
      </c>
      <c r="AC67" s="26">
        <v>23494.15</v>
      </c>
      <c r="AD67" s="26">
        <v>0</v>
      </c>
      <c r="AE67" s="26">
        <v>0</v>
      </c>
      <c r="AF67" s="26">
        <v>9</v>
      </c>
      <c r="AG67" s="26">
        <v>106153.37</v>
      </c>
      <c r="AH67" s="26">
        <v>9</v>
      </c>
      <c r="AI67" s="26">
        <v>129647.52</v>
      </c>
    </row>
    <row r="68" spans="1:36" x14ac:dyDescent="0.25">
      <c r="A68" s="26">
        <v>222</v>
      </c>
      <c r="B68" s="26">
        <v>5</v>
      </c>
      <c r="C68" s="26" t="s">
        <v>98</v>
      </c>
      <c r="D68" s="26">
        <v>22</v>
      </c>
      <c r="E68" s="26" t="s">
        <v>110</v>
      </c>
      <c r="F68" s="26">
        <v>1</v>
      </c>
      <c r="G68" s="26">
        <v>19048.64</v>
      </c>
      <c r="H68" s="26">
        <v>5</v>
      </c>
      <c r="I68" s="26">
        <v>297716.15999999997</v>
      </c>
      <c r="J68" s="26">
        <v>0</v>
      </c>
      <c r="K68" s="26">
        <v>0</v>
      </c>
      <c r="L68" s="26">
        <v>4</v>
      </c>
      <c r="M68" s="26">
        <v>209553.1</v>
      </c>
      <c r="N68" s="26">
        <v>4</v>
      </c>
      <c r="O68" s="26">
        <v>209553.1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1</v>
      </c>
      <c r="Z68" s="26">
        <v>20611.72</v>
      </c>
      <c r="AA68" s="26">
        <v>17737.68</v>
      </c>
      <c r="AB68" s="26">
        <v>1</v>
      </c>
      <c r="AC68" s="26">
        <v>17737.68</v>
      </c>
      <c r="AD68" s="26">
        <v>0</v>
      </c>
      <c r="AE68" s="26">
        <v>0</v>
      </c>
      <c r="AF68" s="26">
        <v>3</v>
      </c>
      <c r="AG68" s="26">
        <v>120094.86</v>
      </c>
      <c r="AH68" s="26">
        <v>3</v>
      </c>
      <c r="AI68" s="26">
        <v>137832.54</v>
      </c>
      <c r="AJ68" s="25" t="s">
        <v>111</v>
      </c>
    </row>
    <row r="69" spans="1:36" x14ac:dyDescent="0.25">
      <c r="A69" s="26">
        <v>225</v>
      </c>
      <c r="B69" s="26">
        <v>2</v>
      </c>
      <c r="C69" s="26" t="s">
        <v>96</v>
      </c>
      <c r="D69" s="26">
        <v>24</v>
      </c>
      <c r="E69" s="26" t="s">
        <v>115</v>
      </c>
      <c r="F69" s="26">
        <v>0</v>
      </c>
      <c r="G69" s="26">
        <v>0</v>
      </c>
      <c r="H69" s="26">
        <v>16</v>
      </c>
      <c r="I69" s="26">
        <v>233313.47999999998</v>
      </c>
      <c r="J69" s="26">
        <v>0</v>
      </c>
      <c r="K69" s="26">
        <v>0</v>
      </c>
      <c r="L69" s="26">
        <v>13</v>
      </c>
      <c r="M69" s="26">
        <v>179869.43</v>
      </c>
      <c r="N69" s="26">
        <v>13</v>
      </c>
      <c r="O69" s="26">
        <v>179869.43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11</v>
      </c>
      <c r="AG69" s="26">
        <v>106394.54000000001</v>
      </c>
      <c r="AH69" s="26">
        <v>11</v>
      </c>
      <c r="AI69" s="26">
        <v>106394.54</v>
      </c>
    </row>
    <row r="70" spans="1:36" x14ac:dyDescent="0.25">
      <c r="A70" s="26">
        <v>226</v>
      </c>
      <c r="B70" s="26">
        <v>5</v>
      </c>
      <c r="C70" s="26" t="s">
        <v>98</v>
      </c>
      <c r="D70" s="26">
        <v>24</v>
      </c>
      <c r="E70" s="26" t="s">
        <v>115</v>
      </c>
      <c r="F70" s="26">
        <v>3</v>
      </c>
      <c r="G70" s="26">
        <v>107317.6</v>
      </c>
      <c r="H70" s="26">
        <v>1</v>
      </c>
      <c r="I70" s="26">
        <v>32863.199999999997</v>
      </c>
      <c r="J70" s="26">
        <v>2</v>
      </c>
      <c r="K70" s="26">
        <v>87951.360000000001</v>
      </c>
      <c r="L70" s="26">
        <v>1</v>
      </c>
      <c r="M70" s="26">
        <v>32863.199999999997</v>
      </c>
      <c r="N70" s="26">
        <v>3</v>
      </c>
      <c r="O70" s="26">
        <v>120814.56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1</v>
      </c>
      <c r="AG70" s="26">
        <v>20580.419999999998</v>
      </c>
      <c r="AH70" s="26">
        <v>1</v>
      </c>
      <c r="AI70" s="26">
        <v>20580.419999999998</v>
      </c>
    </row>
    <row r="71" spans="1:36" x14ac:dyDescent="0.25">
      <c r="A71" s="26">
        <v>227</v>
      </c>
      <c r="B71" s="26">
        <v>2</v>
      </c>
      <c r="C71" s="26" t="s">
        <v>96</v>
      </c>
      <c r="D71" s="26">
        <v>25</v>
      </c>
      <c r="E71" s="26" t="s">
        <v>116</v>
      </c>
      <c r="F71" s="26">
        <v>2</v>
      </c>
      <c r="G71" s="26">
        <v>32734</v>
      </c>
      <c r="H71" s="26">
        <v>12</v>
      </c>
      <c r="I71" s="26">
        <v>330674.78999999998</v>
      </c>
      <c r="J71" s="26">
        <v>0</v>
      </c>
      <c r="K71" s="26">
        <v>0</v>
      </c>
      <c r="L71" s="26">
        <v>12</v>
      </c>
      <c r="M71" s="26">
        <v>330674.78999999998</v>
      </c>
      <c r="N71" s="26">
        <v>12</v>
      </c>
      <c r="O71" s="26">
        <v>330674.78999999998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1</v>
      </c>
      <c r="Z71" s="26">
        <v>0</v>
      </c>
      <c r="AA71" s="26">
        <v>50628.03</v>
      </c>
      <c r="AB71" s="26">
        <v>1</v>
      </c>
      <c r="AC71" s="26">
        <v>50628.03</v>
      </c>
      <c r="AD71" s="26">
        <v>0</v>
      </c>
      <c r="AE71" s="26">
        <v>0</v>
      </c>
      <c r="AF71" s="26">
        <v>5</v>
      </c>
      <c r="AG71" s="26">
        <v>26321.51</v>
      </c>
      <c r="AH71" s="26">
        <v>5</v>
      </c>
      <c r="AI71" s="26">
        <v>76949.539999999994</v>
      </c>
    </row>
    <row r="72" spans="1:36" x14ac:dyDescent="0.25">
      <c r="A72" s="26">
        <v>228</v>
      </c>
      <c r="B72" s="26">
        <v>5</v>
      </c>
      <c r="C72" s="26" t="s">
        <v>98</v>
      </c>
      <c r="D72" s="26">
        <v>25</v>
      </c>
      <c r="E72" s="26" t="s">
        <v>116</v>
      </c>
      <c r="F72" s="26">
        <v>2</v>
      </c>
      <c r="G72" s="26">
        <v>43556.33</v>
      </c>
      <c r="H72" s="26">
        <v>3</v>
      </c>
      <c r="I72" s="26">
        <v>101802.12</v>
      </c>
      <c r="J72" s="26">
        <v>0</v>
      </c>
      <c r="K72" s="26">
        <v>0</v>
      </c>
      <c r="L72" s="26">
        <v>3</v>
      </c>
      <c r="M72" s="26">
        <v>101802.12</v>
      </c>
      <c r="N72" s="26">
        <v>3</v>
      </c>
      <c r="O72" s="26">
        <v>101802.12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1</v>
      </c>
      <c r="Z72" s="26">
        <v>35041.11</v>
      </c>
      <c r="AA72" s="26">
        <v>1284.57</v>
      </c>
      <c r="AB72" s="26">
        <v>1</v>
      </c>
      <c r="AC72" s="26">
        <v>1284.57</v>
      </c>
      <c r="AD72" s="26">
        <v>0</v>
      </c>
      <c r="AE72" s="26">
        <v>0</v>
      </c>
      <c r="AF72" s="26">
        <v>1</v>
      </c>
      <c r="AG72" s="26">
        <v>29485.64</v>
      </c>
      <c r="AH72" s="26">
        <v>1</v>
      </c>
      <c r="AI72" s="26">
        <v>30770.21</v>
      </c>
    </row>
    <row r="73" spans="1:36" x14ac:dyDescent="0.25">
      <c r="A73" s="26">
        <v>229</v>
      </c>
      <c r="B73" s="26">
        <v>2</v>
      </c>
      <c r="C73" s="26" t="s">
        <v>96</v>
      </c>
      <c r="D73" s="26">
        <v>26</v>
      </c>
      <c r="E73" s="26" t="s">
        <v>118</v>
      </c>
      <c r="F73" s="26">
        <v>0</v>
      </c>
      <c r="G73" s="26">
        <v>0</v>
      </c>
      <c r="H73" s="26">
        <v>9</v>
      </c>
      <c r="I73" s="26">
        <v>195950.88</v>
      </c>
      <c r="J73" s="26">
        <v>0</v>
      </c>
      <c r="K73" s="26">
        <v>0</v>
      </c>
      <c r="L73" s="26">
        <v>6</v>
      </c>
      <c r="M73" s="26">
        <v>86257.78</v>
      </c>
      <c r="N73" s="26">
        <v>6</v>
      </c>
      <c r="O73" s="26">
        <v>86257.78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4</v>
      </c>
      <c r="AG73" s="26">
        <v>46923.12</v>
      </c>
      <c r="AH73" s="26">
        <v>4</v>
      </c>
      <c r="AI73" s="26">
        <v>46923.12</v>
      </c>
    </row>
    <row r="74" spans="1:36" x14ac:dyDescent="0.25">
      <c r="A74" s="26">
        <v>230</v>
      </c>
      <c r="B74" s="26">
        <v>5</v>
      </c>
      <c r="C74" s="26" t="s">
        <v>98</v>
      </c>
      <c r="D74" s="26">
        <v>26</v>
      </c>
      <c r="E74" s="26" t="s">
        <v>118</v>
      </c>
      <c r="F74" s="26">
        <v>1</v>
      </c>
      <c r="G74" s="26">
        <v>19115.5</v>
      </c>
      <c r="H74" s="26">
        <v>1</v>
      </c>
      <c r="I74" s="26">
        <v>40562.410000000003</v>
      </c>
      <c r="J74" s="26">
        <v>0</v>
      </c>
      <c r="K74" s="26">
        <v>0</v>
      </c>
      <c r="L74" s="26">
        <v>1</v>
      </c>
      <c r="M74" s="26">
        <v>40562.410000000003</v>
      </c>
      <c r="N74" s="26">
        <v>1</v>
      </c>
      <c r="O74" s="26">
        <v>40562.410000000003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1</v>
      </c>
      <c r="AG74" s="26">
        <v>35666.5</v>
      </c>
      <c r="AH74" s="26">
        <v>1</v>
      </c>
      <c r="AI74" s="26">
        <v>35666.5</v>
      </c>
    </row>
    <row r="75" spans="1:36" x14ac:dyDescent="0.25">
      <c r="A75" s="26">
        <v>231</v>
      </c>
      <c r="B75" s="26">
        <v>2</v>
      </c>
      <c r="C75" s="26" t="s">
        <v>96</v>
      </c>
      <c r="D75" s="26">
        <v>27</v>
      </c>
      <c r="E75" s="26" t="s">
        <v>122</v>
      </c>
      <c r="F75" s="26">
        <v>0</v>
      </c>
      <c r="G75" s="26">
        <v>0</v>
      </c>
      <c r="H75" s="26">
        <v>5</v>
      </c>
      <c r="I75" s="26">
        <v>270324.71000000002</v>
      </c>
      <c r="J75" s="26">
        <v>0</v>
      </c>
      <c r="K75" s="26">
        <v>0</v>
      </c>
      <c r="L75" s="26">
        <v>5</v>
      </c>
      <c r="M75" s="26">
        <v>270044.73000000004</v>
      </c>
      <c r="N75" s="26">
        <v>5</v>
      </c>
      <c r="O75" s="26">
        <v>270044.73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1</v>
      </c>
      <c r="Z75" s="26">
        <v>62261.05</v>
      </c>
      <c r="AA75" s="26">
        <v>44238.95</v>
      </c>
      <c r="AB75" s="26">
        <v>1</v>
      </c>
      <c r="AC75" s="26">
        <v>44238.95</v>
      </c>
      <c r="AD75" s="26">
        <v>0</v>
      </c>
      <c r="AE75" s="26">
        <v>0</v>
      </c>
      <c r="AF75" s="26">
        <v>4</v>
      </c>
      <c r="AG75" s="26">
        <v>139822.21</v>
      </c>
      <c r="AH75" s="26">
        <v>4</v>
      </c>
      <c r="AI75" s="26">
        <v>184061.16</v>
      </c>
    </row>
    <row r="76" spans="1:36" x14ac:dyDescent="0.25">
      <c r="A76" s="26">
        <v>232</v>
      </c>
      <c r="B76" s="26">
        <v>5</v>
      </c>
      <c r="C76" s="26" t="s">
        <v>98</v>
      </c>
      <c r="D76" s="26">
        <v>27</v>
      </c>
      <c r="E76" s="26" t="s">
        <v>122</v>
      </c>
      <c r="F76" s="26">
        <v>1</v>
      </c>
      <c r="G76" s="26">
        <v>17555.919999999998</v>
      </c>
      <c r="H76" s="26">
        <v>3</v>
      </c>
      <c r="I76" s="26">
        <v>125800.12</v>
      </c>
      <c r="J76" s="26">
        <v>0</v>
      </c>
      <c r="K76" s="26">
        <v>0</v>
      </c>
      <c r="L76" s="26">
        <v>2</v>
      </c>
      <c r="M76" s="26">
        <v>77208.12</v>
      </c>
      <c r="N76" s="26">
        <v>2</v>
      </c>
      <c r="O76" s="26">
        <v>77208.12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2</v>
      </c>
      <c r="AG76" s="26">
        <v>70396.38</v>
      </c>
      <c r="AH76" s="26">
        <v>2</v>
      </c>
      <c r="AI76" s="26">
        <v>70396.38</v>
      </c>
    </row>
    <row r="77" spans="1:36" x14ac:dyDescent="0.25">
      <c r="A77" s="26">
        <v>235</v>
      </c>
      <c r="B77" s="26">
        <v>2</v>
      </c>
      <c r="C77" s="26" t="s">
        <v>96</v>
      </c>
      <c r="D77" s="26">
        <v>29</v>
      </c>
      <c r="E77" s="26" t="s">
        <v>133</v>
      </c>
      <c r="F77" s="26">
        <v>0</v>
      </c>
      <c r="G77" s="26">
        <v>0</v>
      </c>
      <c r="H77" s="26">
        <v>7</v>
      </c>
      <c r="I77" s="26">
        <v>246189.13</v>
      </c>
      <c r="J77" s="26">
        <v>0</v>
      </c>
      <c r="K77" s="26">
        <v>0</v>
      </c>
      <c r="L77" s="26">
        <v>5</v>
      </c>
      <c r="M77" s="26">
        <v>172092.38</v>
      </c>
      <c r="N77" s="26">
        <v>5</v>
      </c>
      <c r="O77" s="26">
        <v>172092.38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5</v>
      </c>
      <c r="AG77" s="26">
        <v>144980.83000000002</v>
      </c>
      <c r="AH77" s="26">
        <v>5</v>
      </c>
      <c r="AI77" s="26">
        <v>144980.82999999999</v>
      </c>
    </row>
    <row r="78" spans="1:36" x14ac:dyDescent="0.25">
      <c r="A78" s="26">
        <v>236</v>
      </c>
      <c r="B78" s="26">
        <v>5</v>
      </c>
      <c r="C78" s="26" t="s">
        <v>98</v>
      </c>
      <c r="D78" s="26">
        <v>29</v>
      </c>
      <c r="E78" s="26" t="s">
        <v>133</v>
      </c>
      <c r="F78" s="26">
        <v>1</v>
      </c>
      <c r="G78" s="26">
        <v>19115.5</v>
      </c>
      <c r="H78" s="26">
        <v>2</v>
      </c>
      <c r="I78" s="26">
        <v>170130.15</v>
      </c>
      <c r="J78" s="26">
        <v>0</v>
      </c>
      <c r="K78" s="26">
        <v>0</v>
      </c>
      <c r="L78" s="26">
        <v>2</v>
      </c>
      <c r="M78" s="26">
        <v>170130.15</v>
      </c>
      <c r="N78" s="26">
        <v>2</v>
      </c>
      <c r="O78" s="26">
        <v>170130.15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2</v>
      </c>
      <c r="AG78" s="26">
        <v>116057.04999999999</v>
      </c>
      <c r="AH78" s="26">
        <v>2</v>
      </c>
      <c r="AI78" s="26">
        <v>116057.05</v>
      </c>
    </row>
    <row r="79" spans="1:36" x14ac:dyDescent="0.25">
      <c r="A79" s="26">
        <v>241</v>
      </c>
      <c r="B79" s="26">
        <v>2</v>
      </c>
      <c r="C79" s="26" t="s">
        <v>96</v>
      </c>
      <c r="D79" s="26">
        <v>32</v>
      </c>
      <c r="E79" s="26" t="s">
        <v>153</v>
      </c>
      <c r="F79" s="26">
        <v>0</v>
      </c>
      <c r="G79" s="26">
        <v>0</v>
      </c>
      <c r="H79" s="26">
        <v>18</v>
      </c>
      <c r="I79" s="26">
        <v>259784.56</v>
      </c>
      <c r="J79" s="26">
        <v>0</v>
      </c>
      <c r="K79" s="26">
        <v>0</v>
      </c>
      <c r="L79" s="26">
        <v>17</v>
      </c>
      <c r="M79" s="26">
        <v>232260.74</v>
      </c>
      <c r="N79" s="26">
        <v>17</v>
      </c>
      <c r="O79" s="26">
        <v>232260.74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16</v>
      </c>
      <c r="AG79" s="26">
        <v>183523.07</v>
      </c>
      <c r="AH79" s="26">
        <v>16</v>
      </c>
      <c r="AI79" s="26">
        <v>183523.07</v>
      </c>
    </row>
    <row r="80" spans="1:36" ht="409.5" x14ac:dyDescent="0.25">
      <c r="A80" s="26">
        <v>242</v>
      </c>
      <c r="B80" s="26">
        <v>5</v>
      </c>
      <c r="C80" s="26" t="s">
        <v>98</v>
      </c>
      <c r="D80" s="26">
        <v>32</v>
      </c>
      <c r="E80" s="26" t="s">
        <v>153</v>
      </c>
      <c r="F80" s="26">
        <v>2</v>
      </c>
      <c r="G80" s="26">
        <v>75165.5</v>
      </c>
      <c r="H80" s="26">
        <v>3</v>
      </c>
      <c r="I80" s="26">
        <v>122265.78</v>
      </c>
      <c r="J80" s="26">
        <v>1</v>
      </c>
      <c r="K80" s="26">
        <v>56050</v>
      </c>
      <c r="L80" s="26">
        <v>3</v>
      </c>
      <c r="M80" s="26">
        <v>122265.78</v>
      </c>
      <c r="N80" s="26">
        <v>4</v>
      </c>
      <c r="O80" s="26">
        <v>178315.78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1</v>
      </c>
      <c r="AE80" s="26">
        <v>53173.14</v>
      </c>
      <c r="AF80" s="26">
        <v>1</v>
      </c>
      <c r="AG80" s="26">
        <v>29473.920000000002</v>
      </c>
      <c r="AH80" s="26">
        <v>2</v>
      </c>
      <c r="AI80" s="26">
        <v>82647.06</v>
      </c>
      <c r="AJ80" s="27" t="s">
        <v>154</v>
      </c>
    </row>
    <row r="81" spans="1:36" x14ac:dyDescent="0.25">
      <c r="A81" s="26">
        <v>247</v>
      </c>
      <c r="B81" s="26">
        <v>2</v>
      </c>
      <c r="C81" s="26" t="s">
        <v>96</v>
      </c>
      <c r="D81" s="26">
        <v>35</v>
      </c>
      <c r="E81" s="26" t="s">
        <v>168</v>
      </c>
      <c r="F81" s="26">
        <v>0</v>
      </c>
      <c r="G81" s="26">
        <v>0</v>
      </c>
      <c r="H81" s="26">
        <v>14</v>
      </c>
      <c r="I81" s="26">
        <v>241726.24</v>
      </c>
      <c r="J81" s="26">
        <v>0</v>
      </c>
      <c r="K81" s="26">
        <v>0</v>
      </c>
      <c r="L81" s="26">
        <v>14</v>
      </c>
      <c r="M81" s="26">
        <v>241726.24</v>
      </c>
      <c r="N81" s="26">
        <v>14</v>
      </c>
      <c r="O81" s="26">
        <v>241726.24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9360.2999999999993</v>
      </c>
      <c r="AA81" s="26">
        <v>5431.68</v>
      </c>
      <c r="AB81" s="26">
        <v>1</v>
      </c>
      <c r="AC81" s="26">
        <v>5431.68</v>
      </c>
      <c r="AD81" s="26">
        <v>0</v>
      </c>
      <c r="AE81" s="26">
        <v>0</v>
      </c>
      <c r="AF81" s="26">
        <v>9</v>
      </c>
      <c r="AG81" s="26">
        <v>144117.81</v>
      </c>
      <c r="AH81" s="26">
        <v>9</v>
      </c>
      <c r="AI81" s="26">
        <v>149549.49</v>
      </c>
    </row>
    <row r="82" spans="1:36" x14ac:dyDescent="0.25">
      <c r="A82" s="26">
        <v>248</v>
      </c>
      <c r="B82" s="26">
        <v>5</v>
      </c>
      <c r="C82" s="26" t="s">
        <v>98</v>
      </c>
      <c r="D82" s="26">
        <v>35</v>
      </c>
      <c r="E82" s="26" t="s">
        <v>168</v>
      </c>
      <c r="F82" s="26">
        <v>2</v>
      </c>
      <c r="G82" s="26">
        <v>34301.730000000003</v>
      </c>
      <c r="H82" s="26">
        <v>3</v>
      </c>
      <c r="I82" s="26">
        <v>36798.21</v>
      </c>
      <c r="J82" s="26">
        <v>0</v>
      </c>
      <c r="K82" s="26">
        <v>0</v>
      </c>
      <c r="L82" s="26">
        <v>3</v>
      </c>
      <c r="M82" s="26">
        <v>36798.21</v>
      </c>
      <c r="N82" s="26">
        <v>3</v>
      </c>
      <c r="O82" s="26">
        <v>36798.21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2</v>
      </c>
      <c r="AG82" s="26">
        <v>12938.4</v>
      </c>
      <c r="AH82" s="26">
        <v>2</v>
      </c>
      <c r="AI82" s="26">
        <v>12938.4</v>
      </c>
    </row>
    <row r="83" spans="1:36" x14ac:dyDescent="0.25">
      <c r="A83" s="26">
        <v>249</v>
      </c>
      <c r="B83" s="26">
        <v>2</v>
      </c>
      <c r="C83" s="26" t="s">
        <v>96</v>
      </c>
      <c r="D83" s="26">
        <v>36</v>
      </c>
      <c r="E83" s="26" t="s">
        <v>171</v>
      </c>
      <c r="F83" s="26">
        <v>0</v>
      </c>
      <c r="G83" s="26">
        <v>0</v>
      </c>
      <c r="H83" s="26">
        <v>8</v>
      </c>
      <c r="I83" s="26">
        <v>118632.59</v>
      </c>
      <c r="J83" s="26">
        <v>0</v>
      </c>
      <c r="K83" s="26">
        <v>0</v>
      </c>
      <c r="L83" s="26">
        <v>8</v>
      </c>
      <c r="M83" s="26">
        <v>118632.59</v>
      </c>
      <c r="N83" s="26">
        <v>8</v>
      </c>
      <c r="O83" s="26">
        <v>118632.59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7</v>
      </c>
      <c r="AG83" s="26">
        <v>65492.380000000005</v>
      </c>
      <c r="AH83" s="26">
        <v>7</v>
      </c>
      <c r="AI83" s="26">
        <v>65492.38</v>
      </c>
    </row>
    <row r="84" spans="1:36" x14ac:dyDescent="0.25">
      <c r="A84" s="26">
        <v>250</v>
      </c>
      <c r="B84" s="26">
        <v>5</v>
      </c>
      <c r="C84" s="26" t="s">
        <v>98</v>
      </c>
      <c r="D84" s="26">
        <v>36</v>
      </c>
      <c r="E84" s="26" t="s">
        <v>171</v>
      </c>
      <c r="F84" s="26">
        <v>1</v>
      </c>
      <c r="G84" s="26">
        <v>19449.82</v>
      </c>
      <c r="H84" s="26">
        <v>2</v>
      </c>
      <c r="I84" s="26">
        <v>12014.88</v>
      </c>
      <c r="J84" s="26">
        <v>0</v>
      </c>
      <c r="K84" s="26">
        <v>0</v>
      </c>
      <c r="L84" s="26">
        <v>2</v>
      </c>
      <c r="M84" s="26">
        <v>12014.88</v>
      </c>
      <c r="N84" s="26">
        <v>2</v>
      </c>
      <c r="O84" s="26">
        <v>12014.88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1</v>
      </c>
      <c r="AG84" s="26">
        <v>4733.8599999999997</v>
      </c>
      <c r="AH84" s="26">
        <v>1</v>
      </c>
      <c r="AI84" s="26">
        <v>4733.8599999999997</v>
      </c>
    </row>
    <row r="85" spans="1:36" x14ac:dyDescent="0.25">
      <c r="A85" s="26">
        <v>251</v>
      </c>
      <c r="B85" s="26">
        <v>4</v>
      </c>
      <c r="C85" s="26" t="s">
        <v>40</v>
      </c>
      <c r="D85" s="26">
        <v>8</v>
      </c>
      <c r="E85" s="26" t="s">
        <v>66</v>
      </c>
      <c r="F85" s="26">
        <v>0</v>
      </c>
      <c r="G85" s="26">
        <v>0</v>
      </c>
      <c r="H85" s="26">
        <v>1</v>
      </c>
      <c r="I85" s="26">
        <v>10000</v>
      </c>
      <c r="J85" s="26">
        <v>0</v>
      </c>
      <c r="K85" s="26">
        <v>0</v>
      </c>
      <c r="L85" s="26">
        <v>1</v>
      </c>
      <c r="M85" s="26">
        <v>10000</v>
      </c>
      <c r="N85" s="26">
        <v>1</v>
      </c>
      <c r="O85" s="26">
        <v>10000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1</v>
      </c>
      <c r="AG85" s="26">
        <v>8095.56</v>
      </c>
      <c r="AH85" s="26">
        <v>1</v>
      </c>
      <c r="AI85" s="26">
        <v>8095.56</v>
      </c>
    </row>
    <row r="86" spans="1:36" x14ac:dyDescent="0.25">
      <c r="A86" s="26">
        <v>252</v>
      </c>
      <c r="B86" s="26">
        <v>6</v>
      </c>
      <c r="C86" s="26" t="s">
        <v>42</v>
      </c>
      <c r="D86" s="26">
        <v>8</v>
      </c>
      <c r="E86" s="26" t="s">
        <v>66</v>
      </c>
      <c r="F86" s="26">
        <v>10</v>
      </c>
      <c r="G86" s="26">
        <v>324036.64</v>
      </c>
      <c r="H86" s="26">
        <v>3</v>
      </c>
      <c r="I86" s="26">
        <v>93000</v>
      </c>
      <c r="J86" s="26">
        <v>3</v>
      </c>
      <c r="K86" s="26">
        <v>57482</v>
      </c>
      <c r="L86" s="26">
        <v>3</v>
      </c>
      <c r="M86" s="26">
        <v>93000</v>
      </c>
      <c r="N86" s="26">
        <v>6</v>
      </c>
      <c r="O86" s="26">
        <v>150482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3</v>
      </c>
      <c r="AE86" s="26">
        <v>52220.98</v>
      </c>
      <c r="AF86" s="26">
        <v>2</v>
      </c>
      <c r="AG86" s="26">
        <v>40384.83</v>
      </c>
      <c r="AH86" s="26">
        <v>5</v>
      </c>
      <c r="AI86" s="26">
        <v>92605.81</v>
      </c>
    </row>
    <row r="87" spans="1:36" x14ac:dyDescent="0.25">
      <c r="A87" s="26">
        <v>253</v>
      </c>
      <c r="B87" s="26">
        <v>8</v>
      </c>
      <c r="C87" s="26" t="s">
        <v>43</v>
      </c>
      <c r="D87" s="26">
        <v>8</v>
      </c>
      <c r="E87" s="26" t="s">
        <v>66</v>
      </c>
      <c r="F87" s="26">
        <v>0</v>
      </c>
      <c r="G87" s="26">
        <v>0</v>
      </c>
      <c r="H87" s="26">
        <v>11</v>
      </c>
      <c r="I87" s="26">
        <v>76938</v>
      </c>
      <c r="J87" s="26">
        <v>0</v>
      </c>
      <c r="K87" s="26">
        <v>0</v>
      </c>
      <c r="L87" s="26">
        <v>11</v>
      </c>
      <c r="M87" s="26">
        <v>76938</v>
      </c>
      <c r="N87" s="26">
        <v>11</v>
      </c>
      <c r="O87" s="26">
        <v>76938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11</v>
      </c>
      <c r="AG87" s="26">
        <v>62053.37</v>
      </c>
      <c r="AH87" s="26">
        <v>11</v>
      </c>
      <c r="AI87" s="26">
        <v>62053.37</v>
      </c>
    </row>
    <row r="88" spans="1:36" x14ac:dyDescent="0.25">
      <c r="A88" s="26">
        <v>254</v>
      </c>
      <c r="B88" s="26">
        <v>10</v>
      </c>
      <c r="C88" s="26" t="s">
        <v>45</v>
      </c>
      <c r="D88" s="26">
        <v>8</v>
      </c>
      <c r="E88" s="26" t="s">
        <v>66</v>
      </c>
      <c r="F88" s="26">
        <v>6</v>
      </c>
      <c r="G88" s="26">
        <v>189267</v>
      </c>
      <c r="H88" s="26">
        <v>4</v>
      </c>
      <c r="I88" s="26">
        <v>111445</v>
      </c>
      <c r="J88" s="26">
        <v>4</v>
      </c>
      <c r="K88" s="26">
        <v>113357.65</v>
      </c>
      <c r="L88" s="26">
        <v>4</v>
      </c>
      <c r="M88" s="26">
        <v>108700</v>
      </c>
      <c r="N88" s="26">
        <v>8</v>
      </c>
      <c r="O88" s="26">
        <v>222057.65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4</v>
      </c>
      <c r="AE88" s="26">
        <v>112712.25</v>
      </c>
      <c r="AF88" s="26">
        <v>4</v>
      </c>
      <c r="AG88" s="26">
        <v>108163.3</v>
      </c>
      <c r="AH88" s="26">
        <v>8</v>
      </c>
      <c r="AI88" s="26">
        <v>220875.55</v>
      </c>
    </row>
    <row r="89" spans="1:36" x14ac:dyDescent="0.25">
      <c r="A89" s="26">
        <v>255</v>
      </c>
      <c r="B89" s="26">
        <v>11</v>
      </c>
      <c r="C89" s="26" t="s">
        <v>46</v>
      </c>
      <c r="D89" s="26">
        <v>8</v>
      </c>
      <c r="E89" s="26" t="s">
        <v>66</v>
      </c>
      <c r="F89" s="26">
        <v>7</v>
      </c>
      <c r="G89" s="26">
        <v>309573.53000000003</v>
      </c>
      <c r="H89" s="26">
        <v>0</v>
      </c>
      <c r="I89" s="26">
        <v>0</v>
      </c>
      <c r="J89" s="26">
        <v>2</v>
      </c>
      <c r="K89" s="26">
        <v>66200</v>
      </c>
      <c r="L89" s="26">
        <v>0</v>
      </c>
      <c r="M89" s="26">
        <v>0</v>
      </c>
      <c r="N89" s="26">
        <v>2</v>
      </c>
      <c r="O89" s="26">
        <v>66200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2</v>
      </c>
      <c r="AE89" s="26">
        <v>65824.89</v>
      </c>
      <c r="AF89" s="26">
        <v>0</v>
      </c>
      <c r="AG89" s="26">
        <v>0</v>
      </c>
      <c r="AH89" s="26">
        <v>2</v>
      </c>
      <c r="AI89" s="26">
        <v>65824.89</v>
      </c>
    </row>
    <row r="90" spans="1:36" x14ac:dyDescent="0.25">
      <c r="A90" s="26">
        <v>256</v>
      </c>
      <c r="B90" s="26">
        <v>12</v>
      </c>
      <c r="C90" s="26" t="s">
        <v>47</v>
      </c>
      <c r="D90" s="26">
        <v>8</v>
      </c>
      <c r="E90" s="26" t="s">
        <v>66</v>
      </c>
      <c r="F90" s="26">
        <v>1</v>
      </c>
      <c r="G90" s="26">
        <v>12050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</row>
    <row r="91" spans="1:36" x14ac:dyDescent="0.25">
      <c r="A91" s="26">
        <v>257</v>
      </c>
      <c r="B91" s="26">
        <v>13</v>
      </c>
      <c r="C91" s="26" t="s">
        <v>48</v>
      </c>
      <c r="D91" s="26">
        <v>8</v>
      </c>
      <c r="E91" s="26" t="s">
        <v>66</v>
      </c>
      <c r="F91" s="26">
        <v>14</v>
      </c>
      <c r="G91" s="26">
        <v>354951.51</v>
      </c>
      <c r="H91" s="26">
        <v>3</v>
      </c>
      <c r="I91" s="26">
        <v>82000</v>
      </c>
      <c r="J91" s="26">
        <v>6</v>
      </c>
      <c r="K91" s="26">
        <v>185933.17</v>
      </c>
      <c r="L91" s="26">
        <v>3</v>
      </c>
      <c r="M91" s="26">
        <v>82000</v>
      </c>
      <c r="N91" s="26">
        <v>9</v>
      </c>
      <c r="O91" s="26">
        <v>267933.17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6</v>
      </c>
      <c r="AE91" s="26">
        <v>160681.69</v>
      </c>
      <c r="AF91" s="26">
        <v>2</v>
      </c>
      <c r="AG91" s="26">
        <v>72585.320000000007</v>
      </c>
      <c r="AH91" s="26">
        <v>8</v>
      </c>
      <c r="AI91" s="26">
        <v>233267.01</v>
      </c>
    </row>
    <row r="92" spans="1:36" x14ac:dyDescent="0.25">
      <c r="A92" s="26">
        <v>258</v>
      </c>
      <c r="B92" s="26">
        <v>2</v>
      </c>
      <c r="C92" s="26" t="s">
        <v>96</v>
      </c>
      <c r="D92" s="26">
        <v>28</v>
      </c>
      <c r="E92" s="26" t="s">
        <v>128</v>
      </c>
      <c r="F92" s="26">
        <v>0</v>
      </c>
      <c r="G92" s="26">
        <v>0</v>
      </c>
      <c r="H92" s="26">
        <v>9</v>
      </c>
      <c r="I92" s="26">
        <v>183460.2</v>
      </c>
      <c r="J92" s="26">
        <v>0</v>
      </c>
      <c r="K92" s="26">
        <v>0</v>
      </c>
      <c r="L92" s="26">
        <v>8</v>
      </c>
      <c r="M92" s="26">
        <v>138397.10999999999</v>
      </c>
      <c r="N92" s="26">
        <v>8</v>
      </c>
      <c r="O92" s="26">
        <v>138397.10999999999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7</v>
      </c>
      <c r="AG92" s="26">
        <v>81554.62</v>
      </c>
      <c r="AH92" s="26">
        <v>7</v>
      </c>
      <c r="AI92" s="26">
        <v>81554.62</v>
      </c>
    </row>
    <row r="93" spans="1:36" x14ac:dyDescent="0.25">
      <c r="A93" s="26">
        <v>259</v>
      </c>
      <c r="B93" s="26">
        <v>5</v>
      </c>
      <c r="C93" s="26" t="s">
        <v>98</v>
      </c>
      <c r="D93" s="26">
        <v>28</v>
      </c>
      <c r="E93" s="26" t="s">
        <v>128</v>
      </c>
      <c r="F93" s="26">
        <v>1</v>
      </c>
      <c r="G93" s="26">
        <v>19140.57</v>
      </c>
      <c r="H93" s="26">
        <v>2</v>
      </c>
      <c r="I93" s="26">
        <v>83977.62</v>
      </c>
      <c r="J93" s="26">
        <v>0</v>
      </c>
      <c r="K93" s="26">
        <v>0</v>
      </c>
      <c r="L93" s="26">
        <v>2</v>
      </c>
      <c r="M93" s="26">
        <v>83977.62</v>
      </c>
      <c r="N93" s="26">
        <v>2</v>
      </c>
      <c r="O93" s="26">
        <v>83977.62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1</v>
      </c>
      <c r="AG93" s="26">
        <v>43793.06</v>
      </c>
      <c r="AH93" s="26">
        <v>1</v>
      </c>
      <c r="AI93" s="26">
        <v>43793.06</v>
      </c>
      <c r="AJ93" s="25" t="s">
        <v>129</v>
      </c>
    </row>
    <row r="94" spans="1:36" x14ac:dyDescent="0.25">
      <c r="A94" s="26">
        <v>260</v>
      </c>
      <c r="B94" s="26">
        <v>2</v>
      </c>
      <c r="C94" s="26" t="s">
        <v>96</v>
      </c>
      <c r="D94" s="26">
        <v>33</v>
      </c>
      <c r="E94" s="26" t="s">
        <v>158</v>
      </c>
      <c r="F94" s="26">
        <v>1</v>
      </c>
      <c r="G94" s="26">
        <v>18923.27</v>
      </c>
      <c r="H94" s="26">
        <v>14</v>
      </c>
      <c r="I94" s="26">
        <v>456134.52</v>
      </c>
      <c r="J94" s="26">
        <v>0</v>
      </c>
      <c r="K94" s="26">
        <v>0</v>
      </c>
      <c r="L94" s="26">
        <v>8</v>
      </c>
      <c r="M94" s="26">
        <v>372129.8</v>
      </c>
      <c r="N94" s="26">
        <v>8</v>
      </c>
      <c r="O94" s="26">
        <v>372129.8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5</v>
      </c>
      <c r="AG94" s="26">
        <v>255310.22</v>
      </c>
      <c r="AH94" s="26">
        <v>5</v>
      </c>
      <c r="AI94" s="26">
        <v>255310.22</v>
      </c>
    </row>
    <row r="95" spans="1:36" x14ac:dyDescent="0.25">
      <c r="A95" s="26">
        <v>261</v>
      </c>
      <c r="B95" s="26">
        <v>5</v>
      </c>
      <c r="C95" s="26" t="s">
        <v>98</v>
      </c>
      <c r="D95" s="26">
        <v>33</v>
      </c>
      <c r="E95" s="26" t="s">
        <v>158</v>
      </c>
      <c r="F95" s="26">
        <v>0</v>
      </c>
      <c r="G95" s="26">
        <v>0</v>
      </c>
      <c r="H95" s="26">
        <v>1</v>
      </c>
      <c r="I95" s="26">
        <v>60629.83</v>
      </c>
      <c r="J95" s="26">
        <v>0</v>
      </c>
      <c r="K95" s="26">
        <v>0</v>
      </c>
      <c r="L95" s="26">
        <v>1</v>
      </c>
      <c r="M95" s="26">
        <v>60629.83</v>
      </c>
      <c r="N95" s="26">
        <v>1</v>
      </c>
      <c r="O95" s="26">
        <v>60629.83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1</v>
      </c>
      <c r="AG95" s="26">
        <v>34900</v>
      </c>
      <c r="AH95" s="26">
        <v>1</v>
      </c>
      <c r="AI95" s="26">
        <v>34900</v>
      </c>
    </row>
    <row r="96" spans="1:36" x14ac:dyDescent="0.25">
      <c r="A96" s="26">
        <v>264</v>
      </c>
      <c r="B96" s="26">
        <v>2</v>
      </c>
      <c r="C96" s="26" t="s">
        <v>96</v>
      </c>
      <c r="D96" s="26">
        <v>30</v>
      </c>
      <c r="E96" s="26" t="s">
        <v>134</v>
      </c>
      <c r="F96" s="26">
        <v>0</v>
      </c>
      <c r="G96" s="26">
        <v>0</v>
      </c>
      <c r="H96" s="26">
        <v>18</v>
      </c>
      <c r="I96" s="26">
        <v>269472.42</v>
      </c>
      <c r="J96" s="26">
        <v>0</v>
      </c>
      <c r="K96" s="26">
        <v>0</v>
      </c>
      <c r="L96" s="26">
        <v>17</v>
      </c>
      <c r="M96" s="26">
        <v>261094.42</v>
      </c>
      <c r="N96" s="26">
        <v>17</v>
      </c>
      <c r="O96" s="26">
        <v>261094.42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1</v>
      </c>
      <c r="Z96" s="26">
        <v>8359.41</v>
      </c>
      <c r="AA96" s="26">
        <v>10339.61</v>
      </c>
      <c r="AB96" s="26">
        <v>1</v>
      </c>
      <c r="AC96" s="26">
        <v>10339.61</v>
      </c>
      <c r="AD96" s="26">
        <v>0</v>
      </c>
      <c r="AE96" s="26">
        <v>0</v>
      </c>
      <c r="AF96" s="26">
        <v>13</v>
      </c>
      <c r="AG96" s="26">
        <v>146665.34</v>
      </c>
      <c r="AH96" s="26">
        <v>13</v>
      </c>
      <c r="AI96" s="26">
        <v>157004.95000000001</v>
      </c>
    </row>
    <row r="97" spans="1:36" x14ac:dyDescent="0.25">
      <c r="A97" s="26">
        <v>265</v>
      </c>
      <c r="B97" s="26">
        <v>5</v>
      </c>
      <c r="C97" s="26" t="s">
        <v>98</v>
      </c>
      <c r="D97" s="26">
        <v>30</v>
      </c>
      <c r="E97" s="26" t="s">
        <v>134</v>
      </c>
      <c r="F97" s="26">
        <v>7</v>
      </c>
      <c r="G97" s="26">
        <v>365520.71</v>
      </c>
      <c r="H97" s="26">
        <v>2</v>
      </c>
      <c r="I97" s="26">
        <v>68457.009999999995</v>
      </c>
      <c r="J97" s="26">
        <v>1</v>
      </c>
      <c r="K97" s="26">
        <v>45250</v>
      </c>
      <c r="L97" s="26">
        <v>2</v>
      </c>
      <c r="M97" s="26">
        <v>68457.009999999995</v>
      </c>
      <c r="N97" s="26">
        <v>3</v>
      </c>
      <c r="O97" s="26">
        <v>113707.01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1</v>
      </c>
      <c r="W97" s="26">
        <v>36284.730000000003</v>
      </c>
      <c r="X97" s="26">
        <v>8965.27</v>
      </c>
      <c r="Y97" s="26">
        <v>0</v>
      </c>
      <c r="Z97" s="26">
        <v>0</v>
      </c>
      <c r="AA97" s="26">
        <v>0</v>
      </c>
      <c r="AB97" s="26">
        <v>1</v>
      </c>
      <c r="AC97" s="26">
        <v>8965.27</v>
      </c>
      <c r="AD97" s="26">
        <v>0</v>
      </c>
      <c r="AE97" s="26">
        <v>0</v>
      </c>
      <c r="AF97" s="26">
        <v>2</v>
      </c>
      <c r="AG97" s="26">
        <v>40248.18</v>
      </c>
      <c r="AH97" s="26">
        <v>2</v>
      </c>
      <c r="AI97" s="26">
        <v>49213.45</v>
      </c>
    </row>
    <row r="98" spans="1:36" x14ac:dyDescent="0.25">
      <c r="A98" s="26">
        <v>270</v>
      </c>
      <c r="B98" s="26">
        <v>2</v>
      </c>
      <c r="C98" s="26" t="s">
        <v>96</v>
      </c>
      <c r="D98" s="26">
        <v>23</v>
      </c>
      <c r="E98" s="26" t="s">
        <v>113</v>
      </c>
      <c r="F98" s="26">
        <v>0</v>
      </c>
      <c r="G98" s="26">
        <v>0</v>
      </c>
      <c r="H98" s="26">
        <v>8</v>
      </c>
      <c r="I98" s="26">
        <v>214439.82</v>
      </c>
      <c r="J98" s="26">
        <v>0</v>
      </c>
      <c r="K98" s="26">
        <v>0</v>
      </c>
      <c r="L98" s="26">
        <v>7</v>
      </c>
      <c r="M98" s="26">
        <v>180917.46</v>
      </c>
      <c r="N98" s="26">
        <v>7</v>
      </c>
      <c r="O98" s="26">
        <v>180917.46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1</v>
      </c>
      <c r="Z98" s="26">
        <v>36902.11</v>
      </c>
      <c r="AA98" s="26">
        <v>6720.6</v>
      </c>
      <c r="AB98" s="26">
        <v>1</v>
      </c>
      <c r="AC98" s="26">
        <v>6720.6</v>
      </c>
      <c r="AD98" s="26">
        <v>0</v>
      </c>
      <c r="AE98" s="26">
        <v>0</v>
      </c>
      <c r="AF98" s="26">
        <v>4</v>
      </c>
      <c r="AG98" s="26">
        <v>77840.86</v>
      </c>
      <c r="AH98" s="26">
        <v>4</v>
      </c>
      <c r="AI98" s="26">
        <v>84561.46</v>
      </c>
    </row>
    <row r="99" spans="1:36" x14ac:dyDescent="0.25">
      <c r="A99" s="26">
        <v>271</v>
      </c>
      <c r="B99" s="26">
        <v>5</v>
      </c>
      <c r="C99" s="26" t="s">
        <v>98</v>
      </c>
      <c r="D99" s="26">
        <v>23</v>
      </c>
      <c r="E99" s="26" t="s">
        <v>113</v>
      </c>
      <c r="F99" s="26">
        <v>2</v>
      </c>
      <c r="G99" s="26">
        <v>128322.54</v>
      </c>
      <c r="H99" s="26">
        <v>2</v>
      </c>
      <c r="I99" s="26">
        <v>113730.23</v>
      </c>
      <c r="J99" s="26">
        <v>1</v>
      </c>
      <c r="K99" s="26">
        <v>109407.63</v>
      </c>
      <c r="L99" s="26">
        <v>2</v>
      </c>
      <c r="M99" s="26">
        <v>113730.23</v>
      </c>
      <c r="N99" s="26">
        <v>3</v>
      </c>
      <c r="O99" s="26">
        <v>223137.86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1</v>
      </c>
      <c r="AG99" s="26">
        <v>65127.62</v>
      </c>
      <c r="AH99" s="26">
        <v>1</v>
      </c>
      <c r="AI99" s="26">
        <v>65127.62</v>
      </c>
    </row>
    <row r="100" spans="1:36" x14ac:dyDescent="0.25">
      <c r="A100" s="26">
        <v>274</v>
      </c>
      <c r="B100" s="26">
        <v>4</v>
      </c>
      <c r="C100" s="26" t="s">
        <v>40</v>
      </c>
      <c r="D100" s="26">
        <v>13</v>
      </c>
      <c r="E100" s="26" t="s">
        <v>79</v>
      </c>
      <c r="F100" s="26">
        <v>2</v>
      </c>
      <c r="G100" s="26">
        <v>64612.14</v>
      </c>
      <c r="H100" s="26">
        <v>0</v>
      </c>
      <c r="I100" s="26">
        <v>0</v>
      </c>
      <c r="J100" s="26">
        <v>2</v>
      </c>
      <c r="K100" s="26">
        <v>64612.14</v>
      </c>
      <c r="L100" s="26">
        <v>0</v>
      </c>
      <c r="M100" s="26">
        <v>0</v>
      </c>
      <c r="N100" s="26">
        <v>2</v>
      </c>
      <c r="O100" s="26">
        <v>64612.14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2</v>
      </c>
      <c r="AE100" s="26">
        <v>63915.68</v>
      </c>
      <c r="AF100" s="26">
        <v>0</v>
      </c>
      <c r="AG100" s="26">
        <v>0</v>
      </c>
      <c r="AH100" s="26">
        <v>2</v>
      </c>
      <c r="AI100" s="26">
        <v>63915.68</v>
      </c>
    </row>
    <row r="101" spans="1:36" x14ac:dyDescent="0.25">
      <c r="A101" s="26">
        <v>275</v>
      </c>
      <c r="B101" s="26">
        <v>6</v>
      </c>
      <c r="C101" s="26" t="s">
        <v>42</v>
      </c>
      <c r="D101" s="26">
        <v>13</v>
      </c>
      <c r="E101" s="26" t="s">
        <v>79</v>
      </c>
      <c r="F101" s="26">
        <v>7</v>
      </c>
      <c r="G101" s="26">
        <v>98001.53</v>
      </c>
      <c r="H101" s="26">
        <v>0</v>
      </c>
      <c r="I101" s="26">
        <v>0</v>
      </c>
      <c r="J101" s="26">
        <v>4</v>
      </c>
      <c r="K101" s="26">
        <v>60654</v>
      </c>
      <c r="L101" s="26">
        <v>0</v>
      </c>
      <c r="M101" s="26">
        <v>0</v>
      </c>
      <c r="N101" s="26">
        <v>4</v>
      </c>
      <c r="O101" s="26">
        <v>60654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4</v>
      </c>
      <c r="AE101" s="26">
        <v>60600</v>
      </c>
      <c r="AF101" s="26">
        <v>0</v>
      </c>
      <c r="AG101" s="26">
        <v>0</v>
      </c>
      <c r="AH101" s="26">
        <v>4</v>
      </c>
      <c r="AI101" s="26">
        <v>60600</v>
      </c>
    </row>
    <row r="102" spans="1:36" x14ac:dyDescent="0.25">
      <c r="A102" s="26">
        <v>276</v>
      </c>
      <c r="B102" s="26">
        <v>8</v>
      </c>
      <c r="C102" s="26" t="s">
        <v>43</v>
      </c>
      <c r="D102" s="26">
        <v>13</v>
      </c>
      <c r="E102" s="26" t="s">
        <v>79</v>
      </c>
      <c r="F102" s="26">
        <v>0</v>
      </c>
      <c r="G102" s="26">
        <v>0</v>
      </c>
      <c r="H102" s="26">
        <v>7</v>
      </c>
      <c r="I102" s="26">
        <v>96650</v>
      </c>
      <c r="J102" s="26">
        <v>0</v>
      </c>
      <c r="K102" s="26">
        <v>0</v>
      </c>
      <c r="L102" s="26">
        <v>7</v>
      </c>
      <c r="M102" s="26">
        <v>92727.2</v>
      </c>
      <c r="N102" s="26">
        <v>7</v>
      </c>
      <c r="O102" s="26">
        <v>92727.2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7</v>
      </c>
      <c r="AG102" s="26">
        <v>92727.2</v>
      </c>
      <c r="AH102" s="26">
        <v>7</v>
      </c>
      <c r="AI102" s="26">
        <v>92727.2</v>
      </c>
    </row>
    <row r="103" spans="1:36" x14ac:dyDescent="0.25">
      <c r="A103" s="26">
        <v>277</v>
      </c>
      <c r="B103" s="26">
        <v>9</v>
      </c>
      <c r="C103" s="26" t="s">
        <v>44</v>
      </c>
      <c r="D103" s="26">
        <v>13</v>
      </c>
      <c r="E103" s="26" t="s">
        <v>79</v>
      </c>
      <c r="F103" s="26">
        <v>1</v>
      </c>
      <c r="G103" s="26">
        <v>34337.589999999997</v>
      </c>
      <c r="H103" s="26">
        <v>1</v>
      </c>
      <c r="I103" s="26">
        <v>22075.200000000001</v>
      </c>
      <c r="J103" s="26">
        <v>1</v>
      </c>
      <c r="K103" s="26">
        <v>34337.589999999997</v>
      </c>
      <c r="L103" s="26">
        <v>1</v>
      </c>
      <c r="M103" s="26">
        <v>22075.200000000001</v>
      </c>
      <c r="N103" s="26">
        <v>2</v>
      </c>
      <c r="O103" s="26">
        <v>56412.79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1</v>
      </c>
      <c r="AE103" s="26">
        <v>34337</v>
      </c>
      <c r="AF103" s="26">
        <v>1</v>
      </c>
      <c r="AG103" s="26">
        <v>22000</v>
      </c>
      <c r="AH103" s="26">
        <v>2</v>
      </c>
      <c r="AI103" s="26">
        <v>56337</v>
      </c>
    </row>
    <row r="104" spans="1:36" x14ac:dyDescent="0.25">
      <c r="A104" s="26">
        <v>278</v>
      </c>
      <c r="B104" s="26">
        <v>10</v>
      </c>
      <c r="C104" s="26" t="s">
        <v>45</v>
      </c>
      <c r="D104" s="26">
        <v>13</v>
      </c>
      <c r="E104" s="26" t="s">
        <v>79</v>
      </c>
      <c r="F104" s="26">
        <v>6</v>
      </c>
      <c r="G104" s="26">
        <v>153503.01</v>
      </c>
      <c r="H104" s="26">
        <v>5</v>
      </c>
      <c r="I104" s="26">
        <v>222453.01</v>
      </c>
      <c r="J104" s="26">
        <v>2</v>
      </c>
      <c r="K104" s="26">
        <v>65500</v>
      </c>
      <c r="L104" s="26">
        <v>5</v>
      </c>
      <c r="M104" s="26">
        <v>222453.01</v>
      </c>
      <c r="N104" s="26">
        <v>7</v>
      </c>
      <c r="O104" s="26">
        <v>287953.01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2</v>
      </c>
      <c r="AE104" s="26">
        <v>65400</v>
      </c>
      <c r="AF104" s="26">
        <v>5</v>
      </c>
      <c r="AG104" s="26">
        <v>222450.7</v>
      </c>
      <c r="AH104" s="26">
        <v>7</v>
      </c>
      <c r="AI104" s="26">
        <v>287850.7</v>
      </c>
    </row>
    <row r="105" spans="1:36" x14ac:dyDescent="0.25">
      <c r="A105" s="26">
        <v>279</v>
      </c>
      <c r="B105" s="26">
        <v>11</v>
      </c>
      <c r="C105" s="26" t="s">
        <v>46</v>
      </c>
      <c r="D105" s="26">
        <v>13</v>
      </c>
      <c r="E105" s="26" t="s">
        <v>79</v>
      </c>
      <c r="F105" s="26">
        <v>8</v>
      </c>
      <c r="G105" s="26">
        <v>378551.71</v>
      </c>
      <c r="H105" s="26">
        <v>1</v>
      </c>
      <c r="I105" s="26">
        <v>5000</v>
      </c>
      <c r="J105" s="26">
        <v>3</v>
      </c>
      <c r="K105" s="26">
        <v>71584</v>
      </c>
      <c r="L105" s="26">
        <v>1</v>
      </c>
      <c r="M105" s="26">
        <v>5000</v>
      </c>
      <c r="N105" s="26">
        <v>4</v>
      </c>
      <c r="O105" s="26">
        <v>76584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3</v>
      </c>
      <c r="AE105" s="26">
        <v>71584</v>
      </c>
      <c r="AF105" s="26">
        <v>1</v>
      </c>
      <c r="AG105" s="26">
        <v>4981.5</v>
      </c>
      <c r="AH105" s="26">
        <v>4</v>
      </c>
      <c r="AI105" s="26">
        <v>76565.5</v>
      </c>
    </row>
    <row r="106" spans="1:36" x14ac:dyDescent="0.25">
      <c r="A106" s="26">
        <v>280</v>
      </c>
      <c r="B106" s="26">
        <v>12</v>
      </c>
      <c r="C106" s="26" t="s">
        <v>47</v>
      </c>
      <c r="D106" s="26">
        <v>13</v>
      </c>
      <c r="E106" s="26" t="s">
        <v>79</v>
      </c>
      <c r="F106" s="26">
        <v>6</v>
      </c>
      <c r="G106" s="26">
        <v>209592.43</v>
      </c>
      <c r="H106" s="26">
        <v>2</v>
      </c>
      <c r="I106" s="26">
        <v>105188</v>
      </c>
      <c r="J106" s="26">
        <v>1</v>
      </c>
      <c r="K106" s="26">
        <v>11272.5</v>
      </c>
      <c r="L106" s="26">
        <v>2</v>
      </c>
      <c r="M106" s="26">
        <v>105188</v>
      </c>
      <c r="N106" s="26">
        <v>3</v>
      </c>
      <c r="O106" s="26">
        <v>116460.5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1</v>
      </c>
      <c r="AE106" s="26">
        <v>9250</v>
      </c>
      <c r="AF106" s="26">
        <v>1</v>
      </c>
      <c r="AG106" s="26">
        <v>49693.7</v>
      </c>
      <c r="AH106" s="26">
        <v>2</v>
      </c>
      <c r="AI106" s="26">
        <v>58943.7</v>
      </c>
    </row>
    <row r="107" spans="1:36" x14ac:dyDescent="0.25">
      <c r="A107" s="26">
        <v>281</v>
      </c>
      <c r="B107" s="26">
        <v>13</v>
      </c>
      <c r="C107" s="26" t="s">
        <v>48</v>
      </c>
      <c r="D107" s="26">
        <v>13</v>
      </c>
      <c r="E107" s="26" t="s">
        <v>79</v>
      </c>
      <c r="F107" s="26">
        <v>16</v>
      </c>
      <c r="G107" s="26">
        <v>850898.85</v>
      </c>
      <c r="H107" s="26">
        <v>7</v>
      </c>
      <c r="I107" s="26">
        <v>178869.6</v>
      </c>
      <c r="J107" s="26">
        <v>4</v>
      </c>
      <c r="K107" s="26">
        <v>96000</v>
      </c>
      <c r="L107" s="26">
        <v>7</v>
      </c>
      <c r="M107" s="26">
        <v>178869.6</v>
      </c>
      <c r="N107" s="26">
        <v>11</v>
      </c>
      <c r="O107" s="26">
        <v>274869.59999999998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4</v>
      </c>
      <c r="AE107" s="26">
        <v>95314.92</v>
      </c>
      <c r="AF107" s="26">
        <v>7</v>
      </c>
      <c r="AG107" s="26">
        <v>178830</v>
      </c>
      <c r="AH107" s="26">
        <v>11</v>
      </c>
      <c r="AI107" s="26">
        <v>274144.92</v>
      </c>
      <c r="AJ107" s="25" t="s">
        <v>80</v>
      </c>
    </row>
    <row r="108" spans="1:36" x14ac:dyDescent="0.25">
      <c r="A108" s="26">
        <v>282</v>
      </c>
      <c r="B108" s="26">
        <v>4</v>
      </c>
      <c r="C108" s="26" t="s">
        <v>40</v>
      </c>
      <c r="D108" s="26">
        <v>1</v>
      </c>
      <c r="E108" s="26" t="s">
        <v>180</v>
      </c>
      <c r="F108" s="26">
        <v>1</v>
      </c>
      <c r="G108" s="26">
        <v>45300</v>
      </c>
      <c r="H108" s="26">
        <v>0</v>
      </c>
      <c r="I108" s="26">
        <v>0</v>
      </c>
      <c r="J108" s="26">
        <v>1</v>
      </c>
      <c r="K108" s="26">
        <v>45300</v>
      </c>
      <c r="L108" s="26">
        <v>0</v>
      </c>
      <c r="M108" s="26">
        <v>0</v>
      </c>
      <c r="N108" s="26">
        <v>1</v>
      </c>
      <c r="O108" s="26">
        <v>45300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</row>
    <row r="109" spans="1:36" x14ac:dyDescent="0.25">
      <c r="A109" s="26">
        <v>283</v>
      </c>
      <c r="B109" s="26">
        <v>6</v>
      </c>
      <c r="C109" s="26" t="s">
        <v>42</v>
      </c>
      <c r="D109" s="26">
        <v>1</v>
      </c>
      <c r="E109" s="26" t="s">
        <v>180</v>
      </c>
      <c r="F109" s="26">
        <v>5</v>
      </c>
      <c r="G109" s="26">
        <v>180876.66</v>
      </c>
      <c r="H109" s="26">
        <v>3</v>
      </c>
      <c r="I109" s="26">
        <v>49956.7</v>
      </c>
      <c r="J109" s="26">
        <v>4</v>
      </c>
      <c r="K109" s="26">
        <v>150876.66</v>
      </c>
      <c r="L109" s="26">
        <v>3</v>
      </c>
      <c r="M109" s="26">
        <v>49956.7</v>
      </c>
      <c r="N109" s="26">
        <v>7</v>
      </c>
      <c r="O109" s="26">
        <v>200833.36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4</v>
      </c>
      <c r="AE109" s="26">
        <v>126917.58</v>
      </c>
      <c r="AF109" s="26">
        <v>3</v>
      </c>
      <c r="AG109" s="26">
        <v>37803.53</v>
      </c>
      <c r="AH109" s="26">
        <v>7</v>
      </c>
      <c r="AI109" s="26">
        <v>164721.10999999999</v>
      </c>
    </row>
    <row r="110" spans="1:36" x14ac:dyDescent="0.25">
      <c r="A110" s="26">
        <v>284</v>
      </c>
      <c r="B110" s="26">
        <v>8</v>
      </c>
      <c r="C110" s="26" t="s">
        <v>43</v>
      </c>
      <c r="D110" s="26">
        <v>1</v>
      </c>
      <c r="E110" s="26" t="s">
        <v>180</v>
      </c>
      <c r="F110" s="26">
        <v>0</v>
      </c>
      <c r="G110" s="26">
        <v>0</v>
      </c>
      <c r="H110" s="26">
        <v>13</v>
      </c>
      <c r="I110" s="26">
        <v>174075</v>
      </c>
      <c r="J110" s="26">
        <v>0</v>
      </c>
      <c r="K110" s="26">
        <v>0</v>
      </c>
      <c r="L110" s="26">
        <v>13</v>
      </c>
      <c r="M110" s="26">
        <v>174075</v>
      </c>
      <c r="N110" s="26">
        <v>13</v>
      </c>
      <c r="O110" s="26">
        <v>174075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12</v>
      </c>
      <c r="AG110" s="26">
        <v>132747.13999999998</v>
      </c>
      <c r="AH110" s="26">
        <v>12</v>
      </c>
      <c r="AI110" s="26">
        <v>132747.14000000001</v>
      </c>
    </row>
    <row r="111" spans="1:36" x14ac:dyDescent="0.25">
      <c r="A111" s="26">
        <v>285</v>
      </c>
      <c r="B111" s="26">
        <v>10</v>
      </c>
      <c r="C111" s="26" t="s">
        <v>45</v>
      </c>
      <c r="D111" s="26">
        <v>1</v>
      </c>
      <c r="E111" s="26" t="s">
        <v>180</v>
      </c>
      <c r="F111" s="26">
        <v>5</v>
      </c>
      <c r="G111" s="26">
        <v>399724.3</v>
      </c>
      <c r="H111" s="26">
        <v>9</v>
      </c>
      <c r="I111" s="26">
        <v>318288.3</v>
      </c>
      <c r="J111" s="26">
        <v>4</v>
      </c>
      <c r="K111" s="26">
        <v>128032.3</v>
      </c>
      <c r="L111" s="26">
        <v>9</v>
      </c>
      <c r="M111" s="26">
        <v>318288.30000000005</v>
      </c>
      <c r="N111" s="26">
        <v>13</v>
      </c>
      <c r="O111" s="26">
        <v>446320.6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4</v>
      </c>
      <c r="AE111" s="26">
        <v>114432.94</v>
      </c>
      <c r="AF111" s="26">
        <v>9</v>
      </c>
      <c r="AG111" s="26">
        <v>305327.26</v>
      </c>
      <c r="AH111" s="26">
        <v>13</v>
      </c>
      <c r="AI111" s="26">
        <v>419760.2</v>
      </c>
    </row>
    <row r="112" spans="1:36" x14ac:dyDescent="0.25">
      <c r="A112" s="26">
        <v>286</v>
      </c>
      <c r="B112" s="26">
        <v>11</v>
      </c>
      <c r="C112" s="26" t="s">
        <v>46</v>
      </c>
      <c r="D112" s="26">
        <v>1</v>
      </c>
      <c r="E112" s="26" t="s">
        <v>180</v>
      </c>
      <c r="F112" s="26">
        <v>1</v>
      </c>
      <c r="G112" s="26">
        <v>9838.77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</row>
    <row r="113" spans="1:36" x14ac:dyDescent="0.25">
      <c r="A113" s="26">
        <v>287</v>
      </c>
      <c r="B113" s="26">
        <v>12</v>
      </c>
      <c r="C113" s="26" t="s">
        <v>47</v>
      </c>
      <c r="D113" s="26">
        <v>1</v>
      </c>
      <c r="E113" s="26" t="s">
        <v>180</v>
      </c>
      <c r="F113" s="26">
        <v>1</v>
      </c>
      <c r="G113" s="26">
        <v>17842.5</v>
      </c>
      <c r="H113" s="26">
        <v>0</v>
      </c>
      <c r="I113" s="26">
        <v>0</v>
      </c>
      <c r="J113" s="26">
        <v>1</v>
      </c>
      <c r="K113" s="26">
        <v>17842.5</v>
      </c>
      <c r="L113" s="26">
        <v>0</v>
      </c>
      <c r="M113" s="26">
        <v>0</v>
      </c>
      <c r="N113" s="26">
        <v>1</v>
      </c>
      <c r="O113" s="26">
        <v>17842.5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1</v>
      </c>
      <c r="AE113" s="26">
        <v>15472.8</v>
      </c>
      <c r="AF113" s="26">
        <v>0</v>
      </c>
      <c r="AG113" s="26">
        <v>0</v>
      </c>
      <c r="AH113" s="26">
        <v>1</v>
      </c>
      <c r="AI113" s="26">
        <v>15472.8</v>
      </c>
    </row>
    <row r="114" spans="1:36" x14ac:dyDescent="0.25">
      <c r="A114" s="26">
        <v>288</v>
      </c>
      <c r="B114" s="26">
        <v>13</v>
      </c>
      <c r="C114" s="26" t="s">
        <v>48</v>
      </c>
      <c r="D114" s="26">
        <v>1</v>
      </c>
      <c r="E114" s="26" t="s">
        <v>180</v>
      </c>
      <c r="F114" s="26">
        <v>9</v>
      </c>
      <c r="G114" s="26">
        <v>246075.69</v>
      </c>
      <c r="H114" s="26">
        <v>2</v>
      </c>
      <c r="I114" s="26">
        <v>137041</v>
      </c>
      <c r="J114" s="26">
        <v>5</v>
      </c>
      <c r="K114" s="26">
        <v>80949.09</v>
      </c>
      <c r="L114" s="26">
        <v>2</v>
      </c>
      <c r="M114" s="26">
        <v>137041</v>
      </c>
      <c r="N114" s="26">
        <v>7</v>
      </c>
      <c r="O114" s="26">
        <v>217990.09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5</v>
      </c>
      <c r="AE114" s="26">
        <v>69936.999999999985</v>
      </c>
      <c r="AF114" s="26">
        <v>2</v>
      </c>
      <c r="AG114" s="26">
        <v>129756.06</v>
      </c>
      <c r="AH114" s="26">
        <v>7</v>
      </c>
      <c r="AI114" s="26">
        <v>199693.06</v>
      </c>
      <c r="AJ114" s="25" t="s">
        <v>181</v>
      </c>
    </row>
    <row r="115" spans="1:36" x14ac:dyDescent="0.25">
      <c r="A115" s="26">
        <v>289</v>
      </c>
      <c r="B115" s="26">
        <v>4</v>
      </c>
      <c r="C115" s="26" t="s">
        <v>40</v>
      </c>
      <c r="D115" s="26">
        <v>15</v>
      </c>
      <c r="E115" s="26" t="s">
        <v>190</v>
      </c>
      <c r="F115" s="26">
        <v>2</v>
      </c>
      <c r="G115" s="26">
        <v>143949.62</v>
      </c>
      <c r="H115" s="26">
        <v>0</v>
      </c>
      <c r="I115" s="26">
        <v>0</v>
      </c>
      <c r="J115" s="26">
        <v>1</v>
      </c>
      <c r="K115" s="26">
        <v>58789.52</v>
      </c>
      <c r="L115" s="26">
        <v>0</v>
      </c>
      <c r="M115" s="26">
        <v>0</v>
      </c>
      <c r="N115" s="26">
        <v>1</v>
      </c>
      <c r="O115" s="26">
        <v>58789.52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</row>
    <row r="116" spans="1:36" x14ac:dyDescent="0.25">
      <c r="A116" s="26">
        <v>290</v>
      </c>
      <c r="B116" s="26">
        <v>6</v>
      </c>
      <c r="C116" s="26" t="s">
        <v>42</v>
      </c>
      <c r="D116" s="26">
        <v>15</v>
      </c>
      <c r="E116" s="26" t="s">
        <v>190</v>
      </c>
      <c r="F116" s="26">
        <v>3</v>
      </c>
      <c r="G116" s="26">
        <v>218156.74</v>
      </c>
      <c r="H116" s="26">
        <v>1</v>
      </c>
      <c r="I116" s="26">
        <v>80000</v>
      </c>
      <c r="J116" s="26">
        <v>1</v>
      </c>
      <c r="K116" s="26">
        <v>25854.6</v>
      </c>
      <c r="L116" s="26">
        <v>1</v>
      </c>
      <c r="M116" s="26">
        <v>37000</v>
      </c>
      <c r="N116" s="26">
        <v>2</v>
      </c>
      <c r="O116" s="26">
        <v>62854.6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1</v>
      </c>
      <c r="AE116" s="26">
        <v>23660</v>
      </c>
      <c r="AF116" s="26">
        <v>1</v>
      </c>
      <c r="AG116" s="26">
        <v>36611.4</v>
      </c>
      <c r="AH116" s="26">
        <v>2</v>
      </c>
      <c r="AI116" s="26">
        <v>60271.4</v>
      </c>
    </row>
    <row r="117" spans="1:36" x14ac:dyDescent="0.25">
      <c r="A117" s="26">
        <v>291</v>
      </c>
      <c r="B117" s="26">
        <v>8</v>
      </c>
      <c r="C117" s="26" t="s">
        <v>43</v>
      </c>
      <c r="D117" s="26">
        <v>15</v>
      </c>
      <c r="E117" s="26" t="s">
        <v>190</v>
      </c>
      <c r="F117" s="26">
        <v>0</v>
      </c>
      <c r="G117" s="26">
        <v>0</v>
      </c>
      <c r="H117" s="26">
        <v>16</v>
      </c>
      <c r="I117" s="26">
        <v>312500</v>
      </c>
      <c r="J117" s="26">
        <v>0</v>
      </c>
      <c r="K117" s="26">
        <v>0</v>
      </c>
      <c r="L117" s="26">
        <v>13</v>
      </c>
      <c r="M117" s="26">
        <v>287600</v>
      </c>
      <c r="N117" s="26">
        <v>13</v>
      </c>
      <c r="O117" s="26">
        <v>287600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13</v>
      </c>
      <c r="AG117" s="26">
        <v>147130.57999999999</v>
      </c>
      <c r="AH117" s="26">
        <v>13</v>
      </c>
      <c r="AI117" s="26">
        <v>147130.57999999999</v>
      </c>
    </row>
    <row r="118" spans="1:36" x14ac:dyDescent="0.25">
      <c r="A118" s="26">
        <v>292</v>
      </c>
      <c r="B118" s="26">
        <v>9</v>
      </c>
      <c r="C118" s="26" t="s">
        <v>44</v>
      </c>
      <c r="D118" s="26">
        <v>15</v>
      </c>
      <c r="E118" s="26" t="s">
        <v>190</v>
      </c>
      <c r="F118" s="26">
        <v>1</v>
      </c>
      <c r="G118" s="26">
        <v>15999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</row>
    <row r="119" spans="1:36" x14ac:dyDescent="0.25">
      <c r="A119" s="26">
        <v>293</v>
      </c>
      <c r="B119" s="26">
        <v>10</v>
      </c>
      <c r="C119" s="26" t="s">
        <v>45</v>
      </c>
      <c r="D119" s="26">
        <v>15</v>
      </c>
      <c r="E119" s="26" t="s">
        <v>190</v>
      </c>
      <c r="F119" s="26">
        <v>10</v>
      </c>
      <c r="G119" s="26">
        <v>278065.59000000003</v>
      </c>
      <c r="H119" s="26">
        <v>10</v>
      </c>
      <c r="I119" s="26">
        <v>486619.24</v>
      </c>
      <c r="J119" s="26">
        <v>4</v>
      </c>
      <c r="K119" s="26">
        <v>57856.639999999999</v>
      </c>
      <c r="L119" s="26">
        <v>11</v>
      </c>
      <c r="M119" s="26">
        <v>529900</v>
      </c>
      <c r="N119" s="26">
        <v>15</v>
      </c>
      <c r="O119" s="26">
        <v>587756.64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4</v>
      </c>
      <c r="AE119" s="26">
        <v>57186.06</v>
      </c>
      <c r="AF119" s="26">
        <v>11</v>
      </c>
      <c r="AG119" s="26">
        <v>455744.32</v>
      </c>
      <c r="AH119" s="26">
        <v>15</v>
      </c>
      <c r="AI119" s="26">
        <v>512930.38</v>
      </c>
    </row>
    <row r="120" spans="1:36" x14ac:dyDescent="0.25">
      <c r="A120" s="26">
        <v>294</v>
      </c>
      <c r="B120" s="26">
        <v>11</v>
      </c>
      <c r="C120" s="26" t="s">
        <v>46</v>
      </c>
      <c r="D120" s="26">
        <v>15</v>
      </c>
      <c r="E120" s="26" t="s">
        <v>190</v>
      </c>
      <c r="F120" s="26">
        <v>10</v>
      </c>
      <c r="G120" s="26">
        <v>534497.18999999994</v>
      </c>
      <c r="H120" s="26">
        <v>0</v>
      </c>
      <c r="I120" s="26">
        <v>0</v>
      </c>
      <c r="J120" s="26">
        <v>8</v>
      </c>
      <c r="K120" s="26">
        <v>202479.74</v>
      </c>
      <c r="L120" s="26">
        <v>0</v>
      </c>
      <c r="M120" s="26">
        <v>0</v>
      </c>
      <c r="N120" s="26">
        <v>8</v>
      </c>
      <c r="O120" s="26">
        <v>202479.74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7</v>
      </c>
      <c r="AE120" s="26">
        <v>156682.72</v>
      </c>
      <c r="AF120" s="26">
        <v>0</v>
      </c>
      <c r="AG120" s="26">
        <v>0</v>
      </c>
      <c r="AH120" s="26">
        <v>7</v>
      </c>
      <c r="AI120" s="26">
        <v>156682.72</v>
      </c>
    </row>
    <row r="121" spans="1:36" x14ac:dyDescent="0.25">
      <c r="A121" s="26">
        <v>295</v>
      </c>
      <c r="B121" s="26">
        <v>12</v>
      </c>
      <c r="C121" s="26" t="s">
        <v>47</v>
      </c>
      <c r="D121" s="26">
        <v>15</v>
      </c>
      <c r="E121" s="26" t="s">
        <v>190</v>
      </c>
      <c r="F121" s="26">
        <v>6</v>
      </c>
      <c r="G121" s="26">
        <v>538496.43999999994</v>
      </c>
      <c r="H121" s="26">
        <v>1</v>
      </c>
      <c r="I121" s="26">
        <v>20000</v>
      </c>
      <c r="J121" s="26">
        <v>5</v>
      </c>
      <c r="K121" s="26">
        <v>123072.55</v>
      </c>
      <c r="L121" s="26">
        <v>1</v>
      </c>
      <c r="M121" s="26">
        <v>13000</v>
      </c>
      <c r="N121" s="26">
        <v>6</v>
      </c>
      <c r="O121" s="26">
        <v>136072.54999999999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4</v>
      </c>
      <c r="AE121" s="26">
        <v>93840.2</v>
      </c>
      <c r="AF121" s="26">
        <v>1</v>
      </c>
      <c r="AG121" s="26">
        <v>13000</v>
      </c>
      <c r="AH121" s="26">
        <v>5</v>
      </c>
      <c r="AI121" s="26">
        <v>106840.2</v>
      </c>
    </row>
    <row r="122" spans="1:36" x14ac:dyDescent="0.25">
      <c r="A122" s="26">
        <v>296</v>
      </c>
      <c r="B122" s="26">
        <v>13</v>
      </c>
      <c r="C122" s="26" t="s">
        <v>48</v>
      </c>
      <c r="D122" s="26">
        <v>15</v>
      </c>
      <c r="E122" s="26" t="s">
        <v>190</v>
      </c>
      <c r="F122" s="26">
        <v>36</v>
      </c>
      <c r="G122" s="26">
        <v>1460370.97</v>
      </c>
      <c r="H122" s="26">
        <v>11</v>
      </c>
      <c r="I122" s="26">
        <v>345658</v>
      </c>
      <c r="J122" s="26">
        <v>24</v>
      </c>
      <c r="K122" s="26">
        <v>555440.56999999995</v>
      </c>
      <c r="L122" s="26">
        <v>9</v>
      </c>
      <c r="M122" s="26">
        <v>227658</v>
      </c>
      <c r="N122" s="26">
        <v>33</v>
      </c>
      <c r="O122" s="26">
        <v>783098.57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20</v>
      </c>
      <c r="AE122" s="26">
        <v>378034.45</v>
      </c>
      <c r="AF122" s="26">
        <v>7</v>
      </c>
      <c r="AG122" s="26">
        <v>144057.73000000001</v>
      </c>
      <c r="AH122" s="26">
        <v>27</v>
      </c>
      <c r="AI122" s="26">
        <v>522092.18</v>
      </c>
      <c r="AJ122" s="25" t="s">
        <v>191</v>
      </c>
    </row>
    <row r="123" spans="1:36" x14ac:dyDescent="0.25">
      <c r="A123" s="26">
        <v>297</v>
      </c>
      <c r="B123" s="26">
        <v>4</v>
      </c>
      <c r="C123" s="26" t="s">
        <v>40</v>
      </c>
      <c r="D123" s="26">
        <v>16</v>
      </c>
      <c r="E123" s="26" t="s">
        <v>192</v>
      </c>
      <c r="F123" s="26">
        <v>5</v>
      </c>
      <c r="G123" s="26">
        <v>106187.85</v>
      </c>
      <c r="H123" s="26">
        <v>0</v>
      </c>
      <c r="I123" s="26">
        <v>0</v>
      </c>
      <c r="J123" s="26">
        <v>3</v>
      </c>
      <c r="K123" s="26">
        <v>56484.4</v>
      </c>
      <c r="L123" s="26">
        <v>0</v>
      </c>
      <c r="M123" s="26">
        <v>0</v>
      </c>
      <c r="N123" s="26">
        <v>3</v>
      </c>
      <c r="O123" s="26">
        <v>56484.4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3</v>
      </c>
      <c r="AE123" s="26">
        <v>47303.73</v>
      </c>
      <c r="AF123" s="26">
        <v>0</v>
      </c>
      <c r="AG123" s="26">
        <v>0</v>
      </c>
      <c r="AH123" s="26">
        <v>3</v>
      </c>
      <c r="AI123" s="26">
        <v>47303.73</v>
      </c>
    </row>
    <row r="124" spans="1:36" x14ac:dyDescent="0.25">
      <c r="A124" s="26">
        <v>298</v>
      </c>
      <c r="B124" s="26">
        <v>6</v>
      </c>
      <c r="C124" s="26" t="s">
        <v>42</v>
      </c>
      <c r="D124" s="26">
        <v>16</v>
      </c>
      <c r="E124" s="26" t="s">
        <v>192</v>
      </c>
      <c r="F124" s="26">
        <v>2</v>
      </c>
      <c r="G124" s="26">
        <v>60365.97</v>
      </c>
      <c r="H124" s="26">
        <v>0</v>
      </c>
      <c r="I124" s="26">
        <v>0</v>
      </c>
      <c r="J124" s="26">
        <v>1</v>
      </c>
      <c r="K124" s="26">
        <v>15029.37</v>
      </c>
      <c r="L124" s="26">
        <v>0</v>
      </c>
      <c r="M124" s="26">
        <v>0</v>
      </c>
      <c r="N124" s="26">
        <v>1</v>
      </c>
      <c r="O124" s="26">
        <v>15029.37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1</v>
      </c>
      <c r="AE124" s="26">
        <v>9903.9599999999991</v>
      </c>
      <c r="AF124" s="26">
        <v>0</v>
      </c>
      <c r="AG124" s="26">
        <v>0</v>
      </c>
      <c r="AH124" s="26">
        <v>1</v>
      </c>
      <c r="AI124" s="26">
        <v>9903.9599999999991</v>
      </c>
    </row>
    <row r="125" spans="1:36" x14ac:dyDescent="0.25">
      <c r="A125" s="26">
        <v>299</v>
      </c>
      <c r="B125" s="26">
        <v>8</v>
      </c>
      <c r="C125" s="26" t="s">
        <v>43</v>
      </c>
      <c r="D125" s="26">
        <v>16</v>
      </c>
      <c r="E125" s="26" t="s">
        <v>192</v>
      </c>
      <c r="F125" s="26">
        <v>0</v>
      </c>
      <c r="G125" s="26">
        <v>0</v>
      </c>
      <c r="H125" s="26">
        <v>18</v>
      </c>
      <c r="I125" s="26">
        <v>238717</v>
      </c>
      <c r="J125" s="26">
        <v>0</v>
      </c>
      <c r="K125" s="26">
        <v>0</v>
      </c>
      <c r="L125" s="26">
        <v>18</v>
      </c>
      <c r="M125" s="26">
        <v>228788.85</v>
      </c>
      <c r="N125" s="26">
        <v>18</v>
      </c>
      <c r="O125" s="26">
        <v>228788.85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17</v>
      </c>
      <c r="AG125" s="26">
        <v>121843.22</v>
      </c>
      <c r="AH125" s="26">
        <v>17</v>
      </c>
      <c r="AI125" s="26">
        <v>121843.22</v>
      </c>
    </row>
    <row r="126" spans="1:36" x14ac:dyDescent="0.25">
      <c r="A126" s="26">
        <v>300</v>
      </c>
      <c r="B126" s="26">
        <v>10</v>
      </c>
      <c r="C126" s="26" t="s">
        <v>45</v>
      </c>
      <c r="D126" s="26">
        <v>16</v>
      </c>
      <c r="E126" s="26" t="s">
        <v>192</v>
      </c>
      <c r="F126" s="26">
        <v>8</v>
      </c>
      <c r="G126" s="26">
        <v>417675.96</v>
      </c>
      <c r="H126" s="26">
        <v>6</v>
      </c>
      <c r="I126" s="26">
        <v>219705.46</v>
      </c>
      <c r="J126" s="26">
        <v>6</v>
      </c>
      <c r="K126" s="26">
        <v>209060.64</v>
      </c>
      <c r="L126" s="26">
        <v>6</v>
      </c>
      <c r="M126" s="26">
        <v>219383.46</v>
      </c>
      <c r="N126" s="26">
        <v>12</v>
      </c>
      <c r="O126" s="26">
        <v>428444.1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6</v>
      </c>
      <c r="AE126" s="26">
        <v>187028.3</v>
      </c>
      <c r="AF126" s="26">
        <v>6</v>
      </c>
      <c r="AG126" s="26">
        <v>208678.68</v>
      </c>
      <c r="AH126" s="26">
        <v>12</v>
      </c>
      <c r="AI126" s="26">
        <v>395706.98</v>
      </c>
    </row>
    <row r="127" spans="1:36" x14ac:dyDescent="0.25">
      <c r="A127" s="26">
        <v>301</v>
      </c>
      <c r="B127" s="26">
        <v>11</v>
      </c>
      <c r="C127" s="26" t="s">
        <v>46</v>
      </c>
      <c r="D127" s="26">
        <v>16</v>
      </c>
      <c r="E127" s="26" t="s">
        <v>192</v>
      </c>
      <c r="F127" s="26">
        <v>10</v>
      </c>
      <c r="G127" s="26">
        <v>330017.05</v>
      </c>
      <c r="H127" s="26">
        <v>1</v>
      </c>
      <c r="I127" s="26">
        <v>15000</v>
      </c>
      <c r="J127" s="26">
        <v>5</v>
      </c>
      <c r="K127" s="26">
        <v>65646.94</v>
      </c>
      <c r="L127" s="26">
        <v>1</v>
      </c>
      <c r="M127" s="26">
        <v>15000</v>
      </c>
      <c r="N127" s="26">
        <v>6</v>
      </c>
      <c r="O127" s="26">
        <v>80646.94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3</v>
      </c>
      <c r="AE127" s="26">
        <v>35432.5</v>
      </c>
      <c r="AF127" s="26">
        <v>0</v>
      </c>
      <c r="AG127" s="26">
        <v>0</v>
      </c>
      <c r="AH127" s="26">
        <v>3</v>
      </c>
      <c r="AI127" s="26">
        <v>35432.5</v>
      </c>
    </row>
    <row r="128" spans="1:36" x14ac:dyDescent="0.25">
      <c r="A128" s="26">
        <v>302</v>
      </c>
      <c r="B128" s="26">
        <v>12</v>
      </c>
      <c r="C128" s="26" t="s">
        <v>47</v>
      </c>
      <c r="D128" s="26">
        <v>16</v>
      </c>
      <c r="E128" s="26" t="s">
        <v>192</v>
      </c>
      <c r="F128" s="26">
        <v>2</v>
      </c>
      <c r="G128" s="26">
        <v>28136.46</v>
      </c>
      <c r="H128" s="26">
        <v>0</v>
      </c>
      <c r="I128" s="26">
        <v>0</v>
      </c>
      <c r="J128" s="26">
        <v>2</v>
      </c>
      <c r="K128" s="26">
        <v>28136.46</v>
      </c>
      <c r="L128" s="26">
        <v>0</v>
      </c>
      <c r="M128" s="26">
        <v>0</v>
      </c>
      <c r="N128" s="26">
        <v>2</v>
      </c>
      <c r="O128" s="26">
        <v>28136.46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2</v>
      </c>
      <c r="AE128" s="26">
        <v>25412.91</v>
      </c>
      <c r="AF128" s="26">
        <v>0</v>
      </c>
      <c r="AG128" s="26">
        <v>0</v>
      </c>
      <c r="AH128" s="26">
        <v>2</v>
      </c>
      <c r="AI128" s="26">
        <v>25412.91</v>
      </c>
    </row>
    <row r="129" spans="1:36" x14ac:dyDescent="0.25">
      <c r="A129" s="26">
        <v>303</v>
      </c>
      <c r="B129" s="26">
        <v>13</v>
      </c>
      <c r="C129" s="26" t="s">
        <v>48</v>
      </c>
      <c r="D129" s="26">
        <v>16</v>
      </c>
      <c r="E129" s="26" t="s">
        <v>192</v>
      </c>
      <c r="F129" s="26">
        <v>17</v>
      </c>
      <c r="G129" s="26">
        <v>453814.96</v>
      </c>
      <c r="H129" s="26">
        <v>9</v>
      </c>
      <c r="I129" s="26">
        <v>229585.59</v>
      </c>
      <c r="J129" s="26">
        <v>10</v>
      </c>
      <c r="K129" s="26">
        <v>131882.68</v>
      </c>
      <c r="L129" s="26">
        <v>8</v>
      </c>
      <c r="M129" s="26">
        <v>144331.41</v>
      </c>
      <c r="N129" s="26">
        <v>18</v>
      </c>
      <c r="O129" s="26">
        <v>276214.09000000003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8</v>
      </c>
      <c r="AE129" s="26">
        <v>108292.54</v>
      </c>
      <c r="AF129" s="26">
        <v>8</v>
      </c>
      <c r="AG129" s="26">
        <v>124440.02</v>
      </c>
      <c r="AH129" s="26">
        <v>16</v>
      </c>
      <c r="AI129" s="26">
        <v>232732.56</v>
      </c>
    </row>
    <row r="130" spans="1:36" x14ac:dyDescent="0.25">
      <c r="A130" s="26">
        <v>304</v>
      </c>
      <c r="B130" s="26">
        <v>2</v>
      </c>
      <c r="C130" s="26" t="s">
        <v>96</v>
      </c>
      <c r="D130" s="26">
        <v>34</v>
      </c>
      <c r="E130" s="26" t="s">
        <v>164</v>
      </c>
      <c r="F130" s="26">
        <v>0</v>
      </c>
      <c r="G130" s="26">
        <v>0</v>
      </c>
      <c r="H130" s="26">
        <v>8</v>
      </c>
      <c r="I130" s="26">
        <v>325881.78999999998</v>
      </c>
      <c r="J130" s="26">
        <v>0</v>
      </c>
      <c r="K130" s="26">
        <v>0</v>
      </c>
      <c r="L130" s="26">
        <v>6</v>
      </c>
      <c r="M130" s="26">
        <v>275801.49</v>
      </c>
      <c r="N130" s="26">
        <v>6</v>
      </c>
      <c r="O130" s="26">
        <v>275801.49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</v>
      </c>
      <c r="Z130" s="26">
        <v>20861.990000000002</v>
      </c>
      <c r="AA130" s="26">
        <v>19188.509999999998</v>
      </c>
      <c r="AB130" s="26">
        <v>1</v>
      </c>
      <c r="AC130" s="26">
        <v>19188.509999999998</v>
      </c>
      <c r="AD130" s="26">
        <v>0</v>
      </c>
      <c r="AE130" s="26">
        <v>0</v>
      </c>
      <c r="AF130" s="26">
        <v>5</v>
      </c>
      <c r="AG130" s="26">
        <v>212012.18</v>
      </c>
      <c r="AH130" s="26">
        <v>5</v>
      </c>
      <c r="AI130" s="26">
        <v>231200.69</v>
      </c>
    </row>
    <row r="131" spans="1:36" x14ac:dyDescent="0.25">
      <c r="A131" s="26">
        <v>305</v>
      </c>
      <c r="B131" s="26">
        <v>5</v>
      </c>
      <c r="C131" s="26" t="s">
        <v>98</v>
      </c>
      <c r="D131" s="26">
        <v>34</v>
      </c>
      <c r="E131" s="26" t="s">
        <v>164</v>
      </c>
      <c r="F131" s="26">
        <v>1</v>
      </c>
      <c r="G131" s="26">
        <v>128704.65</v>
      </c>
      <c r="H131" s="26">
        <v>1</v>
      </c>
      <c r="I131" s="26">
        <v>52533.59</v>
      </c>
      <c r="J131" s="26">
        <v>1</v>
      </c>
      <c r="K131" s="26">
        <v>128704.65</v>
      </c>
      <c r="L131" s="26">
        <v>1</v>
      </c>
      <c r="M131" s="26">
        <v>52533.59</v>
      </c>
      <c r="N131" s="26">
        <v>2</v>
      </c>
      <c r="O131" s="26">
        <v>181238.24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1</v>
      </c>
      <c r="AG131" s="26">
        <v>44039.97</v>
      </c>
      <c r="AH131" s="26">
        <v>1</v>
      </c>
      <c r="AI131" s="26">
        <v>44039.97</v>
      </c>
    </row>
    <row r="132" spans="1:36" x14ac:dyDescent="0.25">
      <c r="A132" s="26">
        <v>306</v>
      </c>
      <c r="B132" s="26">
        <v>2</v>
      </c>
      <c r="C132" s="26" t="s">
        <v>96</v>
      </c>
      <c r="D132" s="26">
        <v>31</v>
      </c>
      <c r="E132" s="26" t="s">
        <v>148</v>
      </c>
      <c r="F132" s="26">
        <v>0</v>
      </c>
      <c r="G132" s="26">
        <v>0</v>
      </c>
      <c r="H132" s="26">
        <v>4</v>
      </c>
      <c r="I132" s="26">
        <v>143792.95999999999</v>
      </c>
      <c r="J132" s="26">
        <v>0</v>
      </c>
      <c r="K132" s="26">
        <v>0</v>
      </c>
      <c r="L132" s="26">
        <v>4</v>
      </c>
      <c r="M132" s="26">
        <v>143792.95999999999</v>
      </c>
      <c r="N132" s="26">
        <v>4</v>
      </c>
      <c r="O132" s="26">
        <v>143792.95999999999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1</v>
      </c>
      <c r="Z132" s="26">
        <v>80693.45</v>
      </c>
      <c r="AA132" s="26">
        <v>843.95</v>
      </c>
      <c r="AB132" s="26">
        <v>1</v>
      </c>
      <c r="AC132" s="26">
        <v>843.95</v>
      </c>
      <c r="AD132" s="26">
        <v>0</v>
      </c>
      <c r="AE132" s="26">
        <v>0</v>
      </c>
      <c r="AF132" s="26">
        <v>1</v>
      </c>
      <c r="AG132" s="26">
        <v>8554.0400000000009</v>
      </c>
      <c r="AH132" s="26">
        <v>1</v>
      </c>
      <c r="AI132" s="26">
        <v>9397.99</v>
      </c>
    </row>
    <row r="133" spans="1:36" x14ac:dyDescent="0.25">
      <c r="A133" s="26">
        <v>307</v>
      </c>
      <c r="B133" s="26">
        <v>5</v>
      </c>
      <c r="C133" s="26" t="s">
        <v>98</v>
      </c>
      <c r="D133" s="26">
        <v>31</v>
      </c>
      <c r="E133" s="26" t="s">
        <v>148</v>
      </c>
      <c r="F133" s="26">
        <v>1</v>
      </c>
      <c r="G133" s="26">
        <v>19282.66</v>
      </c>
      <c r="H133" s="26">
        <v>3</v>
      </c>
      <c r="I133" s="26">
        <v>115624.03</v>
      </c>
      <c r="J133" s="26">
        <v>0</v>
      </c>
      <c r="K133" s="26">
        <v>0</v>
      </c>
      <c r="L133" s="26">
        <v>2</v>
      </c>
      <c r="M133" s="26">
        <v>77056.149999999994</v>
      </c>
      <c r="N133" s="26">
        <v>2</v>
      </c>
      <c r="O133" s="26">
        <v>77056.149999999994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1</v>
      </c>
      <c r="AG133" s="26">
        <v>51305.16</v>
      </c>
      <c r="AH133" s="26">
        <v>1</v>
      </c>
      <c r="AI133" s="26">
        <v>51305.16</v>
      </c>
      <c r="AJ133" s="25" t="s">
        <v>149</v>
      </c>
    </row>
    <row r="134" spans="1:36" x14ac:dyDescent="0.25">
      <c r="A134" s="26">
        <v>310</v>
      </c>
      <c r="B134" s="26">
        <v>4</v>
      </c>
      <c r="C134" s="26" t="s">
        <v>40</v>
      </c>
      <c r="D134" s="26">
        <v>10</v>
      </c>
      <c r="E134" s="26" t="s">
        <v>70</v>
      </c>
      <c r="F134" s="26">
        <v>0</v>
      </c>
      <c r="G134" s="26">
        <v>0</v>
      </c>
      <c r="H134" s="26">
        <v>2</v>
      </c>
      <c r="I134" s="26">
        <v>70000</v>
      </c>
      <c r="J134" s="26">
        <v>0</v>
      </c>
      <c r="K134" s="26">
        <v>0</v>
      </c>
      <c r="L134" s="26">
        <v>2</v>
      </c>
      <c r="M134" s="26">
        <v>54860</v>
      </c>
      <c r="N134" s="26">
        <v>2</v>
      </c>
      <c r="O134" s="26">
        <v>54860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2</v>
      </c>
      <c r="AG134" s="26">
        <v>54856.800000000003</v>
      </c>
      <c r="AH134" s="26">
        <v>2</v>
      </c>
      <c r="AI134" s="26">
        <v>54856.800000000003</v>
      </c>
    </row>
    <row r="135" spans="1:36" x14ac:dyDescent="0.25">
      <c r="A135" s="26">
        <v>311</v>
      </c>
      <c r="B135" s="26">
        <v>6</v>
      </c>
      <c r="C135" s="26" t="s">
        <v>42</v>
      </c>
      <c r="D135" s="26">
        <v>10</v>
      </c>
      <c r="E135" s="26" t="s">
        <v>70</v>
      </c>
      <c r="F135" s="26">
        <v>10</v>
      </c>
      <c r="G135" s="26">
        <v>232807.23</v>
      </c>
      <c r="H135" s="26">
        <v>1</v>
      </c>
      <c r="I135" s="26">
        <v>9256.5</v>
      </c>
      <c r="J135" s="26">
        <v>2</v>
      </c>
      <c r="K135" s="26">
        <v>30492</v>
      </c>
      <c r="L135" s="26">
        <v>1</v>
      </c>
      <c r="M135" s="26">
        <v>9000</v>
      </c>
      <c r="N135" s="26">
        <v>3</v>
      </c>
      <c r="O135" s="26">
        <v>39492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2</v>
      </c>
      <c r="AE135" s="26">
        <v>30492</v>
      </c>
      <c r="AF135" s="26">
        <v>1</v>
      </c>
      <c r="AG135" s="26">
        <v>7302</v>
      </c>
      <c r="AH135" s="26">
        <v>3</v>
      </c>
      <c r="AI135" s="26">
        <v>37794</v>
      </c>
    </row>
    <row r="136" spans="1:36" x14ac:dyDescent="0.25">
      <c r="A136" s="26">
        <v>312</v>
      </c>
      <c r="B136" s="26">
        <v>8</v>
      </c>
      <c r="C136" s="26" t="s">
        <v>43</v>
      </c>
      <c r="D136" s="26">
        <v>10</v>
      </c>
      <c r="E136" s="26" t="s">
        <v>70</v>
      </c>
      <c r="F136" s="26">
        <v>0</v>
      </c>
      <c r="G136" s="26">
        <v>0</v>
      </c>
      <c r="H136" s="26">
        <v>14</v>
      </c>
      <c r="I136" s="26">
        <v>360760</v>
      </c>
      <c r="J136" s="26">
        <v>0</v>
      </c>
      <c r="K136" s="26">
        <v>0</v>
      </c>
      <c r="L136" s="26">
        <v>14</v>
      </c>
      <c r="M136" s="26">
        <v>365684</v>
      </c>
      <c r="N136" s="26">
        <v>14</v>
      </c>
      <c r="O136" s="26">
        <v>365684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14</v>
      </c>
      <c r="AG136" s="26">
        <v>352372.91</v>
      </c>
      <c r="AH136" s="26">
        <v>14</v>
      </c>
      <c r="AI136" s="26">
        <v>352372.91</v>
      </c>
    </row>
    <row r="137" spans="1:36" x14ac:dyDescent="0.25">
      <c r="A137" s="26">
        <v>313</v>
      </c>
      <c r="B137" s="26">
        <v>9</v>
      </c>
      <c r="C137" s="26" t="s">
        <v>44</v>
      </c>
      <c r="D137" s="26">
        <v>10</v>
      </c>
      <c r="E137" s="26" t="s">
        <v>70</v>
      </c>
      <c r="F137" s="26">
        <v>2</v>
      </c>
      <c r="G137" s="26">
        <v>53410.879999999997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</row>
    <row r="138" spans="1:36" x14ac:dyDescent="0.25">
      <c r="A138" s="26">
        <v>314</v>
      </c>
      <c r="B138" s="26">
        <v>10</v>
      </c>
      <c r="C138" s="26" t="s">
        <v>45</v>
      </c>
      <c r="D138" s="26">
        <v>10</v>
      </c>
      <c r="E138" s="26" t="s">
        <v>70</v>
      </c>
      <c r="F138" s="26">
        <v>12</v>
      </c>
      <c r="G138" s="26">
        <v>365895.09</v>
      </c>
      <c r="H138" s="26">
        <v>3</v>
      </c>
      <c r="I138" s="26">
        <v>59648.2</v>
      </c>
      <c r="J138" s="26">
        <v>4</v>
      </c>
      <c r="K138" s="26">
        <v>65521.599999999999</v>
      </c>
      <c r="L138" s="26">
        <v>3</v>
      </c>
      <c r="M138" s="26">
        <v>56648.2</v>
      </c>
      <c r="N138" s="26">
        <v>7</v>
      </c>
      <c r="O138" s="26">
        <v>122169.8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4</v>
      </c>
      <c r="AE138" s="26">
        <v>65312.46</v>
      </c>
      <c r="AF138" s="26">
        <v>3</v>
      </c>
      <c r="AG138" s="26">
        <v>45625.760000000002</v>
      </c>
      <c r="AH138" s="26">
        <v>7</v>
      </c>
      <c r="AI138" s="26">
        <v>110938.22</v>
      </c>
    </row>
    <row r="139" spans="1:36" x14ac:dyDescent="0.25">
      <c r="A139" s="26">
        <v>315</v>
      </c>
      <c r="B139" s="26">
        <v>11</v>
      </c>
      <c r="C139" s="26" t="s">
        <v>46</v>
      </c>
      <c r="D139" s="26">
        <v>10</v>
      </c>
      <c r="E139" s="26" t="s">
        <v>70</v>
      </c>
      <c r="F139" s="26">
        <v>13</v>
      </c>
      <c r="G139" s="26">
        <v>213349.59</v>
      </c>
      <c r="H139" s="26">
        <v>3</v>
      </c>
      <c r="I139" s="26">
        <v>39000</v>
      </c>
      <c r="J139" s="26">
        <v>5</v>
      </c>
      <c r="K139" s="26">
        <v>51636.7</v>
      </c>
      <c r="L139" s="26">
        <v>3</v>
      </c>
      <c r="M139" s="26">
        <v>37652</v>
      </c>
      <c r="N139" s="26">
        <v>8</v>
      </c>
      <c r="O139" s="26">
        <v>89288.7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5</v>
      </c>
      <c r="AE139" s="26">
        <v>51611.33</v>
      </c>
      <c r="AF139" s="26">
        <v>3</v>
      </c>
      <c r="AG139" s="26">
        <v>37651.53</v>
      </c>
      <c r="AH139" s="26">
        <v>8</v>
      </c>
      <c r="AI139" s="26">
        <v>89262.86</v>
      </c>
    </row>
    <row r="140" spans="1:36" x14ac:dyDescent="0.25">
      <c r="A140" s="26">
        <v>316</v>
      </c>
      <c r="B140" s="26">
        <v>12</v>
      </c>
      <c r="C140" s="26" t="s">
        <v>47</v>
      </c>
      <c r="D140" s="26">
        <v>10</v>
      </c>
      <c r="E140" s="26" t="s">
        <v>70</v>
      </c>
      <c r="F140" s="26">
        <v>19</v>
      </c>
      <c r="G140" s="26">
        <v>562541.69999999995</v>
      </c>
      <c r="H140" s="26">
        <v>2</v>
      </c>
      <c r="I140" s="26">
        <v>87000</v>
      </c>
      <c r="J140" s="26">
        <v>2</v>
      </c>
      <c r="K140" s="26">
        <v>49532.21</v>
      </c>
      <c r="L140" s="26">
        <v>2</v>
      </c>
      <c r="M140" s="26">
        <v>78400</v>
      </c>
      <c r="N140" s="26">
        <v>4</v>
      </c>
      <c r="O140" s="26">
        <v>127932.21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2</v>
      </c>
      <c r="AE140" s="26">
        <v>46159</v>
      </c>
      <c r="AF140" s="26">
        <v>2</v>
      </c>
      <c r="AG140" s="26">
        <v>75827.759999999995</v>
      </c>
      <c r="AH140" s="26">
        <v>4</v>
      </c>
      <c r="AI140" s="26">
        <v>121986.76</v>
      </c>
    </row>
    <row r="141" spans="1:36" x14ac:dyDescent="0.25">
      <c r="A141" s="26">
        <v>317</v>
      </c>
      <c r="B141" s="26">
        <v>13</v>
      </c>
      <c r="C141" s="26" t="s">
        <v>48</v>
      </c>
      <c r="D141" s="26">
        <v>10</v>
      </c>
      <c r="E141" s="26" t="s">
        <v>70</v>
      </c>
      <c r="F141" s="26">
        <v>32</v>
      </c>
      <c r="G141" s="26">
        <v>700696.09</v>
      </c>
      <c r="H141" s="26">
        <v>0</v>
      </c>
      <c r="I141" s="26">
        <v>0</v>
      </c>
      <c r="J141" s="26">
        <v>16</v>
      </c>
      <c r="K141" s="26">
        <v>270172.2</v>
      </c>
      <c r="L141" s="26">
        <v>0</v>
      </c>
      <c r="M141" s="26">
        <v>0</v>
      </c>
      <c r="N141" s="26">
        <v>16</v>
      </c>
      <c r="O141" s="26">
        <v>270172.2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16</v>
      </c>
      <c r="AE141" s="26">
        <v>265823.61</v>
      </c>
      <c r="AF141" s="26">
        <v>0</v>
      </c>
      <c r="AG141" s="26">
        <v>0</v>
      </c>
      <c r="AH141" s="26">
        <v>16</v>
      </c>
      <c r="AI141" s="26">
        <v>265823.61</v>
      </c>
    </row>
    <row r="142" spans="1:36" x14ac:dyDescent="0.25">
      <c r="A142" s="26">
        <v>318</v>
      </c>
      <c r="B142" s="26">
        <v>8</v>
      </c>
      <c r="C142" s="26" t="s">
        <v>43</v>
      </c>
      <c r="D142" s="26">
        <v>18</v>
      </c>
      <c r="E142" s="26" t="s">
        <v>200</v>
      </c>
      <c r="F142" s="26">
        <v>0</v>
      </c>
      <c r="G142" s="26">
        <v>0</v>
      </c>
      <c r="H142" s="26">
        <v>8</v>
      </c>
      <c r="I142" s="26">
        <v>994800</v>
      </c>
      <c r="J142" s="26">
        <v>0</v>
      </c>
      <c r="K142" s="26">
        <v>0</v>
      </c>
      <c r="L142" s="26">
        <v>8</v>
      </c>
      <c r="M142" s="26">
        <v>994800</v>
      </c>
      <c r="N142" s="26">
        <v>8</v>
      </c>
      <c r="O142" s="26">
        <v>994800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5</v>
      </c>
      <c r="Z142" s="26">
        <v>131425</v>
      </c>
      <c r="AA142" s="26">
        <v>558575</v>
      </c>
      <c r="AB142" s="26">
        <v>5</v>
      </c>
      <c r="AC142" s="26">
        <v>558575</v>
      </c>
      <c r="AD142" s="26">
        <v>0</v>
      </c>
      <c r="AE142" s="26">
        <v>0</v>
      </c>
      <c r="AF142" s="26">
        <v>3</v>
      </c>
      <c r="AG142" s="26">
        <v>304800</v>
      </c>
      <c r="AH142" s="26">
        <v>3</v>
      </c>
      <c r="AI142" s="26">
        <v>863375</v>
      </c>
    </row>
    <row r="143" spans="1:36" x14ac:dyDescent="0.25">
      <c r="A143" s="26">
        <v>330</v>
      </c>
      <c r="B143" s="26">
        <v>8</v>
      </c>
      <c r="C143" s="26" t="s">
        <v>43</v>
      </c>
      <c r="D143" s="26">
        <v>17</v>
      </c>
      <c r="E143" s="26" t="s">
        <v>199</v>
      </c>
      <c r="F143" s="26">
        <v>0</v>
      </c>
      <c r="G143" s="26">
        <v>0</v>
      </c>
      <c r="H143" s="26">
        <v>5</v>
      </c>
      <c r="I143" s="26">
        <v>396925.8</v>
      </c>
      <c r="J143" s="26">
        <v>0</v>
      </c>
      <c r="K143" s="26">
        <v>0</v>
      </c>
      <c r="L143" s="26">
        <v>5</v>
      </c>
      <c r="M143" s="26">
        <v>396925.8</v>
      </c>
      <c r="N143" s="26">
        <v>5</v>
      </c>
      <c r="O143" s="26">
        <v>396925.8</v>
      </c>
      <c r="P143" s="26">
        <v>0</v>
      </c>
      <c r="Q143" s="26">
        <v>0</v>
      </c>
      <c r="R143" s="26">
        <v>2</v>
      </c>
      <c r="S143" s="26">
        <v>0</v>
      </c>
      <c r="T143" s="26">
        <v>2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3</v>
      </c>
      <c r="AG143" s="26">
        <v>97797.790000000008</v>
      </c>
      <c r="AH143" s="26">
        <v>3</v>
      </c>
      <c r="AI143" s="26">
        <v>97797.79</v>
      </c>
    </row>
    <row r="144" spans="1:36" x14ac:dyDescent="0.25">
      <c r="A144" s="26">
        <v>342</v>
      </c>
      <c r="B144" s="26">
        <v>6</v>
      </c>
      <c r="C144" s="26" t="s">
        <v>42</v>
      </c>
      <c r="D144" s="26">
        <v>4</v>
      </c>
      <c r="E144" s="26" t="s">
        <v>176</v>
      </c>
      <c r="F144" s="26">
        <v>5</v>
      </c>
      <c r="G144" s="26">
        <v>57532.75</v>
      </c>
      <c r="H144" s="26">
        <v>0</v>
      </c>
      <c r="I144" s="26">
        <v>0</v>
      </c>
      <c r="J144" s="26">
        <v>4</v>
      </c>
      <c r="K144" s="26">
        <v>37806.25</v>
      </c>
      <c r="L144" s="26">
        <v>0</v>
      </c>
      <c r="M144" s="26">
        <v>0</v>
      </c>
      <c r="N144" s="26">
        <v>4</v>
      </c>
      <c r="O144" s="26">
        <v>37806.25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4</v>
      </c>
      <c r="AE144" s="26">
        <v>37806.25</v>
      </c>
      <c r="AF144" s="26">
        <v>0</v>
      </c>
      <c r="AG144" s="26">
        <v>0</v>
      </c>
      <c r="AH144" s="26">
        <v>4</v>
      </c>
      <c r="AI144" s="26">
        <v>37806.25</v>
      </c>
    </row>
    <row r="145" spans="1:36" x14ac:dyDescent="0.25">
      <c r="A145" s="26">
        <v>343</v>
      </c>
      <c r="B145" s="26">
        <v>8</v>
      </c>
      <c r="C145" s="26" t="s">
        <v>43</v>
      </c>
      <c r="D145" s="26">
        <v>4</v>
      </c>
      <c r="E145" s="26" t="s">
        <v>176</v>
      </c>
      <c r="F145" s="26">
        <v>0</v>
      </c>
      <c r="G145" s="26">
        <v>0</v>
      </c>
      <c r="H145" s="26">
        <v>14</v>
      </c>
      <c r="I145" s="26">
        <v>162000</v>
      </c>
      <c r="J145" s="26">
        <v>0</v>
      </c>
      <c r="K145" s="26">
        <v>0</v>
      </c>
      <c r="L145" s="26">
        <v>14</v>
      </c>
      <c r="M145" s="26">
        <v>162000</v>
      </c>
      <c r="N145" s="26">
        <v>14</v>
      </c>
      <c r="O145" s="26">
        <v>162000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14</v>
      </c>
      <c r="AG145" s="26">
        <v>151907.28</v>
      </c>
      <c r="AH145" s="26">
        <v>14</v>
      </c>
      <c r="AI145" s="26">
        <v>151907.28</v>
      </c>
    </row>
    <row r="146" spans="1:36" x14ac:dyDescent="0.25">
      <c r="A146" s="26">
        <v>344</v>
      </c>
      <c r="B146" s="26">
        <v>9</v>
      </c>
      <c r="C146" s="26" t="s">
        <v>44</v>
      </c>
      <c r="D146" s="26">
        <v>4</v>
      </c>
      <c r="E146" s="26" t="s">
        <v>176</v>
      </c>
      <c r="F146" s="26">
        <v>1</v>
      </c>
      <c r="G146" s="26">
        <v>67350</v>
      </c>
      <c r="H146" s="26">
        <v>0</v>
      </c>
      <c r="I146" s="26">
        <v>0</v>
      </c>
      <c r="J146" s="26">
        <v>1</v>
      </c>
      <c r="K146" s="26">
        <v>67350</v>
      </c>
      <c r="L146" s="26">
        <v>0</v>
      </c>
      <c r="M146" s="26">
        <v>0</v>
      </c>
      <c r="N146" s="26">
        <v>1</v>
      </c>
      <c r="O146" s="26">
        <v>67350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1</v>
      </c>
      <c r="AE146" s="26">
        <v>56850</v>
      </c>
      <c r="AF146" s="26">
        <v>0</v>
      </c>
      <c r="AG146" s="26">
        <v>0</v>
      </c>
      <c r="AH146" s="26">
        <v>1</v>
      </c>
      <c r="AI146" s="26">
        <v>56850</v>
      </c>
    </row>
    <row r="147" spans="1:36" x14ac:dyDescent="0.25">
      <c r="A147" s="26">
        <v>345</v>
      </c>
      <c r="B147" s="26">
        <v>10</v>
      </c>
      <c r="C147" s="26" t="s">
        <v>45</v>
      </c>
      <c r="D147" s="26">
        <v>4</v>
      </c>
      <c r="E147" s="26" t="s">
        <v>176</v>
      </c>
      <c r="F147" s="26">
        <v>11</v>
      </c>
      <c r="G147" s="26">
        <v>324437.3</v>
      </c>
      <c r="H147" s="26">
        <v>6</v>
      </c>
      <c r="I147" s="26">
        <v>292326.78999999998</v>
      </c>
      <c r="J147" s="26">
        <v>6</v>
      </c>
      <c r="K147" s="26">
        <v>140000</v>
      </c>
      <c r="L147" s="26">
        <v>6</v>
      </c>
      <c r="M147" s="26">
        <v>213000</v>
      </c>
      <c r="N147" s="26">
        <v>12</v>
      </c>
      <c r="O147" s="26">
        <v>353000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6</v>
      </c>
      <c r="AE147" s="26">
        <v>139712.85999999999</v>
      </c>
      <c r="AF147" s="26">
        <v>6</v>
      </c>
      <c r="AG147" s="26">
        <v>212326.79</v>
      </c>
      <c r="AH147" s="26">
        <v>12</v>
      </c>
      <c r="AI147" s="26">
        <v>352039.65</v>
      </c>
    </row>
    <row r="148" spans="1:36" x14ac:dyDescent="0.25">
      <c r="A148" s="26">
        <v>346</v>
      </c>
      <c r="B148" s="26">
        <v>11</v>
      </c>
      <c r="C148" s="26" t="s">
        <v>46</v>
      </c>
      <c r="D148" s="26">
        <v>4</v>
      </c>
      <c r="E148" s="26" t="s">
        <v>176</v>
      </c>
      <c r="F148" s="26">
        <v>7</v>
      </c>
      <c r="G148" s="26">
        <v>142373.24</v>
      </c>
      <c r="H148" s="26">
        <v>2</v>
      </c>
      <c r="I148" s="26">
        <v>106000</v>
      </c>
      <c r="J148" s="26">
        <v>1</v>
      </c>
      <c r="K148" s="26">
        <v>2874</v>
      </c>
      <c r="L148" s="26">
        <v>2</v>
      </c>
      <c r="M148" s="26">
        <v>106000</v>
      </c>
      <c r="N148" s="26">
        <v>3</v>
      </c>
      <c r="O148" s="26">
        <v>108874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1</v>
      </c>
      <c r="AE148" s="26">
        <v>2874</v>
      </c>
      <c r="AF148" s="26">
        <v>1</v>
      </c>
      <c r="AG148" s="26">
        <v>99368.37</v>
      </c>
      <c r="AH148" s="26">
        <v>2</v>
      </c>
      <c r="AI148" s="26">
        <v>102242.37</v>
      </c>
    </row>
    <row r="149" spans="1:36" x14ac:dyDescent="0.25">
      <c r="A149" s="26">
        <v>347</v>
      </c>
      <c r="B149" s="26">
        <v>12</v>
      </c>
      <c r="C149" s="26" t="s">
        <v>47</v>
      </c>
      <c r="D149" s="26">
        <v>4</v>
      </c>
      <c r="E149" s="26" t="s">
        <v>176</v>
      </c>
      <c r="F149" s="26">
        <v>5</v>
      </c>
      <c r="G149" s="26">
        <v>90727.7</v>
      </c>
      <c r="H149" s="26">
        <v>2</v>
      </c>
      <c r="I149" s="26">
        <v>43000</v>
      </c>
      <c r="J149" s="26">
        <v>1</v>
      </c>
      <c r="K149" s="26">
        <v>19747.7</v>
      </c>
      <c r="L149" s="26">
        <v>2</v>
      </c>
      <c r="M149" s="26">
        <v>45000</v>
      </c>
      <c r="N149" s="26">
        <v>3</v>
      </c>
      <c r="O149" s="26">
        <v>64747.7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1</v>
      </c>
      <c r="AE149" s="26">
        <v>18582.84</v>
      </c>
      <c r="AF149" s="26">
        <v>2</v>
      </c>
      <c r="AG149" s="26">
        <v>44655.44</v>
      </c>
      <c r="AH149" s="26">
        <v>3</v>
      </c>
      <c r="AI149" s="26">
        <v>63238.28</v>
      </c>
    </row>
    <row r="150" spans="1:36" ht="409.5" x14ac:dyDescent="0.25">
      <c r="A150" s="26">
        <v>348</v>
      </c>
      <c r="B150" s="26">
        <v>13</v>
      </c>
      <c r="C150" s="26" t="s">
        <v>48</v>
      </c>
      <c r="D150" s="26">
        <v>4</v>
      </c>
      <c r="E150" s="26" t="s">
        <v>176</v>
      </c>
      <c r="F150" s="26">
        <v>18</v>
      </c>
      <c r="G150" s="26">
        <v>337041.1</v>
      </c>
      <c r="H150" s="26">
        <v>8</v>
      </c>
      <c r="I150" s="26">
        <v>147756.15</v>
      </c>
      <c r="J150" s="26">
        <v>11</v>
      </c>
      <c r="K150" s="26">
        <v>149921.70000000001</v>
      </c>
      <c r="L150" s="26">
        <v>8</v>
      </c>
      <c r="M150" s="26">
        <v>142000</v>
      </c>
      <c r="N150" s="26">
        <v>19</v>
      </c>
      <c r="O150" s="26">
        <v>291921.7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11</v>
      </c>
      <c r="AE150" s="26">
        <v>141394.10999999999</v>
      </c>
      <c r="AF150" s="26">
        <v>8</v>
      </c>
      <c r="AG150" s="26">
        <v>141536.15</v>
      </c>
      <c r="AH150" s="26">
        <v>19</v>
      </c>
      <c r="AI150" s="26">
        <v>282930.26</v>
      </c>
      <c r="AJ150" s="27" t="s">
        <v>177</v>
      </c>
    </row>
    <row r="151" spans="1:36" x14ac:dyDescent="0.25">
      <c r="A151" s="26">
        <v>349</v>
      </c>
      <c r="B151" s="26">
        <v>2</v>
      </c>
      <c r="C151" s="26" t="s">
        <v>96</v>
      </c>
      <c r="D151" s="26">
        <v>19</v>
      </c>
      <c r="E151" s="26" t="s">
        <v>201</v>
      </c>
      <c r="F151" s="26">
        <v>0</v>
      </c>
      <c r="G151" s="26">
        <v>0</v>
      </c>
      <c r="H151" s="26">
        <v>11</v>
      </c>
      <c r="I151" s="26">
        <v>1733739</v>
      </c>
      <c r="J151" s="26">
        <v>0</v>
      </c>
      <c r="K151" s="26">
        <v>0</v>
      </c>
      <c r="L151" s="26">
        <v>7</v>
      </c>
      <c r="M151" s="26">
        <v>884000</v>
      </c>
      <c r="N151" s="26">
        <v>7</v>
      </c>
      <c r="O151" s="26">
        <v>884000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2</v>
      </c>
      <c r="Z151" s="26">
        <v>121607.06</v>
      </c>
      <c r="AA151" s="26">
        <v>67392.94</v>
      </c>
      <c r="AB151" s="26">
        <v>2</v>
      </c>
      <c r="AC151" s="26">
        <v>67392.94</v>
      </c>
      <c r="AD151" s="26">
        <v>0</v>
      </c>
      <c r="AE151" s="26">
        <v>0</v>
      </c>
      <c r="AF151" s="26">
        <v>1</v>
      </c>
      <c r="AG151" s="26">
        <v>15129</v>
      </c>
      <c r="AH151" s="26">
        <v>1</v>
      </c>
      <c r="AI151" s="26">
        <v>82521.94</v>
      </c>
    </row>
    <row r="152" spans="1:36" x14ac:dyDescent="0.25">
      <c r="A152" s="26">
        <v>350</v>
      </c>
      <c r="B152" s="26">
        <v>3</v>
      </c>
      <c r="C152" s="26" t="s">
        <v>202</v>
      </c>
      <c r="D152" s="26">
        <v>19</v>
      </c>
      <c r="E152" s="26" t="s">
        <v>201</v>
      </c>
      <c r="F152" s="26">
        <v>0</v>
      </c>
      <c r="G152" s="26">
        <v>0</v>
      </c>
      <c r="H152" s="26">
        <v>3</v>
      </c>
      <c r="I152" s="26">
        <v>260000</v>
      </c>
      <c r="J152" s="26">
        <v>0</v>
      </c>
      <c r="K152" s="26">
        <v>0</v>
      </c>
      <c r="L152" s="26">
        <v>3</v>
      </c>
      <c r="M152" s="26">
        <v>150000</v>
      </c>
      <c r="N152" s="26">
        <v>3</v>
      </c>
      <c r="O152" s="26">
        <v>150000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1</v>
      </c>
      <c r="Z152" s="26">
        <v>40000</v>
      </c>
      <c r="AA152" s="26">
        <v>40000</v>
      </c>
      <c r="AB152" s="26">
        <v>1</v>
      </c>
      <c r="AC152" s="26">
        <v>40000</v>
      </c>
      <c r="AD152" s="26">
        <v>0</v>
      </c>
      <c r="AE152" s="26">
        <v>0</v>
      </c>
      <c r="AF152" s="26">
        <v>1</v>
      </c>
      <c r="AG152" s="26">
        <v>13829.68</v>
      </c>
      <c r="AH152" s="26">
        <v>1</v>
      </c>
      <c r="AI152" s="26">
        <v>53829.68</v>
      </c>
    </row>
    <row r="153" spans="1:36" x14ac:dyDescent="0.25">
      <c r="A153" s="26">
        <v>351</v>
      </c>
      <c r="B153" s="26">
        <v>4</v>
      </c>
      <c r="C153" s="26" t="s">
        <v>40</v>
      </c>
      <c r="D153" s="26">
        <v>19</v>
      </c>
      <c r="E153" s="26" t="s">
        <v>201</v>
      </c>
      <c r="F153" s="26">
        <v>6</v>
      </c>
      <c r="G153" s="26">
        <v>3863844.47</v>
      </c>
      <c r="H153" s="26">
        <v>2</v>
      </c>
      <c r="I153" s="26">
        <v>858500</v>
      </c>
      <c r="J153" s="26">
        <v>0</v>
      </c>
      <c r="K153" s="26">
        <v>0</v>
      </c>
      <c r="L153" s="26">
        <v>1</v>
      </c>
      <c r="M153" s="26">
        <v>586980</v>
      </c>
      <c r="N153" s="26">
        <v>1</v>
      </c>
      <c r="O153" s="26">
        <v>586980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</v>
      </c>
      <c r="Z153" s="26">
        <v>585380</v>
      </c>
      <c r="AA153" s="26">
        <v>1600</v>
      </c>
      <c r="AB153" s="26">
        <v>1</v>
      </c>
      <c r="AC153" s="26">
        <v>1600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1600</v>
      </c>
    </row>
    <row r="154" spans="1:36" x14ac:dyDescent="0.25">
      <c r="A154" s="26">
        <v>352</v>
      </c>
      <c r="B154" s="26">
        <v>6</v>
      </c>
      <c r="C154" s="26" t="s">
        <v>42</v>
      </c>
      <c r="D154" s="26">
        <v>19</v>
      </c>
      <c r="E154" s="26" t="s">
        <v>201</v>
      </c>
      <c r="F154" s="26">
        <v>48</v>
      </c>
      <c r="G154" s="26">
        <v>9384231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</row>
    <row r="155" spans="1:36" x14ac:dyDescent="0.25">
      <c r="A155" s="26">
        <v>353</v>
      </c>
      <c r="B155" s="26">
        <v>7</v>
      </c>
      <c r="C155" s="26" t="s">
        <v>203</v>
      </c>
      <c r="D155" s="26">
        <v>19</v>
      </c>
      <c r="E155" s="26" t="s">
        <v>201</v>
      </c>
      <c r="F155" s="26">
        <v>4</v>
      </c>
      <c r="G155" s="26">
        <v>366564</v>
      </c>
      <c r="H155" s="26">
        <v>3</v>
      </c>
      <c r="I155" s="26">
        <v>227546.9</v>
      </c>
      <c r="J155" s="26">
        <v>0</v>
      </c>
      <c r="K155" s="26">
        <v>0</v>
      </c>
      <c r="L155" s="26">
        <v>2</v>
      </c>
      <c r="M155" s="26">
        <v>38376.9</v>
      </c>
      <c r="N155" s="26">
        <v>2</v>
      </c>
      <c r="O155" s="26">
        <v>38376.9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1</v>
      </c>
      <c r="AG155" s="26">
        <v>8430.9</v>
      </c>
      <c r="AH155" s="26">
        <v>1</v>
      </c>
      <c r="AI155" s="26">
        <v>8430.9</v>
      </c>
    </row>
    <row r="156" spans="1:36" x14ac:dyDescent="0.25">
      <c r="A156" s="26">
        <v>354</v>
      </c>
      <c r="B156" s="26">
        <v>8</v>
      </c>
      <c r="C156" s="26" t="s">
        <v>43</v>
      </c>
      <c r="D156" s="26">
        <v>19</v>
      </c>
      <c r="E156" s="26" t="s">
        <v>201</v>
      </c>
      <c r="F156" s="26">
        <v>0</v>
      </c>
      <c r="G156" s="26">
        <v>0</v>
      </c>
      <c r="H156" s="26">
        <v>63</v>
      </c>
      <c r="I156" s="26">
        <v>10322247.98</v>
      </c>
      <c r="J156" s="26">
        <v>0</v>
      </c>
      <c r="K156" s="26">
        <v>0</v>
      </c>
      <c r="L156" s="26">
        <v>53</v>
      </c>
      <c r="M156" s="26">
        <v>7959493.71</v>
      </c>
      <c r="N156" s="26">
        <v>53</v>
      </c>
      <c r="O156" s="26">
        <v>7959493.71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19</v>
      </c>
      <c r="Z156" s="26">
        <v>3355859.13</v>
      </c>
      <c r="AA156" s="26">
        <v>1234140.8700000001</v>
      </c>
      <c r="AB156" s="26">
        <v>19</v>
      </c>
      <c r="AC156" s="26">
        <v>1234140.8700000001</v>
      </c>
      <c r="AD156" s="26">
        <v>0</v>
      </c>
      <c r="AE156" s="26">
        <v>0</v>
      </c>
      <c r="AF156" s="26">
        <v>20</v>
      </c>
      <c r="AG156" s="26">
        <v>997382.75</v>
      </c>
      <c r="AH156" s="26">
        <v>20</v>
      </c>
      <c r="AI156" s="26">
        <v>2231523.62</v>
      </c>
    </row>
    <row r="157" spans="1:36" x14ac:dyDescent="0.25">
      <c r="A157" s="26">
        <v>355</v>
      </c>
      <c r="B157" s="26">
        <v>9</v>
      </c>
      <c r="C157" s="26" t="s">
        <v>44</v>
      </c>
      <c r="D157" s="26">
        <v>19</v>
      </c>
      <c r="E157" s="26" t="s">
        <v>201</v>
      </c>
      <c r="F157" s="26">
        <v>4</v>
      </c>
      <c r="G157" s="26">
        <v>628126.28</v>
      </c>
      <c r="H157" s="26">
        <v>1</v>
      </c>
      <c r="I157" s="26">
        <v>397880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</row>
    <row r="158" spans="1:36" x14ac:dyDescent="0.25">
      <c r="A158" s="26">
        <v>356</v>
      </c>
      <c r="B158" s="26">
        <v>10</v>
      </c>
      <c r="C158" s="26" t="s">
        <v>45</v>
      </c>
      <c r="D158" s="26">
        <v>19</v>
      </c>
      <c r="E158" s="26" t="s">
        <v>201</v>
      </c>
      <c r="F158" s="26">
        <v>28</v>
      </c>
      <c r="G158" s="26">
        <v>7918867.4400000004</v>
      </c>
      <c r="H158" s="26">
        <v>7</v>
      </c>
      <c r="I158" s="26">
        <v>3579834.4</v>
      </c>
      <c r="J158" s="26">
        <v>0</v>
      </c>
      <c r="K158" s="26">
        <v>0</v>
      </c>
      <c r="L158" s="26">
        <v>5</v>
      </c>
      <c r="M158" s="26">
        <v>2554647.2599999998</v>
      </c>
      <c r="N158" s="26">
        <v>5</v>
      </c>
      <c r="O158" s="26">
        <v>2554647.2599999998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5</v>
      </c>
      <c r="Z158" s="26">
        <v>1475060.5</v>
      </c>
      <c r="AA158" s="26">
        <v>1079586.76</v>
      </c>
      <c r="AB158" s="26">
        <v>5</v>
      </c>
      <c r="AC158" s="26">
        <v>1079586.76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1079586.76</v>
      </c>
    </row>
    <row r="159" spans="1:36" x14ac:dyDescent="0.25">
      <c r="A159" s="26">
        <v>357</v>
      </c>
      <c r="B159" s="26">
        <v>11</v>
      </c>
      <c r="C159" s="26" t="s">
        <v>46</v>
      </c>
      <c r="D159" s="26">
        <v>19</v>
      </c>
      <c r="E159" s="26" t="s">
        <v>201</v>
      </c>
      <c r="F159" s="26">
        <v>24</v>
      </c>
      <c r="G159" s="26">
        <v>4961149.3099999996</v>
      </c>
      <c r="H159" s="26">
        <v>1</v>
      </c>
      <c r="I159" s="26">
        <v>293724</v>
      </c>
      <c r="J159" s="26">
        <v>0</v>
      </c>
      <c r="K159" s="26">
        <v>0</v>
      </c>
      <c r="L159" s="26">
        <v>1</v>
      </c>
      <c r="M159" s="26">
        <v>293724</v>
      </c>
      <c r="N159" s="26">
        <v>1</v>
      </c>
      <c r="O159" s="26">
        <v>293724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</row>
    <row r="160" spans="1:36" x14ac:dyDescent="0.25">
      <c r="A160" s="26">
        <v>358</v>
      </c>
      <c r="B160" s="26">
        <v>12</v>
      </c>
      <c r="C160" s="26" t="s">
        <v>47</v>
      </c>
      <c r="D160" s="26">
        <v>19</v>
      </c>
      <c r="E160" s="26" t="s">
        <v>201</v>
      </c>
      <c r="F160" s="26">
        <v>26</v>
      </c>
      <c r="G160" s="26">
        <v>5449975.0199999996</v>
      </c>
      <c r="H160" s="26">
        <v>7</v>
      </c>
      <c r="I160" s="26">
        <v>1283043</v>
      </c>
      <c r="J160" s="26">
        <v>0</v>
      </c>
      <c r="K160" s="26">
        <v>0</v>
      </c>
      <c r="L160" s="26">
        <v>2</v>
      </c>
      <c r="M160" s="26">
        <v>448534</v>
      </c>
      <c r="N160" s="26">
        <v>2</v>
      </c>
      <c r="O160" s="26">
        <v>448534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2</v>
      </c>
      <c r="Z160" s="26">
        <v>327114.21999999997</v>
      </c>
      <c r="AA160" s="26">
        <v>121419.78</v>
      </c>
      <c r="AB160" s="26">
        <v>2</v>
      </c>
      <c r="AC160" s="26">
        <v>121419.78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121419.78</v>
      </c>
    </row>
    <row r="161" spans="1:36" x14ac:dyDescent="0.25">
      <c r="A161" s="26">
        <v>359</v>
      </c>
      <c r="B161" s="26">
        <v>13</v>
      </c>
      <c r="C161" s="26" t="s">
        <v>48</v>
      </c>
      <c r="D161" s="26">
        <v>19</v>
      </c>
      <c r="E161" s="26" t="s">
        <v>201</v>
      </c>
      <c r="F161" s="26">
        <v>73</v>
      </c>
      <c r="G161" s="26">
        <v>17941564.719999999</v>
      </c>
      <c r="H161" s="26">
        <v>35</v>
      </c>
      <c r="I161" s="26">
        <v>7679906.7999999998</v>
      </c>
      <c r="J161" s="26">
        <v>11</v>
      </c>
      <c r="K161" s="26">
        <v>1063136.27</v>
      </c>
      <c r="L161" s="26">
        <v>23</v>
      </c>
      <c r="M161" s="26">
        <v>2827645.3600000003</v>
      </c>
      <c r="N161" s="26">
        <v>34</v>
      </c>
      <c r="O161" s="26">
        <v>3890781.63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1</v>
      </c>
      <c r="Z161" s="26">
        <v>55683.42</v>
      </c>
      <c r="AA161" s="26">
        <v>34316.58</v>
      </c>
      <c r="AB161" s="26">
        <v>1</v>
      </c>
      <c r="AC161" s="26">
        <v>34316.58</v>
      </c>
      <c r="AD161" s="26">
        <v>11</v>
      </c>
      <c r="AE161" s="26">
        <v>1063136.27</v>
      </c>
      <c r="AF161" s="26">
        <v>17</v>
      </c>
      <c r="AG161" s="26">
        <v>1796914.4400000002</v>
      </c>
      <c r="AH161" s="26">
        <v>28</v>
      </c>
      <c r="AI161" s="26">
        <v>2894367.29</v>
      </c>
    </row>
    <row r="162" spans="1:36" x14ac:dyDescent="0.25">
      <c r="A162" s="26">
        <v>360</v>
      </c>
      <c r="B162" s="26">
        <v>4</v>
      </c>
      <c r="C162" s="26" t="s">
        <v>40</v>
      </c>
      <c r="D162" s="26">
        <v>12</v>
      </c>
      <c r="E162" s="26" t="s">
        <v>78</v>
      </c>
      <c r="F162" s="26">
        <v>3</v>
      </c>
      <c r="G162" s="26">
        <v>101460.65</v>
      </c>
      <c r="H162" s="26">
        <v>0</v>
      </c>
      <c r="I162" s="26">
        <v>0</v>
      </c>
      <c r="J162" s="26">
        <v>1</v>
      </c>
      <c r="K162" s="26">
        <v>44000</v>
      </c>
      <c r="L162" s="26">
        <v>0</v>
      </c>
      <c r="M162" s="26">
        <v>0</v>
      </c>
      <c r="N162" s="26">
        <v>1</v>
      </c>
      <c r="O162" s="26">
        <v>44000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1</v>
      </c>
      <c r="AE162" s="26">
        <v>42000</v>
      </c>
      <c r="AF162" s="26">
        <v>0</v>
      </c>
      <c r="AG162" s="26">
        <v>0</v>
      </c>
      <c r="AH162" s="26">
        <v>1</v>
      </c>
      <c r="AI162" s="26">
        <v>42000</v>
      </c>
    </row>
    <row r="163" spans="1:36" x14ac:dyDescent="0.25">
      <c r="A163" s="26">
        <v>361</v>
      </c>
      <c r="B163" s="26">
        <v>6</v>
      </c>
      <c r="C163" s="26" t="s">
        <v>42</v>
      </c>
      <c r="D163" s="26">
        <v>12</v>
      </c>
      <c r="E163" s="26" t="s">
        <v>78</v>
      </c>
      <c r="F163" s="26">
        <v>4</v>
      </c>
      <c r="G163" s="26">
        <v>253705</v>
      </c>
      <c r="H163" s="26">
        <v>0</v>
      </c>
      <c r="I163" s="26">
        <v>0</v>
      </c>
      <c r="J163" s="26">
        <v>1</v>
      </c>
      <c r="K163" s="26">
        <v>36900</v>
      </c>
      <c r="L163" s="26">
        <v>0</v>
      </c>
      <c r="M163" s="26">
        <v>0</v>
      </c>
      <c r="N163" s="26">
        <v>1</v>
      </c>
      <c r="O163" s="26">
        <v>36900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1</v>
      </c>
      <c r="AE163" s="26">
        <v>28080.9</v>
      </c>
      <c r="AF163" s="26">
        <v>0</v>
      </c>
      <c r="AG163" s="26">
        <v>0</v>
      </c>
      <c r="AH163" s="26">
        <v>1</v>
      </c>
      <c r="AI163" s="26">
        <v>28080.9</v>
      </c>
    </row>
    <row r="164" spans="1:36" x14ac:dyDescent="0.25">
      <c r="A164" s="26">
        <v>362</v>
      </c>
      <c r="B164" s="26">
        <v>8</v>
      </c>
      <c r="C164" s="26" t="s">
        <v>43</v>
      </c>
      <c r="D164" s="26">
        <v>12</v>
      </c>
      <c r="E164" s="26" t="s">
        <v>78</v>
      </c>
      <c r="F164" s="26">
        <v>0</v>
      </c>
      <c r="G164" s="26">
        <v>0</v>
      </c>
      <c r="H164" s="26">
        <v>12</v>
      </c>
      <c r="I164" s="26">
        <v>180000</v>
      </c>
      <c r="J164" s="26">
        <v>0</v>
      </c>
      <c r="K164" s="26">
        <v>0</v>
      </c>
      <c r="L164" s="26">
        <v>12</v>
      </c>
      <c r="M164" s="26">
        <v>180000</v>
      </c>
      <c r="N164" s="26">
        <v>12</v>
      </c>
      <c r="O164" s="26">
        <v>180000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11</v>
      </c>
      <c r="AG164" s="26">
        <v>111765.43</v>
      </c>
      <c r="AH164" s="26">
        <v>11</v>
      </c>
      <c r="AI164" s="26">
        <v>111765.43</v>
      </c>
    </row>
    <row r="165" spans="1:36" x14ac:dyDescent="0.25">
      <c r="A165" s="26">
        <v>363</v>
      </c>
      <c r="B165" s="26">
        <v>9</v>
      </c>
      <c r="C165" s="26" t="s">
        <v>44</v>
      </c>
      <c r="D165" s="26">
        <v>12</v>
      </c>
      <c r="E165" s="26" t="s">
        <v>78</v>
      </c>
      <c r="F165" s="26">
        <v>1</v>
      </c>
      <c r="G165" s="26">
        <v>88107.8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</row>
    <row r="166" spans="1:36" x14ac:dyDescent="0.25">
      <c r="A166" s="26">
        <v>364</v>
      </c>
      <c r="B166" s="26">
        <v>10</v>
      </c>
      <c r="C166" s="26" t="s">
        <v>45</v>
      </c>
      <c r="D166" s="26">
        <v>12</v>
      </c>
      <c r="E166" s="26" t="s">
        <v>78</v>
      </c>
      <c r="F166" s="26">
        <v>4</v>
      </c>
      <c r="G166" s="26">
        <v>87740.12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</row>
    <row r="167" spans="1:36" x14ac:dyDescent="0.25">
      <c r="A167" s="26">
        <v>365</v>
      </c>
      <c r="B167" s="26">
        <v>11</v>
      </c>
      <c r="C167" s="26" t="s">
        <v>46</v>
      </c>
      <c r="D167" s="26">
        <v>12</v>
      </c>
      <c r="E167" s="26" t="s">
        <v>78</v>
      </c>
      <c r="F167" s="26">
        <v>20</v>
      </c>
      <c r="G167" s="26">
        <v>741682.91</v>
      </c>
      <c r="H167" s="26">
        <v>0</v>
      </c>
      <c r="I167" s="26">
        <v>0</v>
      </c>
      <c r="J167" s="26">
        <v>1</v>
      </c>
      <c r="K167" s="26">
        <v>18231</v>
      </c>
      <c r="L167" s="26">
        <v>0</v>
      </c>
      <c r="M167" s="26">
        <v>0</v>
      </c>
      <c r="N167" s="26">
        <v>1</v>
      </c>
      <c r="O167" s="26">
        <v>18231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1</v>
      </c>
      <c r="AE167" s="26">
        <v>11430</v>
      </c>
      <c r="AF167" s="26">
        <v>0</v>
      </c>
      <c r="AG167" s="26">
        <v>0</v>
      </c>
      <c r="AH167" s="26">
        <v>1</v>
      </c>
      <c r="AI167" s="26">
        <v>11430</v>
      </c>
    </row>
    <row r="168" spans="1:36" x14ac:dyDescent="0.25">
      <c r="A168" s="26">
        <v>366</v>
      </c>
      <c r="B168" s="26">
        <v>12</v>
      </c>
      <c r="C168" s="26" t="s">
        <v>47</v>
      </c>
      <c r="D168" s="26">
        <v>12</v>
      </c>
      <c r="E168" s="26" t="s">
        <v>78</v>
      </c>
      <c r="F168" s="26">
        <v>9</v>
      </c>
      <c r="G168" s="26">
        <v>249918.32</v>
      </c>
      <c r="H168" s="26">
        <v>1</v>
      </c>
      <c r="I168" s="26">
        <v>110000</v>
      </c>
      <c r="J168" s="26">
        <v>2</v>
      </c>
      <c r="K168" s="26">
        <v>46249.9</v>
      </c>
      <c r="L168" s="26">
        <v>1</v>
      </c>
      <c r="M168" s="26">
        <v>110000</v>
      </c>
      <c r="N168" s="26">
        <v>3</v>
      </c>
      <c r="O168" s="26">
        <v>156249.9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2</v>
      </c>
      <c r="AE168" s="26">
        <v>38642.61</v>
      </c>
      <c r="AF168" s="26">
        <v>1</v>
      </c>
      <c r="AG168" s="26">
        <v>99200</v>
      </c>
      <c r="AH168" s="26">
        <v>3</v>
      </c>
      <c r="AI168" s="26">
        <v>137842.60999999999</v>
      </c>
    </row>
    <row r="169" spans="1:36" ht="409.5" x14ac:dyDescent="0.25">
      <c r="A169" s="26">
        <v>367</v>
      </c>
      <c r="B169" s="26">
        <v>13</v>
      </c>
      <c r="C169" s="26" t="s">
        <v>48</v>
      </c>
      <c r="D169" s="26">
        <v>12</v>
      </c>
      <c r="E169" s="26" t="s">
        <v>78</v>
      </c>
      <c r="F169" s="26">
        <v>43</v>
      </c>
      <c r="G169" s="26">
        <v>1682738.8</v>
      </c>
      <c r="H169" s="26">
        <v>6</v>
      </c>
      <c r="I169" s="26">
        <v>325000</v>
      </c>
      <c r="J169" s="26">
        <v>19</v>
      </c>
      <c r="K169" s="26">
        <v>670757.67000000004</v>
      </c>
      <c r="L169" s="26">
        <v>6</v>
      </c>
      <c r="M169" s="26">
        <v>325000</v>
      </c>
      <c r="N169" s="26">
        <v>25</v>
      </c>
      <c r="O169" s="26">
        <v>995757.67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19</v>
      </c>
      <c r="AE169" s="26">
        <v>600133.55000000005</v>
      </c>
      <c r="AF169" s="26">
        <v>6</v>
      </c>
      <c r="AG169" s="26">
        <v>252802.2</v>
      </c>
      <c r="AH169" s="26">
        <v>25</v>
      </c>
      <c r="AI169" s="26">
        <v>852935.75</v>
      </c>
      <c r="AJ169" s="27" t="s">
        <v>196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229"/>
  <sheetViews>
    <sheetView workbookViewId="0">
      <selection activeCell="D195" sqref="D195"/>
    </sheetView>
  </sheetViews>
  <sheetFormatPr defaultRowHeight="15" x14ac:dyDescent="0.25"/>
  <cols>
    <col min="2" max="3" width="11.140625" customWidth="1"/>
    <col min="4" max="4" width="55.5703125" customWidth="1"/>
    <col min="5" max="5" width="9.85546875" customWidth="1"/>
    <col min="6" max="6" width="55.5703125" customWidth="1"/>
    <col min="7" max="7" width="15.140625" customWidth="1"/>
    <col min="8" max="8" width="19.85546875" customWidth="1"/>
    <col min="9" max="9" width="14.5703125" customWidth="1"/>
    <col min="10" max="10" width="18.5703125" customWidth="1"/>
    <col min="11" max="11" width="16" customWidth="1"/>
    <col min="12" max="12" width="20.7109375" customWidth="1"/>
    <col min="13" max="13" width="16" customWidth="1"/>
    <col min="14" max="14" width="20.5703125" customWidth="1"/>
    <col min="15" max="15" width="20.85546875" customWidth="1"/>
    <col min="16" max="16" width="20.140625" customWidth="1"/>
    <col min="17" max="32" width="19.42578125" customWidth="1"/>
    <col min="33" max="33" width="20.42578125" customWidth="1"/>
    <col min="34" max="35" width="19.42578125" customWidth="1"/>
    <col min="36" max="36" width="23.42578125" customWidth="1"/>
    <col min="37" max="37" width="9.140625" style="25"/>
  </cols>
  <sheetData>
    <row r="1" spans="1:37" s="4" customFormat="1" x14ac:dyDescent="0.25">
      <c r="A1" s="1"/>
      <c r="B1" s="1"/>
      <c r="C1" s="1"/>
      <c r="D1" s="2"/>
      <c r="E1" s="2"/>
      <c r="F1" s="2"/>
      <c r="G1" s="777" t="s">
        <v>0</v>
      </c>
      <c r="H1" s="777"/>
      <c r="I1" s="777"/>
      <c r="J1" s="777"/>
      <c r="K1" s="778" t="s">
        <v>1</v>
      </c>
      <c r="L1" s="778"/>
      <c r="M1" s="778"/>
      <c r="N1" s="778"/>
      <c r="O1" s="779" t="s">
        <v>2</v>
      </c>
      <c r="P1" s="779"/>
      <c r="Q1" s="780" t="s">
        <v>3</v>
      </c>
      <c r="R1" s="780"/>
      <c r="S1" s="780"/>
      <c r="T1" s="780"/>
      <c r="U1" s="781" t="s">
        <v>2</v>
      </c>
      <c r="V1" s="781"/>
      <c r="W1" s="782" t="s">
        <v>36</v>
      </c>
      <c r="X1" s="782"/>
      <c r="Y1" s="782"/>
      <c r="Z1" s="782"/>
      <c r="AA1" s="782"/>
      <c r="AB1" s="782"/>
      <c r="AC1" s="774" t="s">
        <v>2</v>
      </c>
      <c r="AD1" s="774"/>
      <c r="AE1" s="775" t="s">
        <v>5</v>
      </c>
      <c r="AF1" s="775"/>
      <c r="AG1" s="775"/>
      <c r="AH1" s="775"/>
      <c r="AI1" s="776" t="s">
        <v>2</v>
      </c>
      <c r="AJ1" s="776"/>
      <c r="AK1" s="3"/>
    </row>
    <row r="2" spans="1:37" s="4" customFormat="1" ht="75" x14ac:dyDescent="0.25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hidden="1" x14ac:dyDescent="0.25">
      <c r="A3" s="26">
        <v>14</v>
      </c>
      <c r="B3" s="26">
        <v>2</v>
      </c>
      <c r="C3" s="26"/>
      <c r="D3" s="26">
        <v>2</v>
      </c>
      <c r="E3" s="26">
        <v>5</v>
      </c>
      <c r="F3" s="26" t="s">
        <v>59</v>
      </c>
      <c r="G3" s="26">
        <v>16</v>
      </c>
      <c r="H3" s="26">
        <v>578712.06999999995</v>
      </c>
      <c r="I3" s="26">
        <v>3</v>
      </c>
      <c r="J3" s="26">
        <v>320000</v>
      </c>
      <c r="K3" s="26">
        <v>4</v>
      </c>
      <c r="L3" s="26">
        <v>92764.800000000003</v>
      </c>
      <c r="M3" s="26">
        <v>2</v>
      </c>
      <c r="N3" s="26">
        <v>116401.1</v>
      </c>
      <c r="O3" s="26">
        <v>6</v>
      </c>
      <c r="P3" s="26">
        <v>209165.9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4</v>
      </c>
      <c r="AF3" s="26">
        <v>77326.179999999993</v>
      </c>
      <c r="AG3" s="26">
        <v>2</v>
      </c>
      <c r="AH3" s="26">
        <v>104611.4</v>
      </c>
      <c r="AI3" s="26">
        <v>6</v>
      </c>
      <c r="AJ3" s="26">
        <v>181937.58</v>
      </c>
    </row>
    <row r="4" spans="1:37" hidden="1" x14ac:dyDescent="0.25">
      <c r="A4" s="26">
        <v>15</v>
      </c>
      <c r="B4" s="26">
        <v>3</v>
      </c>
      <c r="C4" s="26"/>
      <c r="D4" s="26">
        <v>3</v>
      </c>
      <c r="E4" s="26">
        <v>5</v>
      </c>
      <c r="F4" s="26" t="s">
        <v>59</v>
      </c>
      <c r="G4" s="26">
        <v>9</v>
      </c>
      <c r="H4" s="26">
        <v>1092324.98</v>
      </c>
      <c r="I4" s="26">
        <v>0</v>
      </c>
      <c r="J4" s="26">
        <v>0</v>
      </c>
      <c r="K4" s="26">
        <v>6</v>
      </c>
      <c r="L4" s="26">
        <v>61586.48</v>
      </c>
      <c r="M4" s="26">
        <v>0</v>
      </c>
      <c r="N4" s="26">
        <v>0</v>
      </c>
      <c r="O4" s="26">
        <v>6</v>
      </c>
      <c r="P4" s="26">
        <v>61586.48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6</v>
      </c>
      <c r="AF4" s="26">
        <v>65146.879999999997</v>
      </c>
      <c r="AG4" s="26">
        <v>0</v>
      </c>
      <c r="AH4" s="26">
        <v>0</v>
      </c>
      <c r="AI4" s="26">
        <v>6</v>
      </c>
      <c r="AJ4" s="26">
        <v>65146.879999999997</v>
      </c>
    </row>
    <row r="5" spans="1:37" hidden="1" x14ac:dyDescent="0.25">
      <c r="A5" s="26">
        <v>16</v>
      </c>
      <c r="B5" s="26">
        <v>4</v>
      </c>
      <c r="C5" s="26"/>
      <c r="D5" s="26">
        <v>4</v>
      </c>
      <c r="E5" s="26">
        <v>5</v>
      </c>
      <c r="F5" s="26" t="s">
        <v>59</v>
      </c>
      <c r="G5" s="26">
        <v>17</v>
      </c>
      <c r="H5" s="26">
        <v>717695.41</v>
      </c>
      <c r="I5" s="26">
        <v>0</v>
      </c>
      <c r="J5" s="26">
        <v>0</v>
      </c>
      <c r="K5" s="26">
        <v>8</v>
      </c>
      <c r="L5" s="26">
        <v>404887.12</v>
      </c>
      <c r="M5" s="26">
        <v>0</v>
      </c>
      <c r="N5" s="26">
        <v>0</v>
      </c>
      <c r="O5" s="26">
        <v>8</v>
      </c>
      <c r="P5" s="26">
        <v>404887.12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8</v>
      </c>
      <c r="AF5" s="26">
        <v>359969.2</v>
      </c>
      <c r="AG5" s="26">
        <v>0</v>
      </c>
      <c r="AH5" s="26">
        <v>0</v>
      </c>
      <c r="AI5" s="26">
        <v>8</v>
      </c>
      <c r="AJ5" s="26">
        <v>359969.2</v>
      </c>
    </row>
    <row r="6" spans="1:37" hidden="1" x14ac:dyDescent="0.25">
      <c r="A6" s="26">
        <v>17</v>
      </c>
      <c r="B6" s="26">
        <v>8</v>
      </c>
      <c r="C6" s="26"/>
      <c r="D6" s="26">
        <v>8</v>
      </c>
      <c r="E6" s="26">
        <v>5</v>
      </c>
      <c r="F6" s="26" t="s">
        <v>59</v>
      </c>
      <c r="G6" s="26">
        <v>0</v>
      </c>
      <c r="H6" s="26">
        <v>0</v>
      </c>
      <c r="I6" s="26">
        <v>19</v>
      </c>
      <c r="J6" s="26">
        <v>322600</v>
      </c>
      <c r="K6" s="26">
        <v>0</v>
      </c>
      <c r="L6" s="26">
        <v>0</v>
      </c>
      <c r="M6" s="26">
        <v>14</v>
      </c>
      <c r="N6" s="26">
        <v>185210</v>
      </c>
      <c r="O6" s="26">
        <v>14</v>
      </c>
      <c r="P6" s="26">
        <v>185210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14</v>
      </c>
      <c r="AH6" s="26">
        <v>157346.79</v>
      </c>
      <c r="AI6" s="26">
        <v>14</v>
      </c>
      <c r="AJ6" s="26">
        <v>157346.79</v>
      </c>
    </row>
    <row r="7" spans="1:37" hidden="1" x14ac:dyDescent="0.25">
      <c r="A7" s="26">
        <v>32</v>
      </c>
      <c r="B7" s="26">
        <v>1</v>
      </c>
      <c r="C7" s="26"/>
      <c r="D7" s="26">
        <v>1</v>
      </c>
      <c r="E7" s="26">
        <v>6</v>
      </c>
      <c r="F7" s="26" t="s">
        <v>60</v>
      </c>
      <c r="G7" s="26">
        <v>2</v>
      </c>
      <c r="H7" s="26">
        <v>337366</v>
      </c>
      <c r="I7" s="26">
        <v>1</v>
      </c>
      <c r="J7" s="26">
        <v>20000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</row>
    <row r="8" spans="1:37" hidden="1" x14ac:dyDescent="0.25">
      <c r="A8" s="26">
        <v>33</v>
      </c>
      <c r="B8" s="26">
        <v>2</v>
      </c>
      <c r="C8" s="26"/>
      <c r="D8" s="26">
        <v>2</v>
      </c>
      <c r="E8" s="26">
        <v>6</v>
      </c>
      <c r="F8" s="26" t="s">
        <v>60</v>
      </c>
      <c r="G8" s="26">
        <v>12</v>
      </c>
      <c r="H8" s="26">
        <v>830054.58</v>
      </c>
      <c r="I8" s="26">
        <v>2</v>
      </c>
      <c r="J8" s="26">
        <v>310000</v>
      </c>
      <c r="K8" s="26">
        <v>5</v>
      </c>
      <c r="L8" s="26">
        <v>255000</v>
      </c>
      <c r="M8" s="26">
        <v>2</v>
      </c>
      <c r="N8" s="26">
        <v>310800</v>
      </c>
      <c r="O8" s="26">
        <v>7</v>
      </c>
      <c r="P8" s="26">
        <v>565800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5</v>
      </c>
      <c r="AF8" s="26">
        <v>252735.46</v>
      </c>
      <c r="AG8" s="26">
        <v>2</v>
      </c>
      <c r="AH8" s="26">
        <v>310719.82</v>
      </c>
      <c r="AI8" s="26">
        <v>7</v>
      </c>
      <c r="AJ8" s="26">
        <v>563455.28</v>
      </c>
    </row>
    <row r="9" spans="1:37" hidden="1" x14ac:dyDescent="0.25">
      <c r="A9" s="26">
        <v>34</v>
      </c>
      <c r="B9" s="26">
        <v>3</v>
      </c>
      <c r="C9" s="26"/>
      <c r="D9" s="26">
        <v>3</v>
      </c>
      <c r="E9" s="26">
        <v>6</v>
      </c>
      <c r="F9" s="26" t="s">
        <v>60</v>
      </c>
      <c r="G9" s="26">
        <v>1</v>
      </c>
      <c r="H9" s="26">
        <v>36980.550000000003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</row>
    <row r="10" spans="1:37" hidden="1" x14ac:dyDescent="0.25">
      <c r="A10" s="26">
        <v>35</v>
      </c>
      <c r="B10" s="26">
        <v>4</v>
      </c>
      <c r="C10" s="26"/>
      <c r="D10" s="26">
        <v>4</v>
      </c>
      <c r="E10" s="26">
        <v>6</v>
      </c>
      <c r="F10" s="26" t="s">
        <v>60</v>
      </c>
      <c r="G10" s="26">
        <v>9</v>
      </c>
      <c r="H10" s="26">
        <v>556339.23</v>
      </c>
      <c r="I10" s="26">
        <v>10</v>
      </c>
      <c r="J10" s="26">
        <v>850410</v>
      </c>
      <c r="K10" s="26">
        <v>2</v>
      </c>
      <c r="L10" s="26">
        <v>248200</v>
      </c>
      <c r="M10" s="26">
        <v>10</v>
      </c>
      <c r="N10" s="26">
        <v>850410</v>
      </c>
      <c r="O10" s="26">
        <v>12</v>
      </c>
      <c r="P10" s="26">
        <v>1098610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2</v>
      </c>
      <c r="AF10" s="26">
        <v>246112.75</v>
      </c>
      <c r="AG10" s="26">
        <v>10</v>
      </c>
      <c r="AH10" s="26">
        <v>848074.41</v>
      </c>
      <c r="AI10" s="26">
        <v>12</v>
      </c>
      <c r="AJ10" s="26">
        <v>1094187.1599999999</v>
      </c>
    </row>
    <row r="11" spans="1:37" hidden="1" x14ac:dyDescent="0.25">
      <c r="A11" s="26">
        <v>36</v>
      </c>
      <c r="B11" s="26">
        <v>5</v>
      </c>
      <c r="C11" s="26"/>
      <c r="D11" s="26">
        <v>5</v>
      </c>
      <c r="E11" s="26">
        <v>6</v>
      </c>
      <c r="F11" s="26" t="s">
        <v>60</v>
      </c>
      <c r="G11" s="26">
        <v>0</v>
      </c>
      <c r="H11" s="26">
        <v>0</v>
      </c>
      <c r="I11" s="26">
        <v>2</v>
      </c>
      <c r="J11" s="26">
        <v>34600</v>
      </c>
      <c r="K11" s="26">
        <v>0</v>
      </c>
      <c r="L11" s="26">
        <v>0</v>
      </c>
      <c r="M11" s="26">
        <v>2</v>
      </c>
      <c r="N11" s="26">
        <v>38600</v>
      </c>
      <c r="O11" s="26">
        <v>2</v>
      </c>
      <c r="P11" s="26">
        <v>38600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2</v>
      </c>
      <c r="AH11" s="26">
        <v>34777.49</v>
      </c>
      <c r="AI11" s="26">
        <v>2</v>
      </c>
      <c r="AJ11" s="26">
        <v>34777.49</v>
      </c>
    </row>
    <row r="12" spans="1:37" hidden="1" x14ac:dyDescent="0.25">
      <c r="A12" s="26">
        <v>37</v>
      </c>
      <c r="B12" s="26">
        <v>6</v>
      </c>
      <c r="C12" s="26"/>
      <c r="D12" s="26">
        <v>6</v>
      </c>
      <c r="E12" s="26">
        <v>6</v>
      </c>
      <c r="F12" s="26" t="s">
        <v>60</v>
      </c>
      <c r="G12" s="26">
        <v>1</v>
      </c>
      <c r="H12" s="26">
        <v>114356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</row>
    <row r="13" spans="1:37" hidden="1" x14ac:dyDescent="0.25">
      <c r="A13" s="26">
        <v>38</v>
      </c>
      <c r="B13" s="26">
        <v>8</v>
      </c>
      <c r="C13" s="26" t="s">
        <v>62</v>
      </c>
      <c r="D13" s="26" t="s">
        <v>51</v>
      </c>
      <c r="E13" s="26">
        <v>6</v>
      </c>
      <c r="F13" s="26" t="s">
        <v>60</v>
      </c>
      <c r="G13" s="26">
        <v>0</v>
      </c>
      <c r="H13" s="26">
        <v>0</v>
      </c>
      <c r="I13" s="26">
        <v>1</v>
      </c>
      <c r="J13" s="26">
        <v>25000</v>
      </c>
      <c r="K13" s="26">
        <v>0</v>
      </c>
      <c r="L13" s="26">
        <v>0</v>
      </c>
      <c r="M13" s="26">
        <v>1</v>
      </c>
      <c r="N13" s="26">
        <v>21000</v>
      </c>
      <c r="O13" s="26">
        <v>1</v>
      </c>
      <c r="P13" s="26">
        <v>21000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</v>
      </c>
      <c r="AH13" s="26">
        <v>21000</v>
      </c>
      <c r="AI13" s="26">
        <v>1</v>
      </c>
      <c r="AJ13" s="26">
        <v>21000</v>
      </c>
    </row>
    <row r="14" spans="1:37" hidden="1" x14ac:dyDescent="0.25">
      <c r="A14" s="26">
        <v>39</v>
      </c>
      <c r="B14" s="26">
        <v>8</v>
      </c>
      <c r="C14" s="26" t="s">
        <v>63</v>
      </c>
      <c r="D14" s="26" t="s">
        <v>51</v>
      </c>
      <c r="E14" s="26">
        <v>6</v>
      </c>
      <c r="F14" s="26" t="s">
        <v>60</v>
      </c>
      <c r="G14" s="26">
        <v>1</v>
      </c>
      <c r="H14" s="26">
        <v>40105.199999999997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hidden="1" x14ac:dyDescent="0.25">
      <c r="A15" s="26">
        <v>40</v>
      </c>
      <c r="B15" s="26">
        <v>8</v>
      </c>
      <c r="C15" s="26" t="s">
        <v>64</v>
      </c>
      <c r="D15" s="26" t="s">
        <v>51</v>
      </c>
      <c r="E15" s="26">
        <v>6</v>
      </c>
      <c r="F15" s="26" t="s">
        <v>60</v>
      </c>
      <c r="G15" s="26">
        <v>2</v>
      </c>
      <c r="H15" s="26">
        <v>96649.66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</row>
    <row r="16" spans="1:37" hidden="1" x14ac:dyDescent="0.25">
      <c r="A16" s="26">
        <v>41</v>
      </c>
      <c r="B16" s="26">
        <v>8</v>
      </c>
      <c r="C16" s="26" t="s">
        <v>65</v>
      </c>
      <c r="D16" s="26" t="s">
        <v>51</v>
      </c>
      <c r="E16" s="26">
        <v>6</v>
      </c>
      <c r="F16" s="26" t="s">
        <v>60</v>
      </c>
      <c r="G16" s="26">
        <v>0</v>
      </c>
      <c r="H16" s="26">
        <v>0</v>
      </c>
      <c r="I16" s="26">
        <v>10</v>
      </c>
      <c r="J16" s="26">
        <v>173100</v>
      </c>
      <c r="K16" s="26">
        <v>0</v>
      </c>
      <c r="L16" s="26">
        <v>0</v>
      </c>
      <c r="M16" s="26">
        <v>10</v>
      </c>
      <c r="N16" s="26">
        <v>169100</v>
      </c>
      <c r="O16" s="26">
        <v>10</v>
      </c>
      <c r="P16" s="26">
        <v>169100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10</v>
      </c>
      <c r="AH16" s="26">
        <v>168004.11000000002</v>
      </c>
      <c r="AI16" s="26">
        <v>10</v>
      </c>
      <c r="AJ16" s="26">
        <v>168004.11</v>
      </c>
    </row>
    <row r="17" spans="1:37" hidden="1" x14ac:dyDescent="0.25">
      <c r="A17" s="26">
        <v>42</v>
      </c>
      <c r="B17" s="26">
        <v>2</v>
      </c>
      <c r="C17" s="26"/>
      <c r="D17" s="26">
        <v>2</v>
      </c>
      <c r="E17" s="26">
        <v>14</v>
      </c>
      <c r="F17" s="26" t="s">
        <v>67</v>
      </c>
      <c r="G17" s="26">
        <v>9</v>
      </c>
      <c r="H17" s="26">
        <v>527887.5</v>
      </c>
      <c r="I17" s="26">
        <v>5</v>
      </c>
      <c r="J17" s="26">
        <v>151956.68</v>
      </c>
      <c r="K17" s="26">
        <v>5</v>
      </c>
      <c r="L17" s="26">
        <v>144169.44</v>
      </c>
      <c r="M17" s="26">
        <v>5</v>
      </c>
      <c r="N17" s="26">
        <v>151956.68</v>
      </c>
      <c r="O17" s="26">
        <v>10</v>
      </c>
      <c r="P17" s="26">
        <v>296126.12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5</v>
      </c>
      <c r="AF17" s="26">
        <v>133465.18</v>
      </c>
      <c r="AG17" s="26">
        <v>5</v>
      </c>
      <c r="AH17" s="26">
        <v>109124.16</v>
      </c>
      <c r="AI17" s="26">
        <v>10</v>
      </c>
      <c r="AJ17" s="26">
        <v>242589.34</v>
      </c>
    </row>
    <row r="18" spans="1:37" hidden="1" x14ac:dyDescent="0.25">
      <c r="A18" s="26">
        <v>43</v>
      </c>
      <c r="B18" s="26">
        <v>3</v>
      </c>
      <c r="C18" s="26"/>
      <c r="D18" s="26">
        <v>3</v>
      </c>
      <c r="E18" s="26">
        <v>14</v>
      </c>
      <c r="F18" s="26" t="s">
        <v>67</v>
      </c>
      <c r="G18" s="26">
        <v>3</v>
      </c>
      <c r="H18" s="26">
        <v>173654.33</v>
      </c>
      <c r="I18" s="26">
        <v>1</v>
      </c>
      <c r="J18" s="26">
        <v>13775.5</v>
      </c>
      <c r="K18" s="26">
        <v>1</v>
      </c>
      <c r="L18" s="26">
        <v>29654.66</v>
      </c>
      <c r="M18" s="26">
        <v>1</v>
      </c>
      <c r="N18" s="26">
        <v>13775.5</v>
      </c>
      <c r="O18" s="26">
        <v>2</v>
      </c>
      <c r="P18" s="26">
        <v>43430.16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1</v>
      </c>
      <c r="AF18" s="26">
        <v>27586.26</v>
      </c>
      <c r="AG18" s="26">
        <v>0</v>
      </c>
      <c r="AH18" s="26">
        <v>0</v>
      </c>
      <c r="AI18" s="26">
        <v>1</v>
      </c>
      <c r="AJ18" s="26">
        <v>27586.26</v>
      </c>
    </row>
    <row r="19" spans="1:37" hidden="1" x14ac:dyDescent="0.25">
      <c r="A19" s="26">
        <v>44</v>
      </c>
      <c r="B19" s="26">
        <v>4</v>
      </c>
      <c r="C19" s="26"/>
      <c r="D19" s="26">
        <v>4</v>
      </c>
      <c r="E19" s="26">
        <v>14</v>
      </c>
      <c r="F19" s="26" t="s">
        <v>67</v>
      </c>
      <c r="G19" s="26">
        <v>7</v>
      </c>
      <c r="H19" s="26">
        <v>291357.84999999998</v>
      </c>
      <c r="I19" s="26">
        <v>0</v>
      </c>
      <c r="J19" s="26">
        <v>0</v>
      </c>
      <c r="K19" s="26">
        <v>2</v>
      </c>
      <c r="L19" s="26">
        <v>123485.75999999999</v>
      </c>
      <c r="M19" s="26">
        <v>0</v>
      </c>
      <c r="N19" s="26">
        <v>0</v>
      </c>
      <c r="O19" s="26">
        <v>2</v>
      </c>
      <c r="P19" s="26">
        <v>123485.75999999999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2</v>
      </c>
      <c r="AF19" s="26">
        <v>98651.56</v>
      </c>
      <c r="AG19" s="26">
        <v>0</v>
      </c>
      <c r="AH19" s="26">
        <v>0</v>
      </c>
      <c r="AI19" s="26">
        <v>2</v>
      </c>
      <c r="AJ19" s="26">
        <v>98651.56</v>
      </c>
    </row>
    <row r="20" spans="1:37" hidden="1" x14ac:dyDescent="0.25">
      <c r="A20" s="26">
        <v>45</v>
      </c>
      <c r="B20" s="26">
        <v>5</v>
      </c>
      <c r="C20" s="26"/>
      <c r="D20" s="26">
        <v>5</v>
      </c>
      <c r="E20" s="26">
        <v>14</v>
      </c>
      <c r="F20" s="26" t="s">
        <v>67</v>
      </c>
      <c r="G20" s="26">
        <v>4</v>
      </c>
      <c r="H20" s="26">
        <v>370264.66</v>
      </c>
      <c r="I20" s="26">
        <v>0</v>
      </c>
      <c r="J20" s="26">
        <v>0</v>
      </c>
      <c r="K20" s="26">
        <v>2</v>
      </c>
      <c r="L20" s="26">
        <v>117041.7</v>
      </c>
      <c r="M20" s="26">
        <v>0</v>
      </c>
      <c r="N20" s="26">
        <v>0</v>
      </c>
      <c r="O20" s="26">
        <v>2</v>
      </c>
      <c r="P20" s="26">
        <v>117041.7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2</v>
      </c>
      <c r="AF20" s="26">
        <v>111843.32</v>
      </c>
      <c r="AG20" s="26">
        <v>0</v>
      </c>
      <c r="AH20" s="26">
        <v>0</v>
      </c>
      <c r="AI20" s="26">
        <v>2</v>
      </c>
      <c r="AJ20" s="26">
        <v>111843.32</v>
      </c>
    </row>
    <row r="21" spans="1:37" hidden="1" x14ac:dyDescent="0.25">
      <c r="A21" s="26">
        <v>46</v>
      </c>
      <c r="B21" s="26">
        <v>8</v>
      </c>
      <c r="C21" s="26" t="s">
        <v>68</v>
      </c>
      <c r="D21" s="26" t="s">
        <v>51</v>
      </c>
      <c r="E21" s="26">
        <v>14</v>
      </c>
      <c r="F21" s="26" t="s">
        <v>67</v>
      </c>
      <c r="G21" s="26">
        <v>24</v>
      </c>
      <c r="H21" s="26">
        <v>956244.08</v>
      </c>
      <c r="I21" s="26">
        <v>10</v>
      </c>
      <c r="J21" s="26">
        <v>606045.80000000005</v>
      </c>
      <c r="K21" s="26">
        <v>7</v>
      </c>
      <c r="L21" s="26">
        <v>275877.12</v>
      </c>
      <c r="M21" s="26">
        <v>10</v>
      </c>
      <c r="N21" s="26">
        <v>579165.80000000005</v>
      </c>
      <c r="O21" s="26">
        <v>17</v>
      </c>
      <c r="P21" s="26">
        <v>855042.92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7</v>
      </c>
      <c r="AF21" s="26">
        <v>176867.68</v>
      </c>
      <c r="AG21" s="26">
        <v>8</v>
      </c>
      <c r="AH21" s="26">
        <v>505930.12</v>
      </c>
      <c r="AI21" s="26">
        <v>15</v>
      </c>
      <c r="AJ21" s="26">
        <v>682797.8</v>
      </c>
    </row>
    <row r="22" spans="1:37" hidden="1" x14ac:dyDescent="0.25">
      <c r="A22" s="26">
        <v>47</v>
      </c>
      <c r="B22" s="26">
        <v>8</v>
      </c>
      <c r="C22" s="26" t="s">
        <v>69</v>
      </c>
      <c r="D22" s="26" t="s">
        <v>51</v>
      </c>
      <c r="E22" s="26">
        <v>14</v>
      </c>
      <c r="F22" s="26" t="s">
        <v>67</v>
      </c>
      <c r="G22" s="26">
        <v>0</v>
      </c>
      <c r="H22" s="26">
        <v>0</v>
      </c>
      <c r="I22" s="26">
        <v>16</v>
      </c>
      <c r="J22" s="26">
        <v>227324.46</v>
      </c>
      <c r="K22" s="26">
        <v>0</v>
      </c>
      <c r="L22" s="26">
        <v>0</v>
      </c>
      <c r="M22" s="26">
        <v>16</v>
      </c>
      <c r="N22" s="26">
        <v>227324.46</v>
      </c>
      <c r="O22" s="26">
        <v>16</v>
      </c>
      <c r="P22" s="26">
        <v>227324.46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14</v>
      </c>
      <c r="AH22" s="26">
        <v>157811.29999999999</v>
      </c>
      <c r="AI22" s="26">
        <v>14</v>
      </c>
      <c r="AJ22" s="26">
        <v>157811.29999999999</v>
      </c>
    </row>
    <row r="23" spans="1:37" hidden="1" x14ac:dyDescent="0.25">
      <c r="A23" s="26">
        <v>59</v>
      </c>
      <c r="B23" s="26">
        <v>1</v>
      </c>
      <c r="C23" s="26"/>
      <c r="D23" s="26">
        <v>1</v>
      </c>
      <c r="E23" s="26">
        <v>2</v>
      </c>
      <c r="F23" s="26" t="s">
        <v>74</v>
      </c>
      <c r="G23" s="26">
        <v>3</v>
      </c>
      <c r="H23" s="26">
        <v>237261</v>
      </c>
      <c r="I23" s="26">
        <v>1</v>
      </c>
      <c r="J23" s="26">
        <v>55000</v>
      </c>
      <c r="K23" s="26">
        <v>2</v>
      </c>
      <c r="L23" s="26">
        <v>67300</v>
      </c>
      <c r="M23" s="26">
        <v>1</v>
      </c>
      <c r="N23" s="26">
        <v>55000</v>
      </c>
      <c r="O23" s="26">
        <v>3</v>
      </c>
      <c r="P23" s="26">
        <v>122300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2</v>
      </c>
      <c r="AF23" s="26">
        <v>58100</v>
      </c>
      <c r="AG23" s="26">
        <v>1</v>
      </c>
      <c r="AH23" s="26">
        <v>54197.43</v>
      </c>
      <c r="AI23" s="26">
        <v>3</v>
      </c>
      <c r="AJ23" s="26">
        <v>112297.43</v>
      </c>
    </row>
    <row r="24" spans="1:37" hidden="1" x14ac:dyDescent="0.25">
      <c r="A24" s="26">
        <v>60</v>
      </c>
      <c r="B24" s="26">
        <v>2</v>
      </c>
      <c r="C24" s="26"/>
      <c r="D24" s="26">
        <v>2</v>
      </c>
      <c r="E24" s="26">
        <v>2</v>
      </c>
      <c r="F24" s="26" t="s">
        <v>74</v>
      </c>
      <c r="G24" s="26">
        <v>11</v>
      </c>
      <c r="H24" s="26">
        <v>220583.02000000002</v>
      </c>
      <c r="I24" s="26">
        <v>10</v>
      </c>
      <c r="J24" s="26">
        <v>485235.76</v>
      </c>
      <c r="K24" s="26">
        <v>5</v>
      </c>
      <c r="L24" s="26">
        <v>114878.6</v>
      </c>
      <c r="M24" s="26">
        <v>10</v>
      </c>
      <c r="N24" s="26">
        <v>485235.76</v>
      </c>
      <c r="O24" s="26">
        <v>15</v>
      </c>
      <c r="P24" s="26">
        <v>600114.36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5</v>
      </c>
      <c r="AF24" s="26">
        <v>107153.17</v>
      </c>
      <c r="AG24" s="26">
        <v>10</v>
      </c>
      <c r="AH24" s="26">
        <v>480892.27</v>
      </c>
      <c r="AI24" s="26">
        <v>15</v>
      </c>
      <c r="AJ24" s="26">
        <v>588045.43999999994</v>
      </c>
    </row>
    <row r="25" spans="1:37" hidden="1" x14ac:dyDescent="0.25">
      <c r="A25" s="26">
        <v>61</v>
      </c>
      <c r="B25" s="26">
        <v>3</v>
      </c>
      <c r="C25" s="26"/>
      <c r="D25" s="26">
        <v>3</v>
      </c>
      <c r="E25" s="26">
        <v>2</v>
      </c>
      <c r="F25" s="26" t="s">
        <v>74</v>
      </c>
      <c r="G25" s="26">
        <v>11</v>
      </c>
      <c r="H25" s="26">
        <v>207514.54</v>
      </c>
      <c r="I25" s="26">
        <v>0</v>
      </c>
      <c r="J25" s="26">
        <v>0</v>
      </c>
      <c r="K25" s="26">
        <v>9</v>
      </c>
      <c r="L25" s="26">
        <v>148352.79</v>
      </c>
      <c r="M25" s="26">
        <v>0</v>
      </c>
      <c r="N25" s="26">
        <v>0</v>
      </c>
      <c r="O25" s="26">
        <v>9</v>
      </c>
      <c r="P25" s="26">
        <v>148352.79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9</v>
      </c>
      <c r="AF25" s="26">
        <v>145227.97999999998</v>
      </c>
      <c r="AG25" s="26">
        <v>0</v>
      </c>
      <c r="AH25" s="26">
        <v>0</v>
      </c>
      <c r="AI25" s="26">
        <v>9</v>
      </c>
      <c r="AJ25" s="26">
        <v>145227.98000000001</v>
      </c>
    </row>
    <row r="26" spans="1:37" hidden="1" x14ac:dyDescent="0.25">
      <c r="A26" s="26">
        <v>62</v>
      </c>
      <c r="B26" s="26">
        <v>4</v>
      </c>
      <c r="C26" s="26"/>
      <c r="D26" s="26">
        <v>4</v>
      </c>
      <c r="E26" s="26">
        <v>2</v>
      </c>
      <c r="F26" s="26" t="s">
        <v>74</v>
      </c>
      <c r="G26" s="26">
        <v>27</v>
      </c>
      <c r="H26" s="26">
        <v>830188.46</v>
      </c>
      <c r="I26" s="26">
        <v>1</v>
      </c>
      <c r="J26" s="26">
        <v>202400</v>
      </c>
      <c r="K26" s="26">
        <v>14</v>
      </c>
      <c r="L26" s="26">
        <v>303660.23</v>
      </c>
      <c r="M26" s="26">
        <v>1</v>
      </c>
      <c r="N26" s="26">
        <v>202400</v>
      </c>
      <c r="O26" s="26">
        <v>15</v>
      </c>
      <c r="P26" s="26">
        <v>506060.23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14</v>
      </c>
      <c r="AF26" s="26">
        <v>281325.41000000003</v>
      </c>
      <c r="AG26" s="26">
        <v>1</v>
      </c>
      <c r="AH26" s="26">
        <v>192372.79</v>
      </c>
      <c r="AI26" s="26">
        <v>15</v>
      </c>
      <c r="AJ26" s="26">
        <v>473698.2</v>
      </c>
    </row>
    <row r="27" spans="1:37" hidden="1" x14ac:dyDescent="0.25">
      <c r="A27" s="26">
        <v>63</v>
      </c>
      <c r="B27" s="26">
        <v>5</v>
      </c>
      <c r="C27" s="26"/>
      <c r="D27" s="26">
        <v>5</v>
      </c>
      <c r="E27" s="26">
        <v>2</v>
      </c>
      <c r="F27" s="26" t="s">
        <v>74</v>
      </c>
      <c r="G27" s="26">
        <v>1</v>
      </c>
      <c r="H27" s="26">
        <v>54818.04</v>
      </c>
      <c r="I27" s="26">
        <v>4</v>
      </c>
      <c r="J27" s="26">
        <v>96218</v>
      </c>
      <c r="K27" s="26">
        <v>1</v>
      </c>
      <c r="L27" s="26">
        <v>44967</v>
      </c>
      <c r="M27" s="26">
        <v>4</v>
      </c>
      <c r="N27" s="26">
        <v>96218</v>
      </c>
      <c r="O27" s="26">
        <v>5</v>
      </c>
      <c r="P27" s="26">
        <v>141185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1</v>
      </c>
      <c r="AF27" s="26">
        <v>57267</v>
      </c>
      <c r="AG27" s="26">
        <v>4</v>
      </c>
      <c r="AH27" s="26">
        <v>96098</v>
      </c>
      <c r="AI27" s="26">
        <v>5</v>
      </c>
      <c r="AJ27" s="26">
        <v>153365</v>
      </c>
    </row>
    <row r="28" spans="1:37" hidden="1" x14ac:dyDescent="0.25">
      <c r="A28" s="26">
        <v>64</v>
      </c>
      <c r="B28" s="26">
        <v>7</v>
      </c>
      <c r="C28" s="26"/>
      <c r="D28" s="26">
        <v>7</v>
      </c>
      <c r="E28" s="26">
        <v>2</v>
      </c>
      <c r="F28" s="26" t="s">
        <v>74</v>
      </c>
      <c r="G28" s="26">
        <v>2</v>
      </c>
      <c r="H28" s="26">
        <v>74195.7</v>
      </c>
      <c r="I28" s="26">
        <v>0</v>
      </c>
      <c r="J28" s="26">
        <v>0</v>
      </c>
      <c r="K28" s="26">
        <v>2</v>
      </c>
      <c r="L28" s="26">
        <v>43919</v>
      </c>
      <c r="M28" s="26">
        <v>0</v>
      </c>
      <c r="N28" s="26">
        <v>0</v>
      </c>
      <c r="O28" s="26">
        <v>2</v>
      </c>
      <c r="P28" s="26">
        <v>43919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2</v>
      </c>
      <c r="AF28" s="26">
        <v>31031.31</v>
      </c>
      <c r="AG28" s="26">
        <v>0</v>
      </c>
      <c r="AH28" s="26">
        <v>0</v>
      </c>
      <c r="AI28" s="26">
        <v>2</v>
      </c>
      <c r="AJ28" s="26">
        <v>31031.31</v>
      </c>
    </row>
    <row r="29" spans="1:37" hidden="1" x14ac:dyDescent="0.25">
      <c r="A29" s="26">
        <v>65</v>
      </c>
      <c r="B29" s="26">
        <v>8</v>
      </c>
      <c r="C29" s="26"/>
      <c r="D29" s="26">
        <v>8</v>
      </c>
      <c r="E29" s="26">
        <v>2</v>
      </c>
      <c r="F29" s="26" t="s">
        <v>74</v>
      </c>
      <c r="G29" s="26">
        <v>4</v>
      </c>
      <c r="H29" s="26">
        <v>161559.85</v>
      </c>
      <c r="I29" s="26">
        <v>2</v>
      </c>
      <c r="J29" s="26">
        <v>15000</v>
      </c>
      <c r="K29" s="26">
        <v>3</v>
      </c>
      <c r="L29" s="26">
        <v>121489.85</v>
      </c>
      <c r="M29" s="26">
        <v>2</v>
      </c>
      <c r="N29" s="26">
        <v>15000</v>
      </c>
      <c r="O29" s="26">
        <v>5</v>
      </c>
      <c r="P29" s="26">
        <v>136489.85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3</v>
      </c>
      <c r="AF29" s="26">
        <v>121488.61</v>
      </c>
      <c r="AG29" s="26">
        <v>2</v>
      </c>
      <c r="AH29" s="26">
        <v>14241.3</v>
      </c>
      <c r="AI29" s="26">
        <v>5</v>
      </c>
      <c r="AJ29" s="26">
        <v>135729.91</v>
      </c>
    </row>
    <row r="30" spans="1:37" hidden="1" x14ac:dyDescent="0.25">
      <c r="A30" s="26">
        <v>66</v>
      </c>
      <c r="B30" s="26">
        <v>8</v>
      </c>
      <c r="C30" s="26" t="s">
        <v>75</v>
      </c>
      <c r="D30" s="26" t="s">
        <v>51</v>
      </c>
      <c r="E30" s="26">
        <v>2</v>
      </c>
      <c r="F30" s="26" t="s">
        <v>74</v>
      </c>
      <c r="G30" s="26">
        <v>0</v>
      </c>
      <c r="H30" s="26">
        <v>0</v>
      </c>
      <c r="I30" s="26">
        <v>20</v>
      </c>
      <c r="J30" s="26">
        <v>255782</v>
      </c>
      <c r="K30" s="26">
        <v>0</v>
      </c>
      <c r="L30" s="26">
        <v>0</v>
      </c>
      <c r="M30" s="26">
        <v>20</v>
      </c>
      <c r="N30" s="26">
        <v>255782</v>
      </c>
      <c r="O30" s="26">
        <v>20</v>
      </c>
      <c r="P30" s="26">
        <v>255782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20</v>
      </c>
      <c r="AH30" s="26">
        <v>200186.45</v>
      </c>
      <c r="AI30" s="26">
        <v>20</v>
      </c>
      <c r="AJ30" s="26">
        <v>200186.45</v>
      </c>
    </row>
    <row r="31" spans="1:37" ht="409.5" hidden="1" x14ac:dyDescent="0.25">
      <c r="A31" s="26">
        <v>67</v>
      </c>
      <c r="B31" s="26">
        <v>8</v>
      </c>
      <c r="C31" s="26" t="s">
        <v>76</v>
      </c>
      <c r="D31" s="26" t="s">
        <v>51</v>
      </c>
      <c r="E31" s="26">
        <v>2</v>
      </c>
      <c r="F31" s="26" t="s">
        <v>74</v>
      </c>
      <c r="G31" s="26">
        <v>11</v>
      </c>
      <c r="H31" s="26">
        <v>257211.11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7" t="s">
        <v>77</v>
      </c>
    </row>
    <row r="32" spans="1:37" hidden="1" x14ac:dyDescent="0.25">
      <c r="A32" s="26">
        <v>92</v>
      </c>
      <c r="B32" s="26">
        <v>2</v>
      </c>
      <c r="C32" s="26"/>
      <c r="D32" s="26">
        <v>2</v>
      </c>
      <c r="E32" s="26">
        <v>11</v>
      </c>
      <c r="F32" s="26" t="s">
        <v>84</v>
      </c>
      <c r="G32" s="26">
        <v>23</v>
      </c>
      <c r="H32" s="26">
        <v>453994.35000000003</v>
      </c>
      <c r="I32" s="26">
        <v>4</v>
      </c>
      <c r="J32" s="26">
        <v>244380</v>
      </c>
      <c r="K32" s="26">
        <v>9</v>
      </c>
      <c r="L32" s="26">
        <v>198429.78999999998</v>
      </c>
      <c r="M32" s="26">
        <v>4</v>
      </c>
      <c r="N32" s="26">
        <v>244380</v>
      </c>
      <c r="O32" s="26">
        <v>13</v>
      </c>
      <c r="P32" s="26">
        <v>442809.79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9</v>
      </c>
      <c r="AF32" s="26">
        <v>175093.35</v>
      </c>
      <c r="AG32" s="26">
        <v>4</v>
      </c>
      <c r="AH32" s="26">
        <v>224157.47</v>
      </c>
      <c r="AI32" s="26">
        <v>13</v>
      </c>
      <c r="AJ32" s="26">
        <v>399250.82</v>
      </c>
    </row>
    <row r="33" spans="1:36" hidden="1" x14ac:dyDescent="0.25">
      <c r="A33" s="26">
        <v>93</v>
      </c>
      <c r="B33" s="26">
        <v>3</v>
      </c>
      <c r="C33" s="26"/>
      <c r="D33" s="26">
        <v>3</v>
      </c>
      <c r="E33" s="26">
        <v>11</v>
      </c>
      <c r="F33" s="26" t="s">
        <v>84</v>
      </c>
      <c r="G33" s="26">
        <v>1</v>
      </c>
      <c r="H33" s="26">
        <v>9880.08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</row>
    <row r="34" spans="1:36" hidden="1" x14ac:dyDescent="0.25">
      <c r="A34" s="26">
        <v>94</v>
      </c>
      <c r="B34" s="26">
        <v>4</v>
      </c>
      <c r="C34" s="26"/>
      <c r="D34" s="26">
        <v>4</v>
      </c>
      <c r="E34" s="26">
        <v>11</v>
      </c>
      <c r="F34" s="26" t="s">
        <v>84</v>
      </c>
      <c r="G34" s="26">
        <v>14</v>
      </c>
      <c r="H34" s="26">
        <v>288186.06</v>
      </c>
      <c r="I34" s="26">
        <v>0</v>
      </c>
      <c r="J34" s="26">
        <v>0</v>
      </c>
      <c r="K34" s="26">
        <v>4</v>
      </c>
      <c r="L34" s="26">
        <v>59373.77</v>
      </c>
      <c r="M34" s="26">
        <v>0</v>
      </c>
      <c r="N34" s="26">
        <v>0</v>
      </c>
      <c r="O34" s="26">
        <v>4</v>
      </c>
      <c r="P34" s="26">
        <v>59373.77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4</v>
      </c>
      <c r="AF34" s="26">
        <v>52360.520000000004</v>
      </c>
      <c r="AG34" s="26">
        <v>0</v>
      </c>
      <c r="AH34" s="26">
        <v>0</v>
      </c>
      <c r="AI34" s="26">
        <v>4</v>
      </c>
      <c r="AJ34" s="26">
        <v>52360.52</v>
      </c>
    </row>
    <row r="35" spans="1:36" hidden="1" x14ac:dyDescent="0.25">
      <c r="A35" s="26">
        <v>95</v>
      </c>
      <c r="B35" s="26">
        <v>5</v>
      </c>
      <c r="C35" s="26"/>
      <c r="D35" s="26">
        <v>5</v>
      </c>
      <c r="E35" s="26">
        <v>11</v>
      </c>
      <c r="F35" s="26" t="s">
        <v>84</v>
      </c>
      <c r="G35" s="26">
        <v>1</v>
      </c>
      <c r="H35" s="26">
        <v>24999.9</v>
      </c>
      <c r="I35" s="26">
        <v>2</v>
      </c>
      <c r="J35" s="26">
        <v>43000</v>
      </c>
      <c r="K35" s="26">
        <v>0</v>
      </c>
      <c r="L35" s="26">
        <v>0</v>
      </c>
      <c r="M35" s="26">
        <v>2</v>
      </c>
      <c r="N35" s="26">
        <v>43000</v>
      </c>
      <c r="O35" s="26">
        <v>2</v>
      </c>
      <c r="P35" s="26">
        <v>43000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2</v>
      </c>
      <c r="AH35" s="26">
        <v>44342.44</v>
      </c>
      <c r="AI35" s="26">
        <v>2</v>
      </c>
      <c r="AJ35" s="26">
        <v>44342.44</v>
      </c>
    </row>
    <row r="36" spans="1:36" hidden="1" x14ac:dyDescent="0.25">
      <c r="A36" s="26">
        <v>96</v>
      </c>
      <c r="B36" s="26">
        <v>6</v>
      </c>
      <c r="C36" s="26"/>
      <c r="D36" s="26">
        <v>6</v>
      </c>
      <c r="E36" s="26">
        <v>11</v>
      </c>
      <c r="F36" s="26" t="s">
        <v>84</v>
      </c>
      <c r="G36" s="26">
        <v>1</v>
      </c>
      <c r="H36" s="26">
        <v>30364.47</v>
      </c>
      <c r="I36" s="26">
        <v>0</v>
      </c>
      <c r="J36" s="26">
        <v>0</v>
      </c>
      <c r="K36" s="26">
        <v>1</v>
      </c>
      <c r="L36" s="26">
        <v>30364.47</v>
      </c>
      <c r="M36" s="26">
        <v>0</v>
      </c>
      <c r="N36" s="26">
        <v>0</v>
      </c>
      <c r="O36" s="26">
        <v>1</v>
      </c>
      <c r="P36" s="26">
        <v>30364.47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1</v>
      </c>
      <c r="AF36" s="26">
        <v>30363.96</v>
      </c>
      <c r="AG36" s="26">
        <v>0</v>
      </c>
      <c r="AH36" s="26">
        <v>0</v>
      </c>
      <c r="AI36" s="26">
        <v>1</v>
      </c>
      <c r="AJ36" s="26">
        <v>30363.96</v>
      </c>
    </row>
    <row r="37" spans="1:36" hidden="1" x14ac:dyDescent="0.25">
      <c r="A37" s="26">
        <v>97</v>
      </c>
      <c r="B37" s="26">
        <v>8</v>
      </c>
      <c r="C37" s="26" t="s">
        <v>85</v>
      </c>
      <c r="D37" s="26" t="s">
        <v>51</v>
      </c>
      <c r="E37" s="26">
        <v>11</v>
      </c>
      <c r="F37" s="26" t="s">
        <v>84</v>
      </c>
      <c r="G37" s="26">
        <v>12</v>
      </c>
      <c r="H37" s="26">
        <v>212685.35</v>
      </c>
      <c r="I37" s="26">
        <v>0</v>
      </c>
      <c r="J37" s="26">
        <v>0</v>
      </c>
      <c r="K37" s="26">
        <v>4</v>
      </c>
      <c r="L37" s="26">
        <v>74392.95</v>
      </c>
      <c r="M37" s="26">
        <v>0</v>
      </c>
      <c r="N37" s="26">
        <v>0</v>
      </c>
      <c r="O37" s="26">
        <v>4</v>
      </c>
      <c r="P37" s="26">
        <v>74392.95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4</v>
      </c>
      <c r="AF37" s="26">
        <v>57841.15</v>
      </c>
      <c r="AG37" s="26">
        <v>0</v>
      </c>
      <c r="AH37" s="26">
        <v>0</v>
      </c>
      <c r="AI37" s="26">
        <v>4</v>
      </c>
      <c r="AJ37" s="26">
        <v>57841.15</v>
      </c>
    </row>
    <row r="38" spans="1:36" hidden="1" x14ac:dyDescent="0.25">
      <c r="A38" s="26">
        <v>98</v>
      </c>
      <c r="B38" s="26">
        <v>8</v>
      </c>
      <c r="C38" s="26" t="s">
        <v>86</v>
      </c>
      <c r="D38" s="26" t="s">
        <v>51</v>
      </c>
      <c r="E38" s="26">
        <v>11</v>
      </c>
      <c r="F38" s="26" t="s">
        <v>84</v>
      </c>
      <c r="G38" s="26">
        <v>0</v>
      </c>
      <c r="H38" s="26">
        <v>0</v>
      </c>
      <c r="I38" s="26">
        <v>10</v>
      </c>
      <c r="J38" s="26">
        <v>71350</v>
      </c>
      <c r="K38" s="26">
        <v>0</v>
      </c>
      <c r="L38" s="26">
        <v>0</v>
      </c>
      <c r="M38" s="26">
        <v>10</v>
      </c>
      <c r="N38" s="26">
        <v>71350</v>
      </c>
      <c r="O38" s="26">
        <v>10</v>
      </c>
      <c r="P38" s="26">
        <v>71350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9</v>
      </c>
      <c r="AH38" s="26">
        <v>43136.61</v>
      </c>
      <c r="AI38" s="26">
        <v>9</v>
      </c>
      <c r="AJ38" s="26">
        <v>43136.61</v>
      </c>
    </row>
    <row r="39" spans="1:36" hidden="1" x14ac:dyDescent="0.25">
      <c r="A39" s="26">
        <v>99</v>
      </c>
      <c r="B39" s="26">
        <v>8</v>
      </c>
      <c r="C39" s="26" t="s">
        <v>87</v>
      </c>
      <c r="D39" s="26" t="s">
        <v>51</v>
      </c>
      <c r="E39" s="26">
        <v>11</v>
      </c>
      <c r="F39" s="26" t="s">
        <v>84</v>
      </c>
      <c r="G39" s="26">
        <v>2</v>
      </c>
      <c r="H39" s="26">
        <v>107822.7</v>
      </c>
      <c r="I39" s="26">
        <v>0</v>
      </c>
      <c r="J39" s="26">
        <v>0</v>
      </c>
      <c r="K39" s="26">
        <v>1</v>
      </c>
      <c r="L39" s="26">
        <v>23670.15</v>
      </c>
      <c r="M39" s="26">
        <v>0</v>
      </c>
      <c r="N39" s="26">
        <v>0</v>
      </c>
      <c r="O39" s="26">
        <v>1</v>
      </c>
      <c r="P39" s="26">
        <v>23670.15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1</v>
      </c>
      <c r="AF39" s="26">
        <v>22370.65</v>
      </c>
      <c r="AG39" s="26">
        <v>0</v>
      </c>
      <c r="AH39" s="26">
        <v>0</v>
      </c>
      <c r="AI39" s="26">
        <v>1</v>
      </c>
      <c r="AJ39" s="26">
        <v>22370.65</v>
      </c>
    </row>
    <row r="40" spans="1:36" hidden="1" x14ac:dyDescent="0.25">
      <c r="A40" s="26">
        <v>100</v>
      </c>
      <c r="B40" s="26">
        <v>1</v>
      </c>
      <c r="C40" s="26"/>
      <c r="D40" s="26">
        <v>1</v>
      </c>
      <c r="E40" s="26">
        <v>7</v>
      </c>
      <c r="F40" s="26" t="s">
        <v>88</v>
      </c>
      <c r="G40" s="26">
        <v>4</v>
      </c>
      <c r="H40" s="26">
        <v>38052.06</v>
      </c>
      <c r="I40" s="26">
        <v>11</v>
      </c>
      <c r="J40" s="26">
        <v>507195.47</v>
      </c>
      <c r="K40" s="26">
        <v>4</v>
      </c>
      <c r="L40" s="26">
        <v>38052.06</v>
      </c>
      <c r="M40" s="26">
        <v>11</v>
      </c>
      <c r="N40" s="26">
        <v>507195.47</v>
      </c>
      <c r="O40" s="26">
        <v>15</v>
      </c>
      <c r="P40" s="26">
        <v>545247.53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4</v>
      </c>
      <c r="AF40" s="26">
        <v>38052.06</v>
      </c>
      <c r="AG40" s="26">
        <v>11</v>
      </c>
      <c r="AH40" s="26">
        <v>507195.47</v>
      </c>
      <c r="AI40" s="26">
        <v>15</v>
      </c>
      <c r="AJ40" s="26">
        <v>545247.53</v>
      </c>
    </row>
    <row r="41" spans="1:36" hidden="1" x14ac:dyDescent="0.25">
      <c r="A41" s="26">
        <v>101</v>
      </c>
      <c r="B41" s="26">
        <v>2</v>
      </c>
      <c r="C41" s="26"/>
      <c r="D41" s="26">
        <v>2</v>
      </c>
      <c r="E41" s="26">
        <v>7</v>
      </c>
      <c r="F41" s="26" t="s">
        <v>88</v>
      </c>
      <c r="G41" s="26">
        <v>27</v>
      </c>
      <c r="H41" s="26">
        <v>877318.77999999991</v>
      </c>
      <c r="I41" s="26">
        <v>13</v>
      </c>
      <c r="J41" s="26">
        <v>375000</v>
      </c>
      <c r="K41" s="26">
        <v>10</v>
      </c>
      <c r="L41" s="26">
        <v>206374.08</v>
      </c>
      <c r="M41" s="26">
        <v>13</v>
      </c>
      <c r="N41" s="26">
        <v>348512.07</v>
      </c>
      <c r="O41" s="26">
        <v>23</v>
      </c>
      <c r="P41" s="26">
        <v>554886.15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10</v>
      </c>
      <c r="AF41" s="26">
        <v>202257.94</v>
      </c>
      <c r="AG41" s="26">
        <v>13</v>
      </c>
      <c r="AH41" s="26">
        <v>325701.42</v>
      </c>
      <c r="AI41" s="26">
        <v>23</v>
      </c>
      <c r="AJ41" s="26">
        <v>527959.36</v>
      </c>
    </row>
    <row r="42" spans="1:36" hidden="1" x14ac:dyDescent="0.25">
      <c r="A42" s="26">
        <v>102</v>
      </c>
      <c r="B42" s="26">
        <v>3</v>
      </c>
      <c r="C42" s="26"/>
      <c r="D42" s="26">
        <v>3</v>
      </c>
      <c r="E42" s="26">
        <v>7</v>
      </c>
      <c r="F42" s="26" t="s">
        <v>88</v>
      </c>
      <c r="G42" s="26">
        <v>12</v>
      </c>
      <c r="H42" s="26">
        <v>219316.76</v>
      </c>
      <c r="I42" s="26">
        <v>4</v>
      </c>
      <c r="J42" s="26">
        <v>210000</v>
      </c>
      <c r="K42" s="26">
        <v>5</v>
      </c>
      <c r="L42" s="26">
        <v>128329.96</v>
      </c>
      <c r="M42" s="26">
        <v>4</v>
      </c>
      <c r="N42" s="26">
        <v>210000</v>
      </c>
      <c r="O42" s="26">
        <v>9</v>
      </c>
      <c r="P42" s="26">
        <v>338329.96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5</v>
      </c>
      <c r="AF42" s="26">
        <v>74065.5</v>
      </c>
      <c r="AG42" s="26">
        <v>3</v>
      </c>
      <c r="AH42" s="26">
        <v>73963.399999999994</v>
      </c>
      <c r="AI42" s="26">
        <v>8</v>
      </c>
      <c r="AJ42" s="26">
        <v>148028.9</v>
      </c>
    </row>
    <row r="43" spans="1:36" hidden="1" x14ac:dyDescent="0.25">
      <c r="A43" s="26">
        <v>103</v>
      </c>
      <c r="B43" s="26">
        <v>4</v>
      </c>
      <c r="C43" s="26"/>
      <c r="D43" s="26">
        <v>4</v>
      </c>
      <c r="E43" s="26">
        <v>7</v>
      </c>
      <c r="F43" s="26" t="s">
        <v>88</v>
      </c>
      <c r="G43" s="26">
        <v>38</v>
      </c>
      <c r="H43" s="26">
        <v>1948352.28</v>
      </c>
      <c r="I43" s="26">
        <v>3</v>
      </c>
      <c r="J43" s="26">
        <v>61000</v>
      </c>
      <c r="K43" s="26">
        <v>16</v>
      </c>
      <c r="L43" s="26">
        <v>449389.57</v>
      </c>
      <c r="M43" s="26">
        <v>3</v>
      </c>
      <c r="N43" s="26">
        <v>61000</v>
      </c>
      <c r="O43" s="26">
        <v>19</v>
      </c>
      <c r="P43" s="26">
        <v>510389.57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15</v>
      </c>
      <c r="AF43" s="26">
        <v>428697.74</v>
      </c>
      <c r="AG43" s="26">
        <v>3</v>
      </c>
      <c r="AH43" s="26">
        <v>37270.959999999999</v>
      </c>
      <c r="AI43" s="26">
        <v>18</v>
      </c>
      <c r="AJ43" s="26">
        <v>465968.7</v>
      </c>
    </row>
    <row r="44" spans="1:36" hidden="1" x14ac:dyDescent="0.25">
      <c r="A44" s="26">
        <v>104</v>
      </c>
      <c r="B44" s="26">
        <v>5</v>
      </c>
      <c r="C44" s="26"/>
      <c r="D44" s="26">
        <v>5</v>
      </c>
      <c r="E44" s="26">
        <v>7</v>
      </c>
      <c r="F44" s="26" t="s">
        <v>88</v>
      </c>
      <c r="G44" s="26">
        <v>5</v>
      </c>
      <c r="H44" s="26">
        <v>333165.98</v>
      </c>
      <c r="I44" s="26">
        <v>4</v>
      </c>
      <c r="J44" s="26">
        <v>181000</v>
      </c>
      <c r="K44" s="26">
        <v>1</v>
      </c>
      <c r="L44" s="26">
        <v>52380</v>
      </c>
      <c r="M44" s="26">
        <v>4</v>
      </c>
      <c r="N44" s="26">
        <v>175081</v>
      </c>
      <c r="O44" s="26">
        <v>5</v>
      </c>
      <c r="P44" s="26">
        <v>227461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1</v>
      </c>
      <c r="AF44" s="26">
        <v>50000</v>
      </c>
      <c r="AG44" s="26">
        <v>4</v>
      </c>
      <c r="AH44" s="26">
        <v>155314.17000000001</v>
      </c>
      <c r="AI44" s="26">
        <v>5</v>
      </c>
      <c r="AJ44" s="26">
        <v>205314.17</v>
      </c>
    </row>
    <row r="45" spans="1:36" hidden="1" x14ac:dyDescent="0.25">
      <c r="A45" s="26">
        <v>105</v>
      </c>
      <c r="B45" s="26">
        <v>8</v>
      </c>
      <c r="C45" s="26" t="s">
        <v>90</v>
      </c>
      <c r="D45" s="26" t="s">
        <v>51</v>
      </c>
      <c r="E45" s="26">
        <v>7</v>
      </c>
      <c r="F45" s="26" t="s">
        <v>88</v>
      </c>
      <c r="G45" s="26">
        <v>0</v>
      </c>
      <c r="H45" s="26">
        <v>0</v>
      </c>
      <c r="I45" s="26">
        <v>4</v>
      </c>
      <c r="J45" s="26">
        <v>269833.09999999998</v>
      </c>
      <c r="K45" s="26">
        <v>0</v>
      </c>
      <c r="L45" s="26">
        <v>0</v>
      </c>
      <c r="M45" s="26">
        <v>4</v>
      </c>
      <c r="N45" s="26">
        <v>269833.09999999998</v>
      </c>
      <c r="O45" s="26">
        <v>4</v>
      </c>
      <c r="P45" s="26">
        <v>269833.09999999998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4</v>
      </c>
      <c r="AH45" s="26">
        <v>269833.09999999998</v>
      </c>
      <c r="AI45" s="26">
        <v>4</v>
      </c>
      <c r="AJ45" s="26">
        <v>269833.09999999998</v>
      </c>
    </row>
    <row r="46" spans="1:36" hidden="1" x14ac:dyDescent="0.25">
      <c r="A46" s="26">
        <v>106</v>
      </c>
      <c r="B46" s="26">
        <v>8</v>
      </c>
      <c r="C46" s="26" t="s">
        <v>91</v>
      </c>
      <c r="D46" s="26" t="s">
        <v>51</v>
      </c>
      <c r="E46" s="26">
        <v>7</v>
      </c>
      <c r="F46" s="26" t="s">
        <v>88</v>
      </c>
      <c r="G46" s="26">
        <v>2</v>
      </c>
      <c r="H46" s="26">
        <v>21227</v>
      </c>
      <c r="I46" s="26">
        <v>0</v>
      </c>
      <c r="J46" s="26">
        <v>0</v>
      </c>
      <c r="K46" s="26">
        <v>1</v>
      </c>
      <c r="L46" s="26">
        <v>14391</v>
      </c>
      <c r="M46" s="26">
        <v>0</v>
      </c>
      <c r="N46" s="26">
        <v>0</v>
      </c>
      <c r="O46" s="26">
        <v>1</v>
      </c>
      <c r="P46" s="26">
        <v>14391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1</v>
      </c>
      <c r="AF46" s="26">
        <v>14391</v>
      </c>
      <c r="AG46" s="26">
        <v>0</v>
      </c>
      <c r="AH46" s="26">
        <v>0</v>
      </c>
      <c r="AI46" s="26">
        <v>1</v>
      </c>
      <c r="AJ46" s="26">
        <v>14391</v>
      </c>
    </row>
    <row r="47" spans="1:36" hidden="1" x14ac:dyDescent="0.25">
      <c r="A47" s="26">
        <v>107</v>
      </c>
      <c r="B47" s="26">
        <v>8</v>
      </c>
      <c r="C47" s="26" t="s">
        <v>92</v>
      </c>
      <c r="D47" s="26" t="s">
        <v>51</v>
      </c>
      <c r="E47" s="26">
        <v>7</v>
      </c>
      <c r="F47" s="26" t="s">
        <v>88</v>
      </c>
      <c r="G47" s="26">
        <v>1</v>
      </c>
      <c r="H47" s="26">
        <v>307254</v>
      </c>
      <c r="I47" s="26">
        <v>9</v>
      </c>
      <c r="J47" s="26">
        <v>758000</v>
      </c>
      <c r="K47" s="26">
        <v>1</v>
      </c>
      <c r="L47" s="26">
        <v>280194</v>
      </c>
      <c r="M47" s="26">
        <v>9</v>
      </c>
      <c r="N47" s="26">
        <v>763919</v>
      </c>
      <c r="O47" s="26">
        <v>10</v>
      </c>
      <c r="P47" s="26">
        <v>1044113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1</v>
      </c>
      <c r="AF47" s="26">
        <v>280194</v>
      </c>
      <c r="AG47" s="26">
        <v>8</v>
      </c>
      <c r="AH47" s="26">
        <v>625110.5</v>
      </c>
      <c r="AI47" s="26">
        <v>9</v>
      </c>
      <c r="AJ47" s="26">
        <v>905304.5</v>
      </c>
    </row>
    <row r="48" spans="1:36" hidden="1" x14ac:dyDescent="0.25">
      <c r="A48" s="26">
        <v>108</v>
      </c>
      <c r="B48" s="26">
        <v>8</v>
      </c>
      <c r="C48" s="26" t="s">
        <v>93</v>
      </c>
      <c r="D48" s="26" t="s">
        <v>51</v>
      </c>
      <c r="E48" s="26">
        <v>7</v>
      </c>
      <c r="F48" s="26" t="s">
        <v>88</v>
      </c>
      <c r="G48" s="26">
        <v>1</v>
      </c>
      <c r="H48" s="26">
        <v>120817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</row>
    <row r="49" spans="1:37" hidden="1" x14ac:dyDescent="0.25">
      <c r="A49" s="26">
        <v>109</v>
      </c>
      <c r="B49" s="26">
        <v>8</v>
      </c>
      <c r="C49" s="26" t="s">
        <v>94</v>
      </c>
      <c r="D49" s="26" t="s">
        <v>51</v>
      </c>
      <c r="E49" s="26">
        <v>7</v>
      </c>
      <c r="F49" s="26" t="s">
        <v>88</v>
      </c>
      <c r="G49" s="26">
        <v>1</v>
      </c>
      <c r="H49" s="26">
        <v>25842.5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5" t="s">
        <v>95</v>
      </c>
    </row>
    <row r="50" spans="1:37" hidden="1" x14ac:dyDescent="0.25">
      <c r="A50" s="26">
        <v>196</v>
      </c>
      <c r="B50" s="26">
        <v>1</v>
      </c>
      <c r="C50" s="26"/>
      <c r="D50" s="26">
        <v>1</v>
      </c>
      <c r="E50" s="26">
        <v>9</v>
      </c>
      <c r="F50" s="26" t="s">
        <v>72</v>
      </c>
      <c r="G50" s="26">
        <v>12</v>
      </c>
      <c r="H50" s="26">
        <v>376585.36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</row>
    <row r="51" spans="1:37" hidden="1" x14ac:dyDescent="0.25">
      <c r="A51" s="26">
        <v>197</v>
      </c>
      <c r="B51" s="26">
        <v>2</v>
      </c>
      <c r="C51" s="26"/>
      <c r="D51" s="26">
        <v>2</v>
      </c>
      <c r="E51" s="26">
        <v>9</v>
      </c>
      <c r="F51" s="26" t="s">
        <v>72</v>
      </c>
      <c r="G51" s="26">
        <v>39</v>
      </c>
      <c r="H51" s="26">
        <v>1006795.75</v>
      </c>
      <c r="I51" s="26">
        <v>26</v>
      </c>
      <c r="J51" s="26">
        <v>513463.78</v>
      </c>
      <c r="K51" s="26">
        <v>39</v>
      </c>
      <c r="L51" s="26">
        <v>782644.32</v>
      </c>
      <c r="M51" s="26">
        <v>23</v>
      </c>
      <c r="N51" s="26">
        <v>523693.48</v>
      </c>
      <c r="O51" s="26">
        <v>62</v>
      </c>
      <c r="P51" s="26">
        <v>1306337.8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39</v>
      </c>
      <c r="AF51" s="26">
        <v>770621.86</v>
      </c>
      <c r="AG51" s="26">
        <v>23</v>
      </c>
      <c r="AH51" s="26">
        <v>499977.52</v>
      </c>
      <c r="AI51" s="26">
        <v>62</v>
      </c>
      <c r="AJ51" s="26">
        <v>1270599.3799999999</v>
      </c>
    </row>
    <row r="52" spans="1:37" hidden="1" x14ac:dyDescent="0.25">
      <c r="A52" s="26">
        <v>198</v>
      </c>
      <c r="B52" s="26">
        <v>3</v>
      </c>
      <c r="C52" s="26"/>
      <c r="D52" s="26">
        <v>3</v>
      </c>
      <c r="E52" s="26">
        <v>9</v>
      </c>
      <c r="F52" s="26" t="s">
        <v>72</v>
      </c>
      <c r="G52" s="26">
        <v>3</v>
      </c>
      <c r="H52" s="26">
        <v>168521.4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</row>
    <row r="53" spans="1:37" hidden="1" x14ac:dyDescent="0.25">
      <c r="A53" s="26">
        <v>199</v>
      </c>
      <c r="B53" s="26">
        <v>5</v>
      </c>
      <c r="C53" s="26"/>
      <c r="D53" s="26">
        <v>5</v>
      </c>
      <c r="E53" s="26">
        <v>9</v>
      </c>
      <c r="F53" s="26" t="s">
        <v>72</v>
      </c>
      <c r="G53" s="26">
        <v>1</v>
      </c>
      <c r="H53" s="26">
        <v>129522.2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</row>
    <row r="54" spans="1:37" hidden="1" x14ac:dyDescent="0.25">
      <c r="A54" s="26">
        <v>200</v>
      </c>
      <c r="B54" s="26">
        <v>6</v>
      </c>
      <c r="C54" s="26"/>
      <c r="D54" s="26">
        <v>6</v>
      </c>
      <c r="E54" s="26">
        <v>9</v>
      </c>
      <c r="F54" s="26" t="s">
        <v>72</v>
      </c>
      <c r="G54" s="26">
        <v>2</v>
      </c>
      <c r="H54" s="26">
        <v>51061.05</v>
      </c>
      <c r="I54" s="26">
        <v>0</v>
      </c>
      <c r="J54" s="26">
        <v>0</v>
      </c>
      <c r="K54" s="26">
        <v>1</v>
      </c>
      <c r="L54" s="26">
        <v>20000</v>
      </c>
      <c r="M54" s="26">
        <v>0</v>
      </c>
      <c r="N54" s="26">
        <v>0</v>
      </c>
      <c r="O54" s="26">
        <v>1</v>
      </c>
      <c r="P54" s="26">
        <v>20000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1</v>
      </c>
      <c r="AF54" s="26">
        <v>19944</v>
      </c>
      <c r="AG54" s="26">
        <v>0</v>
      </c>
      <c r="AH54" s="26">
        <v>0</v>
      </c>
      <c r="AI54" s="26">
        <v>1</v>
      </c>
      <c r="AJ54" s="26">
        <v>19944</v>
      </c>
    </row>
    <row r="55" spans="1:37" hidden="1" x14ac:dyDescent="0.25">
      <c r="A55" s="26">
        <v>201</v>
      </c>
      <c r="B55" s="26">
        <v>8</v>
      </c>
      <c r="C55" s="26" t="s">
        <v>73</v>
      </c>
      <c r="D55" s="26" t="s">
        <v>51</v>
      </c>
      <c r="E55" s="26">
        <v>9</v>
      </c>
      <c r="F55" s="26" t="s">
        <v>72</v>
      </c>
      <c r="G55" s="26">
        <v>14</v>
      </c>
      <c r="H55" s="26">
        <v>595413.02</v>
      </c>
      <c r="I55" s="26">
        <v>0</v>
      </c>
      <c r="J55" s="26">
        <v>0</v>
      </c>
      <c r="K55" s="26">
        <v>1</v>
      </c>
      <c r="L55" s="26">
        <v>12470</v>
      </c>
      <c r="M55" s="26">
        <v>0</v>
      </c>
      <c r="N55" s="26">
        <v>0</v>
      </c>
      <c r="O55" s="26">
        <v>1</v>
      </c>
      <c r="P55" s="26">
        <v>12470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1</v>
      </c>
      <c r="AF55" s="26">
        <v>12470</v>
      </c>
      <c r="AG55" s="26">
        <v>0</v>
      </c>
      <c r="AH55" s="26">
        <v>0</v>
      </c>
      <c r="AI55" s="26">
        <v>1</v>
      </c>
      <c r="AJ55" s="26">
        <v>12470</v>
      </c>
    </row>
    <row r="56" spans="1:37" hidden="1" x14ac:dyDescent="0.25">
      <c r="A56" s="26">
        <v>261</v>
      </c>
      <c r="B56" s="26">
        <v>2</v>
      </c>
      <c r="C56" s="26"/>
      <c r="D56" s="26">
        <v>2</v>
      </c>
      <c r="E56" s="26">
        <v>3</v>
      </c>
      <c r="F56" s="26" t="s">
        <v>41</v>
      </c>
      <c r="G56" s="26">
        <v>8</v>
      </c>
      <c r="H56" s="26">
        <v>748864.82</v>
      </c>
      <c r="I56" s="26">
        <v>7</v>
      </c>
      <c r="J56" s="26">
        <v>485000</v>
      </c>
      <c r="K56" s="26">
        <v>4</v>
      </c>
      <c r="L56" s="26">
        <v>473028.5</v>
      </c>
      <c r="M56" s="26">
        <v>9</v>
      </c>
      <c r="N56" s="26">
        <v>442918</v>
      </c>
      <c r="O56" s="26">
        <v>13</v>
      </c>
      <c r="P56" s="26">
        <v>915946.5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4</v>
      </c>
      <c r="AF56" s="26">
        <v>379377.67</v>
      </c>
      <c r="AG56" s="26">
        <v>8</v>
      </c>
      <c r="AH56" s="26">
        <v>372419.22</v>
      </c>
      <c r="AI56" s="26">
        <v>12</v>
      </c>
      <c r="AJ56" s="26">
        <v>751796.89</v>
      </c>
    </row>
    <row r="57" spans="1:37" hidden="1" x14ac:dyDescent="0.25">
      <c r="A57" s="26">
        <v>262</v>
      </c>
      <c r="B57" s="26">
        <v>3</v>
      </c>
      <c r="C57" s="26"/>
      <c r="D57" s="26">
        <v>3</v>
      </c>
      <c r="E57" s="26">
        <v>3</v>
      </c>
      <c r="F57" s="26" t="s">
        <v>41</v>
      </c>
      <c r="G57" s="26">
        <v>0</v>
      </c>
      <c r="H57" s="26">
        <v>0</v>
      </c>
      <c r="I57" s="26">
        <v>1</v>
      </c>
      <c r="J57" s="26">
        <v>20575.5</v>
      </c>
      <c r="K57" s="26">
        <v>0</v>
      </c>
      <c r="L57" s="26">
        <v>0</v>
      </c>
      <c r="M57" s="26">
        <v>1</v>
      </c>
      <c r="N57" s="26">
        <v>8610</v>
      </c>
      <c r="O57" s="26">
        <v>1</v>
      </c>
      <c r="P57" s="26">
        <v>8610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1</v>
      </c>
      <c r="AH57" s="26">
        <v>8610</v>
      </c>
      <c r="AI57" s="26">
        <v>1</v>
      </c>
      <c r="AJ57" s="26">
        <v>8610</v>
      </c>
    </row>
    <row r="58" spans="1:37" hidden="1" x14ac:dyDescent="0.25">
      <c r="A58" s="26">
        <v>263</v>
      </c>
      <c r="B58" s="26">
        <v>4</v>
      </c>
      <c r="C58" s="26"/>
      <c r="D58" s="26">
        <v>4</v>
      </c>
      <c r="E58" s="26">
        <v>3</v>
      </c>
      <c r="F58" s="26" t="s">
        <v>41</v>
      </c>
      <c r="G58" s="26">
        <v>33</v>
      </c>
      <c r="H58" s="26">
        <v>2391738.41</v>
      </c>
      <c r="I58" s="26">
        <v>13</v>
      </c>
      <c r="J58" s="26">
        <v>548517.34</v>
      </c>
      <c r="K58" s="26">
        <v>18</v>
      </c>
      <c r="L58" s="26">
        <v>665227.12</v>
      </c>
      <c r="M58" s="26">
        <v>12</v>
      </c>
      <c r="N58" s="26">
        <v>516239.61</v>
      </c>
      <c r="O58" s="26">
        <v>30</v>
      </c>
      <c r="P58" s="26">
        <v>1181466.73</v>
      </c>
      <c r="Q58" s="26">
        <v>0</v>
      </c>
      <c r="R58" s="26">
        <v>0.01</v>
      </c>
      <c r="S58" s="26">
        <v>0</v>
      </c>
      <c r="T58" s="26">
        <v>0</v>
      </c>
      <c r="U58" s="26">
        <v>0</v>
      </c>
      <c r="V58" s="26">
        <v>0.01</v>
      </c>
      <c r="W58" s="26">
        <v>0</v>
      </c>
      <c r="X58" s="26">
        <v>0</v>
      </c>
      <c r="Y58" s="26">
        <v>0</v>
      </c>
      <c r="Z58" s="26">
        <v>1</v>
      </c>
      <c r="AA58" s="26">
        <v>13566</v>
      </c>
      <c r="AB58" s="26">
        <v>14546</v>
      </c>
      <c r="AC58" s="26">
        <v>1</v>
      </c>
      <c r="AD58" s="26">
        <v>14546</v>
      </c>
      <c r="AE58" s="26">
        <v>16</v>
      </c>
      <c r="AF58" s="26">
        <v>508145.48</v>
      </c>
      <c r="AG58" s="26">
        <v>7</v>
      </c>
      <c r="AH58" s="26">
        <v>321180.65000000002</v>
      </c>
      <c r="AI58" s="26">
        <v>23</v>
      </c>
      <c r="AJ58" s="26">
        <v>843872.13</v>
      </c>
    </row>
    <row r="59" spans="1:37" hidden="1" x14ac:dyDescent="0.25">
      <c r="A59" s="26">
        <v>264</v>
      </c>
      <c r="B59" s="26">
        <v>6</v>
      </c>
      <c r="C59" s="26"/>
      <c r="D59" s="26">
        <v>6</v>
      </c>
      <c r="E59" s="26">
        <v>3</v>
      </c>
      <c r="F59" s="26" t="s">
        <v>41</v>
      </c>
      <c r="G59" s="26">
        <v>0</v>
      </c>
      <c r="H59" s="26">
        <v>0</v>
      </c>
      <c r="I59" s="26">
        <v>1</v>
      </c>
      <c r="J59" s="26">
        <v>30000</v>
      </c>
      <c r="K59" s="26">
        <v>0</v>
      </c>
      <c r="L59" s="26">
        <v>0</v>
      </c>
      <c r="M59" s="26">
        <v>1</v>
      </c>
      <c r="N59" s="26">
        <v>30000</v>
      </c>
      <c r="O59" s="26">
        <v>1</v>
      </c>
      <c r="P59" s="26">
        <v>30000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2</v>
      </c>
      <c r="AH59" s="26">
        <v>11356</v>
      </c>
      <c r="AI59" s="26">
        <v>2</v>
      </c>
      <c r="AJ59" s="26">
        <v>11356</v>
      </c>
    </row>
    <row r="60" spans="1:37" hidden="1" x14ac:dyDescent="0.25">
      <c r="A60" s="26">
        <v>265</v>
      </c>
      <c r="B60" s="26">
        <v>8</v>
      </c>
      <c r="C60" s="26" t="s">
        <v>50</v>
      </c>
      <c r="D60" s="26" t="s">
        <v>51</v>
      </c>
      <c r="E60" s="26">
        <v>3</v>
      </c>
      <c r="F60" s="26" t="s">
        <v>41</v>
      </c>
      <c r="G60" s="26">
        <v>4</v>
      </c>
      <c r="H60" s="26">
        <v>145650.97999999998</v>
      </c>
      <c r="I60" s="26">
        <v>0</v>
      </c>
      <c r="J60" s="26">
        <v>0</v>
      </c>
      <c r="K60" s="26">
        <v>1</v>
      </c>
      <c r="L60" s="26">
        <v>46083.5</v>
      </c>
      <c r="M60" s="26">
        <v>0</v>
      </c>
      <c r="N60" s="26">
        <v>0</v>
      </c>
      <c r="O60" s="26">
        <v>1</v>
      </c>
      <c r="P60" s="26">
        <v>46083.5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1</v>
      </c>
      <c r="AF60" s="26">
        <v>46083.5</v>
      </c>
      <c r="AG60" s="26">
        <v>0</v>
      </c>
      <c r="AH60" s="26">
        <v>0</v>
      </c>
      <c r="AI60" s="26">
        <v>1</v>
      </c>
      <c r="AJ60" s="26">
        <v>46083.5</v>
      </c>
    </row>
    <row r="61" spans="1:37" hidden="1" x14ac:dyDescent="0.25">
      <c r="A61" s="26">
        <v>266</v>
      </c>
      <c r="B61" s="26">
        <v>1</v>
      </c>
      <c r="C61" s="26"/>
      <c r="D61" s="26">
        <v>1</v>
      </c>
      <c r="E61" s="26">
        <v>3</v>
      </c>
      <c r="F61" s="26" t="s">
        <v>41</v>
      </c>
      <c r="G61" s="26">
        <v>10</v>
      </c>
      <c r="H61" s="26">
        <v>239916.21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</row>
    <row r="62" spans="1:37" hidden="1" x14ac:dyDescent="0.25">
      <c r="A62" s="26">
        <v>267</v>
      </c>
      <c r="B62" s="26">
        <v>8</v>
      </c>
      <c r="C62" s="26" t="s">
        <v>52</v>
      </c>
      <c r="D62" s="26" t="s">
        <v>51</v>
      </c>
      <c r="E62" s="26">
        <v>3</v>
      </c>
      <c r="F62" s="26" t="s">
        <v>41</v>
      </c>
      <c r="G62" s="26">
        <v>4</v>
      </c>
      <c r="H62" s="26">
        <v>357934.03</v>
      </c>
      <c r="I62" s="26">
        <v>0</v>
      </c>
      <c r="J62" s="26">
        <v>0</v>
      </c>
      <c r="K62" s="26">
        <v>1</v>
      </c>
      <c r="L62" s="26">
        <v>20232</v>
      </c>
      <c r="M62" s="26">
        <v>0</v>
      </c>
      <c r="N62" s="26">
        <v>0</v>
      </c>
      <c r="O62" s="26">
        <v>1</v>
      </c>
      <c r="P62" s="26">
        <v>20232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1</v>
      </c>
      <c r="AF62" s="26">
        <v>20232</v>
      </c>
      <c r="AG62" s="26">
        <v>0</v>
      </c>
      <c r="AH62" s="26">
        <v>0</v>
      </c>
      <c r="AI62" s="26">
        <v>1</v>
      </c>
      <c r="AJ62" s="26">
        <v>20232</v>
      </c>
    </row>
    <row r="63" spans="1:37" hidden="1" x14ac:dyDescent="0.25">
      <c r="A63" s="26">
        <v>268</v>
      </c>
      <c r="B63" s="26">
        <v>8</v>
      </c>
      <c r="C63" s="26" t="s">
        <v>53</v>
      </c>
      <c r="D63" s="26" t="s">
        <v>51</v>
      </c>
      <c r="E63" s="26">
        <v>3</v>
      </c>
      <c r="F63" s="26" t="s">
        <v>41</v>
      </c>
      <c r="G63" s="26">
        <v>1</v>
      </c>
      <c r="H63" s="26">
        <v>96182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</row>
    <row r="64" spans="1:37" hidden="1" x14ac:dyDescent="0.25">
      <c r="A64" s="26">
        <v>269</v>
      </c>
      <c r="B64" s="26">
        <v>8</v>
      </c>
      <c r="C64" s="26" t="s">
        <v>54</v>
      </c>
      <c r="D64" s="26" t="s">
        <v>51</v>
      </c>
      <c r="E64" s="26">
        <v>3</v>
      </c>
      <c r="F64" s="26" t="s">
        <v>41</v>
      </c>
      <c r="G64" s="26">
        <v>1</v>
      </c>
      <c r="H64" s="26">
        <v>236430.6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</row>
    <row r="65" spans="1:37" hidden="1" x14ac:dyDescent="0.25">
      <c r="A65" s="26">
        <v>270</v>
      </c>
      <c r="B65" s="26">
        <v>1</v>
      </c>
      <c r="C65" s="26"/>
      <c r="D65" s="26">
        <v>1</v>
      </c>
      <c r="E65" s="26">
        <v>3</v>
      </c>
      <c r="F65" s="26" t="s">
        <v>41</v>
      </c>
      <c r="G65" s="26">
        <v>1</v>
      </c>
      <c r="H65" s="26">
        <v>228868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</row>
    <row r="66" spans="1:37" hidden="1" x14ac:dyDescent="0.25">
      <c r="A66" s="26">
        <v>271</v>
      </c>
      <c r="B66" s="26">
        <v>8</v>
      </c>
      <c r="C66" s="26" t="s">
        <v>55</v>
      </c>
      <c r="D66" s="26" t="s">
        <v>51</v>
      </c>
      <c r="E66" s="26">
        <v>3</v>
      </c>
      <c r="F66" s="26" t="s">
        <v>41</v>
      </c>
      <c r="G66" s="26">
        <v>3</v>
      </c>
      <c r="H66" s="26">
        <v>432589.2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</row>
    <row r="67" spans="1:37" hidden="1" x14ac:dyDescent="0.25">
      <c r="A67" s="26">
        <v>272</v>
      </c>
      <c r="B67" s="26">
        <v>8</v>
      </c>
      <c r="C67" s="26" t="s">
        <v>56</v>
      </c>
      <c r="D67" s="26" t="s">
        <v>51</v>
      </c>
      <c r="E67" s="26">
        <v>3</v>
      </c>
      <c r="F67" s="26" t="s">
        <v>41</v>
      </c>
      <c r="G67" s="26">
        <v>1</v>
      </c>
      <c r="H67" s="26">
        <v>320000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</row>
    <row r="68" spans="1:37" hidden="1" x14ac:dyDescent="0.25">
      <c r="A68" s="26">
        <v>273</v>
      </c>
      <c r="B68" s="26">
        <v>8</v>
      </c>
      <c r="C68" s="26" t="s">
        <v>57</v>
      </c>
      <c r="D68" s="26" t="s">
        <v>51</v>
      </c>
      <c r="E68" s="26">
        <v>3</v>
      </c>
      <c r="F68" s="26" t="s">
        <v>41</v>
      </c>
      <c r="G68" s="26">
        <v>3</v>
      </c>
      <c r="H68" s="26">
        <v>45428.45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5" t="s">
        <v>58</v>
      </c>
    </row>
    <row r="69" spans="1:37" hidden="1" x14ac:dyDescent="0.25">
      <c r="A69" s="26">
        <v>282</v>
      </c>
      <c r="B69" s="26">
        <v>1</v>
      </c>
      <c r="C69" s="26"/>
      <c r="D69" s="26">
        <v>1</v>
      </c>
      <c r="E69" s="26">
        <v>20</v>
      </c>
      <c r="F69" s="26" t="s">
        <v>97</v>
      </c>
      <c r="G69" s="26">
        <v>0</v>
      </c>
      <c r="H69" s="26">
        <v>0</v>
      </c>
      <c r="I69" s="26">
        <v>23</v>
      </c>
      <c r="J69" s="26">
        <v>1479451.73</v>
      </c>
      <c r="K69" s="26">
        <v>0</v>
      </c>
      <c r="L69" s="26">
        <v>0</v>
      </c>
      <c r="M69" s="26">
        <v>23</v>
      </c>
      <c r="N69" s="26">
        <v>1479451.73</v>
      </c>
      <c r="O69" s="26">
        <v>23</v>
      </c>
      <c r="P69" s="26">
        <v>1479451.73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2</v>
      </c>
      <c r="AA69" s="26">
        <v>106339.65999999999</v>
      </c>
      <c r="AB69" s="26">
        <v>128741.20000000001</v>
      </c>
      <c r="AC69" s="26">
        <v>2</v>
      </c>
      <c r="AD69" s="26">
        <v>128741.2</v>
      </c>
      <c r="AE69" s="26">
        <v>0</v>
      </c>
      <c r="AF69" s="26">
        <v>0</v>
      </c>
      <c r="AG69" s="26">
        <v>14</v>
      </c>
      <c r="AH69" s="26">
        <v>591998.05000000005</v>
      </c>
      <c r="AI69" s="26">
        <v>14</v>
      </c>
      <c r="AJ69" s="26">
        <v>720739.25</v>
      </c>
    </row>
    <row r="70" spans="1:37" hidden="1" x14ac:dyDescent="0.25">
      <c r="A70" s="26">
        <v>283</v>
      </c>
      <c r="B70" s="26">
        <v>8</v>
      </c>
      <c r="C70" s="26" t="s">
        <v>100</v>
      </c>
      <c r="D70" s="26" t="s">
        <v>51</v>
      </c>
      <c r="E70" s="26">
        <v>20</v>
      </c>
      <c r="F70" s="26" t="s">
        <v>97</v>
      </c>
      <c r="G70" s="26">
        <v>1</v>
      </c>
      <c r="H70" s="26">
        <v>21774</v>
      </c>
      <c r="I70" s="26">
        <v>7</v>
      </c>
      <c r="J70" s="26">
        <v>481002.6</v>
      </c>
      <c r="K70" s="26">
        <v>0</v>
      </c>
      <c r="L70" s="26">
        <v>0</v>
      </c>
      <c r="M70" s="26">
        <v>7</v>
      </c>
      <c r="N70" s="26">
        <v>481002.6</v>
      </c>
      <c r="O70" s="26">
        <v>7</v>
      </c>
      <c r="P70" s="26">
        <v>481002.6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1</v>
      </c>
      <c r="AA70" s="26">
        <v>14869.7</v>
      </c>
      <c r="AB70" s="26">
        <v>11749.86</v>
      </c>
      <c r="AC70" s="26">
        <v>1</v>
      </c>
      <c r="AD70" s="26">
        <v>11749.86</v>
      </c>
      <c r="AE70" s="26">
        <v>0</v>
      </c>
      <c r="AF70" s="26">
        <v>0</v>
      </c>
      <c r="AG70" s="26">
        <v>5</v>
      </c>
      <c r="AH70" s="26">
        <v>341389.70999999996</v>
      </c>
      <c r="AI70" s="26">
        <v>5</v>
      </c>
      <c r="AJ70" s="26">
        <v>353139.57</v>
      </c>
    </row>
    <row r="71" spans="1:37" hidden="1" x14ac:dyDescent="0.25">
      <c r="A71" s="26">
        <v>284</v>
      </c>
      <c r="B71" s="26">
        <v>8</v>
      </c>
      <c r="C71" s="26" t="s">
        <v>101</v>
      </c>
      <c r="D71" s="26" t="s">
        <v>51</v>
      </c>
      <c r="E71" s="26">
        <v>20</v>
      </c>
      <c r="F71" s="26" t="s">
        <v>97</v>
      </c>
      <c r="G71" s="26">
        <v>0</v>
      </c>
      <c r="H71" s="26">
        <v>0</v>
      </c>
      <c r="I71" s="26">
        <v>1</v>
      </c>
      <c r="J71" s="26">
        <v>10000</v>
      </c>
      <c r="K71" s="26">
        <v>0</v>
      </c>
      <c r="L71" s="26">
        <v>0</v>
      </c>
      <c r="M71" s="26">
        <v>1</v>
      </c>
      <c r="N71" s="26">
        <v>10000</v>
      </c>
      <c r="O71" s="26">
        <v>1</v>
      </c>
      <c r="P71" s="26">
        <v>10000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4200</v>
      </c>
      <c r="AI71" s="26">
        <v>1</v>
      </c>
      <c r="AJ71" s="26">
        <v>4200</v>
      </c>
    </row>
    <row r="72" spans="1:37" hidden="1" x14ac:dyDescent="0.25">
      <c r="A72" s="26">
        <v>285</v>
      </c>
      <c r="B72" s="26">
        <v>8</v>
      </c>
      <c r="C72" s="26" t="s">
        <v>102</v>
      </c>
      <c r="D72" s="26" t="s">
        <v>51</v>
      </c>
      <c r="E72" s="26">
        <v>20</v>
      </c>
      <c r="F72" s="26" t="s">
        <v>97</v>
      </c>
      <c r="G72" s="26">
        <v>1</v>
      </c>
      <c r="H72" s="26">
        <v>137755.5</v>
      </c>
      <c r="I72" s="26">
        <v>3</v>
      </c>
      <c r="J72" s="26">
        <v>117202.95</v>
      </c>
      <c r="K72" s="26">
        <v>0</v>
      </c>
      <c r="L72" s="26">
        <v>0</v>
      </c>
      <c r="M72" s="26">
        <v>3</v>
      </c>
      <c r="N72" s="26">
        <v>117202.95</v>
      </c>
      <c r="O72" s="26">
        <v>3</v>
      </c>
      <c r="P72" s="26">
        <v>117202.95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1</v>
      </c>
      <c r="AA72" s="26">
        <v>24003.940000000002</v>
      </c>
      <c r="AB72" s="26">
        <v>9148.06</v>
      </c>
      <c r="AC72" s="26">
        <v>1</v>
      </c>
      <c r="AD72" s="26">
        <v>9148.06</v>
      </c>
      <c r="AE72" s="26">
        <v>0</v>
      </c>
      <c r="AF72" s="26">
        <v>0</v>
      </c>
      <c r="AG72" s="26">
        <v>1</v>
      </c>
      <c r="AH72" s="26">
        <v>7281.43</v>
      </c>
      <c r="AI72" s="26">
        <v>1</v>
      </c>
      <c r="AJ72" s="26">
        <v>16429.490000000002</v>
      </c>
    </row>
    <row r="73" spans="1:37" hidden="1" x14ac:dyDescent="0.25">
      <c r="A73" s="26">
        <v>286</v>
      </c>
      <c r="B73" s="26">
        <v>8</v>
      </c>
      <c r="C73" s="26" t="s">
        <v>103</v>
      </c>
      <c r="D73" s="26" t="s">
        <v>51</v>
      </c>
      <c r="E73" s="26">
        <v>20</v>
      </c>
      <c r="F73" s="26" t="s">
        <v>97</v>
      </c>
      <c r="G73" s="26">
        <v>1</v>
      </c>
      <c r="H73" s="26">
        <v>114513</v>
      </c>
      <c r="I73" s="26">
        <v>1</v>
      </c>
      <c r="J73" s="26">
        <v>21942.13</v>
      </c>
      <c r="K73" s="26">
        <v>0</v>
      </c>
      <c r="L73" s="26">
        <v>0</v>
      </c>
      <c r="M73" s="26">
        <v>1</v>
      </c>
      <c r="N73" s="26">
        <v>21942.13</v>
      </c>
      <c r="O73" s="26">
        <v>1</v>
      </c>
      <c r="P73" s="26">
        <v>21942.13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1</v>
      </c>
      <c r="AH73" s="26">
        <v>20049.71</v>
      </c>
      <c r="AI73" s="26">
        <v>1</v>
      </c>
      <c r="AJ73" s="26">
        <v>20049.71</v>
      </c>
    </row>
    <row r="74" spans="1:37" hidden="1" x14ac:dyDescent="0.25">
      <c r="A74" s="26">
        <v>287</v>
      </c>
      <c r="B74" s="26">
        <v>8</v>
      </c>
      <c r="C74" s="26" t="s">
        <v>104</v>
      </c>
      <c r="D74" s="26" t="s">
        <v>51</v>
      </c>
      <c r="E74" s="26">
        <v>20</v>
      </c>
      <c r="F74" s="26" t="s">
        <v>97</v>
      </c>
      <c r="G74" s="26">
        <v>1</v>
      </c>
      <c r="H74" s="26">
        <v>123615</v>
      </c>
      <c r="I74" s="26">
        <v>2</v>
      </c>
      <c r="J74" s="26">
        <v>331191.21000000002</v>
      </c>
      <c r="K74" s="26">
        <v>0</v>
      </c>
      <c r="L74" s="26">
        <v>0</v>
      </c>
      <c r="M74" s="26">
        <v>2</v>
      </c>
      <c r="N74" s="26">
        <v>331191.21000000002</v>
      </c>
      <c r="O74" s="26">
        <v>2</v>
      </c>
      <c r="P74" s="26">
        <v>331191.21000000002</v>
      </c>
      <c r="Q74" s="26">
        <v>0</v>
      </c>
      <c r="R74" s="26">
        <v>0</v>
      </c>
      <c r="S74" s="26">
        <v>1</v>
      </c>
      <c r="T74" s="26">
        <v>119068.98</v>
      </c>
      <c r="U74" s="26">
        <v>1</v>
      </c>
      <c r="V74" s="26">
        <v>119068.98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1</v>
      </c>
      <c r="AH74" s="26">
        <v>209585.98</v>
      </c>
      <c r="AI74" s="26">
        <v>1</v>
      </c>
      <c r="AJ74" s="26">
        <v>209585.98</v>
      </c>
      <c r="AK74" s="25" t="s">
        <v>105</v>
      </c>
    </row>
    <row r="75" spans="1:37" hidden="1" x14ac:dyDescent="0.25">
      <c r="A75" s="26">
        <v>288</v>
      </c>
      <c r="B75" s="26">
        <v>1</v>
      </c>
      <c r="C75" s="26"/>
      <c r="D75" s="26">
        <v>1</v>
      </c>
      <c r="E75" s="26">
        <v>21</v>
      </c>
      <c r="F75" s="26" t="s">
        <v>106</v>
      </c>
      <c r="G75" s="26">
        <v>2</v>
      </c>
      <c r="H75" s="26">
        <v>824191.52</v>
      </c>
      <c r="I75" s="26">
        <v>6</v>
      </c>
      <c r="J75" s="26">
        <v>201154.98</v>
      </c>
      <c r="K75" s="26">
        <v>1</v>
      </c>
      <c r="L75" s="26">
        <v>71134.320000000007</v>
      </c>
      <c r="M75" s="26">
        <v>6</v>
      </c>
      <c r="N75" s="26">
        <v>201154.98</v>
      </c>
      <c r="O75" s="26">
        <v>7</v>
      </c>
      <c r="P75" s="26">
        <v>272289.3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5</v>
      </c>
      <c r="AH75" s="26">
        <v>169472.68000000002</v>
      </c>
      <c r="AI75" s="26">
        <v>5</v>
      </c>
      <c r="AJ75" s="26">
        <v>169472.68</v>
      </c>
    </row>
    <row r="76" spans="1:37" hidden="1" x14ac:dyDescent="0.25">
      <c r="A76" s="26">
        <v>289</v>
      </c>
      <c r="B76" s="26">
        <v>8</v>
      </c>
      <c r="C76" s="26" t="s">
        <v>108</v>
      </c>
      <c r="D76" s="26" t="s">
        <v>51</v>
      </c>
      <c r="E76" s="26">
        <v>21</v>
      </c>
      <c r="F76" s="26" t="s">
        <v>106</v>
      </c>
      <c r="G76" s="26">
        <v>1</v>
      </c>
      <c r="H76" s="26">
        <v>19199.080000000002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5" t="s">
        <v>109</v>
      </c>
    </row>
    <row r="77" spans="1:37" hidden="1" x14ac:dyDescent="0.25">
      <c r="A77" s="26">
        <v>290</v>
      </c>
      <c r="B77" s="26">
        <v>1</v>
      </c>
      <c r="C77" s="26"/>
      <c r="D77" s="26">
        <v>1</v>
      </c>
      <c r="E77" s="26">
        <v>22</v>
      </c>
      <c r="F77" s="26" t="s">
        <v>110</v>
      </c>
      <c r="G77" s="26">
        <v>1</v>
      </c>
      <c r="H77" s="26">
        <v>19048.64</v>
      </c>
      <c r="I77" s="26">
        <v>11</v>
      </c>
      <c r="J77" s="26">
        <v>416999.2</v>
      </c>
      <c r="K77" s="26">
        <v>0</v>
      </c>
      <c r="L77" s="26">
        <v>0</v>
      </c>
      <c r="M77" s="26">
        <v>9</v>
      </c>
      <c r="N77" s="26">
        <v>198836.14</v>
      </c>
      <c r="O77" s="26">
        <v>9</v>
      </c>
      <c r="P77" s="26">
        <v>198836.14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1</v>
      </c>
      <c r="AA77" s="26">
        <v>20611.72</v>
      </c>
      <c r="AB77" s="26">
        <v>17737.68</v>
      </c>
      <c r="AC77" s="26">
        <v>1</v>
      </c>
      <c r="AD77" s="26">
        <v>17737.68</v>
      </c>
      <c r="AE77" s="26">
        <v>0</v>
      </c>
      <c r="AF77" s="26">
        <v>0</v>
      </c>
      <c r="AG77" s="26">
        <v>8</v>
      </c>
      <c r="AH77" s="26">
        <v>117739.81</v>
      </c>
      <c r="AI77" s="26">
        <v>8</v>
      </c>
      <c r="AJ77" s="26">
        <v>135477.49</v>
      </c>
    </row>
    <row r="78" spans="1:37" hidden="1" x14ac:dyDescent="0.25">
      <c r="A78" s="26">
        <v>291</v>
      </c>
      <c r="B78" s="26">
        <v>8</v>
      </c>
      <c r="C78" s="26" t="s">
        <v>100</v>
      </c>
      <c r="D78" s="26" t="s">
        <v>51</v>
      </c>
      <c r="E78" s="26">
        <v>22</v>
      </c>
      <c r="F78" s="26" t="s">
        <v>110</v>
      </c>
      <c r="G78" s="26">
        <v>0</v>
      </c>
      <c r="H78" s="26">
        <v>0</v>
      </c>
      <c r="I78" s="26">
        <v>3</v>
      </c>
      <c r="J78" s="26">
        <v>78629.63</v>
      </c>
      <c r="K78" s="26">
        <v>0</v>
      </c>
      <c r="L78" s="26">
        <v>0</v>
      </c>
      <c r="M78" s="26">
        <v>3</v>
      </c>
      <c r="N78" s="26">
        <v>76185.05</v>
      </c>
      <c r="O78" s="26">
        <v>3</v>
      </c>
      <c r="P78" s="26">
        <v>76185.05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1971.38</v>
      </c>
      <c r="AB78" s="26">
        <v>9695.7199999999993</v>
      </c>
      <c r="AC78" s="26">
        <v>1</v>
      </c>
      <c r="AD78" s="26">
        <v>9695.7199999999993</v>
      </c>
      <c r="AE78" s="26">
        <v>0</v>
      </c>
      <c r="AF78" s="26">
        <v>0</v>
      </c>
      <c r="AG78" s="26">
        <v>2</v>
      </c>
      <c r="AH78" s="26">
        <v>63125.22</v>
      </c>
      <c r="AI78" s="26">
        <v>2</v>
      </c>
      <c r="AJ78" s="26">
        <v>72820.94</v>
      </c>
    </row>
    <row r="79" spans="1:37" hidden="1" x14ac:dyDescent="0.25">
      <c r="A79" s="26">
        <v>292</v>
      </c>
      <c r="B79" s="26">
        <v>8</v>
      </c>
      <c r="C79" s="26" t="s">
        <v>119</v>
      </c>
      <c r="D79" s="26" t="s">
        <v>51</v>
      </c>
      <c r="E79" s="26">
        <v>22</v>
      </c>
      <c r="F79" s="26" t="s">
        <v>110</v>
      </c>
      <c r="G79" s="26">
        <v>0</v>
      </c>
      <c r="H79" s="26">
        <v>0</v>
      </c>
      <c r="I79" s="26">
        <v>2</v>
      </c>
      <c r="J79" s="26">
        <v>57564.4</v>
      </c>
      <c r="K79" s="26">
        <v>0</v>
      </c>
      <c r="L79" s="26">
        <v>0</v>
      </c>
      <c r="M79" s="26">
        <v>2</v>
      </c>
      <c r="N79" s="26">
        <v>57062.400000000001</v>
      </c>
      <c r="O79" s="26">
        <v>2</v>
      </c>
      <c r="P79" s="26">
        <v>57062.400000000001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1</v>
      </c>
      <c r="AH79" s="26">
        <v>19112.61</v>
      </c>
      <c r="AI79" s="26">
        <v>1</v>
      </c>
      <c r="AJ79" s="26">
        <v>19112.61</v>
      </c>
    </row>
    <row r="80" spans="1:37" hidden="1" x14ac:dyDescent="0.25">
      <c r="A80" s="26">
        <v>293</v>
      </c>
      <c r="B80" s="26">
        <v>8</v>
      </c>
      <c r="C80" s="26" t="s">
        <v>121</v>
      </c>
      <c r="D80" s="26" t="s">
        <v>51</v>
      </c>
      <c r="E80" s="26">
        <v>22</v>
      </c>
      <c r="F80" s="26" t="s">
        <v>110</v>
      </c>
      <c r="G80" s="26">
        <v>0</v>
      </c>
      <c r="H80" s="26">
        <v>0</v>
      </c>
      <c r="I80" s="26">
        <v>1</v>
      </c>
      <c r="J80" s="26">
        <v>34986.699999999997</v>
      </c>
      <c r="K80" s="26">
        <v>0</v>
      </c>
      <c r="L80" s="26">
        <v>0</v>
      </c>
      <c r="M80" s="26">
        <v>1</v>
      </c>
      <c r="N80" s="26">
        <v>34986.699999999997</v>
      </c>
      <c r="O80" s="26">
        <v>1</v>
      </c>
      <c r="P80" s="26">
        <v>34986.699999999997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1</v>
      </c>
      <c r="AH80" s="26">
        <v>26270.59</v>
      </c>
      <c r="AI80" s="26">
        <v>1</v>
      </c>
      <c r="AJ80" s="26">
        <v>26270.59</v>
      </c>
    </row>
    <row r="81" spans="1:36" hidden="1" x14ac:dyDescent="0.25">
      <c r="A81" s="26">
        <v>294</v>
      </c>
      <c r="B81" s="26">
        <v>8</v>
      </c>
      <c r="C81" s="26" t="s">
        <v>112</v>
      </c>
      <c r="D81" s="26" t="s">
        <v>51</v>
      </c>
      <c r="E81" s="26">
        <v>22</v>
      </c>
      <c r="F81" s="26" t="s">
        <v>110</v>
      </c>
      <c r="G81" s="26">
        <v>0</v>
      </c>
      <c r="H81" s="26">
        <v>0</v>
      </c>
      <c r="I81" s="26">
        <v>1</v>
      </c>
      <c r="J81" s="26">
        <v>42300</v>
      </c>
      <c r="K81" s="26">
        <v>0</v>
      </c>
      <c r="L81" s="26">
        <v>0</v>
      </c>
      <c r="M81" s="26">
        <v>1</v>
      </c>
      <c r="N81" s="26">
        <v>33139.199999999997</v>
      </c>
      <c r="O81" s="26">
        <v>1</v>
      </c>
      <c r="P81" s="26">
        <v>33139.199999999997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1</v>
      </c>
      <c r="AA81" s="26">
        <v>19340.77</v>
      </c>
      <c r="AB81" s="26">
        <v>13798.43</v>
      </c>
      <c r="AC81" s="26">
        <v>1</v>
      </c>
      <c r="AD81" s="26">
        <v>13798.43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13798.43</v>
      </c>
    </row>
    <row r="82" spans="1:36" hidden="1" x14ac:dyDescent="0.25">
      <c r="A82" s="26">
        <v>297</v>
      </c>
      <c r="B82" s="26">
        <v>1</v>
      </c>
      <c r="C82" s="26"/>
      <c r="D82" s="26">
        <v>1</v>
      </c>
      <c r="E82" s="26">
        <v>24</v>
      </c>
      <c r="F82" s="26" t="s">
        <v>115</v>
      </c>
      <c r="G82" s="26">
        <v>2</v>
      </c>
      <c r="H82" s="26">
        <v>87951.360000000001</v>
      </c>
      <c r="I82" s="26">
        <v>17</v>
      </c>
      <c r="J82" s="26">
        <v>266176.68</v>
      </c>
      <c r="K82" s="26">
        <v>2</v>
      </c>
      <c r="L82" s="26">
        <v>87951.360000000001</v>
      </c>
      <c r="M82" s="26">
        <v>14</v>
      </c>
      <c r="N82" s="26">
        <v>212732.63</v>
      </c>
      <c r="O82" s="26">
        <v>16</v>
      </c>
      <c r="P82" s="26">
        <v>300683.99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12</v>
      </c>
      <c r="AH82" s="26">
        <v>126974.96</v>
      </c>
      <c r="AI82" s="26">
        <v>12</v>
      </c>
      <c r="AJ82" s="26">
        <v>126974.96</v>
      </c>
    </row>
    <row r="83" spans="1:36" hidden="1" x14ac:dyDescent="0.25">
      <c r="A83" s="26">
        <v>298</v>
      </c>
      <c r="B83" s="26">
        <v>8</v>
      </c>
      <c r="C83" s="26" t="s">
        <v>100</v>
      </c>
      <c r="D83" s="26" t="s">
        <v>51</v>
      </c>
      <c r="E83" s="26">
        <v>24</v>
      </c>
      <c r="F83" s="26" t="s">
        <v>115</v>
      </c>
      <c r="G83" s="26">
        <v>1</v>
      </c>
      <c r="H83" s="26">
        <v>19366.240000000002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</row>
    <row r="84" spans="1:36" hidden="1" x14ac:dyDescent="0.25">
      <c r="A84" s="26">
        <v>299</v>
      </c>
      <c r="B84" s="26">
        <v>1</v>
      </c>
      <c r="C84" s="26"/>
      <c r="D84" s="26">
        <v>1</v>
      </c>
      <c r="E84" s="26">
        <v>25</v>
      </c>
      <c r="F84" s="26" t="s">
        <v>116</v>
      </c>
      <c r="G84" s="26">
        <v>1</v>
      </c>
      <c r="H84" s="26">
        <v>19557</v>
      </c>
      <c r="I84" s="26">
        <v>12</v>
      </c>
      <c r="J84" s="26">
        <v>213013.57</v>
      </c>
      <c r="K84" s="26">
        <v>0</v>
      </c>
      <c r="L84" s="26">
        <v>0</v>
      </c>
      <c r="M84" s="26">
        <v>12</v>
      </c>
      <c r="N84" s="26">
        <v>213013.57</v>
      </c>
      <c r="O84" s="26">
        <v>12</v>
      </c>
      <c r="P84" s="26">
        <v>213013.57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2</v>
      </c>
      <c r="AA84" s="26">
        <v>35041.11</v>
      </c>
      <c r="AB84" s="26">
        <v>51912.6</v>
      </c>
      <c r="AC84" s="26">
        <v>2</v>
      </c>
      <c r="AD84" s="26">
        <v>51912.6</v>
      </c>
      <c r="AE84" s="26">
        <v>0</v>
      </c>
      <c r="AF84" s="26">
        <v>0</v>
      </c>
      <c r="AG84" s="26">
        <v>5</v>
      </c>
      <c r="AH84" s="26">
        <v>26321.51</v>
      </c>
      <c r="AI84" s="26">
        <v>5</v>
      </c>
      <c r="AJ84" s="26">
        <v>78234.11</v>
      </c>
    </row>
    <row r="85" spans="1:36" hidden="1" x14ac:dyDescent="0.25">
      <c r="A85" s="26">
        <v>300</v>
      </c>
      <c r="B85" s="26">
        <v>2</v>
      </c>
      <c r="C85" s="26"/>
      <c r="D85" s="26">
        <v>2</v>
      </c>
      <c r="E85" s="26">
        <v>25</v>
      </c>
      <c r="F85" s="26" t="s">
        <v>116</v>
      </c>
      <c r="G85" s="26">
        <v>2</v>
      </c>
      <c r="H85" s="26">
        <v>43556.33</v>
      </c>
      <c r="I85" s="26">
        <v>1</v>
      </c>
      <c r="J85" s="26">
        <v>153986.9</v>
      </c>
      <c r="K85" s="26">
        <v>0</v>
      </c>
      <c r="L85" s="26">
        <v>0</v>
      </c>
      <c r="M85" s="26">
        <v>1</v>
      </c>
      <c r="N85" s="26">
        <v>153986.9</v>
      </c>
      <c r="O85" s="26">
        <v>1</v>
      </c>
      <c r="P85" s="26">
        <v>153986.9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</row>
    <row r="86" spans="1:36" hidden="1" x14ac:dyDescent="0.25">
      <c r="A86" s="26">
        <v>301</v>
      </c>
      <c r="B86" s="26">
        <v>6</v>
      </c>
      <c r="C86" s="26"/>
      <c r="D86" s="26">
        <v>6</v>
      </c>
      <c r="E86" s="26">
        <v>25</v>
      </c>
      <c r="F86" s="26" t="s">
        <v>116</v>
      </c>
      <c r="G86" s="26">
        <v>1</v>
      </c>
      <c r="H86" s="26">
        <v>13177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</row>
    <row r="87" spans="1:36" hidden="1" x14ac:dyDescent="0.25">
      <c r="A87" s="26">
        <v>302</v>
      </c>
      <c r="B87" s="26">
        <v>8</v>
      </c>
      <c r="C87" s="26" t="s">
        <v>117</v>
      </c>
      <c r="D87" s="26" t="s">
        <v>51</v>
      </c>
      <c r="E87" s="26">
        <v>25</v>
      </c>
      <c r="F87" s="26" t="s">
        <v>116</v>
      </c>
      <c r="G87" s="26">
        <v>0</v>
      </c>
      <c r="H87" s="26">
        <v>0</v>
      </c>
      <c r="I87" s="26">
        <v>2</v>
      </c>
      <c r="J87" s="26">
        <v>65476.44</v>
      </c>
      <c r="K87" s="26">
        <v>0</v>
      </c>
      <c r="L87" s="26">
        <v>0</v>
      </c>
      <c r="M87" s="26">
        <v>2</v>
      </c>
      <c r="N87" s="26">
        <v>65476.44</v>
      </c>
      <c r="O87" s="26">
        <v>2</v>
      </c>
      <c r="P87" s="26">
        <v>65476.44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1</v>
      </c>
      <c r="AH87" s="26">
        <v>29485.64</v>
      </c>
      <c r="AI87" s="26">
        <v>1</v>
      </c>
      <c r="AJ87" s="26">
        <v>29485.64</v>
      </c>
    </row>
    <row r="88" spans="1:36" hidden="1" x14ac:dyDescent="0.25">
      <c r="A88" s="26">
        <v>303</v>
      </c>
      <c r="B88" s="26">
        <v>1</v>
      </c>
      <c r="C88" s="26"/>
      <c r="D88" s="26">
        <v>1</v>
      </c>
      <c r="E88" s="26">
        <v>26</v>
      </c>
      <c r="F88" s="26" t="s">
        <v>118</v>
      </c>
      <c r="G88" s="26">
        <v>0</v>
      </c>
      <c r="H88" s="26">
        <v>0</v>
      </c>
      <c r="I88" s="26">
        <v>3</v>
      </c>
      <c r="J88" s="26">
        <v>68533.23</v>
      </c>
      <c r="K88" s="26">
        <v>0</v>
      </c>
      <c r="L88" s="26">
        <v>0</v>
      </c>
      <c r="M88" s="26">
        <v>3</v>
      </c>
      <c r="N88" s="26">
        <v>66710.990000000005</v>
      </c>
      <c r="O88" s="26">
        <v>3</v>
      </c>
      <c r="P88" s="26">
        <v>66710.990000000005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3</v>
      </c>
      <c r="AH88" s="26">
        <v>60081.36</v>
      </c>
      <c r="AI88" s="26">
        <v>3</v>
      </c>
      <c r="AJ88" s="26">
        <v>60081.36</v>
      </c>
    </row>
    <row r="89" spans="1:36" hidden="1" x14ac:dyDescent="0.25">
      <c r="A89" s="26">
        <v>304</v>
      </c>
      <c r="B89" s="26">
        <v>8</v>
      </c>
      <c r="C89" s="26" t="s">
        <v>119</v>
      </c>
      <c r="D89" s="26" t="s">
        <v>51</v>
      </c>
      <c r="E89" s="26">
        <v>26</v>
      </c>
      <c r="F89" s="26" t="s">
        <v>118</v>
      </c>
      <c r="G89" s="26">
        <v>0</v>
      </c>
      <c r="H89" s="26">
        <v>0</v>
      </c>
      <c r="I89" s="26">
        <v>3</v>
      </c>
      <c r="J89" s="26">
        <v>45331.32</v>
      </c>
      <c r="K89" s="26">
        <v>0</v>
      </c>
      <c r="L89" s="26">
        <v>0</v>
      </c>
      <c r="M89" s="26">
        <v>2</v>
      </c>
      <c r="N89" s="26">
        <v>35273.78</v>
      </c>
      <c r="O89" s="26">
        <v>2</v>
      </c>
      <c r="P89" s="26">
        <v>35273.78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1</v>
      </c>
      <c r="AH89" s="26">
        <v>14324.81</v>
      </c>
      <c r="AI89" s="26">
        <v>1</v>
      </c>
      <c r="AJ89" s="26">
        <v>14324.81</v>
      </c>
    </row>
    <row r="90" spans="1:36" hidden="1" x14ac:dyDescent="0.25">
      <c r="A90" s="26">
        <v>305</v>
      </c>
      <c r="B90" s="26">
        <v>8</v>
      </c>
      <c r="C90" s="26" t="s">
        <v>120</v>
      </c>
      <c r="D90" s="26" t="s">
        <v>51</v>
      </c>
      <c r="E90" s="26">
        <v>26</v>
      </c>
      <c r="F90" s="26" t="s">
        <v>118</v>
      </c>
      <c r="G90" s="26">
        <v>0</v>
      </c>
      <c r="H90" s="26">
        <v>0</v>
      </c>
      <c r="I90" s="26">
        <v>1</v>
      </c>
      <c r="J90" s="26">
        <v>9616.16</v>
      </c>
      <c r="K90" s="26">
        <v>0</v>
      </c>
      <c r="L90" s="26">
        <v>0</v>
      </c>
      <c r="M90" s="26">
        <v>1</v>
      </c>
      <c r="N90" s="26">
        <v>9616.16</v>
      </c>
      <c r="O90" s="26">
        <v>1</v>
      </c>
      <c r="P90" s="26">
        <v>9616.16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1</v>
      </c>
      <c r="AH90" s="26">
        <v>8183.45</v>
      </c>
      <c r="AI90" s="26">
        <v>1</v>
      </c>
      <c r="AJ90" s="26">
        <v>8183.45</v>
      </c>
    </row>
    <row r="91" spans="1:36" hidden="1" x14ac:dyDescent="0.25">
      <c r="A91" s="26">
        <v>306</v>
      </c>
      <c r="B91" s="26">
        <v>8</v>
      </c>
      <c r="C91" s="26" t="s">
        <v>121</v>
      </c>
      <c r="D91" s="26" t="s">
        <v>51</v>
      </c>
      <c r="E91" s="26">
        <v>26</v>
      </c>
      <c r="F91" s="26" t="s">
        <v>118</v>
      </c>
      <c r="G91" s="26">
        <v>0</v>
      </c>
      <c r="H91" s="26">
        <v>0</v>
      </c>
      <c r="I91" s="26">
        <v>1</v>
      </c>
      <c r="J91" s="26">
        <v>15219.26</v>
      </c>
      <c r="K91" s="26">
        <v>0</v>
      </c>
      <c r="L91" s="26">
        <v>0</v>
      </c>
      <c r="M91" s="26">
        <v>1</v>
      </c>
      <c r="N91" s="26">
        <v>15219.26</v>
      </c>
      <c r="O91" s="26">
        <v>1</v>
      </c>
      <c r="P91" s="26">
        <v>15219.26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</row>
    <row r="92" spans="1:36" hidden="1" x14ac:dyDescent="0.25">
      <c r="A92" s="26">
        <v>307</v>
      </c>
      <c r="B92" s="26">
        <v>8</v>
      </c>
      <c r="C92" s="26" t="s">
        <v>100</v>
      </c>
      <c r="D92" s="26" t="s">
        <v>51</v>
      </c>
      <c r="E92" s="26">
        <v>26</v>
      </c>
      <c r="F92" s="26" t="s">
        <v>118</v>
      </c>
      <c r="G92" s="26">
        <v>1</v>
      </c>
      <c r="H92" s="26">
        <v>19115.5</v>
      </c>
      <c r="I92" s="26">
        <v>2</v>
      </c>
      <c r="J92" s="26">
        <v>97813.32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</row>
    <row r="93" spans="1:36" hidden="1" x14ac:dyDescent="0.25">
      <c r="A93" s="26">
        <v>308</v>
      </c>
      <c r="B93" s="26">
        <v>1</v>
      </c>
      <c r="C93" s="26"/>
      <c r="D93" s="26">
        <v>1</v>
      </c>
      <c r="E93" s="26">
        <v>27</v>
      </c>
      <c r="F93" s="26" t="s">
        <v>122</v>
      </c>
      <c r="G93" s="26">
        <v>0</v>
      </c>
      <c r="H93" s="26">
        <v>0</v>
      </c>
      <c r="I93" s="26">
        <v>2</v>
      </c>
      <c r="J93" s="26">
        <v>77789.39</v>
      </c>
      <c r="K93" s="26">
        <v>0</v>
      </c>
      <c r="L93" s="26">
        <v>0</v>
      </c>
      <c r="M93" s="26">
        <v>2</v>
      </c>
      <c r="N93" s="26">
        <v>77789.39</v>
      </c>
      <c r="O93" s="26">
        <v>2</v>
      </c>
      <c r="P93" s="26">
        <v>77789.39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2</v>
      </c>
      <c r="AH93" s="26">
        <v>75421.73</v>
      </c>
      <c r="AI93" s="26">
        <v>2</v>
      </c>
      <c r="AJ93" s="26">
        <v>75421.73</v>
      </c>
    </row>
    <row r="94" spans="1:36" hidden="1" x14ac:dyDescent="0.25">
      <c r="A94" s="26">
        <v>309</v>
      </c>
      <c r="B94" s="26">
        <v>3</v>
      </c>
      <c r="C94" s="26"/>
      <c r="D94" s="26">
        <v>3</v>
      </c>
      <c r="E94" s="26">
        <v>27</v>
      </c>
      <c r="F94" s="26" t="s">
        <v>122</v>
      </c>
      <c r="G94" s="26">
        <v>0</v>
      </c>
      <c r="H94" s="26">
        <v>0</v>
      </c>
      <c r="I94" s="26">
        <v>2</v>
      </c>
      <c r="J94" s="26">
        <v>73416.240000000005</v>
      </c>
      <c r="K94" s="26">
        <v>0</v>
      </c>
      <c r="L94" s="26">
        <v>0</v>
      </c>
      <c r="M94" s="26">
        <v>2</v>
      </c>
      <c r="N94" s="26">
        <v>73416.240000000005</v>
      </c>
      <c r="O94" s="26">
        <v>2</v>
      </c>
      <c r="P94" s="26">
        <v>73416.240000000005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2</v>
      </c>
      <c r="AH94" s="26">
        <v>72929.23</v>
      </c>
      <c r="AI94" s="26">
        <v>2</v>
      </c>
      <c r="AJ94" s="26">
        <v>72929.23</v>
      </c>
    </row>
    <row r="95" spans="1:36" hidden="1" x14ac:dyDescent="0.25">
      <c r="A95" s="26">
        <v>310</v>
      </c>
      <c r="B95" s="26">
        <v>8</v>
      </c>
      <c r="C95" s="26" t="s">
        <v>123</v>
      </c>
      <c r="D95" s="26" t="s">
        <v>51</v>
      </c>
      <c r="E95" s="26">
        <v>27</v>
      </c>
      <c r="F95" s="26" t="s">
        <v>122</v>
      </c>
      <c r="G95" s="26">
        <v>1</v>
      </c>
      <c r="H95" s="26">
        <v>17555.919999999998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</row>
    <row r="96" spans="1:36" hidden="1" x14ac:dyDescent="0.25">
      <c r="A96" s="26">
        <v>311</v>
      </c>
      <c r="B96" s="26">
        <v>8</v>
      </c>
      <c r="C96" s="26" t="s">
        <v>124</v>
      </c>
      <c r="D96" s="26" t="s">
        <v>51</v>
      </c>
      <c r="E96" s="26">
        <v>27</v>
      </c>
      <c r="F96" s="26" t="s">
        <v>122</v>
      </c>
      <c r="G96" s="26">
        <v>0</v>
      </c>
      <c r="H96" s="26">
        <v>0</v>
      </c>
      <c r="I96" s="26">
        <v>1</v>
      </c>
      <c r="J96" s="26">
        <v>40500</v>
      </c>
      <c r="K96" s="26">
        <v>0</v>
      </c>
      <c r="L96" s="26">
        <v>0</v>
      </c>
      <c r="M96" s="26">
        <v>1</v>
      </c>
      <c r="N96" s="26">
        <v>40500</v>
      </c>
      <c r="O96" s="26">
        <v>1</v>
      </c>
      <c r="P96" s="26">
        <v>40500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1</v>
      </c>
      <c r="AH96" s="26">
        <v>33905.199999999997</v>
      </c>
      <c r="AI96" s="26">
        <v>1</v>
      </c>
      <c r="AJ96" s="26">
        <v>33905.199999999997</v>
      </c>
    </row>
    <row r="97" spans="1:36" hidden="1" x14ac:dyDescent="0.25">
      <c r="A97" s="26">
        <v>312</v>
      </c>
      <c r="B97" s="26">
        <v>8</v>
      </c>
      <c r="C97" s="26" t="s">
        <v>125</v>
      </c>
      <c r="D97" s="26" t="s">
        <v>51</v>
      </c>
      <c r="E97" s="26">
        <v>27</v>
      </c>
      <c r="F97" s="26" t="s">
        <v>122</v>
      </c>
      <c r="G97" s="26">
        <v>0</v>
      </c>
      <c r="H97" s="26">
        <v>0</v>
      </c>
      <c r="I97" s="26">
        <v>1</v>
      </c>
      <c r="J97" s="26">
        <v>106500</v>
      </c>
      <c r="K97" s="26">
        <v>0</v>
      </c>
      <c r="L97" s="26">
        <v>0</v>
      </c>
      <c r="M97" s="26">
        <v>1</v>
      </c>
      <c r="N97" s="26">
        <v>106500</v>
      </c>
      <c r="O97" s="26">
        <v>1</v>
      </c>
      <c r="P97" s="26">
        <v>106500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1</v>
      </c>
      <c r="AA97" s="26">
        <v>62261.05</v>
      </c>
      <c r="AB97" s="26">
        <v>44238.95</v>
      </c>
      <c r="AC97" s="26">
        <v>1</v>
      </c>
      <c r="AD97" s="26">
        <v>44238.95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44238.95</v>
      </c>
    </row>
    <row r="98" spans="1:36" hidden="1" x14ac:dyDescent="0.25">
      <c r="A98" s="26">
        <v>313</v>
      </c>
      <c r="B98" s="26">
        <v>8</v>
      </c>
      <c r="C98" s="26" t="s">
        <v>126</v>
      </c>
      <c r="D98" s="26" t="s">
        <v>51</v>
      </c>
      <c r="E98" s="26">
        <v>27</v>
      </c>
      <c r="F98" s="26" t="s">
        <v>122</v>
      </c>
      <c r="G98" s="26">
        <v>0</v>
      </c>
      <c r="H98" s="26">
        <v>0</v>
      </c>
      <c r="I98" s="26">
        <v>1</v>
      </c>
      <c r="J98" s="26">
        <v>48592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</row>
    <row r="99" spans="1:36" hidden="1" x14ac:dyDescent="0.25">
      <c r="A99" s="26">
        <v>314</v>
      </c>
      <c r="B99" s="26">
        <v>8</v>
      </c>
      <c r="C99" s="26" t="s">
        <v>127</v>
      </c>
      <c r="D99" s="26" t="s">
        <v>51</v>
      </c>
      <c r="E99" s="26">
        <v>27</v>
      </c>
      <c r="F99" s="26" t="s">
        <v>122</v>
      </c>
      <c r="G99" s="26">
        <v>0</v>
      </c>
      <c r="H99" s="26">
        <v>0</v>
      </c>
      <c r="I99" s="26">
        <v>1</v>
      </c>
      <c r="J99" s="26">
        <v>49327.199999999997</v>
      </c>
      <c r="K99" s="26">
        <v>0</v>
      </c>
      <c r="L99" s="26">
        <v>0</v>
      </c>
      <c r="M99" s="26">
        <v>1</v>
      </c>
      <c r="N99" s="26">
        <v>49327.199999999997</v>
      </c>
      <c r="O99" s="26">
        <v>1</v>
      </c>
      <c r="P99" s="26">
        <v>49327.199999999997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1</v>
      </c>
      <c r="AH99" s="26">
        <v>27962.43</v>
      </c>
      <c r="AI99" s="26">
        <v>1</v>
      </c>
      <c r="AJ99" s="26">
        <v>27962.43</v>
      </c>
    </row>
    <row r="100" spans="1:36" hidden="1" x14ac:dyDescent="0.25">
      <c r="A100" s="26">
        <v>318</v>
      </c>
      <c r="B100" s="26">
        <v>1</v>
      </c>
      <c r="C100" s="26"/>
      <c r="D100" s="26">
        <v>1</v>
      </c>
      <c r="E100" s="26">
        <v>29</v>
      </c>
      <c r="F100" s="26" t="s">
        <v>133</v>
      </c>
      <c r="G100" s="26">
        <v>1</v>
      </c>
      <c r="H100" s="26">
        <v>19115.5</v>
      </c>
      <c r="I100" s="26">
        <v>9</v>
      </c>
      <c r="J100" s="26">
        <v>416319.28</v>
      </c>
      <c r="K100" s="26">
        <v>0</v>
      </c>
      <c r="L100" s="26">
        <v>0</v>
      </c>
      <c r="M100" s="26">
        <v>7</v>
      </c>
      <c r="N100" s="26">
        <v>342222.53</v>
      </c>
      <c r="O100" s="26">
        <v>7</v>
      </c>
      <c r="P100" s="26">
        <v>342222.53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7</v>
      </c>
      <c r="AH100" s="26">
        <v>261037.88</v>
      </c>
      <c r="AI100" s="26">
        <v>7</v>
      </c>
      <c r="AJ100" s="26">
        <v>261037.88</v>
      </c>
    </row>
    <row r="101" spans="1:36" hidden="1" x14ac:dyDescent="0.25">
      <c r="A101" s="26">
        <v>339</v>
      </c>
      <c r="B101" s="26">
        <v>1</v>
      </c>
      <c r="C101" s="26"/>
      <c r="D101" s="26">
        <v>1</v>
      </c>
      <c r="E101" s="26">
        <v>32</v>
      </c>
      <c r="F101" s="26" t="s">
        <v>153</v>
      </c>
      <c r="G101" s="26">
        <v>1</v>
      </c>
      <c r="H101" s="26">
        <v>56050</v>
      </c>
      <c r="I101" s="26">
        <v>13</v>
      </c>
      <c r="J101" s="26">
        <v>281751.34999999998</v>
      </c>
      <c r="K101" s="26">
        <v>1</v>
      </c>
      <c r="L101" s="26">
        <v>56050</v>
      </c>
      <c r="M101" s="26">
        <v>13</v>
      </c>
      <c r="N101" s="26">
        <v>280198.53000000003</v>
      </c>
      <c r="O101" s="26">
        <v>14</v>
      </c>
      <c r="P101" s="26">
        <v>336248.53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1</v>
      </c>
      <c r="AF101" s="26">
        <v>53173.14</v>
      </c>
      <c r="AG101" s="26">
        <v>11</v>
      </c>
      <c r="AH101" s="26">
        <v>160683.4</v>
      </c>
      <c r="AI101" s="26">
        <v>12</v>
      </c>
      <c r="AJ101" s="26">
        <v>213856.54</v>
      </c>
    </row>
    <row r="102" spans="1:36" hidden="1" x14ac:dyDescent="0.25">
      <c r="A102" s="26">
        <v>340</v>
      </c>
      <c r="B102" s="26">
        <v>3</v>
      </c>
      <c r="C102" s="26"/>
      <c r="D102" s="26">
        <v>3</v>
      </c>
      <c r="E102" s="26">
        <v>32</v>
      </c>
      <c r="F102" s="26" t="s">
        <v>153</v>
      </c>
      <c r="G102" s="26">
        <v>0</v>
      </c>
      <c r="H102" s="26">
        <v>0</v>
      </c>
      <c r="I102" s="26">
        <v>1</v>
      </c>
      <c r="J102" s="26">
        <v>25971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</row>
    <row r="103" spans="1:36" hidden="1" x14ac:dyDescent="0.25">
      <c r="A103" s="26">
        <v>341</v>
      </c>
      <c r="B103" s="26">
        <v>8</v>
      </c>
      <c r="C103" s="26" t="s">
        <v>155</v>
      </c>
      <c r="D103" s="26" t="s">
        <v>51</v>
      </c>
      <c r="E103" s="26">
        <v>32</v>
      </c>
      <c r="F103" s="26" t="s">
        <v>153</v>
      </c>
      <c r="G103" s="26">
        <v>0</v>
      </c>
      <c r="H103" s="26">
        <v>0</v>
      </c>
      <c r="I103" s="26">
        <v>2</v>
      </c>
      <c r="J103" s="26">
        <v>25821.78</v>
      </c>
      <c r="K103" s="26">
        <v>0</v>
      </c>
      <c r="L103" s="26">
        <v>0</v>
      </c>
      <c r="M103" s="26">
        <v>2</v>
      </c>
      <c r="N103" s="26">
        <v>25821.78</v>
      </c>
      <c r="O103" s="26">
        <v>2</v>
      </c>
      <c r="P103" s="26">
        <v>25821.78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1</v>
      </c>
      <c r="AH103" s="26">
        <v>8862.0300000000007</v>
      </c>
      <c r="AI103" s="26">
        <v>1</v>
      </c>
      <c r="AJ103" s="26">
        <v>8862.0300000000007</v>
      </c>
    </row>
    <row r="104" spans="1:36" hidden="1" x14ac:dyDescent="0.25">
      <c r="A104" s="26">
        <v>342</v>
      </c>
      <c r="B104" s="26">
        <v>8</v>
      </c>
      <c r="C104" s="26" t="s">
        <v>156</v>
      </c>
      <c r="D104" s="26" t="s">
        <v>51</v>
      </c>
      <c r="E104" s="26">
        <v>32</v>
      </c>
      <c r="F104" s="26" t="s">
        <v>153</v>
      </c>
      <c r="G104" s="26">
        <v>0</v>
      </c>
      <c r="H104" s="26">
        <v>0</v>
      </c>
      <c r="I104" s="26">
        <v>1</v>
      </c>
      <c r="J104" s="26">
        <v>12525.41</v>
      </c>
      <c r="K104" s="26">
        <v>0</v>
      </c>
      <c r="L104" s="26">
        <v>0</v>
      </c>
      <c r="M104" s="26">
        <v>1</v>
      </c>
      <c r="N104" s="26">
        <v>12525.41</v>
      </c>
      <c r="O104" s="26">
        <v>1</v>
      </c>
      <c r="P104" s="26">
        <v>12525.41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1</v>
      </c>
      <c r="AH104" s="26">
        <v>10893.31</v>
      </c>
      <c r="AI104" s="26">
        <v>1</v>
      </c>
      <c r="AJ104" s="26">
        <v>10893.31</v>
      </c>
    </row>
    <row r="105" spans="1:36" hidden="1" x14ac:dyDescent="0.25">
      <c r="A105" s="26">
        <v>343</v>
      </c>
      <c r="B105" s="26">
        <v>8</v>
      </c>
      <c r="C105" s="26" t="s">
        <v>157</v>
      </c>
      <c r="D105" s="26" t="s">
        <v>51</v>
      </c>
      <c r="E105" s="26">
        <v>32</v>
      </c>
      <c r="F105" s="26" t="s">
        <v>153</v>
      </c>
      <c r="G105" s="26">
        <v>1</v>
      </c>
      <c r="H105" s="26">
        <v>19115.5</v>
      </c>
      <c r="I105" s="26">
        <v>4</v>
      </c>
      <c r="J105" s="26">
        <v>35980.800000000003</v>
      </c>
      <c r="K105" s="26">
        <v>0</v>
      </c>
      <c r="L105" s="26">
        <v>0</v>
      </c>
      <c r="M105" s="26">
        <v>4</v>
      </c>
      <c r="N105" s="26">
        <v>35980.800000000003</v>
      </c>
      <c r="O105" s="26">
        <v>4</v>
      </c>
      <c r="P105" s="26">
        <v>35980.800000000003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4</v>
      </c>
      <c r="AH105" s="26">
        <v>32558.25</v>
      </c>
      <c r="AI105" s="26">
        <v>4</v>
      </c>
      <c r="AJ105" s="26">
        <v>32558.25</v>
      </c>
    </row>
    <row r="106" spans="1:36" hidden="1" x14ac:dyDescent="0.25">
      <c r="A106" s="26">
        <v>355</v>
      </c>
      <c r="B106" s="26">
        <v>1</v>
      </c>
      <c r="C106" s="26"/>
      <c r="D106" s="26">
        <v>1</v>
      </c>
      <c r="E106" s="26">
        <v>35</v>
      </c>
      <c r="F106" s="26" t="s">
        <v>168</v>
      </c>
      <c r="G106" s="26">
        <v>0</v>
      </c>
      <c r="H106" s="26">
        <v>0</v>
      </c>
      <c r="I106" s="26">
        <v>14</v>
      </c>
      <c r="J106" s="26">
        <v>189336.51</v>
      </c>
      <c r="K106" s="26">
        <v>0</v>
      </c>
      <c r="L106" s="26">
        <v>0</v>
      </c>
      <c r="M106" s="26">
        <v>14</v>
      </c>
      <c r="N106" s="26">
        <v>189336.51</v>
      </c>
      <c r="O106" s="26">
        <v>14</v>
      </c>
      <c r="P106" s="26">
        <v>189336.51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1</v>
      </c>
      <c r="AA106" s="26">
        <v>9360.2999999999993</v>
      </c>
      <c r="AB106" s="26">
        <v>5431.68</v>
      </c>
      <c r="AC106" s="26">
        <v>1</v>
      </c>
      <c r="AD106" s="26">
        <v>5431.68</v>
      </c>
      <c r="AE106" s="26">
        <v>0</v>
      </c>
      <c r="AF106" s="26">
        <v>0</v>
      </c>
      <c r="AG106" s="26">
        <v>9</v>
      </c>
      <c r="AH106" s="26">
        <v>87904.63</v>
      </c>
      <c r="AI106" s="26">
        <v>9</v>
      </c>
      <c r="AJ106" s="26">
        <v>93336.31</v>
      </c>
    </row>
    <row r="107" spans="1:36" hidden="1" x14ac:dyDescent="0.25">
      <c r="A107" s="26">
        <v>356</v>
      </c>
      <c r="B107" s="26">
        <v>2</v>
      </c>
      <c r="C107" s="26"/>
      <c r="D107" s="26">
        <v>2</v>
      </c>
      <c r="E107" s="26">
        <v>35</v>
      </c>
      <c r="F107" s="26" t="s">
        <v>168</v>
      </c>
      <c r="G107" s="26">
        <v>1</v>
      </c>
      <c r="H107" s="26">
        <v>15169.51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</row>
    <row r="108" spans="1:36" hidden="1" x14ac:dyDescent="0.25">
      <c r="A108" s="26">
        <v>357</v>
      </c>
      <c r="B108" s="26">
        <v>8</v>
      </c>
      <c r="C108" s="26" t="s">
        <v>169</v>
      </c>
      <c r="D108" s="26" t="s">
        <v>51</v>
      </c>
      <c r="E108" s="26">
        <v>35</v>
      </c>
      <c r="F108" s="26" t="s">
        <v>168</v>
      </c>
      <c r="G108" s="26">
        <v>1</v>
      </c>
      <c r="H108" s="26">
        <v>19132.22</v>
      </c>
      <c r="I108" s="26">
        <v>2</v>
      </c>
      <c r="J108" s="26">
        <v>25301.39</v>
      </c>
      <c r="K108" s="26">
        <v>0</v>
      </c>
      <c r="L108" s="26">
        <v>0</v>
      </c>
      <c r="M108" s="26">
        <v>2</v>
      </c>
      <c r="N108" s="26">
        <v>25301.39</v>
      </c>
      <c r="O108" s="26">
        <v>2</v>
      </c>
      <c r="P108" s="26">
        <v>25301.39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1</v>
      </c>
      <c r="AH108" s="26">
        <v>17789.68</v>
      </c>
      <c r="AI108" s="26">
        <v>1</v>
      </c>
      <c r="AJ108" s="26">
        <v>17789.68</v>
      </c>
    </row>
    <row r="109" spans="1:36" hidden="1" x14ac:dyDescent="0.25">
      <c r="A109" s="26">
        <v>358</v>
      </c>
      <c r="B109" s="26">
        <v>8</v>
      </c>
      <c r="C109" s="26" t="s">
        <v>170</v>
      </c>
      <c r="D109" s="26" t="s">
        <v>51</v>
      </c>
      <c r="E109" s="26">
        <v>35</v>
      </c>
      <c r="F109" s="26" t="s">
        <v>168</v>
      </c>
      <c r="G109" s="26">
        <v>0</v>
      </c>
      <c r="H109" s="26">
        <v>0</v>
      </c>
      <c r="I109" s="26">
        <v>1</v>
      </c>
      <c r="J109" s="26">
        <v>63886.55</v>
      </c>
      <c r="K109" s="26">
        <v>0</v>
      </c>
      <c r="L109" s="26">
        <v>0</v>
      </c>
      <c r="M109" s="26">
        <v>1</v>
      </c>
      <c r="N109" s="26">
        <v>63886.55</v>
      </c>
      <c r="O109" s="26">
        <v>1</v>
      </c>
      <c r="P109" s="26">
        <v>63886.55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1</v>
      </c>
      <c r="AH109" s="26">
        <v>51361.9</v>
      </c>
      <c r="AI109" s="26">
        <v>1</v>
      </c>
      <c r="AJ109" s="26">
        <v>51361.9</v>
      </c>
    </row>
    <row r="110" spans="1:36" hidden="1" x14ac:dyDescent="0.25">
      <c r="A110" s="26">
        <v>359</v>
      </c>
      <c r="B110" s="26">
        <v>1</v>
      </c>
      <c r="C110" s="26"/>
      <c r="D110" s="26">
        <v>1</v>
      </c>
      <c r="E110" s="26">
        <v>36</v>
      </c>
      <c r="F110" s="26" t="s">
        <v>171</v>
      </c>
      <c r="G110" s="26">
        <v>0</v>
      </c>
      <c r="H110" s="26">
        <v>0</v>
      </c>
      <c r="I110" s="26">
        <v>4</v>
      </c>
      <c r="J110" s="26">
        <v>47541.869999999995</v>
      </c>
      <c r="K110" s="26">
        <v>0</v>
      </c>
      <c r="L110" s="26">
        <v>0</v>
      </c>
      <c r="M110" s="26">
        <v>4</v>
      </c>
      <c r="N110" s="26">
        <v>47541.869999999995</v>
      </c>
      <c r="O110" s="26">
        <v>4</v>
      </c>
      <c r="P110" s="26">
        <v>47541.87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4</v>
      </c>
      <c r="AH110" s="26">
        <v>31177.98</v>
      </c>
      <c r="AI110" s="26">
        <v>4</v>
      </c>
      <c r="AJ110" s="26">
        <v>31177.98</v>
      </c>
    </row>
    <row r="111" spans="1:36" hidden="1" x14ac:dyDescent="0.25">
      <c r="A111" s="26">
        <v>360</v>
      </c>
      <c r="B111" s="26">
        <v>8</v>
      </c>
      <c r="C111" s="26" t="s">
        <v>172</v>
      </c>
      <c r="D111" s="26" t="s">
        <v>51</v>
      </c>
      <c r="E111" s="26">
        <v>36</v>
      </c>
      <c r="F111" s="26" t="s">
        <v>171</v>
      </c>
      <c r="G111" s="26">
        <v>0</v>
      </c>
      <c r="H111" s="26">
        <v>0</v>
      </c>
      <c r="I111" s="26">
        <v>1</v>
      </c>
      <c r="J111" s="26">
        <v>12279.73</v>
      </c>
      <c r="K111" s="26">
        <v>0</v>
      </c>
      <c r="L111" s="26">
        <v>0</v>
      </c>
      <c r="M111" s="26">
        <v>1</v>
      </c>
      <c r="N111" s="26">
        <v>12279.73</v>
      </c>
      <c r="O111" s="26">
        <v>1</v>
      </c>
      <c r="P111" s="26">
        <v>12279.73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1</v>
      </c>
      <c r="AH111" s="26">
        <v>12279.73</v>
      </c>
      <c r="AI111" s="26">
        <v>1</v>
      </c>
      <c r="AJ111" s="26">
        <v>12279.73</v>
      </c>
    </row>
    <row r="112" spans="1:36" hidden="1" x14ac:dyDescent="0.25">
      <c r="A112" s="26">
        <v>361</v>
      </c>
      <c r="B112" s="26">
        <v>8</v>
      </c>
      <c r="C112" s="26" t="s">
        <v>173</v>
      </c>
      <c r="D112" s="26" t="s">
        <v>51</v>
      </c>
      <c r="E112" s="26">
        <v>36</v>
      </c>
      <c r="F112" s="26" t="s">
        <v>171</v>
      </c>
      <c r="G112" s="26">
        <v>1</v>
      </c>
      <c r="H112" s="26">
        <v>19449.82</v>
      </c>
      <c r="I112" s="26">
        <v>2</v>
      </c>
      <c r="J112" s="26">
        <v>45217.599999999999</v>
      </c>
      <c r="K112" s="26">
        <v>0</v>
      </c>
      <c r="L112" s="26">
        <v>0</v>
      </c>
      <c r="M112" s="26">
        <v>2</v>
      </c>
      <c r="N112" s="26">
        <v>45217.599999999999</v>
      </c>
      <c r="O112" s="26">
        <v>2</v>
      </c>
      <c r="P112" s="26">
        <v>45217.599999999999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1</v>
      </c>
      <c r="AH112" s="26">
        <v>9120.82</v>
      </c>
      <c r="AI112" s="26">
        <v>1</v>
      </c>
      <c r="AJ112" s="26">
        <v>9120.82</v>
      </c>
    </row>
    <row r="113" spans="1:37" hidden="1" x14ac:dyDescent="0.25">
      <c r="A113" s="26">
        <v>362</v>
      </c>
      <c r="B113" s="26">
        <v>8</v>
      </c>
      <c r="C113" s="26" t="s">
        <v>174</v>
      </c>
      <c r="D113" s="26" t="s">
        <v>51</v>
      </c>
      <c r="E113" s="26">
        <v>36</v>
      </c>
      <c r="F113" s="26" t="s">
        <v>171</v>
      </c>
      <c r="G113" s="26">
        <v>0</v>
      </c>
      <c r="H113" s="26">
        <v>0</v>
      </c>
      <c r="I113" s="26">
        <v>2</v>
      </c>
      <c r="J113" s="26">
        <v>12014.88</v>
      </c>
      <c r="K113" s="26">
        <v>0</v>
      </c>
      <c r="L113" s="26">
        <v>0</v>
      </c>
      <c r="M113" s="26">
        <v>2</v>
      </c>
      <c r="N113" s="26">
        <v>12014.88</v>
      </c>
      <c r="O113" s="26">
        <v>2</v>
      </c>
      <c r="P113" s="26">
        <v>12014.88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1</v>
      </c>
      <c r="AH113" s="26">
        <v>4733.8599999999997</v>
      </c>
      <c r="AI113" s="26">
        <v>1</v>
      </c>
      <c r="AJ113" s="26">
        <v>4733.8599999999997</v>
      </c>
    </row>
    <row r="114" spans="1:37" hidden="1" x14ac:dyDescent="0.25">
      <c r="A114" s="26">
        <v>363</v>
      </c>
      <c r="B114" s="26">
        <v>8</v>
      </c>
      <c r="C114" s="26" t="s">
        <v>175</v>
      </c>
      <c r="D114" s="26" t="s">
        <v>51</v>
      </c>
      <c r="E114" s="26">
        <v>36</v>
      </c>
      <c r="F114" s="26" t="s">
        <v>171</v>
      </c>
      <c r="G114" s="26">
        <v>0</v>
      </c>
      <c r="H114" s="26">
        <v>0</v>
      </c>
      <c r="I114" s="26">
        <v>1</v>
      </c>
      <c r="J114" s="26">
        <v>13593.39</v>
      </c>
      <c r="K114" s="26">
        <v>0</v>
      </c>
      <c r="L114" s="26">
        <v>0</v>
      </c>
      <c r="M114" s="26">
        <v>1</v>
      </c>
      <c r="N114" s="26">
        <v>13593.39</v>
      </c>
      <c r="O114" s="26">
        <v>1</v>
      </c>
      <c r="P114" s="26">
        <v>13593.39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1</v>
      </c>
      <c r="AH114" s="26">
        <v>12913.85</v>
      </c>
      <c r="AI114" s="26">
        <v>1</v>
      </c>
      <c r="AJ114" s="26">
        <v>12913.85</v>
      </c>
    </row>
    <row r="115" spans="1:37" hidden="1" x14ac:dyDescent="0.25">
      <c r="A115" s="26">
        <v>364</v>
      </c>
      <c r="B115" s="26">
        <v>2</v>
      </c>
      <c r="C115" s="26"/>
      <c r="D115" s="26">
        <v>2</v>
      </c>
      <c r="E115" s="26">
        <v>8</v>
      </c>
      <c r="F115" s="26" t="s">
        <v>66</v>
      </c>
      <c r="G115" s="26">
        <v>10</v>
      </c>
      <c r="H115" s="26">
        <v>236619.36</v>
      </c>
      <c r="I115" s="26">
        <v>1</v>
      </c>
      <c r="J115" s="26">
        <v>35000</v>
      </c>
      <c r="K115" s="26">
        <v>4</v>
      </c>
      <c r="L115" s="26">
        <v>64322</v>
      </c>
      <c r="M115" s="26">
        <v>1</v>
      </c>
      <c r="N115" s="26">
        <v>35000</v>
      </c>
      <c r="O115" s="26">
        <v>5</v>
      </c>
      <c r="P115" s="26">
        <v>99322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4</v>
      </c>
      <c r="AF115" s="26">
        <v>59060.98</v>
      </c>
      <c r="AG115" s="26">
        <v>0</v>
      </c>
      <c r="AH115" s="26">
        <v>0</v>
      </c>
      <c r="AI115" s="26">
        <v>4</v>
      </c>
      <c r="AJ115" s="26">
        <v>59060.98</v>
      </c>
    </row>
    <row r="116" spans="1:37" hidden="1" x14ac:dyDescent="0.25">
      <c r="A116" s="26">
        <v>365</v>
      </c>
      <c r="B116" s="26">
        <v>3</v>
      </c>
      <c r="C116" s="26"/>
      <c r="D116" s="26">
        <v>3</v>
      </c>
      <c r="E116" s="26">
        <v>8</v>
      </c>
      <c r="F116" s="26" t="s">
        <v>66</v>
      </c>
      <c r="G116" s="26">
        <v>5</v>
      </c>
      <c r="H116" s="26">
        <v>182085.78</v>
      </c>
      <c r="I116" s="26">
        <v>0</v>
      </c>
      <c r="J116" s="26">
        <v>0</v>
      </c>
      <c r="K116" s="26">
        <v>1</v>
      </c>
      <c r="L116" s="26">
        <v>16000</v>
      </c>
      <c r="M116" s="26">
        <v>0</v>
      </c>
      <c r="N116" s="26">
        <v>0</v>
      </c>
      <c r="O116" s="26">
        <v>1</v>
      </c>
      <c r="P116" s="26">
        <v>16000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1</v>
      </c>
      <c r="AF116" s="26">
        <v>15951.79</v>
      </c>
      <c r="AG116" s="26">
        <v>0</v>
      </c>
      <c r="AH116" s="26">
        <v>0</v>
      </c>
      <c r="AI116" s="26">
        <v>1</v>
      </c>
      <c r="AJ116" s="26">
        <v>15951.79</v>
      </c>
    </row>
    <row r="117" spans="1:37" hidden="1" x14ac:dyDescent="0.25">
      <c r="A117" s="26">
        <v>366</v>
      </c>
      <c r="B117" s="26">
        <v>4</v>
      </c>
      <c r="C117" s="26"/>
      <c r="D117" s="26">
        <v>4</v>
      </c>
      <c r="E117" s="26">
        <v>8</v>
      </c>
      <c r="F117" s="26" t="s">
        <v>66</v>
      </c>
      <c r="G117" s="26">
        <v>23</v>
      </c>
      <c r="H117" s="26">
        <v>771173.54</v>
      </c>
      <c r="I117" s="26">
        <v>20</v>
      </c>
      <c r="J117" s="26">
        <v>328383</v>
      </c>
      <c r="K117" s="26">
        <v>10</v>
      </c>
      <c r="L117" s="26">
        <v>342650.82</v>
      </c>
      <c r="M117" s="26">
        <v>20</v>
      </c>
      <c r="N117" s="26">
        <v>325638</v>
      </c>
      <c r="O117" s="26">
        <v>30</v>
      </c>
      <c r="P117" s="26">
        <v>668288.81999999995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10</v>
      </c>
      <c r="AF117" s="26">
        <v>316427.03999999998</v>
      </c>
      <c r="AG117" s="26">
        <v>19</v>
      </c>
      <c r="AH117" s="26">
        <v>283186.82</v>
      </c>
      <c r="AI117" s="26">
        <v>29</v>
      </c>
      <c r="AJ117" s="26">
        <v>599613.86</v>
      </c>
    </row>
    <row r="118" spans="1:37" hidden="1" x14ac:dyDescent="0.25">
      <c r="A118" s="26">
        <v>367</v>
      </c>
      <c r="B118" s="26">
        <v>5</v>
      </c>
      <c r="C118" s="26"/>
      <c r="D118" s="26">
        <v>5</v>
      </c>
      <c r="E118" s="26">
        <v>8</v>
      </c>
      <c r="F118" s="26" t="s">
        <v>66</v>
      </c>
      <c r="G118" s="26">
        <v>0</v>
      </c>
      <c r="H118" s="26">
        <v>0</v>
      </c>
      <c r="I118" s="26">
        <v>1</v>
      </c>
      <c r="J118" s="26">
        <v>10000</v>
      </c>
      <c r="K118" s="26">
        <v>0</v>
      </c>
      <c r="L118" s="26">
        <v>0</v>
      </c>
      <c r="M118" s="26">
        <v>1</v>
      </c>
      <c r="N118" s="26">
        <v>10000</v>
      </c>
      <c r="O118" s="26">
        <v>1</v>
      </c>
      <c r="P118" s="26">
        <v>10000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1</v>
      </c>
      <c r="AH118" s="26">
        <v>8095.56</v>
      </c>
      <c r="AI118" s="26">
        <v>1</v>
      </c>
      <c r="AJ118" s="26">
        <v>8095.56</v>
      </c>
      <c r="AK118" s="25" t="s">
        <v>198</v>
      </c>
    </row>
    <row r="119" spans="1:37" hidden="1" x14ac:dyDescent="0.25">
      <c r="A119" s="26">
        <v>368</v>
      </c>
      <c r="B119" s="26">
        <v>1</v>
      </c>
      <c r="C119" s="26"/>
      <c r="D119" s="26">
        <v>1</v>
      </c>
      <c r="E119" s="26">
        <v>28</v>
      </c>
      <c r="F119" s="26" t="s">
        <v>128</v>
      </c>
      <c r="G119" s="26">
        <v>0</v>
      </c>
      <c r="H119" s="26">
        <v>0</v>
      </c>
      <c r="I119" s="26">
        <v>5</v>
      </c>
      <c r="J119" s="26">
        <v>122744.02</v>
      </c>
      <c r="K119" s="26">
        <v>0</v>
      </c>
      <c r="L119" s="26">
        <v>0</v>
      </c>
      <c r="M119" s="26">
        <v>5</v>
      </c>
      <c r="N119" s="26">
        <v>121849.02</v>
      </c>
      <c r="O119" s="26">
        <v>5</v>
      </c>
      <c r="P119" s="26">
        <v>121849.02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4</v>
      </c>
      <c r="AH119" s="26">
        <v>63639.46</v>
      </c>
      <c r="AI119" s="26">
        <v>4</v>
      </c>
      <c r="AJ119" s="26">
        <v>63639.46</v>
      </c>
    </row>
    <row r="120" spans="1:37" hidden="1" x14ac:dyDescent="0.25">
      <c r="A120" s="26">
        <v>369</v>
      </c>
      <c r="B120" s="26">
        <v>8</v>
      </c>
      <c r="C120" s="26" t="s">
        <v>130</v>
      </c>
      <c r="D120" s="26" t="s">
        <v>51</v>
      </c>
      <c r="E120" s="26">
        <v>28</v>
      </c>
      <c r="F120" s="26" t="s">
        <v>128</v>
      </c>
      <c r="G120" s="26">
        <v>0</v>
      </c>
      <c r="H120" s="26">
        <v>0</v>
      </c>
      <c r="I120" s="26">
        <v>3</v>
      </c>
      <c r="J120" s="26">
        <v>78375.649999999994</v>
      </c>
      <c r="K120" s="26">
        <v>0</v>
      </c>
      <c r="L120" s="26">
        <v>0</v>
      </c>
      <c r="M120" s="26">
        <v>2</v>
      </c>
      <c r="N120" s="26">
        <v>34207.56</v>
      </c>
      <c r="O120" s="26">
        <v>2</v>
      </c>
      <c r="P120" s="26">
        <v>34207.56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2</v>
      </c>
      <c r="AH120" s="26">
        <v>29160.25</v>
      </c>
      <c r="AI120" s="26">
        <v>2</v>
      </c>
      <c r="AJ120" s="26">
        <v>29160.25</v>
      </c>
    </row>
    <row r="121" spans="1:37" hidden="1" x14ac:dyDescent="0.25">
      <c r="A121" s="26">
        <v>370</v>
      </c>
      <c r="B121" s="26">
        <v>8</v>
      </c>
      <c r="C121" s="26" t="s">
        <v>131</v>
      </c>
      <c r="D121" s="26" t="s">
        <v>51</v>
      </c>
      <c r="E121" s="26">
        <v>28</v>
      </c>
      <c r="F121" s="26" t="s">
        <v>128</v>
      </c>
      <c r="G121" s="26">
        <v>1</v>
      </c>
      <c r="H121" s="26">
        <v>19140.57</v>
      </c>
      <c r="I121" s="26">
        <v>3</v>
      </c>
      <c r="J121" s="26">
        <v>66318.149999999994</v>
      </c>
      <c r="K121" s="26">
        <v>0</v>
      </c>
      <c r="L121" s="26">
        <v>0</v>
      </c>
      <c r="M121" s="26">
        <v>3</v>
      </c>
      <c r="N121" s="26">
        <v>66318.149999999994</v>
      </c>
      <c r="O121" s="26">
        <v>3</v>
      </c>
      <c r="P121" s="26">
        <v>66318.149999999994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2</v>
      </c>
      <c r="AH121" s="26">
        <v>32547.97</v>
      </c>
      <c r="AI121" s="26">
        <v>2</v>
      </c>
      <c r="AJ121" s="26">
        <v>32547.97</v>
      </c>
      <c r="AK121" s="25" t="s">
        <v>132</v>
      </c>
    </row>
    <row r="122" spans="1:37" hidden="1" x14ac:dyDescent="0.25">
      <c r="A122" s="26">
        <v>371</v>
      </c>
      <c r="B122" s="26">
        <v>8</v>
      </c>
      <c r="C122" s="26" t="s">
        <v>159</v>
      </c>
      <c r="D122" s="26" t="s">
        <v>51</v>
      </c>
      <c r="E122" s="26">
        <v>33</v>
      </c>
      <c r="F122" s="26" t="s">
        <v>158</v>
      </c>
      <c r="G122" s="26">
        <v>0</v>
      </c>
      <c r="H122" s="26">
        <v>0</v>
      </c>
      <c r="I122" s="26">
        <v>6</v>
      </c>
      <c r="J122" s="26">
        <v>311474.63</v>
      </c>
      <c r="K122" s="26">
        <v>0</v>
      </c>
      <c r="L122" s="26">
        <v>0</v>
      </c>
      <c r="M122" s="26">
        <v>5</v>
      </c>
      <c r="N122" s="26">
        <v>295873.13</v>
      </c>
      <c r="O122" s="26">
        <v>5</v>
      </c>
      <c r="P122" s="26">
        <v>295873.13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4</v>
      </c>
      <c r="AH122" s="26">
        <v>246712.1</v>
      </c>
      <c r="AI122" s="26">
        <v>4</v>
      </c>
      <c r="AJ122" s="26">
        <v>246712.1</v>
      </c>
    </row>
    <row r="123" spans="1:37" hidden="1" x14ac:dyDescent="0.25">
      <c r="A123" s="26">
        <v>372</v>
      </c>
      <c r="B123" s="26">
        <v>8</v>
      </c>
      <c r="C123" s="26" t="s">
        <v>160</v>
      </c>
      <c r="D123" s="26" t="s">
        <v>51</v>
      </c>
      <c r="E123" s="26">
        <v>33</v>
      </c>
      <c r="F123" s="26" t="s">
        <v>158</v>
      </c>
      <c r="G123" s="26">
        <v>0</v>
      </c>
      <c r="H123" s="26">
        <v>0</v>
      </c>
      <c r="I123" s="26">
        <v>1</v>
      </c>
      <c r="J123" s="26">
        <v>16017.5</v>
      </c>
      <c r="K123" s="26">
        <v>0</v>
      </c>
      <c r="L123" s="26">
        <v>0</v>
      </c>
      <c r="M123" s="26">
        <v>1</v>
      </c>
      <c r="N123" s="26">
        <v>16017.5</v>
      </c>
      <c r="O123" s="26">
        <v>1</v>
      </c>
      <c r="P123" s="26">
        <v>16017.5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</row>
    <row r="124" spans="1:37" hidden="1" x14ac:dyDescent="0.25">
      <c r="A124" s="26">
        <v>373</v>
      </c>
      <c r="B124" s="26">
        <v>8</v>
      </c>
      <c r="C124" s="26" t="s">
        <v>161</v>
      </c>
      <c r="D124" s="26" t="s">
        <v>51</v>
      </c>
      <c r="E124" s="26">
        <v>33</v>
      </c>
      <c r="F124" s="26" t="s">
        <v>158</v>
      </c>
      <c r="G124" s="26">
        <v>0</v>
      </c>
      <c r="H124" s="26">
        <v>0</v>
      </c>
      <c r="I124" s="26">
        <v>1</v>
      </c>
      <c r="J124" s="26">
        <v>67987.350000000006</v>
      </c>
      <c r="K124" s="26">
        <v>0</v>
      </c>
      <c r="L124" s="26">
        <v>0</v>
      </c>
      <c r="M124" s="26">
        <v>1</v>
      </c>
      <c r="N124" s="26">
        <v>67987.350000000006</v>
      </c>
      <c r="O124" s="26">
        <v>1</v>
      </c>
      <c r="P124" s="26">
        <v>67987.350000000006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</row>
    <row r="125" spans="1:37" hidden="1" x14ac:dyDescent="0.25">
      <c r="A125" s="26">
        <v>374</v>
      </c>
      <c r="B125" s="26">
        <v>8</v>
      </c>
      <c r="C125" s="26" t="s">
        <v>100</v>
      </c>
      <c r="D125" s="26" t="s">
        <v>51</v>
      </c>
      <c r="E125" s="26">
        <v>33</v>
      </c>
      <c r="F125" s="26" t="s">
        <v>158</v>
      </c>
      <c r="G125" s="26">
        <v>1</v>
      </c>
      <c r="H125" s="26">
        <v>18923.27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</row>
    <row r="126" spans="1:37" hidden="1" x14ac:dyDescent="0.25">
      <c r="A126" s="26">
        <v>375</v>
      </c>
      <c r="B126" s="26">
        <v>8</v>
      </c>
      <c r="C126" s="26" t="s">
        <v>162</v>
      </c>
      <c r="D126" s="26" t="s">
        <v>51</v>
      </c>
      <c r="E126" s="26">
        <v>33</v>
      </c>
      <c r="F126" s="26" t="s">
        <v>158</v>
      </c>
      <c r="G126" s="26">
        <v>0</v>
      </c>
      <c r="H126" s="26">
        <v>0</v>
      </c>
      <c r="I126" s="26">
        <v>6</v>
      </c>
      <c r="J126" s="26">
        <v>79933.22</v>
      </c>
      <c r="K126" s="26">
        <v>0</v>
      </c>
      <c r="L126" s="26">
        <v>0</v>
      </c>
      <c r="M126" s="26">
        <v>1</v>
      </c>
      <c r="N126" s="26">
        <v>11530</v>
      </c>
      <c r="O126" s="26">
        <v>1</v>
      </c>
      <c r="P126" s="26">
        <v>11530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1</v>
      </c>
      <c r="AH126" s="26">
        <v>11530</v>
      </c>
      <c r="AI126" s="26">
        <v>1</v>
      </c>
      <c r="AJ126" s="26">
        <v>11530</v>
      </c>
    </row>
    <row r="127" spans="1:37" hidden="1" x14ac:dyDescent="0.25">
      <c r="A127" s="26">
        <v>376</v>
      </c>
      <c r="B127" s="26">
        <v>8</v>
      </c>
      <c r="C127" s="26" t="s">
        <v>163</v>
      </c>
      <c r="D127" s="26" t="s">
        <v>51</v>
      </c>
      <c r="E127" s="26">
        <v>33</v>
      </c>
      <c r="F127" s="26" t="s">
        <v>158</v>
      </c>
      <c r="G127" s="26">
        <v>0</v>
      </c>
      <c r="H127" s="26">
        <v>0</v>
      </c>
      <c r="I127" s="26">
        <v>1</v>
      </c>
      <c r="J127" s="26">
        <v>41351.65</v>
      </c>
      <c r="K127" s="26">
        <v>0</v>
      </c>
      <c r="L127" s="26">
        <v>0</v>
      </c>
      <c r="M127" s="26">
        <v>1</v>
      </c>
      <c r="N127" s="26">
        <v>41351.65</v>
      </c>
      <c r="O127" s="26">
        <v>1</v>
      </c>
      <c r="P127" s="26">
        <v>41351.65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1</v>
      </c>
      <c r="AH127" s="26">
        <v>31968.12</v>
      </c>
      <c r="AI127" s="26">
        <v>1</v>
      </c>
      <c r="AJ127" s="26">
        <v>31968.12</v>
      </c>
    </row>
    <row r="128" spans="1:37" hidden="1" x14ac:dyDescent="0.25">
      <c r="A128" s="26">
        <v>382</v>
      </c>
      <c r="B128" s="26">
        <v>1</v>
      </c>
      <c r="C128" s="26"/>
      <c r="D128" s="26">
        <v>1</v>
      </c>
      <c r="E128" s="26">
        <v>30</v>
      </c>
      <c r="F128" s="26" t="s">
        <v>134</v>
      </c>
      <c r="G128" s="26">
        <v>1</v>
      </c>
      <c r="H128" s="26">
        <v>9212.32</v>
      </c>
      <c r="I128" s="26">
        <v>7</v>
      </c>
      <c r="J128" s="26">
        <v>80654.53</v>
      </c>
      <c r="K128" s="26">
        <v>0</v>
      </c>
      <c r="L128" s="26">
        <v>0</v>
      </c>
      <c r="M128" s="26">
        <v>6</v>
      </c>
      <c r="N128" s="26">
        <v>72276.53</v>
      </c>
      <c r="O128" s="26">
        <v>6</v>
      </c>
      <c r="P128" s="26">
        <v>72276.53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4</v>
      </c>
      <c r="AH128" s="26">
        <v>28552.33</v>
      </c>
      <c r="AI128" s="26">
        <v>4</v>
      </c>
      <c r="AJ128" s="26">
        <v>28552.33</v>
      </c>
    </row>
    <row r="129" spans="1:36" hidden="1" x14ac:dyDescent="0.25">
      <c r="A129" s="26">
        <v>383</v>
      </c>
      <c r="B129" s="26">
        <v>2</v>
      </c>
      <c r="C129" s="26"/>
      <c r="D129" s="26">
        <v>2</v>
      </c>
      <c r="E129" s="26">
        <v>30</v>
      </c>
      <c r="F129" s="26" t="s">
        <v>134</v>
      </c>
      <c r="G129" s="26">
        <v>0</v>
      </c>
      <c r="H129" s="26">
        <v>0</v>
      </c>
      <c r="I129" s="26">
        <v>1</v>
      </c>
      <c r="J129" s="26">
        <v>9717</v>
      </c>
      <c r="K129" s="26">
        <v>0</v>
      </c>
      <c r="L129" s="26">
        <v>0</v>
      </c>
      <c r="M129" s="26">
        <v>1</v>
      </c>
      <c r="N129" s="26">
        <v>9717</v>
      </c>
      <c r="O129" s="26">
        <v>1</v>
      </c>
      <c r="P129" s="26">
        <v>9717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1</v>
      </c>
      <c r="AH129" s="26">
        <v>3675.9</v>
      </c>
      <c r="AI129" s="26">
        <v>1</v>
      </c>
      <c r="AJ129" s="26">
        <v>3675.9</v>
      </c>
    </row>
    <row r="130" spans="1:36" hidden="1" x14ac:dyDescent="0.25">
      <c r="A130" s="26">
        <v>384</v>
      </c>
      <c r="B130" s="26">
        <v>3</v>
      </c>
      <c r="C130" s="26"/>
      <c r="D130" s="26">
        <v>3</v>
      </c>
      <c r="E130" s="26">
        <v>30</v>
      </c>
      <c r="F130" s="26" t="s">
        <v>134</v>
      </c>
      <c r="G130" s="26">
        <v>0</v>
      </c>
      <c r="H130" s="26">
        <v>0</v>
      </c>
      <c r="I130" s="26">
        <v>1</v>
      </c>
      <c r="J130" s="26">
        <v>19248</v>
      </c>
      <c r="K130" s="26">
        <v>0</v>
      </c>
      <c r="L130" s="26">
        <v>0</v>
      </c>
      <c r="M130" s="26">
        <v>1</v>
      </c>
      <c r="N130" s="26">
        <v>19248</v>
      </c>
      <c r="O130" s="26">
        <v>1</v>
      </c>
      <c r="P130" s="26">
        <v>19248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1</v>
      </c>
      <c r="AH130" s="26">
        <v>14348.81</v>
      </c>
      <c r="AI130" s="26">
        <v>1</v>
      </c>
      <c r="AJ130" s="26">
        <v>14348.81</v>
      </c>
    </row>
    <row r="131" spans="1:36" hidden="1" x14ac:dyDescent="0.25">
      <c r="A131" s="26">
        <v>385</v>
      </c>
      <c r="B131" s="26">
        <v>8</v>
      </c>
      <c r="C131" s="26" t="s">
        <v>135</v>
      </c>
      <c r="D131" s="26" t="s">
        <v>51</v>
      </c>
      <c r="E131" s="26">
        <v>30</v>
      </c>
      <c r="F131" s="26" t="s">
        <v>134</v>
      </c>
      <c r="G131" s="26">
        <v>1</v>
      </c>
      <c r="H131" s="26">
        <v>16725.05</v>
      </c>
      <c r="I131" s="26">
        <v>1</v>
      </c>
      <c r="J131" s="26">
        <v>14557.01</v>
      </c>
      <c r="K131" s="26">
        <v>0</v>
      </c>
      <c r="L131" s="26">
        <v>0</v>
      </c>
      <c r="M131" s="26">
        <v>1</v>
      </c>
      <c r="N131" s="26">
        <v>14557.01</v>
      </c>
      <c r="O131" s="26">
        <v>1</v>
      </c>
      <c r="P131" s="26">
        <v>14557.01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1</v>
      </c>
      <c r="AH131" s="26">
        <v>11619.98</v>
      </c>
      <c r="AI131" s="26">
        <v>1</v>
      </c>
      <c r="AJ131" s="26">
        <v>11619.98</v>
      </c>
    </row>
    <row r="132" spans="1:36" hidden="1" x14ac:dyDescent="0.25">
      <c r="A132" s="26">
        <v>386</v>
      </c>
      <c r="B132" s="26">
        <v>8</v>
      </c>
      <c r="C132" s="26" t="s">
        <v>136</v>
      </c>
      <c r="D132" s="26" t="s">
        <v>51</v>
      </c>
      <c r="E132" s="26">
        <v>30</v>
      </c>
      <c r="F132" s="26" t="s">
        <v>134</v>
      </c>
      <c r="G132" s="26">
        <v>1</v>
      </c>
      <c r="H132" s="26">
        <v>45250</v>
      </c>
      <c r="I132" s="26">
        <v>0</v>
      </c>
      <c r="J132" s="26">
        <v>0</v>
      </c>
      <c r="K132" s="26">
        <v>1</v>
      </c>
      <c r="L132" s="26">
        <v>45250</v>
      </c>
      <c r="M132" s="26">
        <v>0</v>
      </c>
      <c r="N132" s="26">
        <v>0</v>
      </c>
      <c r="O132" s="26">
        <v>1</v>
      </c>
      <c r="P132" s="26">
        <v>45250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1</v>
      </c>
      <c r="X132" s="26">
        <v>36284.730000000003</v>
      </c>
      <c r="Y132" s="26">
        <v>8965.27</v>
      </c>
      <c r="Z132" s="26">
        <v>0</v>
      </c>
      <c r="AA132" s="26">
        <v>0</v>
      </c>
      <c r="AB132" s="26">
        <v>0</v>
      </c>
      <c r="AC132" s="26">
        <v>1</v>
      </c>
      <c r="AD132" s="26">
        <v>8965.27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8965.27</v>
      </c>
    </row>
    <row r="133" spans="1:36" hidden="1" x14ac:dyDescent="0.25">
      <c r="A133" s="26">
        <v>387</v>
      </c>
      <c r="B133" s="26">
        <v>8</v>
      </c>
      <c r="C133" s="26" t="s">
        <v>137</v>
      </c>
      <c r="D133" s="26" t="s">
        <v>51</v>
      </c>
      <c r="E133" s="26">
        <v>30</v>
      </c>
      <c r="F133" s="26" t="s">
        <v>134</v>
      </c>
      <c r="G133" s="26">
        <v>1</v>
      </c>
      <c r="H133" s="26">
        <v>72000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</row>
    <row r="134" spans="1:36" hidden="1" x14ac:dyDescent="0.25">
      <c r="A134" s="26">
        <v>388</v>
      </c>
      <c r="B134" s="26">
        <v>8</v>
      </c>
      <c r="C134" s="26" t="s">
        <v>138</v>
      </c>
      <c r="D134" s="26" t="s">
        <v>51</v>
      </c>
      <c r="E134" s="26">
        <v>30</v>
      </c>
      <c r="F134" s="26" t="s">
        <v>134</v>
      </c>
      <c r="G134" s="26">
        <v>1</v>
      </c>
      <c r="H134" s="26">
        <v>182352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</row>
    <row r="135" spans="1:36" hidden="1" x14ac:dyDescent="0.25">
      <c r="A135" s="26">
        <v>389</v>
      </c>
      <c r="B135" s="26">
        <v>8</v>
      </c>
      <c r="C135" s="26" t="s">
        <v>139</v>
      </c>
      <c r="D135" s="26" t="s">
        <v>51</v>
      </c>
      <c r="E135" s="26">
        <v>30</v>
      </c>
      <c r="F135" s="26" t="s">
        <v>134</v>
      </c>
      <c r="G135" s="26">
        <v>1</v>
      </c>
      <c r="H135" s="26">
        <v>18948.34</v>
      </c>
      <c r="I135" s="26">
        <v>1</v>
      </c>
      <c r="J135" s="26">
        <v>29174.28</v>
      </c>
      <c r="K135" s="26">
        <v>0</v>
      </c>
      <c r="L135" s="26">
        <v>0</v>
      </c>
      <c r="M135" s="26">
        <v>1</v>
      </c>
      <c r="N135" s="26">
        <v>29174.28</v>
      </c>
      <c r="O135" s="26">
        <v>1</v>
      </c>
      <c r="P135" s="26">
        <v>29174.28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1</v>
      </c>
      <c r="AH135" s="26">
        <v>27250.29</v>
      </c>
      <c r="AI135" s="26">
        <v>1</v>
      </c>
      <c r="AJ135" s="26">
        <v>27250.29</v>
      </c>
    </row>
    <row r="136" spans="1:36" hidden="1" x14ac:dyDescent="0.25">
      <c r="A136" s="26">
        <v>390</v>
      </c>
      <c r="B136" s="26">
        <v>8</v>
      </c>
      <c r="C136" s="26" t="s">
        <v>140</v>
      </c>
      <c r="D136" s="26" t="s">
        <v>51</v>
      </c>
      <c r="E136" s="26">
        <v>30</v>
      </c>
      <c r="F136" s="26" t="s">
        <v>134</v>
      </c>
      <c r="G136" s="26">
        <v>1</v>
      </c>
      <c r="H136" s="26">
        <v>21033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</row>
    <row r="137" spans="1:36" hidden="1" x14ac:dyDescent="0.25">
      <c r="A137" s="26">
        <v>391</v>
      </c>
      <c r="B137" s="26">
        <v>8</v>
      </c>
      <c r="C137" s="26" t="s">
        <v>141</v>
      </c>
      <c r="D137" s="26" t="s">
        <v>51</v>
      </c>
      <c r="E137" s="26">
        <v>30</v>
      </c>
      <c r="F137" s="26" t="s">
        <v>134</v>
      </c>
      <c r="G137" s="26">
        <v>0</v>
      </c>
      <c r="H137" s="26">
        <v>0</v>
      </c>
      <c r="I137" s="26">
        <v>1</v>
      </c>
      <c r="J137" s="26">
        <v>53900</v>
      </c>
      <c r="K137" s="26">
        <v>0</v>
      </c>
      <c r="L137" s="26">
        <v>0</v>
      </c>
      <c r="M137" s="26">
        <v>1</v>
      </c>
      <c r="N137" s="26">
        <v>53900</v>
      </c>
      <c r="O137" s="26">
        <v>1</v>
      </c>
      <c r="P137" s="26">
        <v>53900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1</v>
      </c>
      <c r="AH137" s="26">
        <v>28628.2</v>
      </c>
      <c r="AI137" s="26">
        <v>1</v>
      </c>
      <c r="AJ137" s="26">
        <v>28628.2</v>
      </c>
    </row>
    <row r="138" spans="1:36" hidden="1" x14ac:dyDescent="0.25">
      <c r="A138" s="26">
        <v>392</v>
      </c>
      <c r="B138" s="26">
        <v>8</v>
      </c>
      <c r="C138" s="26" t="s">
        <v>142</v>
      </c>
      <c r="D138" s="26" t="s">
        <v>51</v>
      </c>
      <c r="E138" s="26">
        <v>30</v>
      </c>
      <c r="F138" s="26" t="s">
        <v>134</v>
      </c>
      <c r="G138" s="26">
        <v>0</v>
      </c>
      <c r="H138" s="26">
        <v>0</v>
      </c>
      <c r="I138" s="26">
        <v>1</v>
      </c>
      <c r="J138" s="26">
        <v>20050</v>
      </c>
      <c r="K138" s="26">
        <v>0</v>
      </c>
      <c r="L138" s="26">
        <v>0</v>
      </c>
      <c r="M138" s="26">
        <v>1</v>
      </c>
      <c r="N138" s="26">
        <v>20050</v>
      </c>
      <c r="O138" s="26">
        <v>1</v>
      </c>
      <c r="P138" s="26">
        <v>20050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1</v>
      </c>
      <c r="AH138" s="26">
        <v>13552.03</v>
      </c>
      <c r="AI138" s="26">
        <v>1</v>
      </c>
      <c r="AJ138" s="26">
        <v>13552.03</v>
      </c>
    </row>
    <row r="139" spans="1:36" hidden="1" x14ac:dyDescent="0.25">
      <c r="A139" s="26">
        <v>393</v>
      </c>
      <c r="B139" s="26">
        <v>8</v>
      </c>
      <c r="C139" s="26" t="s">
        <v>143</v>
      </c>
      <c r="D139" s="26" t="s">
        <v>51</v>
      </c>
      <c r="E139" s="26">
        <v>30</v>
      </c>
      <c r="F139" s="26" t="s">
        <v>134</v>
      </c>
      <c r="G139" s="26">
        <v>0</v>
      </c>
      <c r="H139" s="26">
        <v>0</v>
      </c>
      <c r="I139" s="26">
        <v>2</v>
      </c>
      <c r="J139" s="26">
        <v>13344.76</v>
      </c>
      <c r="K139" s="26">
        <v>0</v>
      </c>
      <c r="L139" s="26">
        <v>0</v>
      </c>
      <c r="M139" s="26">
        <v>2</v>
      </c>
      <c r="N139" s="26">
        <v>13344.76</v>
      </c>
      <c r="O139" s="26">
        <v>2</v>
      </c>
      <c r="P139" s="26">
        <v>13344.76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1</v>
      </c>
      <c r="AH139" s="26">
        <v>2591.5300000000002</v>
      </c>
      <c r="AI139" s="26">
        <v>1</v>
      </c>
      <c r="AJ139" s="26">
        <v>2591.5300000000002</v>
      </c>
    </row>
    <row r="140" spans="1:36" hidden="1" x14ac:dyDescent="0.25">
      <c r="A140" s="26">
        <v>394</v>
      </c>
      <c r="B140" s="26">
        <v>8</v>
      </c>
      <c r="C140" s="26" t="s">
        <v>139</v>
      </c>
      <c r="D140" s="26" t="s">
        <v>51</v>
      </c>
      <c r="E140" s="26">
        <v>30</v>
      </c>
      <c r="F140" s="26" t="s">
        <v>134</v>
      </c>
      <c r="G140" s="26">
        <v>0</v>
      </c>
      <c r="H140" s="26">
        <v>0</v>
      </c>
      <c r="I140" s="26">
        <v>1</v>
      </c>
      <c r="J140" s="26">
        <v>13388.4</v>
      </c>
      <c r="K140" s="26">
        <v>0</v>
      </c>
      <c r="L140" s="26">
        <v>0</v>
      </c>
      <c r="M140" s="26">
        <v>1</v>
      </c>
      <c r="N140" s="26">
        <v>13388.4</v>
      </c>
      <c r="O140" s="26">
        <v>1</v>
      </c>
      <c r="P140" s="26">
        <v>13388.4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1</v>
      </c>
      <c r="AH140" s="26">
        <v>12410.22</v>
      </c>
      <c r="AI140" s="26">
        <v>1</v>
      </c>
      <c r="AJ140" s="26">
        <v>12410.22</v>
      </c>
    </row>
    <row r="141" spans="1:36" hidden="1" x14ac:dyDescent="0.25">
      <c r="A141" s="26">
        <v>395</v>
      </c>
      <c r="B141" s="26">
        <v>8</v>
      </c>
      <c r="C141" s="26" t="s">
        <v>144</v>
      </c>
      <c r="D141" s="26" t="s">
        <v>51</v>
      </c>
      <c r="E141" s="26">
        <v>30</v>
      </c>
      <c r="F141" s="26" t="s">
        <v>134</v>
      </c>
      <c r="G141" s="26">
        <v>0</v>
      </c>
      <c r="H141" s="26">
        <v>0</v>
      </c>
      <c r="I141" s="26">
        <v>1</v>
      </c>
      <c r="J141" s="26">
        <v>18699.02</v>
      </c>
      <c r="K141" s="26">
        <v>0</v>
      </c>
      <c r="L141" s="26">
        <v>0</v>
      </c>
      <c r="M141" s="26">
        <v>1</v>
      </c>
      <c r="N141" s="26">
        <v>18699.02</v>
      </c>
      <c r="O141" s="26">
        <v>1</v>
      </c>
      <c r="P141" s="26">
        <v>18699.02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1</v>
      </c>
      <c r="AA141" s="26">
        <v>8359.41</v>
      </c>
      <c r="AB141" s="26">
        <v>10339.61</v>
      </c>
      <c r="AC141" s="26">
        <v>1</v>
      </c>
      <c r="AD141" s="26">
        <v>10339.61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10339.61</v>
      </c>
    </row>
    <row r="142" spans="1:36" hidden="1" x14ac:dyDescent="0.25">
      <c r="A142" s="26">
        <v>396</v>
      </c>
      <c r="B142" s="26">
        <v>8</v>
      </c>
      <c r="C142" s="26" t="s">
        <v>145</v>
      </c>
      <c r="D142" s="26" t="s">
        <v>51</v>
      </c>
      <c r="E142" s="26">
        <v>30</v>
      </c>
      <c r="F142" s="26" t="s">
        <v>134</v>
      </c>
      <c r="G142" s="26">
        <v>0</v>
      </c>
      <c r="H142" s="26">
        <v>0</v>
      </c>
      <c r="I142" s="26">
        <v>1</v>
      </c>
      <c r="J142" s="26">
        <v>14354</v>
      </c>
      <c r="K142" s="26">
        <v>0</v>
      </c>
      <c r="L142" s="26">
        <v>0</v>
      </c>
      <c r="M142" s="26">
        <v>1</v>
      </c>
      <c r="N142" s="26">
        <v>14354</v>
      </c>
      <c r="O142" s="26">
        <v>1</v>
      </c>
      <c r="P142" s="26">
        <v>14354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1</v>
      </c>
      <c r="AH142" s="26">
        <v>8747.5400000000009</v>
      </c>
      <c r="AI142" s="26">
        <v>1</v>
      </c>
      <c r="AJ142" s="26">
        <v>8747.5400000000009</v>
      </c>
    </row>
    <row r="143" spans="1:36" hidden="1" x14ac:dyDescent="0.25">
      <c r="A143" s="26">
        <v>397</v>
      </c>
      <c r="B143" s="26">
        <v>8</v>
      </c>
      <c r="C143" s="26" t="s">
        <v>146</v>
      </c>
      <c r="D143" s="26" t="s">
        <v>51</v>
      </c>
      <c r="E143" s="26">
        <v>30</v>
      </c>
      <c r="F143" s="26" t="s">
        <v>134</v>
      </c>
      <c r="G143" s="26">
        <v>0</v>
      </c>
      <c r="H143" s="26">
        <v>0</v>
      </c>
      <c r="I143" s="26">
        <v>1</v>
      </c>
      <c r="J143" s="26">
        <v>24611.759999999998</v>
      </c>
      <c r="K143" s="26">
        <v>0</v>
      </c>
      <c r="L143" s="26">
        <v>0</v>
      </c>
      <c r="M143" s="26">
        <v>1</v>
      </c>
      <c r="N143" s="26">
        <v>24611.759999999998</v>
      </c>
      <c r="O143" s="26">
        <v>1</v>
      </c>
      <c r="P143" s="26">
        <v>24611.759999999998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1</v>
      </c>
      <c r="AH143" s="26">
        <v>17371.82</v>
      </c>
      <c r="AI143" s="26">
        <v>1</v>
      </c>
      <c r="AJ143" s="26">
        <v>17371.82</v>
      </c>
    </row>
    <row r="144" spans="1:36" hidden="1" x14ac:dyDescent="0.25">
      <c r="A144" s="26">
        <v>398</v>
      </c>
      <c r="B144" s="26">
        <v>8</v>
      </c>
      <c r="C144" s="26" t="s">
        <v>147</v>
      </c>
      <c r="D144" s="26" t="s">
        <v>51</v>
      </c>
      <c r="E144" s="26">
        <v>30</v>
      </c>
      <c r="F144" s="26" t="s">
        <v>134</v>
      </c>
      <c r="G144" s="26">
        <v>0</v>
      </c>
      <c r="H144" s="26">
        <v>0</v>
      </c>
      <c r="I144" s="26">
        <v>1</v>
      </c>
      <c r="J144" s="26">
        <v>26230.67</v>
      </c>
      <c r="K144" s="26">
        <v>0</v>
      </c>
      <c r="L144" s="26">
        <v>0</v>
      </c>
      <c r="M144" s="26">
        <v>1</v>
      </c>
      <c r="N144" s="26">
        <v>26230.67</v>
      </c>
      <c r="O144" s="26">
        <v>1</v>
      </c>
      <c r="P144" s="26">
        <v>26230.67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1</v>
      </c>
      <c r="AH144" s="26">
        <v>18164.87</v>
      </c>
      <c r="AI144" s="26">
        <v>1</v>
      </c>
      <c r="AJ144" s="26">
        <v>18164.87</v>
      </c>
    </row>
    <row r="145" spans="1:37" hidden="1" x14ac:dyDescent="0.25">
      <c r="A145" s="26">
        <v>407</v>
      </c>
      <c r="B145" s="26">
        <v>1</v>
      </c>
      <c r="C145" s="26"/>
      <c r="D145" s="26">
        <v>1</v>
      </c>
      <c r="E145" s="26">
        <v>23</v>
      </c>
      <c r="F145" s="26" t="s">
        <v>113</v>
      </c>
      <c r="G145" s="26">
        <v>1</v>
      </c>
      <c r="H145" s="26">
        <v>109407.63</v>
      </c>
      <c r="I145" s="26">
        <v>10</v>
      </c>
      <c r="J145" s="26">
        <v>328170.05</v>
      </c>
      <c r="K145" s="26">
        <v>1</v>
      </c>
      <c r="L145" s="26">
        <v>109407.63</v>
      </c>
      <c r="M145" s="26">
        <v>9</v>
      </c>
      <c r="N145" s="26">
        <v>294647.69</v>
      </c>
      <c r="O145" s="26">
        <v>10</v>
      </c>
      <c r="P145" s="26">
        <v>404055.32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1</v>
      </c>
      <c r="AA145" s="26">
        <v>36902.11</v>
      </c>
      <c r="AB145" s="26">
        <v>6720.6</v>
      </c>
      <c r="AC145" s="26">
        <v>1</v>
      </c>
      <c r="AD145" s="26">
        <v>6720.6</v>
      </c>
      <c r="AE145" s="26">
        <v>0</v>
      </c>
      <c r="AF145" s="26">
        <v>0</v>
      </c>
      <c r="AG145" s="26">
        <v>5</v>
      </c>
      <c r="AH145" s="26">
        <v>142968.48000000001</v>
      </c>
      <c r="AI145" s="26">
        <v>5</v>
      </c>
      <c r="AJ145" s="26">
        <v>149689.07999999999</v>
      </c>
    </row>
    <row r="146" spans="1:37" hidden="1" x14ac:dyDescent="0.25">
      <c r="A146" s="26">
        <v>408</v>
      </c>
      <c r="B146" s="26">
        <v>8</v>
      </c>
      <c r="C146" s="26" t="s">
        <v>114</v>
      </c>
      <c r="D146" s="26" t="s">
        <v>51</v>
      </c>
      <c r="E146" s="26">
        <v>23</v>
      </c>
      <c r="F146" s="26" t="s">
        <v>113</v>
      </c>
      <c r="G146" s="26">
        <v>1</v>
      </c>
      <c r="H146" s="26">
        <v>18914.91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</row>
    <row r="147" spans="1:37" hidden="1" x14ac:dyDescent="0.25">
      <c r="A147" s="26">
        <v>412</v>
      </c>
      <c r="B147" s="26">
        <v>2</v>
      </c>
      <c r="C147" s="26"/>
      <c r="D147" s="26">
        <v>2</v>
      </c>
      <c r="E147" s="26">
        <v>13</v>
      </c>
      <c r="F147" s="26" t="s">
        <v>79</v>
      </c>
      <c r="G147" s="26">
        <v>17</v>
      </c>
      <c r="H147" s="26">
        <v>502087</v>
      </c>
      <c r="I147" s="26">
        <v>3</v>
      </c>
      <c r="J147" s="26">
        <v>82075.199999999997</v>
      </c>
      <c r="K147" s="26">
        <v>6</v>
      </c>
      <c r="L147" s="26">
        <v>133391.29</v>
      </c>
      <c r="M147" s="26">
        <v>3</v>
      </c>
      <c r="N147" s="26">
        <v>82075.199999999997</v>
      </c>
      <c r="O147" s="26">
        <v>9</v>
      </c>
      <c r="P147" s="26">
        <v>215466.49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6</v>
      </c>
      <c r="AF147" s="26">
        <v>131368.20000000001</v>
      </c>
      <c r="AG147" s="26">
        <v>3</v>
      </c>
      <c r="AH147" s="26">
        <v>81981.5</v>
      </c>
      <c r="AI147" s="26">
        <v>9</v>
      </c>
      <c r="AJ147" s="26">
        <v>213349.7</v>
      </c>
    </row>
    <row r="148" spans="1:37" hidden="1" x14ac:dyDescent="0.25">
      <c r="A148" s="26">
        <v>413</v>
      </c>
      <c r="B148" s="26">
        <v>3</v>
      </c>
      <c r="C148" s="26"/>
      <c r="D148" s="26">
        <v>3</v>
      </c>
      <c r="E148" s="26">
        <v>13</v>
      </c>
      <c r="F148" s="26" t="s">
        <v>79</v>
      </c>
      <c r="G148" s="26">
        <v>3</v>
      </c>
      <c r="H148" s="26">
        <v>122949.44</v>
      </c>
      <c r="I148" s="26">
        <v>1</v>
      </c>
      <c r="J148" s="26">
        <v>55188</v>
      </c>
      <c r="K148" s="26">
        <v>0</v>
      </c>
      <c r="L148" s="26">
        <v>0</v>
      </c>
      <c r="M148" s="26">
        <v>1</v>
      </c>
      <c r="N148" s="26">
        <v>55188</v>
      </c>
      <c r="O148" s="26">
        <v>1</v>
      </c>
      <c r="P148" s="26">
        <v>55188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</row>
    <row r="149" spans="1:37" hidden="1" x14ac:dyDescent="0.25">
      <c r="A149" s="26">
        <v>414</v>
      </c>
      <c r="B149" s="26">
        <v>4</v>
      </c>
      <c r="C149" s="26"/>
      <c r="D149" s="26">
        <v>4</v>
      </c>
      <c r="E149" s="26">
        <v>13</v>
      </c>
      <c r="F149" s="26" t="s">
        <v>79</v>
      </c>
      <c r="G149" s="26">
        <v>24</v>
      </c>
      <c r="H149" s="26">
        <v>1136795.8799999999</v>
      </c>
      <c r="I149" s="26">
        <v>9</v>
      </c>
      <c r="J149" s="26">
        <v>255271.9</v>
      </c>
      <c r="K149" s="26">
        <v>9</v>
      </c>
      <c r="L149" s="26">
        <v>242904</v>
      </c>
      <c r="M149" s="26">
        <v>9</v>
      </c>
      <c r="N149" s="26">
        <v>255271.9</v>
      </c>
      <c r="O149" s="26">
        <v>18</v>
      </c>
      <c r="P149" s="26">
        <v>498175.9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9</v>
      </c>
      <c r="AF149" s="26">
        <v>242164.92</v>
      </c>
      <c r="AG149" s="26">
        <v>9</v>
      </c>
      <c r="AH149" s="26">
        <v>254923.69</v>
      </c>
      <c r="AI149" s="26">
        <v>18</v>
      </c>
      <c r="AJ149" s="26">
        <v>497088.61</v>
      </c>
    </row>
    <row r="150" spans="1:37" hidden="1" x14ac:dyDescent="0.25">
      <c r="A150" s="26">
        <v>415</v>
      </c>
      <c r="B150" s="26">
        <v>6</v>
      </c>
      <c r="C150" s="26"/>
      <c r="D150" s="26">
        <v>6</v>
      </c>
      <c r="E150" s="26">
        <v>13</v>
      </c>
      <c r="F150" s="26" t="s">
        <v>79</v>
      </c>
      <c r="G150" s="26">
        <v>1</v>
      </c>
      <c r="H150" s="26">
        <v>12164.94</v>
      </c>
      <c r="I150" s="26">
        <v>0</v>
      </c>
      <c r="J150" s="26">
        <v>0</v>
      </c>
      <c r="K150" s="26">
        <v>1</v>
      </c>
      <c r="L150" s="26">
        <v>12164.94</v>
      </c>
      <c r="M150" s="26">
        <v>0</v>
      </c>
      <c r="N150" s="26">
        <v>0</v>
      </c>
      <c r="O150" s="26">
        <v>1</v>
      </c>
      <c r="P150" s="26">
        <v>12164.94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1</v>
      </c>
      <c r="AF150" s="26">
        <v>11468.48</v>
      </c>
      <c r="AG150" s="26">
        <v>0</v>
      </c>
      <c r="AH150" s="26">
        <v>0</v>
      </c>
      <c r="AI150" s="26">
        <v>1</v>
      </c>
      <c r="AJ150" s="26">
        <v>11468.48</v>
      </c>
    </row>
    <row r="151" spans="1:37" hidden="1" x14ac:dyDescent="0.25">
      <c r="A151" s="26">
        <v>416</v>
      </c>
      <c r="B151" s="26">
        <v>8</v>
      </c>
      <c r="C151" s="26" t="s">
        <v>81</v>
      </c>
      <c r="D151" s="26" t="s">
        <v>51</v>
      </c>
      <c r="E151" s="26">
        <v>13</v>
      </c>
      <c r="F151" s="26" t="s">
        <v>79</v>
      </c>
      <c r="G151" s="26">
        <v>0</v>
      </c>
      <c r="H151" s="26">
        <v>0</v>
      </c>
      <c r="I151" s="26">
        <v>5</v>
      </c>
      <c r="J151" s="26">
        <v>76650</v>
      </c>
      <c r="K151" s="26">
        <v>0</v>
      </c>
      <c r="L151" s="26">
        <v>0</v>
      </c>
      <c r="M151" s="26">
        <v>5</v>
      </c>
      <c r="N151" s="26">
        <v>76650</v>
      </c>
      <c r="O151" s="26">
        <v>5</v>
      </c>
      <c r="P151" s="26">
        <v>76650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5</v>
      </c>
      <c r="AH151" s="26">
        <v>76650</v>
      </c>
      <c r="AI151" s="26">
        <v>5</v>
      </c>
      <c r="AJ151" s="26">
        <v>76650</v>
      </c>
    </row>
    <row r="152" spans="1:37" hidden="1" x14ac:dyDescent="0.25">
      <c r="A152" s="26">
        <v>417</v>
      </c>
      <c r="B152" s="26">
        <v>8</v>
      </c>
      <c r="C152" s="26" t="s">
        <v>82</v>
      </c>
      <c r="D152" s="26" t="s">
        <v>51</v>
      </c>
      <c r="E152" s="26">
        <v>13</v>
      </c>
      <c r="F152" s="26" t="s">
        <v>79</v>
      </c>
      <c r="G152" s="26">
        <v>1</v>
      </c>
      <c r="H152" s="26">
        <v>15500</v>
      </c>
      <c r="I152" s="26">
        <v>0</v>
      </c>
      <c r="J152" s="26">
        <v>0</v>
      </c>
      <c r="K152" s="26">
        <v>1</v>
      </c>
      <c r="L152" s="26">
        <v>15500</v>
      </c>
      <c r="M152" s="26">
        <v>0</v>
      </c>
      <c r="N152" s="26">
        <v>0</v>
      </c>
      <c r="O152" s="26">
        <v>1</v>
      </c>
      <c r="P152" s="26">
        <v>15500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</v>
      </c>
      <c r="AF152" s="26">
        <v>15400</v>
      </c>
      <c r="AG152" s="26">
        <v>0</v>
      </c>
      <c r="AH152" s="26">
        <v>0</v>
      </c>
      <c r="AI152" s="26">
        <v>1</v>
      </c>
      <c r="AJ152" s="26">
        <v>15400</v>
      </c>
    </row>
    <row r="153" spans="1:37" hidden="1" x14ac:dyDescent="0.25">
      <c r="A153" s="26">
        <v>418</v>
      </c>
      <c r="B153" s="26">
        <v>8</v>
      </c>
      <c r="C153" s="26" t="s">
        <v>83</v>
      </c>
      <c r="D153" s="26" t="s">
        <v>51</v>
      </c>
      <c r="E153" s="26">
        <v>13</v>
      </c>
      <c r="F153" s="26" t="s">
        <v>79</v>
      </c>
      <c r="G153" s="26">
        <v>0</v>
      </c>
      <c r="H153" s="26">
        <v>0</v>
      </c>
      <c r="I153" s="26">
        <v>4</v>
      </c>
      <c r="J153" s="26">
        <v>141050.71</v>
      </c>
      <c r="K153" s="26">
        <v>0</v>
      </c>
      <c r="L153" s="26">
        <v>0</v>
      </c>
      <c r="M153" s="26">
        <v>4</v>
      </c>
      <c r="N153" s="26">
        <v>141050.71</v>
      </c>
      <c r="O153" s="26">
        <v>4</v>
      </c>
      <c r="P153" s="26">
        <v>141050.71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4</v>
      </c>
      <c r="AH153" s="26">
        <v>141050.71</v>
      </c>
      <c r="AI153" s="26">
        <v>4</v>
      </c>
      <c r="AJ153" s="26">
        <v>141050.71</v>
      </c>
    </row>
    <row r="154" spans="1:37" hidden="1" x14ac:dyDescent="0.25">
      <c r="A154" s="26">
        <v>419</v>
      </c>
      <c r="B154" s="26">
        <v>8</v>
      </c>
      <c r="C154" s="26" t="s">
        <v>178</v>
      </c>
      <c r="D154" s="26" t="s">
        <v>51</v>
      </c>
      <c r="E154" s="26">
        <v>13</v>
      </c>
      <c r="F154" s="26" t="s">
        <v>79</v>
      </c>
      <c r="G154" s="26">
        <v>0</v>
      </c>
      <c r="H154" s="26">
        <v>0</v>
      </c>
      <c r="I154" s="26">
        <v>1</v>
      </c>
      <c r="J154" s="26">
        <v>20000</v>
      </c>
      <c r="K154" s="26">
        <v>0</v>
      </c>
      <c r="L154" s="26">
        <v>0</v>
      </c>
      <c r="M154" s="26">
        <v>1</v>
      </c>
      <c r="N154" s="26">
        <v>16077.2</v>
      </c>
      <c r="O154" s="26">
        <v>1</v>
      </c>
      <c r="P154" s="26">
        <v>16077.2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1</v>
      </c>
      <c r="AH154" s="26">
        <v>16077.2</v>
      </c>
      <c r="AI154" s="26">
        <v>1</v>
      </c>
      <c r="AJ154" s="26">
        <v>16077.2</v>
      </c>
      <c r="AK154" s="25" t="s">
        <v>179</v>
      </c>
    </row>
    <row r="155" spans="1:37" hidden="1" x14ac:dyDescent="0.25">
      <c r="A155" s="26">
        <v>420</v>
      </c>
      <c r="B155" s="26">
        <v>1</v>
      </c>
      <c r="C155" s="26"/>
      <c r="D155" s="26">
        <v>1</v>
      </c>
      <c r="E155" s="26">
        <v>1</v>
      </c>
      <c r="F155" s="26" t="s">
        <v>180</v>
      </c>
      <c r="G155" s="26">
        <v>2</v>
      </c>
      <c r="H155" s="26">
        <v>55218.26</v>
      </c>
      <c r="I155" s="26">
        <v>3</v>
      </c>
      <c r="J155" s="26">
        <v>64338</v>
      </c>
      <c r="K155" s="26">
        <v>2</v>
      </c>
      <c r="L155" s="26">
        <v>55218.26</v>
      </c>
      <c r="M155" s="26">
        <v>3</v>
      </c>
      <c r="N155" s="26">
        <v>64338</v>
      </c>
      <c r="O155" s="26">
        <v>5</v>
      </c>
      <c r="P155" s="26">
        <v>119556.26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2</v>
      </c>
      <c r="AF155" s="26">
        <v>39346.300000000003</v>
      </c>
      <c r="AG155" s="26">
        <v>3</v>
      </c>
      <c r="AH155" s="26">
        <v>64338</v>
      </c>
      <c r="AI155" s="26">
        <v>5</v>
      </c>
      <c r="AJ155" s="26">
        <v>103684.3</v>
      </c>
    </row>
    <row r="156" spans="1:37" hidden="1" x14ac:dyDescent="0.25">
      <c r="A156" s="26">
        <v>421</v>
      </c>
      <c r="B156" s="26">
        <v>2</v>
      </c>
      <c r="C156" s="26"/>
      <c r="D156" s="26">
        <v>2</v>
      </c>
      <c r="E156" s="26">
        <v>1</v>
      </c>
      <c r="F156" s="26" t="s">
        <v>180</v>
      </c>
      <c r="G156" s="26">
        <v>4</v>
      </c>
      <c r="H156" s="26">
        <v>71389.59</v>
      </c>
      <c r="I156" s="26">
        <v>4</v>
      </c>
      <c r="J156" s="26">
        <v>100507</v>
      </c>
      <c r="K156" s="26">
        <v>4</v>
      </c>
      <c r="L156" s="26">
        <v>71389.59</v>
      </c>
      <c r="M156" s="26">
        <v>4</v>
      </c>
      <c r="N156" s="26">
        <v>100507</v>
      </c>
      <c r="O156" s="26">
        <v>8</v>
      </c>
      <c r="P156" s="26">
        <v>171896.59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4</v>
      </c>
      <c r="AF156" s="26">
        <v>58071.8</v>
      </c>
      <c r="AG156" s="26">
        <v>4</v>
      </c>
      <c r="AH156" s="26">
        <v>98165.36</v>
      </c>
      <c r="AI156" s="26">
        <v>8</v>
      </c>
      <c r="AJ156" s="26">
        <v>156237.16</v>
      </c>
    </row>
    <row r="157" spans="1:37" hidden="1" x14ac:dyDescent="0.25">
      <c r="A157" s="26">
        <v>422</v>
      </c>
      <c r="B157" s="26">
        <v>3</v>
      </c>
      <c r="C157" s="26"/>
      <c r="D157" s="26">
        <v>3</v>
      </c>
      <c r="E157" s="26">
        <v>1</v>
      </c>
      <c r="F157" s="26" t="s">
        <v>180</v>
      </c>
      <c r="G157" s="26">
        <v>1</v>
      </c>
      <c r="H157" s="26">
        <v>9600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</row>
    <row r="158" spans="1:37" hidden="1" x14ac:dyDescent="0.25">
      <c r="A158" s="26">
        <v>423</v>
      </c>
      <c r="B158" s="26">
        <v>4</v>
      </c>
      <c r="C158" s="26"/>
      <c r="D158" s="26">
        <v>4</v>
      </c>
      <c r="E158" s="26">
        <v>1</v>
      </c>
      <c r="F158" s="26" t="s">
        <v>180</v>
      </c>
      <c r="G158" s="26">
        <v>5</v>
      </c>
      <c r="H158" s="26">
        <v>169166.47</v>
      </c>
      <c r="I158" s="26">
        <v>14</v>
      </c>
      <c r="J158" s="26">
        <v>309766</v>
      </c>
      <c r="K158" s="26">
        <v>3</v>
      </c>
      <c r="L158" s="26">
        <v>139327.70000000001</v>
      </c>
      <c r="M158" s="26">
        <v>14</v>
      </c>
      <c r="N158" s="26">
        <v>309766</v>
      </c>
      <c r="O158" s="26">
        <v>17</v>
      </c>
      <c r="P158" s="26">
        <v>449093.7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2</v>
      </c>
      <c r="AF158" s="26">
        <v>86784.6</v>
      </c>
      <c r="AG158" s="26">
        <v>13</v>
      </c>
      <c r="AH158" s="26">
        <v>261153.19999999995</v>
      </c>
      <c r="AI158" s="26">
        <v>15</v>
      </c>
      <c r="AJ158" s="26">
        <v>347937.8</v>
      </c>
    </row>
    <row r="159" spans="1:37" hidden="1" x14ac:dyDescent="0.25">
      <c r="A159" s="26">
        <v>424</v>
      </c>
      <c r="B159" s="26">
        <v>6</v>
      </c>
      <c r="C159" s="26"/>
      <c r="D159" s="26">
        <v>6</v>
      </c>
      <c r="E159" s="26">
        <v>1</v>
      </c>
      <c r="F159" s="26" t="s">
        <v>180</v>
      </c>
      <c r="G159" s="26">
        <v>0</v>
      </c>
      <c r="H159" s="26">
        <v>0</v>
      </c>
      <c r="I159" s="26">
        <v>1</v>
      </c>
      <c r="J159" s="26">
        <v>1350</v>
      </c>
      <c r="K159" s="26">
        <v>0</v>
      </c>
      <c r="L159" s="26">
        <v>0</v>
      </c>
      <c r="M159" s="26">
        <v>1</v>
      </c>
      <c r="N159" s="26">
        <v>1350</v>
      </c>
      <c r="O159" s="26">
        <v>1</v>
      </c>
      <c r="P159" s="26">
        <v>1350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1</v>
      </c>
      <c r="AH159" s="26">
        <v>1350</v>
      </c>
      <c r="AI159" s="26">
        <v>1</v>
      </c>
      <c r="AJ159" s="26">
        <v>1350</v>
      </c>
    </row>
    <row r="160" spans="1:37" hidden="1" x14ac:dyDescent="0.25">
      <c r="A160" s="26">
        <v>425</v>
      </c>
      <c r="B160" s="26">
        <v>8</v>
      </c>
      <c r="C160" s="26" t="s">
        <v>182</v>
      </c>
      <c r="D160" s="26" t="s">
        <v>51</v>
      </c>
      <c r="E160" s="26">
        <v>1</v>
      </c>
      <c r="F160" s="26" t="s">
        <v>180</v>
      </c>
      <c r="G160" s="26">
        <v>1</v>
      </c>
      <c r="H160" s="26">
        <v>15609</v>
      </c>
      <c r="I160" s="26">
        <v>1</v>
      </c>
      <c r="J160" s="26">
        <v>17618.7</v>
      </c>
      <c r="K160" s="26">
        <v>1</v>
      </c>
      <c r="L160" s="26">
        <v>15609</v>
      </c>
      <c r="M160" s="26">
        <v>1</v>
      </c>
      <c r="N160" s="26">
        <v>17618.7</v>
      </c>
      <c r="O160" s="26">
        <v>2</v>
      </c>
      <c r="P160" s="26">
        <v>33227.699999999997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1</v>
      </c>
      <c r="AF160" s="26">
        <v>7631.88</v>
      </c>
      <c r="AG160" s="26">
        <v>1</v>
      </c>
      <c r="AH160" s="26">
        <v>5465.53</v>
      </c>
      <c r="AI160" s="26">
        <v>2</v>
      </c>
      <c r="AJ160" s="26">
        <v>13097.41</v>
      </c>
    </row>
    <row r="161" spans="1:37" hidden="1" x14ac:dyDescent="0.25">
      <c r="A161" s="26">
        <v>426</v>
      </c>
      <c r="B161" s="26">
        <v>8</v>
      </c>
      <c r="C161" s="26" t="s">
        <v>183</v>
      </c>
      <c r="D161" s="26" t="s">
        <v>51</v>
      </c>
      <c r="E161" s="26">
        <v>1</v>
      </c>
      <c r="F161" s="26" t="s">
        <v>180</v>
      </c>
      <c r="G161" s="26">
        <v>1</v>
      </c>
      <c r="H161" s="26">
        <v>30000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</row>
    <row r="162" spans="1:37" hidden="1" x14ac:dyDescent="0.25">
      <c r="A162" s="26">
        <v>427</v>
      </c>
      <c r="B162" s="26">
        <v>8</v>
      </c>
      <c r="C162" s="26" t="s">
        <v>184</v>
      </c>
      <c r="D162" s="26" t="s">
        <v>51</v>
      </c>
      <c r="E162" s="26">
        <v>1</v>
      </c>
      <c r="F162" s="26" t="s">
        <v>180</v>
      </c>
      <c r="G162" s="26">
        <v>1</v>
      </c>
      <c r="H162" s="26">
        <v>73800</v>
      </c>
      <c r="I162" s="26">
        <v>0</v>
      </c>
      <c r="J162" s="26">
        <v>0</v>
      </c>
      <c r="K162" s="26">
        <v>1</v>
      </c>
      <c r="L162" s="26">
        <v>73800</v>
      </c>
      <c r="M162" s="26">
        <v>0</v>
      </c>
      <c r="N162" s="26">
        <v>0</v>
      </c>
      <c r="O162" s="26">
        <v>1</v>
      </c>
      <c r="P162" s="26">
        <v>73800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1</v>
      </c>
      <c r="AF162" s="26">
        <v>73800</v>
      </c>
      <c r="AG162" s="26">
        <v>0</v>
      </c>
      <c r="AH162" s="26">
        <v>0</v>
      </c>
      <c r="AI162" s="26">
        <v>1</v>
      </c>
      <c r="AJ162" s="26">
        <v>73800</v>
      </c>
    </row>
    <row r="163" spans="1:37" hidden="1" x14ac:dyDescent="0.25">
      <c r="A163" s="26">
        <v>428</v>
      </c>
      <c r="B163" s="26">
        <v>8</v>
      </c>
      <c r="C163" s="26" t="s">
        <v>185</v>
      </c>
      <c r="D163" s="26" t="s">
        <v>51</v>
      </c>
      <c r="E163" s="26">
        <v>1</v>
      </c>
      <c r="F163" s="26" t="s">
        <v>180</v>
      </c>
      <c r="G163" s="26">
        <v>1</v>
      </c>
      <c r="H163" s="26">
        <v>24091.9</v>
      </c>
      <c r="I163" s="26">
        <v>0</v>
      </c>
      <c r="J163" s="26">
        <v>0</v>
      </c>
      <c r="K163" s="26">
        <v>1</v>
      </c>
      <c r="L163" s="26">
        <v>24091.9</v>
      </c>
      <c r="M163" s="26">
        <v>0</v>
      </c>
      <c r="N163" s="26">
        <v>0</v>
      </c>
      <c r="O163" s="26">
        <v>1</v>
      </c>
      <c r="P163" s="26">
        <v>24091.9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1</v>
      </c>
      <c r="AF163" s="26">
        <v>21612.2</v>
      </c>
      <c r="AG163" s="26">
        <v>0</v>
      </c>
      <c r="AH163" s="26">
        <v>0</v>
      </c>
      <c r="AI163" s="26">
        <v>1</v>
      </c>
      <c r="AJ163" s="26">
        <v>21612.2</v>
      </c>
    </row>
    <row r="164" spans="1:37" hidden="1" x14ac:dyDescent="0.25">
      <c r="A164" s="26">
        <v>429</v>
      </c>
      <c r="B164" s="26">
        <v>8</v>
      </c>
      <c r="C164" s="26" t="s">
        <v>186</v>
      </c>
      <c r="D164" s="26" t="s">
        <v>51</v>
      </c>
      <c r="E164" s="26">
        <v>1</v>
      </c>
      <c r="F164" s="26" t="s">
        <v>180</v>
      </c>
      <c r="G164" s="26">
        <v>1</v>
      </c>
      <c r="H164" s="26">
        <v>24211.599999999999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</row>
    <row r="165" spans="1:37" hidden="1" x14ac:dyDescent="0.25">
      <c r="A165" s="26">
        <v>430</v>
      </c>
      <c r="B165" s="26">
        <v>8</v>
      </c>
      <c r="C165" s="26" t="s">
        <v>187</v>
      </c>
      <c r="D165" s="26" t="s">
        <v>51</v>
      </c>
      <c r="E165" s="26">
        <v>1</v>
      </c>
      <c r="F165" s="26" t="s">
        <v>180</v>
      </c>
      <c r="G165" s="26">
        <v>1</v>
      </c>
      <c r="H165" s="26">
        <v>271692</v>
      </c>
      <c r="I165" s="26">
        <v>4</v>
      </c>
      <c r="J165" s="26">
        <v>185781.3</v>
      </c>
      <c r="K165" s="26">
        <v>0</v>
      </c>
      <c r="L165" s="26">
        <v>0</v>
      </c>
      <c r="M165" s="26">
        <v>4</v>
      </c>
      <c r="N165" s="26">
        <v>185781.3</v>
      </c>
      <c r="O165" s="26">
        <v>4</v>
      </c>
      <c r="P165" s="26">
        <v>185781.3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4</v>
      </c>
      <c r="AH165" s="26">
        <v>175161.90000000002</v>
      </c>
      <c r="AI165" s="26">
        <v>4</v>
      </c>
      <c r="AJ165" s="26">
        <v>175161.9</v>
      </c>
    </row>
    <row r="166" spans="1:37" hidden="1" x14ac:dyDescent="0.25">
      <c r="A166" s="26">
        <v>431</v>
      </c>
      <c r="B166" s="26">
        <v>8</v>
      </c>
      <c r="C166" s="26" t="s">
        <v>188</v>
      </c>
      <c r="D166" s="26" t="s">
        <v>51</v>
      </c>
      <c r="E166" s="26">
        <v>1</v>
      </c>
      <c r="F166" s="26" t="s">
        <v>180</v>
      </c>
      <c r="G166" s="26">
        <v>1</v>
      </c>
      <c r="H166" s="26">
        <v>111315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</row>
    <row r="167" spans="1:37" hidden="1" x14ac:dyDescent="0.25">
      <c r="A167" s="26">
        <v>432</v>
      </c>
      <c r="B167" s="26">
        <v>8</v>
      </c>
      <c r="C167" s="26" t="s">
        <v>189</v>
      </c>
      <c r="D167" s="26" t="s">
        <v>51</v>
      </c>
      <c r="E167" s="26">
        <v>1</v>
      </c>
      <c r="F167" s="26" t="s">
        <v>180</v>
      </c>
      <c r="G167" s="26">
        <v>3</v>
      </c>
      <c r="H167" s="26">
        <v>43564.1</v>
      </c>
      <c r="I167" s="26">
        <v>0</v>
      </c>
      <c r="J167" s="26">
        <v>0</v>
      </c>
      <c r="K167" s="26">
        <v>3</v>
      </c>
      <c r="L167" s="26">
        <v>43564.1</v>
      </c>
      <c r="M167" s="26">
        <v>0</v>
      </c>
      <c r="N167" s="26">
        <v>0</v>
      </c>
      <c r="O167" s="26">
        <v>3</v>
      </c>
      <c r="P167" s="26">
        <v>43564.1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3</v>
      </c>
      <c r="AF167" s="26">
        <v>39513.54</v>
      </c>
      <c r="AG167" s="26">
        <v>0</v>
      </c>
      <c r="AH167" s="26">
        <v>0</v>
      </c>
      <c r="AI167" s="26">
        <v>3</v>
      </c>
      <c r="AJ167" s="26">
        <v>39513.54</v>
      </c>
      <c r="AK167" s="25" t="s">
        <v>181</v>
      </c>
    </row>
    <row r="168" spans="1:37" hidden="1" x14ac:dyDescent="0.25">
      <c r="A168" s="26">
        <v>433</v>
      </c>
      <c r="B168" s="26">
        <v>1</v>
      </c>
      <c r="C168" s="26"/>
      <c r="D168" s="26">
        <v>1</v>
      </c>
      <c r="E168" s="26">
        <v>15</v>
      </c>
      <c r="F168" s="26" t="s">
        <v>190</v>
      </c>
      <c r="G168" s="26">
        <v>5</v>
      </c>
      <c r="H168" s="26">
        <v>428547.13</v>
      </c>
      <c r="I168" s="26">
        <v>0</v>
      </c>
      <c r="J168" s="26">
        <v>0</v>
      </c>
      <c r="K168" s="26">
        <v>3</v>
      </c>
      <c r="L168" s="26">
        <v>156005.9</v>
      </c>
      <c r="M168" s="26">
        <v>0</v>
      </c>
      <c r="N168" s="26">
        <v>0</v>
      </c>
      <c r="O168" s="26">
        <v>3</v>
      </c>
      <c r="P168" s="26">
        <v>156005.9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1</v>
      </c>
      <c r="AF168" s="26">
        <v>29901.42</v>
      </c>
      <c r="AG168" s="26">
        <v>0</v>
      </c>
      <c r="AH168" s="26">
        <v>0</v>
      </c>
      <c r="AI168" s="26">
        <v>1</v>
      </c>
      <c r="AJ168" s="26">
        <v>29901.42</v>
      </c>
    </row>
    <row r="169" spans="1:37" hidden="1" x14ac:dyDescent="0.25">
      <c r="A169" s="26">
        <v>434</v>
      </c>
      <c r="B169" s="26">
        <v>2</v>
      </c>
      <c r="C169" s="26"/>
      <c r="D169" s="26">
        <v>2</v>
      </c>
      <c r="E169" s="26">
        <v>15</v>
      </c>
      <c r="F169" s="26" t="s">
        <v>190</v>
      </c>
      <c r="G169" s="26">
        <v>6</v>
      </c>
      <c r="H169" s="26">
        <v>290134.53000000003</v>
      </c>
      <c r="I169" s="26">
        <v>2</v>
      </c>
      <c r="J169" s="26">
        <v>130000</v>
      </c>
      <c r="K169" s="26">
        <v>4</v>
      </c>
      <c r="L169" s="26">
        <v>102715</v>
      </c>
      <c r="M169" s="26">
        <v>2</v>
      </c>
      <c r="N169" s="26">
        <v>130000</v>
      </c>
      <c r="O169" s="26">
        <v>6</v>
      </c>
      <c r="P169" s="26">
        <v>232715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4</v>
      </c>
      <c r="AF169" s="26">
        <v>98264.77</v>
      </c>
      <c r="AG169" s="26">
        <v>2</v>
      </c>
      <c r="AH169" s="26">
        <v>118080</v>
      </c>
      <c r="AI169" s="26">
        <v>6</v>
      </c>
      <c r="AJ169" s="26">
        <v>216344.77</v>
      </c>
    </row>
    <row r="170" spans="1:37" hidden="1" x14ac:dyDescent="0.25">
      <c r="A170" s="26">
        <v>435</v>
      </c>
      <c r="B170" s="26">
        <v>3</v>
      </c>
      <c r="C170" s="26"/>
      <c r="D170" s="26">
        <v>3</v>
      </c>
      <c r="E170" s="26">
        <v>15</v>
      </c>
      <c r="F170" s="26" t="s">
        <v>190</v>
      </c>
      <c r="G170" s="26">
        <v>2</v>
      </c>
      <c r="H170" s="26">
        <v>148313.4</v>
      </c>
      <c r="I170" s="26">
        <v>0</v>
      </c>
      <c r="J170" s="26">
        <v>0</v>
      </c>
      <c r="K170" s="26">
        <v>2</v>
      </c>
      <c r="L170" s="26">
        <v>40854.6</v>
      </c>
      <c r="M170" s="26">
        <v>0</v>
      </c>
      <c r="N170" s="26">
        <v>0</v>
      </c>
      <c r="O170" s="26">
        <v>2</v>
      </c>
      <c r="P170" s="26">
        <v>40854.6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1</v>
      </c>
      <c r="AF170" s="26">
        <v>23660</v>
      </c>
      <c r="AG170" s="26">
        <v>0</v>
      </c>
      <c r="AH170" s="26">
        <v>0</v>
      </c>
      <c r="AI170" s="26">
        <v>1</v>
      </c>
      <c r="AJ170" s="26">
        <v>23660</v>
      </c>
    </row>
    <row r="171" spans="1:37" hidden="1" x14ac:dyDescent="0.25">
      <c r="A171" s="26">
        <v>436</v>
      </c>
      <c r="B171" s="26">
        <v>4</v>
      </c>
      <c r="C171" s="26"/>
      <c r="D171" s="26">
        <v>4</v>
      </c>
      <c r="E171" s="26">
        <v>15</v>
      </c>
      <c r="F171" s="26" t="s">
        <v>190</v>
      </c>
      <c r="G171" s="26">
        <v>24</v>
      </c>
      <c r="H171" s="26">
        <v>813154.83</v>
      </c>
      <c r="I171" s="26">
        <v>32</v>
      </c>
      <c r="J171" s="26">
        <v>1027277.24</v>
      </c>
      <c r="K171" s="26">
        <v>20</v>
      </c>
      <c r="L171" s="26">
        <v>338072.87</v>
      </c>
      <c r="M171" s="26">
        <v>28</v>
      </c>
      <c r="N171" s="26">
        <v>886658</v>
      </c>
      <c r="O171" s="26">
        <v>48</v>
      </c>
      <c r="P171" s="26">
        <v>1224730.8700000001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19</v>
      </c>
      <c r="AF171" s="26">
        <v>300916.52</v>
      </c>
      <c r="AG171" s="26">
        <v>26</v>
      </c>
      <c r="AH171" s="26">
        <v>643114.49</v>
      </c>
      <c r="AI171" s="26">
        <v>45</v>
      </c>
      <c r="AJ171" s="26">
        <v>944031.01</v>
      </c>
    </row>
    <row r="172" spans="1:37" hidden="1" x14ac:dyDescent="0.25">
      <c r="A172" s="26">
        <v>437</v>
      </c>
      <c r="B172" s="26">
        <v>6</v>
      </c>
      <c r="C172" s="26"/>
      <c r="D172" s="26">
        <v>6</v>
      </c>
      <c r="E172" s="26">
        <v>15</v>
      </c>
      <c r="F172" s="26" t="s">
        <v>190</v>
      </c>
      <c r="G172" s="26">
        <v>7</v>
      </c>
      <c r="H172" s="26">
        <v>217191.74</v>
      </c>
      <c r="I172" s="26">
        <v>5</v>
      </c>
      <c r="J172" s="26">
        <v>87500</v>
      </c>
      <c r="K172" s="26">
        <v>3</v>
      </c>
      <c r="L172" s="26">
        <v>81116.740000000005</v>
      </c>
      <c r="M172" s="26">
        <v>5</v>
      </c>
      <c r="N172" s="26">
        <v>78500</v>
      </c>
      <c r="O172" s="26">
        <v>8</v>
      </c>
      <c r="P172" s="26">
        <v>159616.74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3</v>
      </c>
      <c r="AF172" s="26">
        <v>74539.899999999994</v>
      </c>
      <c r="AG172" s="26">
        <v>5</v>
      </c>
      <c r="AH172" s="26">
        <v>35349.54</v>
      </c>
      <c r="AI172" s="26">
        <v>8</v>
      </c>
      <c r="AJ172" s="26">
        <v>109889.44</v>
      </c>
    </row>
    <row r="173" spans="1:37" hidden="1" x14ac:dyDescent="0.25">
      <c r="A173" s="26">
        <v>438</v>
      </c>
      <c r="B173" s="26">
        <v>8</v>
      </c>
      <c r="C173" s="26"/>
      <c r="D173" s="26">
        <v>8</v>
      </c>
      <c r="E173" s="26">
        <v>15</v>
      </c>
      <c r="F173" s="26" t="s">
        <v>190</v>
      </c>
      <c r="G173" s="26">
        <v>24</v>
      </c>
      <c r="H173" s="26">
        <v>1292193.92</v>
      </c>
      <c r="I173" s="26">
        <v>0</v>
      </c>
      <c r="J173" s="26">
        <v>0</v>
      </c>
      <c r="K173" s="26">
        <v>11</v>
      </c>
      <c r="L173" s="26">
        <v>304728.51</v>
      </c>
      <c r="M173" s="26">
        <v>0</v>
      </c>
      <c r="N173" s="26">
        <v>0</v>
      </c>
      <c r="O173" s="26">
        <v>11</v>
      </c>
      <c r="P173" s="26">
        <v>304728.51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8</v>
      </c>
      <c r="AF173" s="26">
        <v>182120.82</v>
      </c>
      <c r="AG173" s="26">
        <v>0</v>
      </c>
      <c r="AH173" s="26">
        <v>0</v>
      </c>
      <c r="AI173" s="26">
        <v>8</v>
      </c>
      <c r="AJ173" s="26">
        <v>182120.82</v>
      </c>
    </row>
    <row r="174" spans="1:37" hidden="1" x14ac:dyDescent="0.25">
      <c r="A174" s="26">
        <v>439</v>
      </c>
      <c r="B174" s="26">
        <v>2</v>
      </c>
      <c r="C174" s="26"/>
      <c r="D174" s="26">
        <v>2</v>
      </c>
      <c r="E174" s="26">
        <v>16</v>
      </c>
      <c r="F174" s="26" t="s">
        <v>192</v>
      </c>
      <c r="G174" s="26">
        <v>9</v>
      </c>
      <c r="H174" s="26">
        <v>245493.83</v>
      </c>
      <c r="I174" s="26">
        <v>7</v>
      </c>
      <c r="J174" s="26">
        <v>235707.05</v>
      </c>
      <c r="K174" s="26">
        <v>8</v>
      </c>
      <c r="L174" s="26">
        <v>226493.83</v>
      </c>
      <c r="M174" s="26">
        <v>7</v>
      </c>
      <c r="N174" s="26">
        <v>235385.05</v>
      </c>
      <c r="O174" s="26">
        <v>15</v>
      </c>
      <c r="P174" s="26">
        <v>461878.88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7</v>
      </c>
      <c r="AF174" s="26">
        <v>190550.32</v>
      </c>
      <c r="AG174" s="26">
        <v>7</v>
      </c>
      <c r="AH174" s="26">
        <v>223830.74</v>
      </c>
      <c r="AI174" s="26">
        <v>14</v>
      </c>
      <c r="AJ174" s="26">
        <v>414381.06</v>
      </c>
    </row>
    <row r="175" spans="1:37" hidden="1" x14ac:dyDescent="0.25">
      <c r="A175" s="26">
        <v>440</v>
      </c>
      <c r="B175" s="26">
        <v>3</v>
      </c>
      <c r="C175" s="26"/>
      <c r="D175" s="26">
        <v>3</v>
      </c>
      <c r="E175" s="26">
        <v>16</v>
      </c>
      <c r="F175" s="26" t="s">
        <v>192</v>
      </c>
      <c r="G175" s="26">
        <v>4</v>
      </c>
      <c r="H175" s="26">
        <v>158337.78</v>
      </c>
      <c r="I175" s="26">
        <v>0</v>
      </c>
      <c r="J175" s="26">
        <v>0</v>
      </c>
      <c r="K175" s="26">
        <v>2</v>
      </c>
      <c r="L175" s="26">
        <v>40000</v>
      </c>
      <c r="M175" s="26">
        <v>0</v>
      </c>
      <c r="N175" s="26">
        <v>0</v>
      </c>
      <c r="O175" s="26">
        <v>2</v>
      </c>
      <c r="P175" s="26">
        <v>40000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2</v>
      </c>
      <c r="AF175" s="26">
        <v>39557.25</v>
      </c>
      <c r="AG175" s="26">
        <v>0</v>
      </c>
      <c r="AH175" s="26">
        <v>0</v>
      </c>
      <c r="AI175" s="26">
        <v>2</v>
      </c>
      <c r="AJ175" s="26">
        <v>39557.25</v>
      </c>
    </row>
    <row r="176" spans="1:37" hidden="1" x14ac:dyDescent="0.25">
      <c r="A176" s="26">
        <v>441</v>
      </c>
      <c r="B176" s="26">
        <v>4</v>
      </c>
      <c r="C176" s="26"/>
      <c r="D176" s="26">
        <v>4</v>
      </c>
      <c r="E176" s="26">
        <v>16</v>
      </c>
      <c r="F176" s="26" t="s">
        <v>192</v>
      </c>
      <c r="G176" s="26">
        <v>23</v>
      </c>
      <c r="H176" s="26">
        <v>632226.87</v>
      </c>
      <c r="I176" s="26">
        <v>12</v>
      </c>
      <c r="J176" s="26">
        <v>199001</v>
      </c>
      <c r="K176" s="26">
        <v>14</v>
      </c>
      <c r="L176" s="26">
        <v>183262.26</v>
      </c>
      <c r="M176" s="26">
        <v>12</v>
      </c>
      <c r="N176" s="26">
        <v>186358.67</v>
      </c>
      <c r="O176" s="26">
        <v>26</v>
      </c>
      <c r="P176" s="26">
        <v>369620.93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11</v>
      </c>
      <c r="AF176" s="26">
        <v>135962.64000000001</v>
      </c>
      <c r="AG176" s="26">
        <v>10</v>
      </c>
      <c r="AH176" s="26">
        <v>105616</v>
      </c>
      <c r="AI176" s="26">
        <v>21</v>
      </c>
      <c r="AJ176" s="26">
        <v>241578.64</v>
      </c>
    </row>
    <row r="177" spans="1:37" hidden="1" x14ac:dyDescent="0.25">
      <c r="A177" s="26">
        <v>442</v>
      </c>
      <c r="B177" s="26">
        <v>5</v>
      </c>
      <c r="C177" s="26"/>
      <c r="D177" s="26">
        <v>5</v>
      </c>
      <c r="E177" s="26">
        <v>16</v>
      </c>
      <c r="F177" s="26" t="s">
        <v>192</v>
      </c>
      <c r="G177" s="26">
        <v>5</v>
      </c>
      <c r="H177" s="26">
        <v>106187.85</v>
      </c>
      <c r="I177" s="26">
        <v>3</v>
      </c>
      <c r="J177" s="26">
        <v>12000</v>
      </c>
      <c r="K177" s="26">
        <v>3</v>
      </c>
      <c r="L177" s="26">
        <v>56484.4</v>
      </c>
      <c r="M177" s="26">
        <v>3</v>
      </c>
      <c r="N177" s="26">
        <v>10300</v>
      </c>
      <c r="O177" s="26">
        <v>6</v>
      </c>
      <c r="P177" s="26">
        <v>66784.399999999994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3</v>
      </c>
      <c r="AF177" s="26">
        <v>47303.73</v>
      </c>
      <c r="AG177" s="26">
        <v>3</v>
      </c>
      <c r="AH177" s="26">
        <v>7645</v>
      </c>
      <c r="AI177" s="26">
        <v>6</v>
      </c>
      <c r="AJ177" s="26">
        <v>54948.73</v>
      </c>
    </row>
    <row r="178" spans="1:37" hidden="1" x14ac:dyDescent="0.25">
      <c r="A178" s="26">
        <v>443</v>
      </c>
      <c r="B178" s="26">
        <v>8</v>
      </c>
      <c r="C178" s="26" t="s">
        <v>193</v>
      </c>
      <c r="D178" s="26" t="s">
        <v>51</v>
      </c>
      <c r="E178" s="26">
        <v>16</v>
      </c>
      <c r="F178" s="26" t="s">
        <v>192</v>
      </c>
      <c r="G178" s="26">
        <v>1</v>
      </c>
      <c r="H178" s="26">
        <v>45336.6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</row>
    <row r="179" spans="1:37" hidden="1" x14ac:dyDescent="0.25">
      <c r="A179" s="26">
        <v>444</v>
      </c>
      <c r="B179" s="26">
        <v>8</v>
      </c>
      <c r="C179" s="26" t="s">
        <v>194</v>
      </c>
      <c r="D179" s="26" t="s">
        <v>51</v>
      </c>
      <c r="E179" s="26">
        <v>16</v>
      </c>
      <c r="F179" s="26" t="s">
        <v>192</v>
      </c>
      <c r="G179" s="26">
        <v>1</v>
      </c>
      <c r="H179" s="26">
        <v>135522.32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</row>
    <row r="180" spans="1:37" hidden="1" x14ac:dyDescent="0.25">
      <c r="A180" s="26">
        <v>445</v>
      </c>
      <c r="B180" s="26">
        <v>8</v>
      </c>
      <c r="C180" s="26"/>
      <c r="D180" s="26" t="s">
        <v>51</v>
      </c>
      <c r="E180" s="26">
        <v>16</v>
      </c>
      <c r="F180" s="26" t="s">
        <v>192</v>
      </c>
      <c r="G180" s="26">
        <v>1</v>
      </c>
      <c r="H180" s="26">
        <v>73093</v>
      </c>
      <c r="I180" s="26">
        <v>12</v>
      </c>
      <c r="J180" s="26">
        <v>256300</v>
      </c>
      <c r="K180" s="26">
        <v>0</v>
      </c>
      <c r="L180" s="26">
        <v>0</v>
      </c>
      <c r="M180" s="26">
        <v>11</v>
      </c>
      <c r="N180" s="26">
        <v>175460</v>
      </c>
      <c r="O180" s="26">
        <v>11</v>
      </c>
      <c r="P180" s="26">
        <v>175460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11</v>
      </c>
      <c r="AH180" s="26">
        <v>117870.18</v>
      </c>
      <c r="AI180" s="26">
        <v>11</v>
      </c>
      <c r="AJ180" s="26">
        <v>117870.18</v>
      </c>
      <c r="AK180" s="25" t="s">
        <v>195</v>
      </c>
    </row>
    <row r="181" spans="1:37" hidden="1" x14ac:dyDescent="0.25">
      <c r="A181" s="26">
        <v>446</v>
      </c>
      <c r="B181" s="26">
        <v>1</v>
      </c>
      <c r="C181" s="26"/>
      <c r="D181" s="26">
        <v>1</v>
      </c>
      <c r="E181" s="26">
        <v>34</v>
      </c>
      <c r="F181" s="26" t="s">
        <v>164</v>
      </c>
      <c r="G181" s="26">
        <v>0</v>
      </c>
      <c r="H181" s="26">
        <v>0</v>
      </c>
      <c r="I181" s="26">
        <v>4</v>
      </c>
      <c r="J181" s="26">
        <v>112023.19</v>
      </c>
      <c r="K181" s="26">
        <v>0</v>
      </c>
      <c r="L181" s="26">
        <v>0</v>
      </c>
      <c r="M181" s="26">
        <v>3</v>
      </c>
      <c r="N181" s="26">
        <v>102562.89</v>
      </c>
      <c r="O181" s="26">
        <v>3</v>
      </c>
      <c r="P181" s="26">
        <v>102562.89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1</v>
      </c>
      <c r="AA181" s="26">
        <v>20861.990000000002</v>
      </c>
      <c r="AB181" s="26">
        <v>19188.509999999998</v>
      </c>
      <c r="AC181" s="26">
        <v>1</v>
      </c>
      <c r="AD181" s="26">
        <v>19188.509999999998</v>
      </c>
      <c r="AE181" s="26">
        <v>0</v>
      </c>
      <c r="AF181" s="26">
        <v>0</v>
      </c>
      <c r="AG181" s="26">
        <v>2</v>
      </c>
      <c r="AH181" s="26">
        <v>51764.22</v>
      </c>
      <c r="AI181" s="26">
        <v>2</v>
      </c>
      <c r="AJ181" s="26">
        <v>70952.73</v>
      </c>
    </row>
    <row r="182" spans="1:37" hidden="1" x14ac:dyDescent="0.25">
      <c r="A182" s="26">
        <v>447</v>
      </c>
      <c r="B182" s="26">
        <v>8</v>
      </c>
      <c r="C182" s="26" t="s">
        <v>165</v>
      </c>
      <c r="D182" s="26" t="s">
        <v>51</v>
      </c>
      <c r="E182" s="26">
        <v>34</v>
      </c>
      <c r="F182" s="26" t="s">
        <v>164</v>
      </c>
      <c r="G182" s="26">
        <v>1</v>
      </c>
      <c r="H182" s="26">
        <v>128704.65</v>
      </c>
      <c r="I182" s="26">
        <v>2</v>
      </c>
      <c r="J182" s="26">
        <v>67436.990000000005</v>
      </c>
      <c r="K182" s="26">
        <v>1</v>
      </c>
      <c r="L182" s="26">
        <v>128704.65</v>
      </c>
      <c r="M182" s="26">
        <v>1</v>
      </c>
      <c r="N182" s="26">
        <v>26816.99</v>
      </c>
      <c r="O182" s="26">
        <v>2</v>
      </c>
      <c r="P182" s="26">
        <v>155521.64000000001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1</v>
      </c>
      <c r="AH182" s="26">
        <v>18350.189999999999</v>
      </c>
      <c r="AI182" s="26">
        <v>1</v>
      </c>
      <c r="AJ182" s="26">
        <v>18350.189999999999</v>
      </c>
    </row>
    <row r="183" spans="1:37" hidden="1" x14ac:dyDescent="0.25">
      <c r="A183" s="26">
        <v>448</v>
      </c>
      <c r="B183" s="26">
        <v>8</v>
      </c>
      <c r="C183" s="26" t="s">
        <v>166</v>
      </c>
      <c r="D183" s="26" t="s">
        <v>51</v>
      </c>
      <c r="E183" s="26">
        <v>34</v>
      </c>
      <c r="F183" s="26" t="s">
        <v>164</v>
      </c>
      <c r="G183" s="26">
        <v>0</v>
      </c>
      <c r="H183" s="26">
        <v>0</v>
      </c>
      <c r="I183" s="26">
        <v>1</v>
      </c>
      <c r="J183" s="26">
        <v>48500</v>
      </c>
      <c r="K183" s="26">
        <v>0</v>
      </c>
      <c r="L183" s="26">
        <v>0</v>
      </c>
      <c r="M183" s="26">
        <v>1</v>
      </c>
      <c r="N183" s="26">
        <v>48500</v>
      </c>
      <c r="O183" s="26">
        <v>1</v>
      </c>
      <c r="P183" s="26">
        <v>48500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1</v>
      </c>
      <c r="AH183" s="26">
        <v>48500</v>
      </c>
      <c r="AI183" s="26">
        <v>1</v>
      </c>
      <c r="AJ183" s="26">
        <v>48500</v>
      </c>
    </row>
    <row r="184" spans="1:37" hidden="1" x14ac:dyDescent="0.25">
      <c r="A184" s="26">
        <v>449</v>
      </c>
      <c r="B184" s="26">
        <v>8</v>
      </c>
      <c r="C184" s="26" t="s">
        <v>167</v>
      </c>
      <c r="D184" s="26" t="s">
        <v>51</v>
      </c>
      <c r="E184" s="26">
        <v>34</v>
      </c>
      <c r="F184" s="26" t="s">
        <v>164</v>
      </c>
      <c r="G184" s="26">
        <v>0</v>
      </c>
      <c r="H184" s="26">
        <v>0</v>
      </c>
      <c r="I184" s="26">
        <v>1</v>
      </c>
      <c r="J184" s="26">
        <v>15542.04</v>
      </c>
      <c r="K184" s="26">
        <v>0</v>
      </c>
      <c r="L184" s="26">
        <v>0</v>
      </c>
      <c r="M184" s="26">
        <v>1</v>
      </c>
      <c r="N184" s="26">
        <v>15542.04</v>
      </c>
      <c r="O184" s="26">
        <v>1</v>
      </c>
      <c r="P184" s="26">
        <v>15542.04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1</v>
      </c>
      <c r="AH184" s="26">
        <v>11547.74</v>
      </c>
      <c r="AI184" s="26">
        <v>1</v>
      </c>
      <c r="AJ184" s="26">
        <v>11547.74</v>
      </c>
    </row>
    <row r="185" spans="1:37" hidden="1" x14ac:dyDescent="0.25">
      <c r="A185" s="26">
        <v>450</v>
      </c>
      <c r="B185" s="26">
        <v>8</v>
      </c>
      <c r="C185" s="26" t="s">
        <v>356</v>
      </c>
      <c r="D185" s="26" t="s">
        <v>51</v>
      </c>
      <c r="E185" s="26">
        <v>34</v>
      </c>
      <c r="F185" s="26" t="s">
        <v>164</v>
      </c>
      <c r="G185" s="26">
        <v>0</v>
      </c>
      <c r="H185" s="26">
        <v>0</v>
      </c>
      <c r="I185" s="26">
        <v>1</v>
      </c>
      <c r="J185" s="26">
        <v>134913.16</v>
      </c>
      <c r="K185" s="26">
        <v>0</v>
      </c>
      <c r="L185" s="26">
        <v>0</v>
      </c>
      <c r="M185" s="26">
        <v>1</v>
      </c>
      <c r="N185" s="26">
        <v>134913.16</v>
      </c>
      <c r="O185" s="26">
        <v>1</v>
      </c>
      <c r="P185" s="26">
        <v>134913.16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1</v>
      </c>
      <c r="AH185" s="26">
        <v>125890</v>
      </c>
      <c r="AI185" s="26">
        <v>1</v>
      </c>
      <c r="AJ185" s="26">
        <v>125890</v>
      </c>
    </row>
    <row r="186" spans="1:37" hidden="1" x14ac:dyDescent="0.25">
      <c r="A186" s="26">
        <v>451</v>
      </c>
      <c r="B186" s="26">
        <v>1</v>
      </c>
      <c r="C186" s="26"/>
      <c r="D186" s="26">
        <v>1</v>
      </c>
      <c r="E186" s="26">
        <v>31</v>
      </c>
      <c r="F186" s="26" t="s">
        <v>148</v>
      </c>
      <c r="G186" s="26">
        <v>0</v>
      </c>
      <c r="H186" s="26">
        <v>0</v>
      </c>
      <c r="I186" s="26">
        <v>3</v>
      </c>
      <c r="J186" s="26">
        <v>78736.990000000005</v>
      </c>
      <c r="K186" s="26">
        <v>0</v>
      </c>
      <c r="L186" s="26">
        <v>0</v>
      </c>
      <c r="M186" s="26">
        <v>3</v>
      </c>
      <c r="N186" s="26">
        <v>78736.990000000005</v>
      </c>
      <c r="O186" s="26">
        <v>3</v>
      </c>
      <c r="P186" s="26">
        <v>78736.990000000005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2</v>
      </c>
      <c r="AH186" s="26">
        <v>59859.199999999997</v>
      </c>
      <c r="AI186" s="26">
        <v>2</v>
      </c>
      <c r="AJ186" s="26">
        <v>59859.199999999997</v>
      </c>
    </row>
    <row r="187" spans="1:37" hidden="1" x14ac:dyDescent="0.25">
      <c r="A187" s="26">
        <v>452</v>
      </c>
      <c r="B187" s="26">
        <v>8</v>
      </c>
      <c r="C187" s="26" t="s">
        <v>150</v>
      </c>
      <c r="D187" s="26" t="s">
        <v>51</v>
      </c>
      <c r="E187" s="26">
        <v>31</v>
      </c>
      <c r="F187" s="26" t="s">
        <v>148</v>
      </c>
      <c r="G187" s="26">
        <v>1</v>
      </c>
      <c r="H187" s="26">
        <v>19282.66</v>
      </c>
      <c r="I187" s="26">
        <v>3</v>
      </c>
      <c r="J187" s="26">
        <v>155325.28</v>
      </c>
      <c r="K187" s="26">
        <v>0</v>
      </c>
      <c r="L187" s="26">
        <v>0</v>
      </c>
      <c r="M187" s="26">
        <v>2</v>
      </c>
      <c r="N187" s="26">
        <v>116757.4</v>
      </c>
      <c r="O187" s="26">
        <v>2</v>
      </c>
      <c r="P187" s="26">
        <v>116757.4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1</v>
      </c>
      <c r="AA187" s="26">
        <v>80693.45</v>
      </c>
      <c r="AB187" s="26">
        <v>843.95</v>
      </c>
      <c r="AC187" s="26">
        <v>1</v>
      </c>
      <c r="AD187" s="26">
        <v>843.95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843.95</v>
      </c>
    </row>
    <row r="188" spans="1:37" hidden="1" x14ac:dyDescent="0.25">
      <c r="A188" s="26">
        <v>453</v>
      </c>
      <c r="B188" s="26">
        <v>8</v>
      </c>
      <c r="C188" s="26" t="s">
        <v>151</v>
      </c>
      <c r="D188" s="26" t="s">
        <v>51</v>
      </c>
      <c r="E188" s="26">
        <v>31</v>
      </c>
      <c r="F188" s="26" t="s">
        <v>148</v>
      </c>
      <c r="G188" s="26">
        <v>0</v>
      </c>
      <c r="H188" s="26">
        <v>0</v>
      </c>
      <c r="I188" s="26">
        <v>1</v>
      </c>
      <c r="J188" s="26">
        <v>25354.720000000001</v>
      </c>
      <c r="K188" s="26">
        <v>0</v>
      </c>
      <c r="L188" s="26">
        <v>0</v>
      </c>
      <c r="M188" s="26">
        <v>1</v>
      </c>
      <c r="N188" s="26">
        <v>25354.720000000001</v>
      </c>
      <c r="O188" s="26">
        <v>1</v>
      </c>
      <c r="P188" s="26">
        <v>25354.720000000001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5" t="s">
        <v>152</v>
      </c>
    </row>
    <row r="189" spans="1:37" hidden="1" x14ac:dyDescent="0.25">
      <c r="A189" s="26">
        <v>457</v>
      </c>
      <c r="B189" s="26">
        <v>2</v>
      </c>
      <c r="C189" s="26"/>
      <c r="D189" s="26">
        <v>2</v>
      </c>
      <c r="E189" s="26">
        <v>10</v>
      </c>
      <c r="F189" s="26" t="s">
        <v>70</v>
      </c>
      <c r="G189" s="26">
        <v>30</v>
      </c>
      <c r="H189" s="26">
        <v>685857.94</v>
      </c>
      <c r="I189" s="26">
        <v>7</v>
      </c>
      <c r="J189" s="26">
        <v>175904.7</v>
      </c>
      <c r="K189" s="26">
        <v>9</v>
      </c>
      <c r="L189" s="26">
        <v>144378.41</v>
      </c>
      <c r="M189" s="26">
        <v>7</v>
      </c>
      <c r="N189" s="26">
        <v>163020.20000000001</v>
      </c>
      <c r="O189" s="26">
        <v>16</v>
      </c>
      <c r="P189" s="26">
        <v>307398.61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9</v>
      </c>
      <c r="AF189" s="26">
        <v>140421.47</v>
      </c>
      <c r="AG189" s="26">
        <v>7</v>
      </c>
      <c r="AH189" s="26">
        <v>147727.5</v>
      </c>
      <c r="AI189" s="26">
        <v>16</v>
      </c>
      <c r="AJ189" s="26">
        <v>288148.96999999997</v>
      </c>
    </row>
    <row r="190" spans="1:37" hidden="1" x14ac:dyDescent="0.25">
      <c r="A190" s="26">
        <v>458</v>
      </c>
      <c r="B190" s="26">
        <v>3</v>
      </c>
      <c r="C190" s="26"/>
      <c r="D190" s="26">
        <v>3</v>
      </c>
      <c r="E190" s="26">
        <v>10</v>
      </c>
      <c r="F190" s="26" t="s">
        <v>70</v>
      </c>
      <c r="G190" s="26">
        <v>7</v>
      </c>
      <c r="H190" s="26">
        <v>225331.57</v>
      </c>
      <c r="I190" s="26">
        <v>0</v>
      </c>
      <c r="J190" s="26">
        <v>0</v>
      </c>
      <c r="K190" s="26">
        <v>1</v>
      </c>
      <c r="L190" s="26">
        <v>10000</v>
      </c>
      <c r="M190" s="26">
        <v>0</v>
      </c>
      <c r="N190" s="26">
        <v>0</v>
      </c>
      <c r="O190" s="26">
        <v>1</v>
      </c>
      <c r="P190" s="26">
        <v>10000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1</v>
      </c>
      <c r="AF190" s="26">
        <v>10000</v>
      </c>
      <c r="AG190" s="26">
        <v>0</v>
      </c>
      <c r="AH190" s="26">
        <v>0</v>
      </c>
      <c r="AI190" s="26">
        <v>1</v>
      </c>
      <c r="AJ190" s="26">
        <v>10000</v>
      </c>
    </row>
    <row r="191" spans="1:37" hidden="1" x14ac:dyDescent="0.25">
      <c r="A191" s="26">
        <v>459</v>
      </c>
      <c r="B191" s="26">
        <v>4</v>
      </c>
      <c r="C191" s="26"/>
      <c r="D191" s="26">
        <v>4</v>
      </c>
      <c r="E191" s="26">
        <v>10</v>
      </c>
      <c r="F191" s="26" t="s">
        <v>70</v>
      </c>
      <c r="G191" s="26">
        <v>36</v>
      </c>
      <c r="H191" s="26">
        <v>740591.81</v>
      </c>
      <c r="I191" s="26">
        <v>2</v>
      </c>
      <c r="J191" s="26">
        <v>19000</v>
      </c>
      <c r="K191" s="26">
        <v>15</v>
      </c>
      <c r="L191" s="26">
        <v>211456.3</v>
      </c>
      <c r="M191" s="26">
        <v>2</v>
      </c>
      <c r="N191" s="26">
        <v>18680</v>
      </c>
      <c r="O191" s="26">
        <v>17</v>
      </c>
      <c r="P191" s="26">
        <v>230136.3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15</v>
      </c>
      <c r="AF191" s="26">
        <v>208997.68</v>
      </c>
      <c r="AG191" s="26">
        <v>2</v>
      </c>
      <c r="AH191" s="26">
        <v>18679.55</v>
      </c>
      <c r="AI191" s="26">
        <v>17</v>
      </c>
      <c r="AJ191" s="26">
        <v>227677.23</v>
      </c>
    </row>
    <row r="192" spans="1:37" hidden="1" x14ac:dyDescent="0.25">
      <c r="A192" s="26">
        <v>460</v>
      </c>
      <c r="B192" s="26">
        <v>5</v>
      </c>
      <c r="C192" s="26"/>
      <c r="D192" s="26">
        <v>5</v>
      </c>
      <c r="E192" s="26">
        <v>10</v>
      </c>
      <c r="F192" s="26" t="s">
        <v>70</v>
      </c>
      <c r="G192" s="26">
        <v>0</v>
      </c>
      <c r="H192" s="26">
        <v>0</v>
      </c>
      <c r="I192" s="26">
        <v>2</v>
      </c>
      <c r="J192" s="26">
        <v>70000</v>
      </c>
      <c r="K192" s="26">
        <v>0</v>
      </c>
      <c r="L192" s="26">
        <v>0</v>
      </c>
      <c r="M192" s="26">
        <v>2</v>
      </c>
      <c r="N192" s="26">
        <v>54860</v>
      </c>
      <c r="O192" s="26">
        <v>2</v>
      </c>
      <c r="P192" s="26">
        <v>54860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2</v>
      </c>
      <c r="AH192" s="26">
        <v>54856.800000000003</v>
      </c>
      <c r="AI192" s="26">
        <v>2</v>
      </c>
      <c r="AJ192" s="26">
        <v>54856.800000000003</v>
      </c>
    </row>
    <row r="193" spans="1:37" hidden="1" x14ac:dyDescent="0.25">
      <c r="A193" s="26">
        <v>461</v>
      </c>
      <c r="B193" s="26">
        <v>8</v>
      </c>
      <c r="C193" s="26" t="s">
        <v>71</v>
      </c>
      <c r="D193" s="26" t="s">
        <v>51</v>
      </c>
      <c r="E193" s="26">
        <v>10</v>
      </c>
      <c r="F193" s="26" t="s">
        <v>70</v>
      </c>
      <c r="G193" s="26">
        <v>15</v>
      </c>
      <c r="H193" s="26">
        <v>476919.26</v>
      </c>
      <c r="I193" s="26">
        <v>14</v>
      </c>
      <c r="J193" s="26">
        <v>360760</v>
      </c>
      <c r="K193" s="26">
        <v>4</v>
      </c>
      <c r="L193" s="26">
        <v>101520</v>
      </c>
      <c r="M193" s="26">
        <v>14</v>
      </c>
      <c r="N193" s="26">
        <v>365684</v>
      </c>
      <c r="O193" s="26">
        <v>18</v>
      </c>
      <c r="P193" s="26">
        <v>467204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4</v>
      </c>
      <c r="AF193" s="26">
        <v>99979.25</v>
      </c>
      <c r="AG193" s="26">
        <v>14</v>
      </c>
      <c r="AH193" s="26">
        <v>352372.91</v>
      </c>
      <c r="AI193" s="26">
        <v>18</v>
      </c>
      <c r="AJ193" s="26">
        <v>452352.16</v>
      </c>
    </row>
    <row r="194" spans="1:37" hidden="1" x14ac:dyDescent="0.25">
      <c r="A194" s="26">
        <v>462</v>
      </c>
      <c r="B194" s="26">
        <v>2</v>
      </c>
      <c r="C194" s="26"/>
      <c r="D194" s="26">
        <v>2</v>
      </c>
      <c r="E194" s="26">
        <v>18</v>
      </c>
      <c r="F194" s="26" t="s">
        <v>200</v>
      </c>
      <c r="G194" s="26">
        <v>0</v>
      </c>
      <c r="H194" s="26">
        <v>0</v>
      </c>
      <c r="I194" s="26">
        <v>7</v>
      </c>
      <c r="J194" s="26">
        <v>960800</v>
      </c>
      <c r="K194" s="26">
        <v>0</v>
      </c>
      <c r="L194" s="26">
        <v>0</v>
      </c>
      <c r="M194" s="26">
        <v>7</v>
      </c>
      <c r="N194" s="26">
        <v>960800</v>
      </c>
      <c r="O194" s="26">
        <v>7</v>
      </c>
      <c r="P194" s="26">
        <v>960800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4</v>
      </c>
      <c r="AA194" s="26">
        <v>125425</v>
      </c>
      <c r="AB194" s="26">
        <v>530575</v>
      </c>
      <c r="AC194" s="26">
        <v>4</v>
      </c>
      <c r="AD194" s="26">
        <v>530575</v>
      </c>
      <c r="AE194" s="26">
        <v>0</v>
      </c>
      <c r="AF194" s="26">
        <v>0</v>
      </c>
      <c r="AG194" s="26">
        <v>3</v>
      </c>
      <c r="AH194" s="26">
        <v>304800</v>
      </c>
      <c r="AI194" s="26">
        <v>3</v>
      </c>
      <c r="AJ194" s="26">
        <v>835375</v>
      </c>
    </row>
    <row r="195" spans="1:37" x14ac:dyDescent="0.25">
      <c r="A195" s="26">
        <v>463</v>
      </c>
      <c r="B195" s="26">
        <v>3</v>
      </c>
      <c r="C195" s="26"/>
      <c r="D195" s="26">
        <v>0</v>
      </c>
      <c r="E195" s="26">
        <v>18</v>
      </c>
      <c r="F195" s="26" t="s">
        <v>200</v>
      </c>
      <c r="G195" s="26">
        <v>0</v>
      </c>
      <c r="H195" s="26">
        <v>0</v>
      </c>
      <c r="I195" s="26">
        <v>1</v>
      </c>
      <c r="J195" s="26">
        <v>34000</v>
      </c>
      <c r="K195" s="26">
        <v>0</v>
      </c>
      <c r="L195" s="26">
        <v>0</v>
      </c>
      <c r="M195" s="26">
        <v>1</v>
      </c>
      <c r="N195" s="26">
        <v>34000</v>
      </c>
      <c r="O195" s="26">
        <v>1</v>
      </c>
      <c r="P195" s="26">
        <v>34000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1</v>
      </c>
      <c r="AA195" s="26">
        <v>6000</v>
      </c>
      <c r="AB195" s="26">
        <v>28000</v>
      </c>
      <c r="AC195" s="26">
        <v>1</v>
      </c>
      <c r="AD195" s="26">
        <v>28000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28000</v>
      </c>
    </row>
    <row r="196" spans="1:37" hidden="1" x14ac:dyDescent="0.25">
      <c r="A196" s="26">
        <v>472</v>
      </c>
      <c r="B196" s="26">
        <v>2</v>
      </c>
      <c r="C196" s="26"/>
      <c r="D196" s="26">
        <v>2</v>
      </c>
      <c r="E196" s="26">
        <v>17</v>
      </c>
      <c r="F196" s="26" t="s">
        <v>199</v>
      </c>
      <c r="G196" s="26">
        <v>0</v>
      </c>
      <c r="H196" s="26">
        <v>0</v>
      </c>
      <c r="I196" s="26">
        <v>5</v>
      </c>
      <c r="J196" s="26">
        <v>396925.8</v>
      </c>
      <c r="K196" s="26">
        <v>0</v>
      </c>
      <c r="L196" s="26">
        <v>0</v>
      </c>
      <c r="M196" s="26">
        <v>5</v>
      </c>
      <c r="N196" s="26">
        <v>396925.8</v>
      </c>
      <c r="O196" s="26">
        <v>5</v>
      </c>
      <c r="P196" s="26">
        <v>396925.8</v>
      </c>
      <c r="Q196" s="26">
        <v>0</v>
      </c>
      <c r="R196" s="26">
        <v>0</v>
      </c>
      <c r="S196" s="26">
        <v>2</v>
      </c>
      <c r="T196" s="26">
        <v>0</v>
      </c>
      <c r="U196" s="26">
        <v>2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3</v>
      </c>
      <c r="AH196" s="26">
        <v>97797.790000000008</v>
      </c>
      <c r="AI196" s="26">
        <v>3</v>
      </c>
      <c r="AJ196" s="26">
        <v>97797.79</v>
      </c>
      <c r="AK196" s="25" t="s">
        <v>204</v>
      </c>
    </row>
    <row r="197" spans="1:37" hidden="1" x14ac:dyDescent="0.25">
      <c r="A197" s="26">
        <v>481</v>
      </c>
      <c r="B197" s="26">
        <v>1</v>
      </c>
      <c r="C197" s="26"/>
      <c r="D197" s="26">
        <v>1</v>
      </c>
      <c r="E197" s="26">
        <v>4</v>
      </c>
      <c r="F197" s="26" t="s">
        <v>176</v>
      </c>
      <c r="G197" s="26">
        <v>1</v>
      </c>
      <c r="H197" s="26">
        <v>67350</v>
      </c>
      <c r="I197" s="26">
        <v>1</v>
      </c>
      <c r="J197" s="26">
        <v>104000</v>
      </c>
      <c r="K197" s="26">
        <v>1</v>
      </c>
      <c r="L197" s="26">
        <v>67350</v>
      </c>
      <c r="M197" s="26">
        <v>1</v>
      </c>
      <c r="N197" s="26">
        <v>104000</v>
      </c>
      <c r="O197" s="26">
        <v>2</v>
      </c>
      <c r="P197" s="26">
        <v>171350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1</v>
      </c>
      <c r="AF197" s="26">
        <v>56850</v>
      </c>
      <c r="AG197" s="26">
        <v>1</v>
      </c>
      <c r="AH197" s="26">
        <v>99368.37</v>
      </c>
      <c r="AI197" s="26">
        <v>2</v>
      </c>
      <c r="AJ197" s="26">
        <v>156218.37</v>
      </c>
    </row>
    <row r="198" spans="1:37" hidden="1" x14ac:dyDescent="0.25">
      <c r="A198" s="26">
        <v>482</v>
      </c>
      <c r="B198" s="26">
        <v>2</v>
      </c>
      <c r="C198" s="26"/>
      <c r="D198" s="26">
        <v>2</v>
      </c>
      <c r="E198" s="26">
        <v>4</v>
      </c>
      <c r="F198" s="26" t="s">
        <v>176</v>
      </c>
      <c r="G198" s="26">
        <v>9</v>
      </c>
      <c r="H198" s="26">
        <v>134692.96</v>
      </c>
      <c r="I198" s="26">
        <v>6</v>
      </c>
      <c r="J198" s="26">
        <v>105000</v>
      </c>
      <c r="K198" s="26">
        <v>9</v>
      </c>
      <c r="L198" s="26">
        <v>129325.86</v>
      </c>
      <c r="M198" s="26">
        <v>6</v>
      </c>
      <c r="N198" s="26">
        <v>124500</v>
      </c>
      <c r="O198" s="26">
        <v>15</v>
      </c>
      <c r="P198" s="26">
        <v>253825.86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9</v>
      </c>
      <c r="AF198" s="26">
        <v>130532.01</v>
      </c>
      <c r="AG198" s="26">
        <v>6</v>
      </c>
      <c r="AH198" s="26">
        <v>124215.44</v>
      </c>
      <c r="AI198" s="26">
        <v>15</v>
      </c>
      <c r="AJ198" s="26">
        <v>254747.45</v>
      </c>
    </row>
    <row r="199" spans="1:37" hidden="1" x14ac:dyDescent="0.25">
      <c r="A199" s="26">
        <v>483</v>
      </c>
      <c r="B199" s="26">
        <v>3</v>
      </c>
      <c r="C199" s="26"/>
      <c r="D199" s="26">
        <v>3</v>
      </c>
      <c r="E199" s="26">
        <v>4</v>
      </c>
      <c r="F199" s="26" t="s">
        <v>176</v>
      </c>
      <c r="G199" s="26">
        <v>3</v>
      </c>
      <c r="H199" s="26">
        <v>44367.040000000001</v>
      </c>
      <c r="I199" s="26">
        <v>0</v>
      </c>
      <c r="J199" s="26">
        <v>0</v>
      </c>
      <c r="K199" s="26">
        <v>3</v>
      </c>
      <c r="L199" s="26">
        <v>44367.040000000001</v>
      </c>
      <c r="M199" s="26">
        <v>0</v>
      </c>
      <c r="N199" s="26">
        <v>0</v>
      </c>
      <c r="O199" s="26">
        <v>3</v>
      </c>
      <c r="P199" s="26">
        <v>44367.040000000001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3</v>
      </c>
      <c r="AF199" s="26">
        <v>42074.83</v>
      </c>
      <c r="AG199" s="26">
        <v>0</v>
      </c>
      <c r="AH199" s="26">
        <v>0</v>
      </c>
      <c r="AI199" s="26">
        <v>3</v>
      </c>
      <c r="AJ199" s="26">
        <v>42074.83</v>
      </c>
    </row>
    <row r="200" spans="1:37" hidden="1" x14ac:dyDescent="0.25">
      <c r="A200" s="26">
        <v>484</v>
      </c>
      <c r="B200" s="26">
        <v>4</v>
      </c>
      <c r="C200" s="26"/>
      <c r="D200" s="26">
        <v>4</v>
      </c>
      <c r="E200" s="26">
        <v>4</v>
      </c>
      <c r="F200" s="26" t="s">
        <v>176</v>
      </c>
      <c r="G200" s="26">
        <v>34</v>
      </c>
      <c r="H200" s="26">
        <v>773052.09</v>
      </c>
      <c r="I200" s="26">
        <v>25</v>
      </c>
      <c r="J200" s="26">
        <v>542082.93999999994</v>
      </c>
      <c r="K200" s="26">
        <v>11</v>
      </c>
      <c r="L200" s="26">
        <v>176656.75</v>
      </c>
      <c r="M200" s="26">
        <v>25</v>
      </c>
      <c r="N200" s="26">
        <v>439500</v>
      </c>
      <c r="O200" s="26">
        <v>36</v>
      </c>
      <c r="P200" s="26">
        <v>616156.75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11</v>
      </c>
      <c r="AF200" s="26">
        <v>167763.22</v>
      </c>
      <c r="AG200" s="26">
        <v>24</v>
      </c>
      <c r="AH200" s="26">
        <v>426210.22</v>
      </c>
      <c r="AI200" s="26">
        <v>35</v>
      </c>
      <c r="AJ200" s="26">
        <v>593973.43999999994</v>
      </c>
    </row>
    <row r="201" spans="1:37" hidden="1" x14ac:dyDescent="0.25">
      <c r="A201" s="26">
        <v>485</v>
      </c>
      <c r="B201" s="26">
        <v>1</v>
      </c>
      <c r="C201" s="26"/>
      <c r="D201" s="26">
        <v>1</v>
      </c>
      <c r="E201" s="26">
        <v>19</v>
      </c>
      <c r="F201" s="26" t="s">
        <v>201</v>
      </c>
      <c r="G201" s="26">
        <v>23</v>
      </c>
      <c r="H201" s="26">
        <v>4339392.9000000004</v>
      </c>
      <c r="I201" s="26">
        <v>28</v>
      </c>
      <c r="J201" s="26">
        <v>3701275.1</v>
      </c>
      <c r="K201" s="26">
        <v>0</v>
      </c>
      <c r="L201" s="26">
        <v>0</v>
      </c>
      <c r="M201" s="26">
        <v>23</v>
      </c>
      <c r="N201" s="26">
        <v>2298697.7599999998</v>
      </c>
      <c r="O201" s="26">
        <v>23</v>
      </c>
      <c r="P201" s="26">
        <v>2298697.7599999998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6</v>
      </c>
      <c r="AA201" s="26">
        <v>769265.13</v>
      </c>
      <c r="AB201" s="26">
        <v>459734.87</v>
      </c>
      <c r="AC201" s="26">
        <v>6</v>
      </c>
      <c r="AD201" s="26">
        <v>459734.87</v>
      </c>
      <c r="AE201" s="26">
        <v>0</v>
      </c>
      <c r="AF201" s="26">
        <v>0</v>
      </c>
      <c r="AG201" s="26">
        <v>10</v>
      </c>
      <c r="AH201" s="26">
        <v>234893.36000000002</v>
      </c>
      <c r="AI201" s="26">
        <v>10</v>
      </c>
      <c r="AJ201" s="26">
        <v>694628.23</v>
      </c>
    </row>
    <row r="202" spans="1:37" hidden="1" x14ac:dyDescent="0.25">
      <c r="A202" s="26">
        <v>486</v>
      </c>
      <c r="B202" s="26">
        <v>2</v>
      </c>
      <c r="C202" s="26"/>
      <c r="D202" s="26">
        <v>2</v>
      </c>
      <c r="E202" s="26">
        <v>19</v>
      </c>
      <c r="F202" s="26" t="s">
        <v>201</v>
      </c>
      <c r="G202" s="26">
        <v>13</v>
      </c>
      <c r="H202" s="26">
        <v>2213389.7799999998</v>
      </c>
      <c r="I202" s="26">
        <v>3</v>
      </c>
      <c r="J202" s="26">
        <v>868534</v>
      </c>
      <c r="K202" s="26">
        <v>1</v>
      </c>
      <c r="L202" s="26">
        <v>115082.52</v>
      </c>
      <c r="M202" s="26">
        <v>5</v>
      </c>
      <c r="N202" s="26">
        <v>1038534</v>
      </c>
      <c r="O202" s="26">
        <v>6</v>
      </c>
      <c r="P202" s="26">
        <v>1153616.52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3</v>
      </c>
      <c r="AA202" s="26">
        <v>237322.44</v>
      </c>
      <c r="AB202" s="26">
        <v>181211.56</v>
      </c>
      <c r="AC202" s="26">
        <v>3</v>
      </c>
      <c r="AD202" s="26">
        <v>181211.56</v>
      </c>
      <c r="AE202" s="26">
        <v>1</v>
      </c>
      <c r="AF202" s="26">
        <v>115082.52</v>
      </c>
      <c r="AG202" s="26">
        <v>0</v>
      </c>
      <c r="AH202" s="26">
        <v>0</v>
      </c>
      <c r="AI202" s="26">
        <v>1</v>
      </c>
      <c r="AJ202" s="26">
        <v>296294.08</v>
      </c>
    </row>
    <row r="203" spans="1:37" hidden="1" x14ac:dyDescent="0.25">
      <c r="A203" s="26">
        <v>487</v>
      </c>
      <c r="B203" s="26">
        <v>3</v>
      </c>
      <c r="C203" s="26"/>
      <c r="D203" s="26">
        <v>3</v>
      </c>
      <c r="E203" s="26">
        <v>19</v>
      </c>
      <c r="F203" s="26" t="s">
        <v>201</v>
      </c>
      <c r="G203" s="26">
        <v>4</v>
      </c>
      <c r="H203" s="26">
        <v>1578953.23</v>
      </c>
      <c r="I203" s="26">
        <v>14</v>
      </c>
      <c r="J203" s="26">
        <v>2060576.1</v>
      </c>
      <c r="K203" s="26">
        <v>1</v>
      </c>
      <c r="L203" s="26">
        <v>101388.27</v>
      </c>
      <c r="M203" s="26">
        <v>9</v>
      </c>
      <c r="N203" s="26">
        <v>529114</v>
      </c>
      <c r="O203" s="26">
        <v>10</v>
      </c>
      <c r="P203" s="26">
        <v>630502.27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1</v>
      </c>
      <c r="AF203" s="26">
        <v>101388.27</v>
      </c>
      <c r="AG203" s="26">
        <v>5</v>
      </c>
      <c r="AH203" s="26">
        <v>224261.42</v>
      </c>
      <c r="AI203" s="26">
        <v>6</v>
      </c>
      <c r="AJ203" s="26">
        <v>325649.69</v>
      </c>
    </row>
    <row r="204" spans="1:37" hidden="1" x14ac:dyDescent="0.25">
      <c r="A204" s="26">
        <v>488</v>
      </c>
      <c r="B204" s="26">
        <v>4</v>
      </c>
      <c r="C204" s="26"/>
      <c r="D204" s="26">
        <v>4</v>
      </c>
      <c r="E204" s="26">
        <v>19</v>
      </c>
      <c r="F204" s="26" t="s">
        <v>201</v>
      </c>
      <c r="G204" s="26">
        <v>49</v>
      </c>
      <c r="H204" s="26">
        <v>11220396.57</v>
      </c>
      <c r="I204" s="26">
        <v>7</v>
      </c>
      <c r="J204" s="26">
        <v>783416.9</v>
      </c>
      <c r="K204" s="26">
        <v>6</v>
      </c>
      <c r="L204" s="26">
        <v>564166</v>
      </c>
      <c r="M204" s="26">
        <v>5</v>
      </c>
      <c r="N204" s="26">
        <v>653230</v>
      </c>
      <c r="O204" s="26">
        <v>11</v>
      </c>
      <c r="P204" s="26">
        <v>1217396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6</v>
      </c>
      <c r="AF204" s="26">
        <v>564166</v>
      </c>
      <c r="AG204" s="26">
        <v>1</v>
      </c>
      <c r="AH204" s="26">
        <v>62100</v>
      </c>
      <c r="AI204" s="26">
        <v>7</v>
      </c>
      <c r="AJ204" s="26">
        <v>626266</v>
      </c>
    </row>
    <row r="205" spans="1:37" hidden="1" x14ac:dyDescent="0.25">
      <c r="A205" s="26">
        <v>489</v>
      </c>
      <c r="B205" s="26">
        <v>5</v>
      </c>
      <c r="C205" s="26"/>
      <c r="D205" s="26">
        <v>5</v>
      </c>
      <c r="E205" s="26">
        <v>19</v>
      </c>
      <c r="F205" s="26" t="s">
        <v>201</v>
      </c>
      <c r="G205" s="26">
        <v>10</v>
      </c>
      <c r="H205" s="26">
        <v>2478860.92</v>
      </c>
      <c r="I205" s="26">
        <v>3</v>
      </c>
      <c r="J205" s="26">
        <v>1906485</v>
      </c>
      <c r="K205" s="26">
        <v>0</v>
      </c>
      <c r="L205" s="26">
        <v>0</v>
      </c>
      <c r="M205" s="26">
        <v>3</v>
      </c>
      <c r="N205" s="26">
        <v>1511054.99</v>
      </c>
      <c r="O205" s="26">
        <v>3</v>
      </c>
      <c r="P205" s="26">
        <v>1511054.99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2</v>
      </c>
      <c r="AA205" s="26">
        <v>776943.83</v>
      </c>
      <c r="AB205" s="26">
        <v>434111.16</v>
      </c>
      <c r="AC205" s="26">
        <v>2</v>
      </c>
      <c r="AD205" s="26">
        <v>434111.16</v>
      </c>
      <c r="AE205" s="26">
        <v>0</v>
      </c>
      <c r="AF205" s="26">
        <v>0</v>
      </c>
      <c r="AG205" s="26">
        <v>1</v>
      </c>
      <c r="AH205" s="26">
        <v>268074.3</v>
      </c>
      <c r="AI205" s="26">
        <v>1</v>
      </c>
      <c r="AJ205" s="26">
        <v>702185.46</v>
      </c>
    </row>
    <row r="206" spans="1:37" hidden="1" x14ac:dyDescent="0.25">
      <c r="A206" s="26">
        <v>490</v>
      </c>
      <c r="B206" s="26">
        <v>6</v>
      </c>
      <c r="C206" s="26"/>
      <c r="D206" s="26">
        <v>6</v>
      </c>
      <c r="E206" s="26">
        <v>19</v>
      </c>
      <c r="F206" s="26" t="s">
        <v>201</v>
      </c>
      <c r="G206" s="26">
        <v>8</v>
      </c>
      <c r="H206" s="26">
        <v>1342218.76</v>
      </c>
      <c r="I206" s="26">
        <v>1</v>
      </c>
      <c r="J206" s="26">
        <v>100000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</row>
    <row r="207" spans="1:37" hidden="1" x14ac:dyDescent="0.25">
      <c r="A207" s="26">
        <v>491</v>
      </c>
      <c r="B207" s="26">
        <v>7</v>
      </c>
      <c r="C207" s="26"/>
      <c r="D207" s="26">
        <v>7</v>
      </c>
      <c r="E207" s="26">
        <v>19</v>
      </c>
      <c r="F207" s="26" t="s">
        <v>201</v>
      </c>
      <c r="G207" s="26">
        <v>0</v>
      </c>
      <c r="H207" s="26">
        <v>0</v>
      </c>
      <c r="I207" s="26">
        <v>1</v>
      </c>
      <c r="J207" s="26">
        <v>150000</v>
      </c>
      <c r="K207" s="26">
        <v>0</v>
      </c>
      <c r="L207" s="26">
        <v>0</v>
      </c>
      <c r="M207" s="26">
        <v>1</v>
      </c>
      <c r="N207" s="26">
        <v>150000</v>
      </c>
      <c r="O207" s="26">
        <v>1</v>
      </c>
      <c r="P207" s="26">
        <v>150000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</row>
    <row r="208" spans="1:37" hidden="1" x14ac:dyDescent="0.25">
      <c r="A208" s="26">
        <v>492</v>
      </c>
      <c r="B208" s="26">
        <v>8</v>
      </c>
      <c r="C208" s="26"/>
      <c r="D208" s="26">
        <v>8</v>
      </c>
      <c r="E208" s="26">
        <v>19</v>
      </c>
      <c r="F208" s="26" t="s">
        <v>201</v>
      </c>
      <c r="G208" s="26">
        <v>97</v>
      </c>
      <c r="H208" s="26">
        <v>26383034.59</v>
      </c>
      <c r="I208" s="26">
        <v>76</v>
      </c>
      <c r="J208" s="26">
        <v>17066134.98</v>
      </c>
      <c r="K208" s="26">
        <v>0</v>
      </c>
      <c r="L208" s="26">
        <v>0</v>
      </c>
      <c r="M208" s="26">
        <v>51</v>
      </c>
      <c r="N208" s="26">
        <v>9562770.4800000004</v>
      </c>
      <c r="O208" s="26">
        <v>51</v>
      </c>
      <c r="P208" s="26">
        <v>9562770.4800000004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20</v>
      </c>
      <c r="AA208" s="26">
        <v>4177172.93</v>
      </c>
      <c r="AB208" s="26">
        <v>1503399.34</v>
      </c>
      <c r="AC208" s="26">
        <v>20</v>
      </c>
      <c r="AD208" s="26">
        <v>1503399.34</v>
      </c>
      <c r="AE208" s="26">
        <v>0</v>
      </c>
      <c r="AF208" s="26">
        <v>0</v>
      </c>
      <c r="AG208" s="26">
        <v>23</v>
      </c>
      <c r="AH208" s="26">
        <v>2042357.69</v>
      </c>
      <c r="AI208" s="26">
        <v>23</v>
      </c>
      <c r="AJ208" s="26">
        <v>3545757.03</v>
      </c>
    </row>
    <row r="209" spans="1:36" hidden="1" x14ac:dyDescent="0.25">
      <c r="A209" s="26">
        <v>493</v>
      </c>
      <c r="B209" s="26">
        <v>8</v>
      </c>
      <c r="C209" s="26" t="s">
        <v>205</v>
      </c>
      <c r="D209" s="26" t="s">
        <v>51</v>
      </c>
      <c r="E209" s="26">
        <v>19</v>
      </c>
      <c r="F209" s="26" t="s">
        <v>201</v>
      </c>
      <c r="G209" s="26">
        <v>1</v>
      </c>
      <c r="H209" s="26">
        <v>124871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</row>
    <row r="210" spans="1:36" hidden="1" x14ac:dyDescent="0.25">
      <c r="A210" s="26">
        <v>494</v>
      </c>
      <c r="B210" s="26">
        <v>8</v>
      </c>
      <c r="C210" s="26" t="s">
        <v>206</v>
      </c>
      <c r="D210" s="26" t="s">
        <v>51</v>
      </c>
      <c r="E210" s="26">
        <v>19</v>
      </c>
      <c r="F210" s="26" t="s">
        <v>201</v>
      </c>
      <c r="G210" s="26">
        <v>4</v>
      </c>
      <c r="H210" s="26">
        <v>405813.69</v>
      </c>
      <c r="I210" s="26">
        <v>0</v>
      </c>
      <c r="J210" s="26">
        <v>0</v>
      </c>
      <c r="K210" s="26">
        <v>3</v>
      </c>
      <c r="L210" s="26">
        <v>282499.48</v>
      </c>
      <c r="M210" s="26">
        <v>0</v>
      </c>
      <c r="N210" s="26">
        <v>0</v>
      </c>
      <c r="O210" s="26">
        <v>3</v>
      </c>
      <c r="P210" s="26">
        <v>282499.48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3</v>
      </c>
      <c r="AF210" s="26">
        <v>282499.48</v>
      </c>
      <c r="AG210" s="26">
        <v>0</v>
      </c>
      <c r="AH210" s="26">
        <v>0</v>
      </c>
      <c r="AI210" s="26">
        <v>3</v>
      </c>
      <c r="AJ210" s="26">
        <v>282499.48</v>
      </c>
    </row>
    <row r="211" spans="1:36" hidden="1" x14ac:dyDescent="0.25">
      <c r="A211" s="26">
        <v>495</v>
      </c>
      <c r="B211" s="26">
        <v>8</v>
      </c>
      <c r="C211" s="26" t="s">
        <v>207</v>
      </c>
      <c r="D211" s="26" t="s">
        <v>51</v>
      </c>
      <c r="E211" s="26">
        <v>19</v>
      </c>
      <c r="F211" s="26" t="s">
        <v>201</v>
      </c>
      <c r="G211" s="26">
        <v>3</v>
      </c>
      <c r="H211" s="26">
        <v>319486.8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</row>
    <row r="212" spans="1:36" hidden="1" x14ac:dyDescent="0.25">
      <c r="A212" s="26">
        <v>496</v>
      </c>
      <c r="B212" s="26">
        <v>8</v>
      </c>
      <c r="C212" s="26" t="s">
        <v>208</v>
      </c>
      <c r="D212" s="26" t="s">
        <v>51</v>
      </c>
      <c r="E212" s="26">
        <v>19</v>
      </c>
      <c r="F212" s="26" t="s">
        <v>201</v>
      </c>
      <c r="G212" s="26">
        <v>1</v>
      </c>
      <c r="H212" s="26">
        <v>107904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</row>
    <row r="213" spans="1:36" hidden="1" x14ac:dyDescent="0.25">
      <c r="A213" s="26">
        <v>497</v>
      </c>
      <c r="B213" s="26">
        <v>1</v>
      </c>
      <c r="C213" s="26"/>
      <c r="D213" s="26">
        <v>1</v>
      </c>
      <c r="E213" s="26">
        <v>12</v>
      </c>
      <c r="F213" s="26" t="s">
        <v>78</v>
      </c>
      <c r="G213" s="26">
        <v>6</v>
      </c>
      <c r="H213" s="26">
        <v>147893.71</v>
      </c>
      <c r="I213" s="26">
        <v>7</v>
      </c>
      <c r="J213" s="26">
        <v>155000</v>
      </c>
      <c r="K213" s="26">
        <v>2</v>
      </c>
      <c r="L213" s="26">
        <v>67202</v>
      </c>
      <c r="M213" s="26">
        <v>7</v>
      </c>
      <c r="N213" s="26">
        <v>155000</v>
      </c>
      <c r="O213" s="26">
        <v>9</v>
      </c>
      <c r="P213" s="26">
        <v>222202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2</v>
      </c>
      <c r="AF213" s="26">
        <v>42608.83</v>
      </c>
      <c r="AG213" s="26">
        <v>7</v>
      </c>
      <c r="AH213" s="26">
        <v>110390.04</v>
      </c>
      <c r="AI213" s="26">
        <v>9</v>
      </c>
      <c r="AJ213" s="26">
        <v>152998.87</v>
      </c>
    </row>
    <row r="214" spans="1:36" hidden="1" x14ac:dyDescent="0.25">
      <c r="A214" s="26">
        <v>498</v>
      </c>
      <c r="B214" s="26">
        <v>2</v>
      </c>
      <c r="C214" s="26"/>
      <c r="D214" s="26">
        <v>2</v>
      </c>
      <c r="E214" s="26">
        <v>12</v>
      </c>
      <c r="F214" s="26" t="s">
        <v>78</v>
      </c>
      <c r="G214" s="26">
        <v>7</v>
      </c>
      <c r="H214" s="26">
        <v>340759.95</v>
      </c>
      <c r="I214" s="26">
        <v>4</v>
      </c>
      <c r="J214" s="26">
        <v>333500</v>
      </c>
      <c r="K214" s="26">
        <v>4</v>
      </c>
      <c r="L214" s="26">
        <v>106410.82</v>
      </c>
      <c r="M214" s="26">
        <v>4</v>
      </c>
      <c r="N214" s="26">
        <v>333500</v>
      </c>
      <c r="O214" s="26">
        <v>8</v>
      </c>
      <c r="P214" s="26">
        <v>439910.82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4</v>
      </c>
      <c r="AF214" s="26">
        <v>86621.440000000002</v>
      </c>
      <c r="AG214" s="26">
        <v>4</v>
      </c>
      <c r="AH214" s="26">
        <v>271203.86</v>
      </c>
      <c r="AI214" s="26">
        <v>8</v>
      </c>
      <c r="AJ214" s="26">
        <v>357825.3</v>
      </c>
    </row>
    <row r="215" spans="1:36" hidden="1" x14ac:dyDescent="0.25">
      <c r="A215" s="26">
        <v>499</v>
      </c>
      <c r="B215" s="26">
        <v>3</v>
      </c>
      <c r="C215" s="26"/>
      <c r="D215" s="26">
        <v>3</v>
      </c>
      <c r="E215" s="26">
        <v>12</v>
      </c>
      <c r="F215" s="26" t="s">
        <v>78</v>
      </c>
      <c r="G215" s="26">
        <v>2</v>
      </c>
      <c r="H215" s="26">
        <v>112384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</row>
    <row r="216" spans="1:36" hidden="1" x14ac:dyDescent="0.25">
      <c r="A216" s="26">
        <v>500</v>
      </c>
      <c r="B216" s="26">
        <v>4</v>
      </c>
      <c r="C216" s="26"/>
      <c r="D216" s="26">
        <v>4</v>
      </c>
      <c r="E216" s="26">
        <v>12</v>
      </c>
      <c r="F216" s="26" t="s">
        <v>78</v>
      </c>
      <c r="G216" s="26">
        <v>13</v>
      </c>
      <c r="H216" s="26">
        <v>546784.64</v>
      </c>
      <c r="I216" s="26">
        <v>0</v>
      </c>
      <c r="J216" s="26">
        <v>0</v>
      </c>
      <c r="K216" s="26">
        <v>1</v>
      </c>
      <c r="L216" s="26">
        <v>18231</v>
      </c>
      <c r="M216" s="26">
        <v>0</v>
      </c>
      <c r="N216" s="26">
        <v>0</v>
      </c>
      <c r="O216" s="26">
        <v>1</v>
      </c>
      <c r="P216" s="26">
        <v>18231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1</v>
      </c>
      <c r="AF216" s="26">
        <v>11430</v>
      </c>
      <c r="AG216" s="26">
        <v>0</v>
      </c>
      <c r="AH216" s="26">
        <v>0</v>
      </c>
      <c r="AI216" s="26">
        <v>1</v>
      </c>
      <c r="AJ216" s="26">
        <v>11430</v>
      </c>
    </row>
    <row r="217" spans="1:36" hidden="1" x14ac:dyDescent="0.25">
      <c r="A217" s="26">
        <v>501</v>
      </c>
      <c r="B217" s="26">
        <v>5</v>
      </c>
      <c r="C217" s="26"/>
      <c r="D217" s="26">
        <v>5</v>
      </c>
      <c r="E217" s="26">
        <v>12</v>
      </c>
      <c r="F217" s="26" t="s">
        <v>78</v>
      </c>
      <c r="G217" s="26">
        <v>1</v>
      </c>
      <c r="H217" s="26">
        <v>44000</v>
      </c>
      <c r="I217" s="26">
        <v>0</v>
      </c>
      <c r="J217" s="26">
        <v>0</v>
      </c>
      <c r="K217" s="26">
        <v>1</v>
      </c>
      <c r="L217" s="26">
        <v>44000</v>
      </c>
      <c r="M217" s="26">
        <v>0</v>
      </c>
      <c r="N217" s="26">
        <v>0</v>
      </c>
      <c r="O217" s="26">
        <v>1</v>
      </c>
      <c r="P217" s="26">
        <v>44000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1</v>
      </c>
      <c r="AF217" s="26">
        <v>42000</v>
      </c>
      <c r="AG217" s="26">
        <v>0</v>
      </c>
      <c r="AH217" s="26">
        <v>0</v>
      </c>
      <c r="AI217" s="26">
        <v>1</v>
      </c>
      <c r="AJ217" s="26">
        <v>42000</v>
      </c>
    </row>
    <row r="218" spans="1:36" hidden="1" x14ac:dyDescent="0.25">
      <c r="A218" s="26">
        <v>502</v>
      </c>
      <c r="B218" s="26">
        <v>6</v>
      </c>
      <c r="C218" s="26"/>
      <c r="D218" s="26">
        <v>6</v>
      </c>
      <c r="E218" s="26">
        <v>12</v>
      </c>
      <c r="F218" s="26" t="s">
        <v>78</v>
      </c>
      <c r="G218" s="26">
        <v>0</v>
      </c>
      <c r="H218" s="26">
        <v>0</v>
      </c>
      <c r="I218" s="26">
        <v>1</v>
      </c>
      <c r="J218" s="26">
        <v>30000</v>
      </c>
      <c r="K218" s="26">
        <v>0</v>
      </c>
      <c r="L218" s="26">
        <v>0</v>
      </c>
      <c r="M218" s="26">
        <v>1</v>
      </c>
      <c r="N218" s="26">
        <v>30000</v>
      </c>
      <c r="O218" s="26">
        <v>1</v>
      </c>
      <c r="P218" s="26">
        <v>30000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1</v>
      </c>
      <c r="AH218" s="26">
        <v>29255</v>
      </c>
      <c r="AI218" s="26">
        <v>1</v>
      </c>
      <c r="AJ218" s="26">
        <v>29255</v>
      </c>
    </row>
    <row r="219" spans="1:36" hidden="1" x14ac:dyDescent="0.25">
      <c r="A219" s="26">
        <v>503</v>
      </c>
      <c r="B219" s="26">
        <v>8</v>
      </c>
      <c r="C219" s="26" t="s">
        <v>342</v>
      </c>
      <c r="D219" s="26" t="s">
        <v>51</v>
      </c>
      <c r="E219" s="26">
        <v>12</v>
      </c>
      <c r="F219" s="26" t="s">
        <v>78</v>
      </c>
      <c r="G219" s="26">
        <v>1</v>
      </c>
      <c r="H219" s="26">
        <v>48500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</row>
    <row r="220" spans="1:36" hidden="1" x14ac:dyDescent="0.25">
      <c r="A220" s="26">
        <v>504</v>
      </c>
      <c r="B220" s="26">
        <v>8</v>
      </c>
      <c r="C220" s="26" t="s">
        <v>343</v>
      </c>
      <c r="D220" s="26" t="s">
        <v>51</v>
      </c>
      <c r="E220" s="26">
        <v>12</v>
      </c>
      <c r="F220" s="26" t="s">
        <v>78</v>
      </c>
      <c r="G220" s="26">
        <v>19</v>
      </c>
      <c r="H220" s="26">
        <v>666910.74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</row>
    <row r="221" spans="1:36" hidden="1" x14ac:dyDescent="0.25">
      <c r="A221" s="26">
        <v>505</v>
      </c>
      <c r="B221" s="26">
        <v>8</v>
      </c>
      <c r="C221" s="26" t="s">
        <v>344</v>
      </c>
      <c r="D221" s="26" t="s">
        <v>51</v>
      </c>
      <c r="E221" s="26">
        <v>12</v>
      </c>
      <c r="F221" s="26" t="s">
        <v>78</v>
      </c>
      <c r="G221" s="26">
        <v>10</v>
      </c>
      <c r="H221" s="26">
        <v>343064.25</v>
      </c>
      <c r="I221" s="26">
        <v>1</v>
      </c>
      <c r="J221" s="26">
        <v>10000</v>
      </c>
      <c r="K221" s="26">
        <v>10</v>
      </c>
      <c r="L221" s="26">
        <v>343064.25</v>
      </c>
      <c r="M221" s="26">
        <v>1</v>
      </c>
      <c r="N221" s="26">
        <v>10000</v>
      </c>
      <c r="O221" s="26">
        <v>11</v>
      </c>
      <c r="P221" s="26">
        <v>353064.25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10</v>
      </c>
      <c r="AF221" s="26">
        <v>314468.92</v>
      </c>
      <c r="AG221" s="26">
        <v>1</v>
      </c>
      <c r="AH221" s="26">
        <v>6491.93</v>
      </c>
      <c r="AI221" s="26">
        <v>11</v>
      </c>
      <c r="AJ221" s="26">
        <v>320960.84999999998</v>
      </c>
    </row>
    <row r="222" spans="1:36" hidden="1" x14ac:dyDescent="0.25">
      <c r="A222" s="26">
        <v>506</v>
      </c>
      <c r="B222" s="26">
        <v>8</v>
      </c>
      <c r="C222" s="26" t="s">
        <v>345</v>
      </c>
      <c r="D222" s="26" t="s">
        <v>51</v>
      </c>
      <c r="E222" s="26">
        <v>12</v>
      </c>
      <c r="F222" s="26" t="s">
        <v>78</v>
      </c>
      <c r="G222" s="26">
        <v>0</v>
      </c>
      <c r="H222" s="26">
        <v>0</v>
      </c>
      <c r="I222" s="26">
        <v>1</v>
      </c>
      <c r="J222" s="26">
        <v>16500</v>
      </c>
      <c r="K222" s="26">
        <v>0</v>
      </c>
      <c r="L222" s="26">
        <v>0</v>
      </c>
      <c r="M222" s="26">
        <v>1</v>
      </c>
      <c r="N222" s="26">
        <v>16500</v>
      </c>
      <c r="O222" s="26">
        <v>1</v>
      </c>
      <c r="P222" s="26">
        <v>16500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1</v>
      </c>
      <c r="AH222" s="26">
        <v>9032.41</v>
      </c>
      <c r="AI222" s="26">
        <v>1</v>
      </c>
      <c r="AJ222" s="26">
        <v>9032.41</v>
      </c>
    </row>
    <row r="223" spans="1:36" hidden="1" x14ac:dyDescent="0.25">
      <c r="A223" s="26">
        <v>507</v>
      </c>
      <c r="B223" s="26">
        <v>8</v>
      </c>
      <c r="C223" s="26" t="s">
        <v>346</v>
      </c>
      <c r="D223" s="26" t="s">
        <v>51</v>
      </c>
      <c r="E223" s="26">
        <v>12</v>
      </c>
      <c r="F223" s="26" t="s">
        <v>78</v>
      </c>
      <c r="G223" s="26">
        <v>2</v>
      </c>
      <c r="H223" s="26">
        <v>33028.81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</row>
    <row r="224" spans="1:36" hidden="1" x14ac:dyDescent="0.25">
      <c r="A224" s="26">
        <v>508</v>
      </c>
      <c r="B224" s="26">
        <v>8</v>
      </c>
      <c r="C224" s="26" t="s">
        <v>347</v>
      </c>
      <c r="D224" s="26" t="s">
        <v>51</v>
      </c>
      <c r="E224" s="26">
        <v>12</v>
      </c>
      <c r="F224" s="26" t="s">
        <v>78</v>
      </c>
      <c r="G224" s="26">
        <v>2</v>
      </c>
      <c r="H224" s="26">
        <v>102874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</row>
    <row r="225" spans="1:37" hidden="1" x14ac:dyDescent="0.25">
      <c r="A225" s="26">
        <v>509</v>
      </c>
      <c r="B225" s="26">
        <v>8</v>
      </c>
      <c r="C225" s="26" t="s">
        <v>348</v>
      </c>
      <c r="D225" s="26" t="s">
        <v>51</v>
      </c>
      <c r="E225" s="26">
        <v>12</v>
      </c>
      <c r="F225" s="26" t="s">
        <v>78</v>
      </c>
      <c r="G225" s="26">
        <v>1</v>
      </c>
      <c r="H225" s="26">
        <v>26248.2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</row>
    <row r="226" spans="1:37" hidden="1" x14ac:dyDescent="0.25">
      <c r="A226" s="26">
        <v>510</v>
      </c>
      <c r="B226" s="26">
        <v>8</v>
      </c>
      <c r="C226" s="26" t="s">
        <v>349</v>
      </c>
      <c r="D226" s="26" t="s">
        <v>51</v>
      </c>
      <c r="E226" s="26">
        <v>12</v>
      </c>
      <c r="F226" s="26" t="s">
        <v>78</v>
      </c>
      <c r="G226" s="26">
        <v>9</v>
      </c>
      <c r="H226" s="26">
        <v>396489.32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</row>
    <row r="227" spans="1:37" hidden="1" x14ac:dyDescent="0.25">
      <c r="A227" s="26">
        <v>511</v>
      </c>
      <c r="B227" s="26">
        <v>8</v>
      </c>
      <c r="C227" s="26" t="s">
        <v>350</v>
      </c>
      <c r="D227" s="26" t="s">
        <v>51</v>
      </c>
      <c r="E227" s="26">
        <v>12</v>
      </c>
      <c r="F227" s="26" t="s">
        <v>78</v>
      </c>
      <c r="G227" s="26">
        <v>0</v>
      </c>
      <c r="H227" s="26">
        <v>0</v>
      </c>
      <c r="I227" s="26">
        <v>5</v>
      </c>
      <c r="J227" s="26">
        <v>70000</v>
      </c>
      <c r="K227" s="26">
        <v>0</v>
      </c>
      <c r="L227" s="26">
        <v>0</v>
      </c>
      <c r="M227" s="26">
        <v>5</v>
      </c>
      <c r="N227" s="26">
        <v>70000</v>
      </c>
      <c r="O227" s="26">
        <v>5</v>
      </c>
      <c r="P227" s="26">
        <v>70000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4</v>
      </c>
      <c r="AH227" s="26">
        <v>37394.39</v>
      </c>
      <c r="AI227" s="26">
        <v>4</v>
      </c>
      <c r="AJ227" s="26">
        <v>37394.39</v>
      </c>
    </row>
    <row r="228" spans="1:37" hidden="1" x14ac:dyDescent="0.25">
      <c r="A228" s="26">
        <v>512</v>
      </c>
      <c r="B228" s="26">
        <v>8</v>
      </c>
      <c r="C228" s="26" t="s">
        <v>351</v>
      </c>
      <c r="D228" s="26" t="s">
        <v>51</v>
      </c>
      <c r="E228" s="26">
        <v>12</v>
      </c>
      <c r="F228" s="26" t="s">
        <v>78</v>
      </c>
      <c r="G228" s="26">
        <v>10</v>
      </c>
      <c r="H228" s="26">
        <v>356858.86</v>
      </c>
      <c r="I228" s="26">
        <v>0</v>
      </c>
      <c r="J228" s="26">
        <v>0</v>
      </c>
      <c r="K228" s="26">
        <v>6</v>
      </c>
      <c r="L228" s="26">
        <v>237230.5</v>
      </c>
      <c r="M228" s="26">
        <v>0</v>
      </c>
      <c r="N228" s="26">
        <v>0</v>
      </c>
      <c r="O228" s="26">
        <v>6</v>
      </c>
      <c r="P228" s="26">
        <v>237230.5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6</v>
      </c>
      <c r="AF228" s="26">
        <v>223157.87</v>
      </c>
      <c r="AG228" s="26">
        <v>0</v>
      </c>
      <c r="AH228" s="26">
        <v>0</v>
      </c>
      <c r="AI228" s="26">
        <v>6</v>
      </c>
      <c r="AJ228" s="26">
        <v>223157.87</v>
      </c>
    </row>
    <row r="229" spans="1:37" ht="409.5" hidden="1" x14ac:dyDescent="0.25">
      <c r="A229" s="26">
        <v>513</v>
      </c>
      <c r="B229" s="26">
        <v>8</v>
      </c>
      <c r="C229" s="26" t="s">
        <v>352</v>
      </c>
      <c r="D229" s="26" t="s">
        <v>51</v>
      </c>
      <c r="E229" s="26">
        <v>12</v>
      </c>
      <c r="F229" s="26" t="s">
        <v>78</v>
      </c>
      <c r="G229" s="26">
        <v>1</v>
      </c>
      <c r="H229" s="26">
        <v>39557.120000000003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7" t="s">
        <v>197</v>
      </c>
    </row>
  </sheetData>
  <autoFilter ref="A2:AJ229">
    <filterColumn colId="1">
      <filters>
        <filter val="0"/>
      </filters>
    </filterColumn>
  </autoFilter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>Fundacja Programów Pomocy dla Rolnictwa FAPA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Kalinowska</dc:creator>
  <cp:lastModifiedBy>Sylwia Kalinowska</cp:lastModifiedBy>
  <dcterms:created xsi:type="dcterms:W3CDTF">2017-01-24T11:16:30Z</dcterms:created>
  <dcterms:modified xsi:type="dcterms:W3CDTF">2017-06-09T09:57:51Z</dcterms:modified>
</cp:coreProperties>
</file>